
<file path=[Content_Types].xml><?xml version="1.0" encoding="utf-8"?>
<Types xmlns="http://schemas.openxmlformats.org/package/2006/content-types">
  <Override PartName="/xl/worksheets/sheet24.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styles.xml" ContentType="application/vnd.openxmlformats-officedocument.spreadsheetml.styles+xml"/>
  <Override PartName="/xl/charts/chart4.xml" ContentType="application/vnd.openxmlformats-officedocument.drawingml.chart+xml"/>
  <Override PartName="/xl/drawings/drawing6.xml" ContentType="application/vnd.openxmlformats-officedocument.drawing+xml"/>
  <Override PartName="/xl/worksheets/sheet7.xml" ContentType="application/vnd.openxmlformats-officedocument.spreadsheetml.worksheet+xml"/>
  <Override PartName="/xl/worksheets/sheet20.xml" ContentType="application/vnd.openxmlformats-officedocument.spreadsheetml.worksheet+xml"/>
  <Override PartName="/xl/pivotTables/pivotTable2.xml" ContentType="application/vnd.openxmlformats-officedocument.spreadsheetml.pivotTable+xml"/>
  <Override PartName="/xl/drawings/drawing17.xml" ContentType="application/vnd.openxmlformats-officedocument.drawing+xml"/>
  <Override PartName="/xl/drawings/drawing28.xml" ContentType="application/vnd.openxmlformats-officedocument.drawing+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drawings/drawing2.xml" ContentType="application/vnd.openxmlformats-officedocument.drawing+xml"/>
  <Override PartName="/xl/charts/style2.xml" ContentType="application/vnd.ms-office.chartstyle+xml"/>
  <Override PartName="/xl/worksheets/sheet3.xml" ContentType="application/vnd.openxmlformats-officedocument.spreadsheetml.worksheet+xml"/>
  <Override PartName="/xl/pivotCache/pivotCacheDefinition2.xml" ContentType="application/vnd.openxmlformats-officedocument.spreadsheetml.pivotCacheDefinition+xml"/>
  <Override PartName="/xl/drawings/drawing13.xml" ContentType="application/vnd.openxmlformats-officedocument.drawing+xml"/>
  <Override PartName="/xl/charts/chart27.xml" ContentType="application/vnd.openxmlformats-officedocument.drawingml.chart+xml"/>
  <Override PartName="/xl/drawings/drawing24.xml" ContentType="application/vnd.openxmlformats-officedocument.drawing+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charts/chart16.xml" ContentType="application/vnd.openxmlformats-officedocument.drawingml.chart+xml"/>
  <Override PartName="/xl/drawings/drawing20.xml" ContentType="application/vnd.openxmlformats-officedocument.drawing+xml"/>
  <Override PartName="/xl/worksheets/sheet29.xml" ContentType="application/vnd.openxmlformats-officedocument.spreadsheetml.worksheet+xml"/>
  <Override PartName="/xl/sharedStrings.xml" ContentType="application/vnd.openxmlformats-officedocument.spreadsheetml.sharedStrings+xml"/>
  <Override PartName="/xl/charts/chart23.xml" ContentType="application/vnd.openxmlformats-officedocument.drawingml.chart+xml"/>
  <Override PartName="/xl/worksheets/sheet18.xml" ContentType="application/vnd.openxmlformats-officedocument.spreadsheetml.worksheet+xml"/>
  <Override PartName="/xl/worksheets/sheet27.xml" ContentType="application/vnd.openxmlformats-officedocument.spreadsheetml.worksheet+xml"/>
  <Override PartName="/xl/pivotCache/pivotCacheRecords2.xml" ContentType="application/vnd.openxmlformats-officedocument.spreadsheetml.pivotCacheRecords+xml"/>
  <Override PartName="/xl/charts/chart9.xml" ContentType="application/vnd.openxmlformats-officedocument.drawingml.chart+xml"/>
  <Override PartName="/xl/charts/chart12.xml" ContentType="application/vnd.openxmlformats-officedocument.drawingml.chart+xml"/>
  <Override PartName="/xl/charts/chart21.xml" ContentType="application/vnd.openxmlformats-officedocument.drawingml.chart+xml"/>
  <Override PartName="/xl/charts/colors1.xml" ContentType="application/vnd.ms-office.chartcolorstyle+xml"/>
  <Override PartName="/xl/worksheets/sheet16.xml" ContentType="application/vnd.openxmlformats-officedocument.spreadsheetml.worksheet+xml"/>
  <Override PartName="/xl/worksheets/sheet25.xml" ContentType="application/vnd.openxmlformats-officedocument.spreadsheetml.worksheet+xml"/>
  <Default Extension="png" ContentType="image/png"/>
  <Default Extension="bin" ContentType="application/vnd.openxmlformats-officedocument.spreadsheetml.printerSettings"/>
  <Override PartName="/xl/charts/chart7.xml" ContentType="application/vnd.openxmlformats-officedocument.drawingml.chart+xml"/>
  <Override PartName="/xl/drawings/drawing9.xml" ContentType="application/vnd.openxmlformats-officedocument.drawing+xml"/>
  <Override PartName="/xl/charts/chart10.xml" ContentType="application/vnd.openxmlformats-officedocument.drawingml.chart+xml"/>
  <Override PartName="/xl/worksheets/sheet14.xml" ContentType="application/vnd.openxmlformats-officedocument.spreadsheetml.worksheet+xml"/>
  <Override PartName="/xl/worksheets/sheet23.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charts/chart5.xml" ContentType="application/vnd.openxmlformats-officedocument.drawingml.chart+xml"/>
  <Override PartName="/xl/drawings/drawing7.xml" ContentType="application/vnd.openxmlformats-officedocument.drawing+xml"/>
  <Override PartName="/xl/pivotTables/pivotTable3.xml" ContentType="application/vnd.openxmlformats-officedocument.spreadsheetml.pivotTable+xml"/>
  <Override PartName="/xl/drawings/drawing29.xml" ContentType="application/vnd.openxmlformats-officedocument.drawing+xml"/>
  <Override PartName="/xl/charts/style7.xml" ContentType="application/vnd.ms-office.chartstyle+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pivotTables/pivotTable1.xml" ContentType="application/vnd.openxmlformats-officedocument.spreadsheetml.pivotTable+xml"/>
  <Override PartName="/xl/theme/themeOverride1.xml" ContentType="application/vnd.openxmlformats-officedocument.themeOverride+xml"/>
  <Override PartName="/xl/charts/chart3.xml" ContentType="application/vnd.openxmlformats-officedocument.drawingml.chart+xml"/>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charts/chart1.xml" ContentType="application/vnd.openxmlformats-officedocument.drawingml.char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xl/charts/colors8.xml" ContentType="application/vnd.ms-office.chartcolorstyle+xml"/>
  <Override PartName="/xl/charts/style1.xml" ContentType="application/vnd.ms-office.chartstyle+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pivotCache/pivotCacheDefinition3.xml" ContentType="application/vnd.openxmlformats-officedocument.spreadsheetml.pivotCacheDefinition+xml"/>
  <Override PartName="/xl/drawings/drawing1.xml" ContentType="application/vnd.openxmlformats-officedocument.drawing+xml"/>
  <Override PartName="/xl/drawings/drawing14.xml" ContentType="application/vnd.openxmlformats-officedocument.drawing+xml"/>
  <Override PartName="/xl/charts/chart19.xml" ContentType="application/vnd.openxmlformats-officedocument.drawingml.chart+xml"/>
  <Override PartName="/xl/drawings/drawing23.xml" ContentType="application/vnd.openxmlformats-officedocument.drawingml.chartshapes+xml"/>
  <Override PartName="/xl/charts/chart28.xml" ContentType="application/vnd.openxmlformats-officedocument.drawingml.chart+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pivotCache/pivotCacheDefinition1.xml" ContentType="application/vnd.openxmlformats-officedocument.spreadsheetml.pivotCacheDefinition+xml"/>
  <Override PartName="/xl/drawings/drawing12.xml" ContentType="application/vnd.openxmlformats-officedocument.drawing+xml"/>
  <Override PartName="/xl/charts/chart17.xml" ContentType="application/vnd.openxmlformats-officedocument.drawingml.chart+xml"/>
  <Override PartName="/xl/drawings/drawing21.xml" ContentType="application/vnd.openxmlformats-officedocument.drawing+xml"/>
  <Override PartName="/xl/charts/chart26.xml" ContentType="application/vnd.openxmlformats-officedocument.drawingml.chart+xml"/>
  <Override PartName="/xl/drawings/drawing30.xml" ContentType="application/vnd.openxmlformats-officedocument.drawing+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pivotCache/pivotCacheRecords3.xml" ContentType="application/vnd.openxmlformats-officedocument.spreadsheetml.pivotCacheRecords+xml"/>
  <Override PartName="/xl/drawings/drawing10.xml" ContentType="application/vnd.openxmlformats-officedocument.drawing+xml"/>
  <Override PartName="/xl/charts/chart13.xml" ContentType="application/vnd.openxmlformats-officedocument.drawingml.chart+xml"/>
  <Override PartName="/xl/charts/chart15.xml" ContentType="application/vnd.openxmlformats-officedocument.drawingml.chart+xml"/>
  <Override PartName="/xl/charts/chart24.xml" ContentType="application/vnd.openxmlformats-officedocument.drawingml.chart+xml"/>
  <Override PartName="/xl/charts/colors2.xml" ContentType="application/vnd.ms-office.chartcolorstyle+xml"/>
  <Override PartName="/xl/worksheets/sheet17.xml" ContentType="application/vnd.openxmlformats-officedocument.spreadsheetml.worksheet+xml"/>
  <Override PartName="/xl/worksheets/sheet26.xml" ContentType="application/vnd.openxmlformats-officedocument.spreadsheetml.worksheet+xml"/>
  <Override PartName="/xl/pivotCache/pivotCacheRecords1.xml" ContentType="application/vnd.openxmlformats-officedocument.spreadsheetml.pivotCacheRecords+xml"/>
  <Override PartName="/xl/charts/chart8.xml" ContentType="application/vnd.openxmlformats-officedocument.drawingml.chart+xml"/>
  <Override PartName="/xl/charts/chart11.xml" ContentType="application/vnd.openxmlformats-officedocument.drawingml.chart+xml"/>
  <Override PartName="/xl/charts/chart22.xml" ContentType="application/vnd.openxmlformats-officedocument.drawingml.chart+xml"/>
  <Override PartName="/docProps/core.xml" ContentType="application/vnd.openxmlformats-package.core-properties+xml"/>
  <Override PartName="/xl/worksheets/sheet15.xml" ContentType="application/vnd.openxmlformats-officedocument.spreadsheetml.worksheet+xml"/>
  <Override PartName="/xl/charts/chart6.xml" ContentType="application/vnd.openxmlformats-officedocument.drawingml.chart+xml"/>
  <Override PartName="/xl/charts/chart20.xml" ContentType="application/vnd.openxmlformats-officedocument.drawingml.chart+xml"/>
  <Override PartName="/xl/charts/style8.xml" ContentType="application/vnd.ms-office.chartstyle+xml"/>
  <Override PartName="/xl/worksheets/sheet9.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theme/themeOverride2.xml" ContentType="application/vnd.openxmlformats-officedocument.themeOverride+xml"/>
  <Override PartName="/xl/drawings/drawing8.xml" ContentType="application/vnd.openxmlformats-officedocument.drawing+xml"/>
  <Override PartName="/xl/drawings/drawing19.xml" ContentType="application/vnd.openxmlformats-officedocument.drawing+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charts/chart2.xml" ContentType="application/vnd.openxmlformats-officedocument.drawingml.chart+xml"/>
  <Override PartName="/xl/drawings/drawing4.xml" ContentType="application/vnd.openxmlformats-officedocument.drawing+xml"/>
  <Default Extension="rels" ContentType="application/vnd.openxmlformats-package.relationships+xml"/>
  <Override PartName="/xl/worksheets/sheet5.xml" ContentType="application/vnd.openxmlformats-officedocument.spreadsheetml.worksheet+xml"/>
  <Override PartName="/xl/drawings/drawing15.xml" ContentType="application/vnd.openxmlformats-officedocument.drawing+xml"/>
  <Override PartName="/xl/drawings/drawing26.xml" ContentType="application/vnd.openxmlformats-officedocument.drawing+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connections.xml" ContentType="application/vnd.openxmlformats-officedocument.spreadsheetml.connections+xml"/>
  <Override PartName="/xl/charts/chart18.xml" ContentType="application/vnd.openxmlformats-officedocument.drawingml.chart+xml"/>
  <Override PartName="/xl/drawings/drawing22.xml" ContentType="application/vnd.openxmlformats-officedocument.drawingml.chartshapes+xml"/>
  <Override PartName="/xl/charts/colors7.xml" ContentType="application/vnd.ms-office.chartcolorstyle+xml"/>
  <Override PartName="/xl/worksheets/sheet1.xml" ContentType="application/vnd.openxmlformats-officedocument.spreadsheetml.worksheet+xml"/>
  <Override PartName="/xl/drawings/drawing11.xml" ContentType="application/vnd.openxmlformats-officedocument.drawing+xml"/>
  <Override PartName="/xl/charts/chart25.xml" ContentType="application/vnd.openxmlformats-officedocument.drawingml.chart+xml"/>
  <Override PartName="/xl/externalLinks/externalLink10.xml" ContentType="application/vnd.openxmlformats-officedocument.spreadsheetml.externalLink+xml"/>
  <Override PartName="/xl/charts/chart14.xml" ContentType="application/vnd.openxmlformats-officedocument.drawingml.char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hidePivotFieldList="1" showPivotChartFilter="1" defaultThemeVersion="124226"/>
  <bookViews>
    <workbookView xWindow="-105" yWindow="-105" windowWidth="19425" windowHeight="10425" tabRatio="925"/>
  </bookViews>
  <sheets>
    <sheet name="Índice" sheetId="35" r:id="rId1"/>
    <sheet name="Gráfico 2.1" sheetId="12" r:id="rId2"/>
    <sheet name="Gráfico 2.2" sheetId="33" r:id="rId3"/>
    <sheet name="Gráfico 2.3 " sheetId="41" r:id="rId4"/>
    <sheet name="Gráfico 2.4" sheetId="15" r:id="rId5"/>
    <sheet name="Gráfico 2.5 " sheetId="37" r:id="rId6"/>
    <sheet name="Gráfico 2.6 " sheetId="26" r:id="rId7"/>
    <sheet name="Gráfico 2.7 " sheetId="23" r:id="rId8"/>
    <sheet name="Gráfico 2.8" sheetId="25" r:id="rId9"/>
    <sheet name="Gráfico 2.9 " sheetId="27" r:id="rId10"/>
    <sheet name="Gráfico 2.10" sheetId="42" r:id="rId11"/>
    <sheet name="Gráfico 2.11" sheetId="43" r:id="rId12"/>
    <sheet name="Gráfico 2.12" sheetId="17" r:id="rId13"/>
    <sheet name="Gráfico 2.13" sheetId="38" r:id="rId14"/>
    <sheet name="Gráfico 2.14" sheetId="28" r:id="rId15"/>
    <sheet name="Gráfico 2.15" sheetId="22" r:id="rId16"/>
    <sheet name="Gráfico 2.16" sheetId="19" r:id="rId17"/>
    <sheet name="Gráfico 2.17" sheetId="39" r:id="rId18"/>
    <sheet name="Gráfico 2.18" sheetId="8" r:id="rId19"/>
    <sheet name="Gráfico 2.19." sheetId="51" r:id="rId20"/>
    <sheet name="Gráfico 2.20" sheetId="9" r:id="rId21"/>
    <sheet name="Gráfico 2.21" sheetId="21" r:id="rId22"/>
    <sheet name="Tabla 2.1" sheetId="36" r:id="rId23"/>
    <sheet name="Tabla 2.2 RI" sheetId="16" r:id="rId24"/>
    <sheet name="Tabla 2.3" sheetId="46" r:id="rId25"/>
    <sheet name="Tabla 2.4" sheetId="45" r:id="rId26"/>
    <sheet name="Tabla 2.5" sheetId="29" r:id="rId27"/>
    <sheet name="Tabla 2.6" sheetId="30" r:id="rId28"/>
    <sheet name="PIB" sheetId="13" state="hidden" r:id="rId29"/>
  </sheets>
  <externalReferences>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s>
  <definedNames>
    <definedName name="\A" localSheetId="10">#REF!</definedName>
    <definedName name="\A" localSheetId="3">#REF!</definedName>
    <definedName name="\A">#REF!</definedName>
    <definedName name="\B" localSheetId="10">#REF!</definedName>
    <definedName name="\B" localSheetId="3">#REF!</definedName>
    <definedName name="\B">#REF!</definedName>
    <definedName name="\C" localSheetId="10">#REF!</definedName>
    <definedName name="\C" localSheetId="3">#REF!</definedName>
    <definedName name="\C">#REF!</definedName>
    <definedName name="\D">#REF!</definedName>
    <definedName name="\E">#REF!</definedName>
    <definedName name="\F">#REF!</definedName>
    <definedName name="\G">#REF!</definedName>
    <definedName name="\H">#REF!</definedName>
    <definedName name="\I">#REF!</definedName>
    <definedName name="\J">#REF!</definedName>
    <definedName name="\K">#REF!</definedName>
    <definedName name="\L">#REF!</definedName>
    <definedName name="\M">#REF!</definedName>
    <definedName name="\N">#REF!</definedName>
    <definedName name="\O">#REF!</definedName>
    <definedName name="\P">#REF!</definedName>
    <definedName name="\Q">#REF!</definedName>
    <definedName name="\R">#REF!</definedName>
    <definedName name="\S">#REF!</definedName>
    <definedName name="\T">#REF!</definedName>
    <definedName name="\U">#REF!</definedName>
    <definedName name="\V">#REF!</definedName>
    <definedName name="\W">#REF!</definedName>
    <definedName name="\X">#REF!</definedName>
    <definedName name="\Y">#REF!</definedName>
    <definedName name="\Z">#REF!</definedName>
    <definedName name="_1Macros_Import_.qbop">[1]!'[Macros Import].qbop'</definedName>
    <definedName name="_BOP1">#REF!</definedName>
    <definedName name="_BOP2">[2]BOP!#REF!</definedName>
    <definedName name="_bop3">[3]BOP!#REF!</definedName>
    <definedName name="_EXP5">[2]TRADE!#REF!</definedName>
    <definedName name="_EXP6">[2]TRADE!#REF!</definedName>
    <definedName name="_EXP7">[2]TRADE!#REF!</definedName>
    <definedName name="_EXP9">[2]TRADE!#REF!</definedName>
    <definedName name="_xlnm._FilterDatabase" localSheetId="1" hidden="1">'Gráfico 2.1'!$A$3:$AK$249</definedName>
    <definedName name="_xlnm._FilterDatabase" localSheetId="16" hidden="1">'Gráfico 2.16'!$A$2:$H$239</definedName>
    <definedName name="_xlnm._FilterDatabase" localSheetId="18" hidden="1">'Gráfico 2.18'!$A$4:$I$255</definedName>
    <definedName name="_xlnm._FilterDatabase" localSheetId="2" hidden="1">'Gráfico 2.2'!$A$3:$AF$249</definedName>
    <definedName name="_xlnm._FilterDatabase" localSheetId="3" hidden="1">'Gráfico 2.3 '!$A$6:$P$36</definedName>
    <definedName name="_IMP10">#REF!</definedName>
    <definedName name="_IMP2">[2]OUTPUT!#REF!</definedName>
    <definedName name="_IMP4">[2]OUTPUT!#REF!</definedName>
    <definedName name="_IMP6">[2]OUTPUT!#REF!</definedName>
    <definedName name="_IMP7">[2]OUTPUT!#REF!</definedName>
    <definedName name="_IMP8">#REF!</definedName>
    <definedName name="_MTS2">'[4]Annual Tables'!#REF!</definedName>
    <definedName name="_Order1" hidden="1">255</definedName>
    <definedName name="_PAG2">[4]Index!#REF!</definedName>
    <definedName name="_PAG3">[4]Index!#REF!</definedName>
    <definedName name="_PAG4">[4]Index!#REF!</definedName>
    <definedName name="_PAG5">[4]Index!#REF!</definedName>
    <definedName name="_PAG6">[4]Index!#REF!</definedName>
    <definedName name="_PAG7">#REF!</definedName>
    <definedName name="_Ref33606327" localSheetId="2">'Gráfico 2.2'!$AB$31</definedName>
    <definedName name="_Ref33700462" localSheetId="3">'Gráfico 2.3 '!#REF!</definedName>
    <definedName name="_Ref34321844" localSheetId="27">'Tabla 2.6'!$C$1</definedName>
    <definedName name="_Ref34654345" localSheetId="18">'Gráfico 2.18'!$K$4</definedName>
    <definedName name="_Ref34985827" localSheetId="21">'Gráfico 2.21'!$K$17</definedName>
    <definedName name="_Ref35451939" localSheetId="12">'Gráfico 2.12'!$I$37</definedName>
    <definedName name="_RES2">[2]RES!#REF!</definedName>
    <definedName name="_TAB1">#REF!</definedName>
    <definedName name="_TAB10">#REF!</definedName>
    <definedName name="_TAB12">#REF!</definedName>
    <definedName name="_Tab19">#REF!</definedName>
    <definedName name="_TAB2">#REF!</definedName>
    <definedName name="_Tab20">#REF!</definedName>
    <definedName name="_Tab21">#REF!</definedName>
    <definedName name="_Tab22">#REF!</definedName>
    <definedName name="_Tab23">#REF!</definedName>
    <definedName name="_Tab24">#REF!</definedName>
    <definedName name="_Tab26">#REF!</definedName>
    <definedName name="_Tab27">#REF!</definedName>
    <definedName name="_Tab28">#REF!</definedName>
    <definedName name="_Tab29">#REF!</definedName>
    <definedName name="_TAB3">#REF!</definedName>
    <definedName name="_Tab30">#REF!</definedName>
    <definedName name="_Tab31">#REF!</definedName>
    <definedName name="_Tab32">#REF!</definedName>
    <definedName name="_Tab33">#REF!</definedName>
    <definedName name="_Tab34">#REF!</definedName>
    <definedName name="_Tab35">#REF!</definedName>
    <definedName name="_TAB4">#REF!</definedName>
    <definedName name="_TAB5">#REF!</definedName>
    <definedName name="_TAB7">#REF!</definedName>
    <definedName name="_TAB8">#REF!</definedName>
    <definedName name="a">#REF!</definedName>
    <definedName name="A_impresión_IM">#REF!</definedName>
    <definedName name="aceleracion">#REF!</definedName>
    <definedName name="ADASD" localSheetId="10" hidden="1">{"página1",#N/A,FALSE,"pib";"página2",#N/A,FALSE,"pib";"página3",#N/A,FALSE,"oferuti";"página4",#N/A,FALSE,"pibrama";"página5",#N/A,FALSE,"pibrama";"página6",#N/A,FALSE,"pibrama"}</definedName>
    <definedName name="ADASD" localSheetId="3" hidden="1">{"página1",#N/A,FALSE,"pib";"página2",#N/A,FALSE,"pib";"página3",#N/A,FALSE,"oferuti";"página4",#N/A,FALSE,"pibrama";"página5",#N/A,FALSE,"pibrama";"página6",#N/A,FALSE,"pibrama"}</definedName>
    <definedName name="ADASD" hidden="1">{"página1",#N/A,FALSE,"pib";"página2",#N/A,FALSE,"pib";"página3",#N/A,FALSE,"oferuti";"página4",#N/A,FALSE,"pibrama";"página5",#N/A,FALSE,"pibrama";"página6",#N/A,FALSE,"pibrama"}</definedName>
    <definedName name="ALEMANIA">#REF!</definedName>
    <definedName name="ANTONIO" localSheetId="10">WEO Submission [5]Sheet!$B$10:$B$580</definedName>
    <definedName name="ANTONIO" localSheetId="3">WEO Submission [5]Sheet!$B$10:$B$580</definedName>
    <definedName name="ANTONIO">WEO Submission [5]Sheet!$B$10:$B$580</definedName>
    <definedName name="_xlnm.Print_Area" localSheetId="23">'Tabla 2.2 RI'!$A$1:$CG$28</definedName>
    <definedName name="AS" localSheetId="17">WEO Submission [5]Sheet!$B$10:$B$580</definedName>
    <definedName name="AS" localSheetId="2">#REF!</definedName>
    <definedName name="AS" localSheetId="3">#REF!</definedName>
    <definedName name="AS" localSheetId="5">#REF!</definedName>
    <definedName name="AS" localSheetId="8">#REF!</definedName>
    <definedName name="AS">#REF!</definedName>
    <definedName name="ASA" localSheetId="10" hidden="1">{"página1",#N/A,FALSE,"pib";"página2",#N/A,FALSE,"pib";"página3",#N/A,FALSE,"oferuti";"página4",#N/A,FALSE,"pibrama";"página5",#N/A,FALSE,"pibrama";"página6",#N/A,FALSE,"pibrama"}</definedName>
    <definedName name="ASA" localSheetId="3" hidden="1">{"página1",#N/A,FALSE,"pib";"página2",#N/A,FALSE,"pib";"página3",#N/A,FALSE,"oferuti";"página4",#N/A,FALSE,"pibrama";"página5",#N/A,FALSE,"pibrama";"página6",#N/A,FALSE,"pibrama"}</definedName>
    <definedName name="ASA" hidden="1">{"página1",#N/A,FALSE,"pib";"página2",#N/A,FALSE,"pib";"página3",#N/A,FALSE,"oferuti";"página4",#N/A,FALSE,"pibrama";"página5",#N/A,FALSE,"pibrama";"página6",#N/A,FALSE,"pibrama"}</definedName>
    <definedName name="assdgsdgdg">#REF!</definedName>
    <definedName name="atrade">[6]!atrade</definedName>
    <definedName name="b">#REF!</definedName>
    <definedName name="BALANZAC">#REF!</definedName>
    <definedName name="banks1">#REF!</definedName>
    <definedName name="banks2">#REF!</definedName>
    <definedName name="BASDAT">'[4]Annual Tables'!#REF!</definedName>
    <definedName name="Basic_Data">#REF!</definedName>
    <definedName name="BCA">#N/A</definedName>
    <definedName name="BCA_GDP">#N/A</definedName>
    <definedName name="BCEProg">#REF!</definedName>
    <definedName name="BE">#N/A</definedName>
    <definedName name="BEAI">#N/A</definedName>
    <definedName name="BEAIB">#N/A</definedName>
    <definedName name="BEAIG">#N/A</definedName>
    <definedName name="BEAP">#N/A</definedName>
    <definedName name="BEAPB">#N/A</definedName>
    <definedName name="BEAPG">#N/A</definedName>
    <definedName name="BEDE">#REF!</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D_DF">#N/A</definedName>
    <definedName name="BFLD_DF2">#N/A</definedName>
    <definedName name="BFLG">#N/A</definedName>
    <definedName name="BFLG_D">#N/A</definedName>
    <definedName name="BFLG_DF">#N/A</definedName>
    <definedName name="BFRA">#N/A</definedName>
    <definedName name="BI">#N/A</definedName>
    <definedName name="BK">#N/A</definedName>
    <definedName name="BKF">#N/A</definedName>
    <definedName name="BMG">[7]Q6!$E$28:$AH$28</definedName>
    <definedName name="BMII">#N/A</definedName>
    <definedName name="BMIIB">#N/A</definedName>
    <definedName name="BMIIG">#N/A</definedName>
    <definedName name="BOP">#REF!</definedName>
    <definedName name="BPBNF">#REF!</definedName>
    <definedName name="Budget_expenditure">#REF!</definedName>
    <definedName name="Budget_revenue">#REF!</definedName>
    <definedName name="BXG">[7]Q6!$E$26:$AH$26</definedName>
    <definedName name="calcNGS_NGDP">#N/A</definedName>
    <definedName name="CHK">#REF!</definedName>
    <definedName name="COLOMBIA">#REF!</definedName>
    <definedName name="CONCK">#REF!</definedName>
    <definedName name="Cons">#REF!</definedName>
    <definedName name="_xlnm.Criteria">#REF!</definedName>
    <definedName name="cuatro1" localSheetId="2">#REF!</definedName>
    <definedName name="cuatro1" localSheetId="3">#REF!</definedName>
    <definedName name="cuatro1" localSheetId="5">#REF!</definedName>
    <definedName name="cuatro1" localSheetId="8">#REF!</definedName>
    <definedName name="cuatro1">#REF!</definedName>
    <definedName name="cuatro10" localSheetId="2">#REF!</definedName>
    <definedName name="cuatro10" localSheetId="3">#REF!</definedName>
    <definedName name="cuatro10" localSheetId="5">#REF!</definedName>
    <definedName name="cuatro10" localSheetId="8">#REF!</definedName>
    <definedName name="cuatro10">#REF!</definedName>
    <definedName name="cuatro2" localSheetId="2">#REF!</definedName>
    <definedName name="cuatro2" localSheetId="3">#REF!</definedName>
    <definedName name="cuatro2" localSheetId="5">#REF!</definedName>
    <definedName name="cuatro2" localSheetId="8">#REF!</definedName>
    <definedName name="cuatro2">#REF!</definedName>
    <definedName name="cuatro3" localSheetId="2">#REF!</definedName>
    <definedName name="cuatro3" localSheetId="3">#REF!</definedName>
    <definedName name="cuatro3" localSheetId="5">#REF!</definedName>
    <definedName name="cuatro3" localSheetId="8">#REF!</definedName>
    <definedName name="cuatro3">#REF!</definedName>
    <definedName name="cuatro4" localSheetId="2">#REF!</definedName>
    <definedName name="cuatro4" localSheetId="3">#REF!</definedName>
    <definedName name="cuatro4" localSheetId="5">#REF!</definedName>
    <definedName name="cuatro4" localSheetId="8">#REF!</definedName>
    <definedName name="cuatro4">#REF!</definedName>
    <definedName name="cuatro5" localSheetId="2">#REF!</definedName>
    <definedName name="cuatro5" localSheetId="3">#REF!</definedName>
    <definedName name="cuatro5" localSheetId="5">#REF!</definedName>
    <definedName name="cuatro5" localSheetId="8">#REF!</definedName>
    <definedName name="cuatro5">#REF!</definedName>
    <definedName name="cuatro6" localSheetId="2">#REF!</definedName>
    <definedName name="cuatro6" localSheetId="3">#REF!</definedName>
    <definedName name="cuatro6" localSheetId="5">#REF!</definedName>
    <definedName name="cuatro6" localSheetId="8">#REF!</definedName>
    <definedName name="cuatro6">#REF!</definedName>
    <definedName name="cuatro7" localSheetId="2">#REF!</definedName>
    <definedName name="cuatro7" localSheetId="3">#REF!</definedName>
    <definedName name="cuatro7" localSheetId="5">#REF!</definedName>
    <definedName name="cuatro7" localSheetId="8">#REF!</definedName>
    <definedName name="cuatro7">#REF!</definedName>
    <definedName name="cuatro8" localSheetId="2">#REF!</definedName>
    <definedName name="cuatro8" localSheetId="3">#REF!</definedName>
    <definedName name="cuatro8" localSheetId="5">#REF!</definedName>
    <definedName name="cuatro8" localSheetId="8">#REF!</definedName>
    <definedName name="cuatro8">#REF!</definedName>
    <definedName name="cuatro9" localSheetId="2">#REF!</definedName>
    <definedName name="cuatro9" localSheetId="3">#REF!</definedName>
    <definedName name="cuatro9" localSheetId="5">#REF!</definedName>
    <definedName name="cuatro9" localSheetId="8">#REF!</definedName>
    <definedName name="cuatro9">#REF!</definedName>
    <definedName name="D_EDNA_B">[8]DA!#REF!</definedName>
    <definedName name="D_EDNA_D">[8]DA!#REF!</definedName>
    <definedName name="D_EDNA_T">[8]DA!#REF!</definedName>
    <definedName name="D_EDNE">[8]DA!#REF!</definedName>
    <definedName name="DABproj">#N/A</definedName>
    <definedName name="DAGproj">#N/A</definedName>
    <definedName name="DAproj">#N/A</definedName>
    <definedName name="DASD">#N/A</definedName>
    <definedName name="DASDB">#N/A</definedName>
    <definedName name="DASDG">#N/A</definedName>
    <definedName name="datatbl">#REF!</definedName>
    <definedName name="DBproj">#N/A</definedName>
    <definedName name="DEBT1">#REF!</definedName>
    <definedName name="DEBT10">#REF!</definedName>
    <definedName name="DEBT11">#REF!</definedName>
    <definedName name="DEBT12">#REF!</definedName>
    <definedName name="DEBT13">#REF!</definedName>
    <definedName name="DEBT14">#REF!</definedName>
    <definedName name="DEBT15">#REF!</definedName>
    <definedName name="DEBT16">#REF!</definedName>
    <definedName name="DEBT2">#REF!</definedName>
    <definedName name="DEBT3">#REF!</definedName>
    <definedName name="DEBT4">#REF!</definedName>
    <definedName name="DEBT5">#REF!</definedName>
    <definedName name="DEBT6">#REF!</definedName>
    <definedName name="DEBT7">#REF!</definedName>
    <definedName name="DEBT8">#REF!</definedName>
    <definedName name="DEBT9">#REF!</definedName>
    <definedName name="DEFLATE">#REF!</definedName>
    <definedName name="deuda">[9]ramas!$A$1:$L$29</definedName>
    <definedName name="DEUDAPUBLICA">#REF!</definedName>
    <definedName name="DEUDATOTAL">#REF!</definedName>
    <definedName name="DGproj">#N/A</definedName>
    <definedName name="DICIEMBRE" localSheetId="2">[10]PROMEDIO!#REF!</definedName>
    <definedName name="DICIEMBRE" localSheetId="3">[10]PROMEDIO!#REF!</definedName>
    <definedName name="DICIEMBRE" localSheetId="5">[10]PROMEDIO!#REF!</definedName>
    <definedName name="DICIEMBRE" localSheetId="8">[10]PROMEDIO!#REF!</definedName>
    <definedName name="DICIEMBRE">[10]PROMEDIO!#REF!</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DNA">#N/A</definedName>
    <definedName name="EDNA_B">[8]Q6!#REF!</definedName>
    <definedName name="EDNA_D">[8]Q7!#REF!</definedName>
    <definedName name="EDNA_T">[8]Q5!#REF!</definedName>
    <definedName name="EDNE">[8]Q7!#REF!</definedName>
    <definedName name="EMETEL">#REF!</definedName>
    <definedName name="ENDA">#N/A</definedName>
    <definedName name="Ene_93">#REF!</definedName>
    <definedName name="ernesto">#N/A</definedName>
    <definedName name="ESTADOSUNIDOS">#REF!</definedName>
    <definedName name="EXPEND">#REF!</definedName>
    <definedName name="Fecha">#REF!</definedName>
    <definedName name="Fechaideac">#REF!</definedName>
    <definedName name="Fin_Lateral">#REF!</definedName>
    <definedName name="Fin_Registro">#REF!</definedName>
    <definedName name="Fin_Superior">#REF!</definedName>
    <definedName name="FIP">[11]Q4!#REF!</definedName>
    <definedName name="FISUM">#REF!</definedName>
    <definedName name="FLIBOR">[11]Q4!#REF!</definedName>
    <definedName name="FLOPEC">#REF!</definedName>
    <definedName name="FODESEC">#REF!</definedName>
    <definedName name="FrequencyList">'[12]Report Form'!$D$4:$D$20</definedName>
    <definedName name="FrequencyList2">'[13]Report Form'!$D$4:$D$20</definedName>
    <definedName name="frg">#REF!</definedName>
    <definedName name="GCB_NGDP">#N/A</definedName>
    <definedName name="GDPorigin">#REF!</definedName>
    <definedName name="gffff">#REF!</definedName>
    <definedName name="GGB_NGDP">#N/A</definedName>
    <definedName name="GGBXI">[11]Q4!#REF!</definedName>
    <definedName name="GGSB">[11]Q4!#REF!</definedName>
    <definedName name="GGSBXS">[11]Q4!#REF!</definedName>
    <definedName name="gsdgdfgsdfgsdgsdgsd">#REF!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bank1">#REF!</definedName>
    <definedName name="ibank2">#REF!</definedName>
    <definedName name="ibank3">#REF!</definedName>
    <definedName name="ideacbruto">#REF!</definedName>
    <definedName name="ideactendencia">#REF!</definedName>
    <definedName name="IESS">#REF!</definedName>
    <definedName name="INDICE">#REF!</definedName>
    <definedName name="INECEL">#REF!</definedName>
    <definedName name="Ini_Lateral">#REF!</definedName>
    <definedName name="Ini_Registro">#REF!</definedName>
    <definedName name="Ini_Superior">#REF!</definedName>
    <definedName name="INPUTSB">#REF!</definedName>
    <definedName name="JAPON">#REF!</definedName>
    <definedName name="kwsjakds">#REF!</definedName>
    <definedName name="L">[11]DA!#REF!</definedName>
    <definedName name="lita">#N/A</definedName>
    <definedName name="LUR">#N/A</definedName>
    <definedName name="MCV">#N/A</definedName>
    <definedName name="MCV_B">#N/A</definedName>
    <definedName name="MCV_D">#N/A</definedName>
    <definedName name="MCV_N">#N/A</definedName>
    <definedName name="MCV_T">#N/A</definedName>
    <definedName name="mdavila">#REF!</definedName>
    <definedName name="MENORES">#REF!</definedName>
    <definedName name="MFISCAL">'[4]Annual Raw Data'!#REF!</definedName>
    <definedName name="MFISCAL1">'[4]Annual Raw Data'!#REF!</definedName>
    <definedName name="mflowsa">[6]!mflowsa</definedName>
    <definedName name="mflowsq">[6]!mflowsq</definedName>
    <definedName name="MICRO">#REF!</definedName>
    <definedName name="MISC3">#REF!</definedName>
    <definedName name="MISC4">[2]OUTPUT!#REF!</definedName>
    <definedName name="MON_SM">#REF!</definedName>
    <definedName name="MONF_SM">#REF!</definedName>
    <definedName name="mstocksa">[6]!mstocksa</definedName>
    <definedName name="mstocksq">[6]!mstocksq</definedName>
    <definedName name="Municipios">#REF!</definedName>
    <definedName name="NCG">#N/A</definedName>
    <definedName name="NCG_R">#N/A</definedName>
    <definedName name="NCP">#N/A</definedName>
    <definedName name="NCP_R">#N/A</definedName>
    <definedName name="nfa_by_bank">#REF!</definedName>
    <definedName name="NFI">#N/A</definedName>
    <definedName name="NFI_R">#N/A</definedName>
    <definedName name="NGDP">#N/A</definedName>
    <definedName name="NGDP_DG">#N/A</definedName>
    <definedName name="NGDP_R">#N/A</definedName>
    <definedName name="NGDP_RG">#N/A</definedName>
    <definedName name="NGDPA">#REF!</definedName>
    <definedName name="NGS_NGDP">#N/A</definedName>
    <definedName name="NINV">#N/A</definedName>
    <definedName name="NINV_R">#N/A</definedName>
    <definedName name="NM">#N/A</definedName>
    <definedName name="NM_R">#N/A</definedName>
    <definedName name="NMG_RG">#N/A</definedName>
    <definedName name="NRO.__DE_CONTRATO">[14]Presupuesto!$B$2:$H$2</definedName>
    <definedName name="NTDD_RG">#N/A</definedName>
    <definedName name="NX">#N/A</definedName>
    <definedName name="NX_R">#N/A</definedName>
    <definedName name="NXG_RG">#N/A</definedName>
    <definedName name="otra">#REF!</definedName>
    <definedName name="Otras_Residuales">#REF!</definedName>
    <definedName name="otro" localSheetId="10" hidden="1">{"página1",#N/A,FALSE,"pib";"página2",#N/A,FALSE,"pib";"página3",#N/A,FALSE,"oferuti";"página4",#N/A,FALSE,"pibrama";"página5",#N/A,FALSE,"pibrama";"página6",#N/A,FALSE,"pibrama"}</definedName>
    <definedName name="otro" localSheetId="3" hidden="1">{"página1",#N/A,FALSE,"pib";"página2",#N/A,FALSE,"pib";"página3",#N/A,FALSE,"oferuti";"página4",#N/A,FALSE,"pibrama";"página5",#N/A,FALSE,"pibrama";"página6",#N/A,FALSE,"pibrama"}</definedName>
    <definedName name="otro" hidden="1">{"página1",#N/A,FALSE,"pib";"página2",#N/A,FALSE,"pib";"página3",#N/A,FALSE,"oferuti";"página4",#N/A,FALSE,"pibrama";"página5",#N/A,FALSE,"pibrama";"página6",#N/A,FALSE,"pibrama"}</definedName>
    <definedName name="out_red4">#REF!</definedName>
    <definedName name="out_sr3">#REF!</definedName>
    <definedName name="PCPIG">#N/A</definedName>
    <definedName name="PeriodList">'[12]Report Form'!$B$4:$B$34</definedName>
    <definedName name="PeriodList2">'[13]Report Form'!$B$4:$B$34</definedName>
    <definedName name="Petroecuador">#REF!</definedName>
    <definedName name="Ports">#REF!</definedName>
    <definedName name="PPPWGT">#N/A</definedName>
    <definedName name="PRUEBA" localSheetId="10" hidden="1">{"página1",#N/A,FALSE,"pib";"página2",#N/A,FALSE,"pib";"página3",#N/A,FALSE,"oferuti";"página4",#N/A,FALSE,"pibrama";"página5",#N/A,FALSE,"pibrama";"página6",#N/A,FALSE,"pibrama"}</definedName>
    <definedName name="PRUEBA" localSheetId="3" hidden="1">{"página1",#N/A,FALSE,"pib";"página2",#N/A,FALSE,"pib";"página3",#N/A,FALSE,"oferuti";"página4",#N/A,FALSE,"pibrama";"página5",#N/A,FALSE,"pibrama";"página6",#N/A,FALSE,"pibrama"}</definedName>
    <definedName name="PRUEBA" hidden="1">{"página1",#N/A,FALSE,"pib";"página2",#N/A,FALSE,"pib";"página3",#N/A,FALSE,"oferuti";"página4",#N/A,FALSE,"pibrama";"página5",#N/A,FALSE,"pibrama";"página6",#N/A,FALSE,"pibrama"}</definedName>
    <definedName name="psbr">'[15]Input PSBR;Q-F'!#REF!</definedName>
    <definedName name="PSBR_TRIM">'[16]Resultado BC'!#REF!</definedName>
    <definedName name="Q6_">#REF!</definedName>
    <definedName name="QFISCAL">'[4]Quarterly Raw Data'!#REF!</definedName>
    <definedName name="qiscal1">'[4]Quarterly Raw Data'!#REF!</definedName>
    <definedName name="QTAB7">'[4]Quarterly MacroFlow'!#REF!</definedName>
    <definedName name="QTAB7A">'[4]Quarterly MacroFlow'!#REF!</definedName>
    <definedName name="QW">#REF!</definedName>
    <definedName name="Range_AllCurrencyTypes">[17]Control!$B$36:$B$38</definedName>
    <definedName name="Range_AllScaleTypes">[18]Control!$H$36:$H$39</definedName>
    <definedName name="Range_Country">[17]Control!$B$13</definedName>
    <definedName name="Range_DownloadDateTime">[17]Control!$B$14</definedName>
    <definedName name="REALGDP">#REF!</definedName>
    <definedName name="REPORT">#REF!</definedName>
    <definedName name="REPORT1">#REF!</definedName>
    <definedName name="Reporting_Country_Code">'[12]Report Form'!$M$2</definedName>
    <definedName name="Reporting_country_code_2">'[13]Report Form'!$M$2</definedName>
    <definedName name="Reporting_Country_Name">'[12]Report Form'!$M$3</definedName>
    <definedName name="Reporting_CountryCode">[17]Control!$B$28</definedName>
    <definedName name="Reporting_Currency_Code">'[12]Report Form'!$M$5</definedName>
    <definedName name="Reporting_Currency_Code_2">'[13]Report Form'!$M$5</definedName>
    <definedName name="Reporting_Currency_Name">'[12]Report Form'!$M$6</definedName>
    <definedName name="reporting_currency_name_2">'[13]Report Form'!$M$6</definedName>
    <definedName name="Reporting_Scale_Name">'[12]Report Form'!$M$7</definedName>
    <definedName name="Reporting_scale_name_2">'[13]Report Form'!$M$7</definedName>
    <definedName name="REPRESENTANTE_SRI">[14]Presupuesto!$C$2:$H$2</definedName>
    <definedName name="RESTFINSYS">#REF!</definedName>
    <definedName name="RGDPA">#REF!</definedName>
    <definedName name="RGSPA">#REF!</definedName>
    <definedName name="RUSIA" localSheetId="10" hidden="1">{"página1",#N/A,FALSE,"pib";"página2",#N/A,FALSE,"pib";"página3",#N/A,FALSE,"oferuti";"página4",#N/A,FALSE,"pibrama";"página5",#N/A,FALSE,"pibrama";"página6",#N/A,FALSE,"pibrama"}</definedName>
    <definedName name="RUSIA" localSheetId="3" hidden="1">{"página1",#N/A,FALSE,"pib";"página2",#N/A,FALSE,"pib";"página3",#N/A,FALSE,"oferuti";"página4",#N/A,FALSE,"pibrama";"página5",#N/A,FALSE,"pibrama";"página6",#N/A,FALSE,"pibrama"}</definedName>
    <definedName name="RUSIA" hidden="1">{"página1",#N/A,FALSE,"pib";"página2",#N/A,FALSE,"pib";"página3",#N/A,FALSE,"oferuti";"página4",#N/A,FALSE,"pibrama";"página5",#N/A,FALSE,"pibrama";"página6",#N/A,FALSE,"pibrama"}</definedName>
    <definedName name="SAS" localSheetId="10" hidden="1">{#N/A,#N/A,TRUE,"Tab_1 Economic Ind.";#N/A,#N/A,TRUE,"Tab_2  Public Sector Op.";#N/A,#N/A,TRUE,"Tab_3";#N/A,#N/A,TRUE,"Tab_4 Monetary";#N/A,#N/A,TRUE,"Tab_5 Medium-Term Outlook";#N/A,#N/A,TRUE,"Tab_6";#N/A,#N/A,TRUE,"Tab_7 Indicators of Ext. Vul."}</definedName>
    <definedName name="SAS" localSheetId="3" hidden="1">{#N/A,#N/A,TRUE,"Tab_1 Economic Ind.";#N/A,#N/A,TRUE,"Tab_2  Public Sector Op.";#N/A,#N/A,TRUE,"Tab_3";#N/A,#N/A,TRUE,"Tab_4 Monetary";#N/A,#N/A,TRUE,"Tab_5 Medium-Term Outlook";#N/A,#N/A,TRUE,"Tab_6";#N/A,#N/A,TRUE,"Tab_7 Indicators of Ext. Vul."}</definedName>
    <definedName name="SAS" hidden="1">{#N/A,#N/A,TRUE,"Tab_1 Economic Ind.";#N/A,#N/A,TRUE,"Tab_2  Public Sector Op.";#N/A,#N/A,TRUE,"Tab_3";#N/A,#N/A,TRUE,"Tab_4 Monetary";#N/A,#N/A,TRUE,"Tab_5 Medium-Term Outlook";#N/A,#N/A,TRUE,"Tab_6";#N/A,#N/A,TRUE,"Tab_7 Indicators of Ext. Vul."}</definedName>
    <definedName name="saving">#REF!</definedName>
    <definedName name="SEI99sr" localSheetId="10">WEO Submission [5]Sheet!$B$10:$B$580</definedName>
    <definedName name="SEI99sr" localSheetId="3">WEO Submission [5]Sheet!$B$10:$B$580</definedName>
    <definedName name="SEI99sr">WEO Submission [5]Sheet!$B$10:$B$580</definedName>
    <definedName name="SELECT" localSheetId="10">#REF!</definedName>
    <definedName name="SELECT" localSheetId="3">#REF!</definedName>
    <definedName name="SELECT">#REF!</definedName>
    <definedName name="sfsg" localSheetId="3">#REF!</definedName>
    <definedName name="sfsg">#REF!</definedName>
    <definedName name="SISBANCARIO">#REF!</definedName>
    <definedName name="SRTable">#REF!</definedName>
    <definedName name="srtable1">#REF!</definedName>
    <definedName name="srtbl">#REF!</definedName>
    <definedName name="staffrp">#REF!</definedName>
    <definedName name="stocksumm">#REF!</definedName>
    <definedName name="Tab_2">#REF!</definedName>
    <definedName name="TAB1A">#REF!</definedName>
    <definedName name="TAB1CK">#REF!</definedName>
    <definedName name="Tab25a">#REF!</definedName>
    <definedName name="Tab25b">#REF!</definedName>
    <definedName name="TAB2A">#REF!</definedName>
    <definedName name="TAB5A">#REF!</definedName>
    <definedName name="TAB6A">'[4]Annual Tables'!#REF!</definedName>
    <definedName name="TAB6B">'[4]Annual Tables'!#REF!</definedName>
    <definedName name="TAB6C">#REF!</definedName>
    <definedName name="TAB7A">#REF!</definedName>
    <definedName name="table">#REF!</definedName>
    <definedName name="Table__47">[19]RED47!$A$1:$I$53</definedName>
    <definedName name="Table_4SR">#REF!</definedName>
    <definedName name="Table_7SR">#REF!</definedName>
    <definedName name="table1" localSheetId="10">WEO Submission [5]Sheet!$B$10:$B$580</definedName>
    <definedName name="table1" localSheetId="3">WEO Submission [5]Sheet!$B$10:$B$580</definedName>
    <definedName name="table1">WEO Submission [5]Sheet!$B$10:$B$580</definedName>
    <definedName name="table10" localSheetId="10">#REF!</definedName>
    <definedName name="table10" localSheetId="3">#REF!</definedName>
    <definedName name="table10">#REF!</definedName>
    <definedName name="table11" localSheetId="3">#REF!</definedName>
    <definedName name="table11">#REF!</definedName>
    <definedName name="table12">#REF!</definedName>
    <definedName name="table13">#REF!</definedName>
    <definedName name="table8">#REF!</definedName>
    <definedName name="table9">#REF!</definedName>
    <definedName name="TAME">#REF!</definedName>
    <definedName name="tasas">#REF!</definedName>
    <definedName name="test1" localSheetId="10">WEO Submission [5]Sheet!$B$10:$B$580</definedName>
    <definedName name="test1" localSheetId="3">WEO Submission [5]Sheet!$B$10:$B$580</definedName>
    <definedName name="test1">WEO Submission [5]Sheet!$B$10:$B$580</definedName>
    <definedName name="TIPOREAL" localSheetId="10">#REF!</definedName>
    <definedName name="TIPOREAL" localSheetId="3">#REF!</definedName>
    <definedName name="TIPOREAL">#REF!</definedName>
    <definedName name="_xlnm.Print_Titles" localSheetId="23">'Tabla 2.2 RI'!$A$1:$M$65536,'Tabla 2.2 RI'!$A$1:$IV$9</definedName>
    <definedName name="Títulos_a_imprimir_IM">#REF!</definedName>
    <definedName name="TMG_D">[7]Q5!$E$23:$AH$23</definedName>
    <definedName name="TMGO">#N/A</definedName>
    <definedName name="Transfer_check">#REF!</definedName>
    <definedName name="TRANSNAVE">#REF!</definedName>
    <definedName name="TXG_D">#N/A</definedName>
    <definedName name="TXGO">#N/A</definedName>
    <definedName name="Universities">#REF!</definedName>
    <definedName name="vvgfgg">#REF!</definedName>
    <definedName name="wrn.Briefing._.Tables." localSheetId="10" hidden="1">{#N/A,#N/A,TRUE,"Tab_1 Economic Ind.";#N/A,#N/A,TRUE,"Tab_2  Public Sector Op.";#N/A,#N/A,TRUE,"Tab_3";#N/A,#N/A,TRUE,"Tab_4 Monetary";#N/A,#N/A,TRUE,"Tab_5 Medium-Term Outlook";#N/A,#N/A,TRUE,"Tab_6";#N/A,#N/A,TRUE,"Tab_7 Indicators of Ext. Vul."}</definedName>
    <definedName name="wrn.Briefing._.Tables." localSheetId="3" hidden="1">{#N/A,#N/A,TRUE,"Tab_1 Economic Ind.";#N/A,#N/A,TRUE,"Tab_2  Public Sector Op.";#N/A,#N/A,TRUE,"Tab_3";#N/A,#N/A,TRUE,"Tab_4 Monetary";#N/A,#N/A,TRUE,"Tab_5 Medium-Term Outlook";#N/A,#N/A,TRUE,"Tab_6";#N/A,#N/A,TRUE,"Tab_7 Indicators of Ext. Vul."}</definedName>
    <definedName name="wrn.Briefing._.Tables." hidden="1">{#N/A,#N/A,TRUE,"Tab_1 Economic Ind.";#N/A,#N/A,TRUE,"Tab_2  Public Sector Op.";#N/A,#N/A,TRUE,"Tab_3";#N/A,#N/A,TRUE,"Tab_4 Monetary";#N/A,#N/A,TRUE,"Tab_5 Medium-Term Outlook";#N/A,#N/A,TRUE,"Tab_6";#N/A,#N/A,TRUE,"Tab_7 Indicators of Ext. Vul."}</definedName>
    <definedName name="wrn.datos." localSheetId="10" hidden="1">{"página1",#N/A,FALSE,"pib";"página2",#N/A,FALSE,"pib";"página3",#N/A,FALSE,"oferuti";"página4",#N/A,FALSE,"pibrama";"página5",#N/A,FALSE,"pibrama";"página6",#N/A,FALSE,"pibrama"}</definedName>
    <definedName name="wrn.datos." localSheetId="3" hidden="1">{"página1",#N/A,FALSE,"pib";"página2",#N/A,FALSE,"pib";"página3",#N/A,FALSE,"oferuti";"página4",#N/A,FALSE,"pibrama";"página5",#N/A,FALSE,"pibrama";"página6",#N/A,FALSE,"pibrama"}</definedName>
    <definedName name="wrn.datos." hidden="1">{"página1",#N/A,FALSE,"pib";"página2",#N/A,FALSE,"pib";"página3",#N/A,FALSE,"oferuti";"página4",#N/A,FALSE,"pibrama";"página5",#N/A,FALSE,"pibrama";"página6",#N/A,FALSE,"pibrama"}</definedName>
    <definedName name="wrqwer" localSheetId="2">#REF!</definedName>
    <definedName name="wrqwer" localSheetId="3">#REF!</definedName>
    <definedName name="wrqwer" localSheetId="5">#REF!</definedName>
    <definedName name="wrqwer" localSheetId="8">#REF!</definedName>
    <definedName name="wrqwer">#REF!</definedName>
    <definedName name="WWWW" localSheetId="10" hidden="1">{#N/A,#N/A,TRUE,"Tab_1 Economic Ind.";#N/A,#N/A,TRUE,"Tab_2  Public Sector Op.";#N/A,#N/A,TRUE,"Tab_3";#N/A,#N/A,TRUE,"Tab_4 Monetary";#N/A,#N/A,TRUE,"Tab_5 Medium-Term Outlook";#N/A,#N/A,TRUE,"Tab_6";#N/A,#N/A,TRUE,"Tab_7 Indicators of Ext. Vul."}</definedName>
    <definedName name="WWWW" localSheetId="3" hidden="1">{#N/A,#N/A,TRUE,"Tab_1 Economic Ind.";#N/A,#N/A,TRUE,"Tab_2  Public Sector Op.";#N/A,#N/A,TRUE,"Tab_3";#N/A,#N/A,TRUE,"Tab_4 Monetary";#N/A,#N/A,TRUE,"Tab_5 Medium-Term Outlook";#N/A,#N/A,TRUE,"Tab_6";#N/A,#N/A,TRUE,"Tab_7 Indicators of Ext. Vul."}</definedName>
    <definedName name="WWWW" hidden="1">{#N/A,#N/A,TRUE,"Tab_1 Economic Ind.";#N/A,#N/A,TRUE,"Tab_2  Public Sector Op.";#N/A,#N/A,TRUE,"Tab_3";#N/A,#N/A,TRUE,"Tab_4 Monetary";#N/A,#N/A,TRUE,"Tab_5 Medium-Term Outlook";#N/A,#N/A,TRUE,"Tab_6";#N/A,#N/A,TRUE,"Tab_7 Indicators of Ext. Vul."}</definedName>
    <definedName name="xxWRS_1" localSheetId="10">WEO Submission [5]Sheet!$B$10:$B$580</definedName>
    <definedName name="xxWRS_1" localSheetId="3">WEO Submission [5]Sheet!$B$10:$B$580</definedName>
    <definedName name="xxWRS_1">WEO Submission [5]Sheet!$B$10:$B$580</definedName>
  </definedNames>
  <calcPr calcId="124519"/>
  <pivotCaches>
    <pivotCache cacheId="23" r:id="rId50"/>
    <pivotCache cacheId="24" r:id="rId51"/>
    <pivotCache cacheId="25" r:id="rId52"/>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2" i="51"/>
  <c r="F20"/>
  <c r="F7"/>
  <c r="F5"/>
  <c r="D7" i="37" l="1"/>
  <c r="D8"/>
  <c r="D9"/>
  <c r="D10"/>
  <c r="D11"/>
  <c r="D12"/>
  <c r="D13"/>
  <c r="D14"/>
  <c r="D15"/>
  <c r="D16"/>
  <c r="D17"/>
  <c r="D18"/>
  <c r="D19"/>
  <c r="D20"/>
  <c r="D21"/>
  <c r="D22"/>
  <c r="D23"/>
  <c r="D24"/>
  <c r="D25"/>
  <c r="H5" i="9" l="1"/>
  <c r="F37" i="41"/>
  <c r="G37" s="1"/>
  <c r="B37"/>
  <c r="C36"/>
  <c r="F36" s="1"/>
  <c r="G36" s="1"/>
  <c r="B36"/>
  <c r="F35"/>
  <c r="G35" s="1"/>
  <c r="C35"/>
  <c r="B35"/>
  <c r="F34"/>
  <c r="G34" s="1"/>
  <c r="C34"/>
  <c r="B34"/>
  <c r="F33"/>
  <c r="G33" s="1"/>
  <c r="C33"/>
  <c r="B33"/>
  <c r="F32"/>
  <c r="G32" s="1"/>
  <c r="C32"/>
  <c r="B32"/>
  <c r="F31"/>
  <c r="G31" s="1"/>
  <c r="C31"/>
  <c r="B31"/>
  <c r="F30"/>
  <c r="G30" s="1"/>
  <c r="C30"/>
  <c r="B30"/>
  <c r="F29"/>
  <c r="G29" s="1"/>
  <c r="C29"/>
  <c r="B29"/>
  <c r="F28"/>
  <c r="G28" s="1"/>
  <c r="C28"/>
  <c r="B28"/>
  <c r="F27"/>
  <c r="G27" s="1"/>
  <c r="C27"/>
  <c r="B27"/>
  <c r="F26"/>
  <c r="G26" s="1"/>
  <c r="C26"/>
  <c r="B26"/>
  <c r="F25"/>
  <c r="G25" s="1"/>
  <c r="C25"/>
  <c r="B25"/>
  <c r="F24"/>
  <c r="G24" s="1"/>
  <c r="C24"/>
  <c r="B24"/>
  <c r="F23"/>
  <c r="G23" s="1"/>
  <c r="C23"/>
  <c r="B23"/>
  <c r="F22"/>
  <c r="G22" s="1"/>
  <c r="C22"/>
  <c r="B22"/>
  <c r="F21"/>
  <c r="G21" s="1"/>
  <c r="C21"/>
  <c r="B21"/>
  <c r="F20"/>
  <c r="G20" s="1"/>
  <c r="C20"/>
  <c r="B20"/>
  <c r="F19"/>
  <c r="G19" s="1"/>
  <c r="C19"/>
  <c r="B19"/>
  <c r="F18"/>
  <c r="G18" s="1"/>
  <c r="C18"/>
  <c r="B18"/>
  <c r="F17"/>
  <c r="G17" s="1"/>
  <c r="C17"/>
  <c r="B17"/>
  <c r="F16"/>
  <c r="G16" s="1"/>
  <c r="F15"/>
  <c r="G15" s="1"/>
  <c r="F14"/>
  <c r="G14" s="1"/>
  <c r="F13"/>
  <c r="G13" s="1"/>
  <c r="F12"/>
  <c r="G12" s="1"/>
  <c r="F11"/>
  <c r="G11" s="1"/>
  <c r="F10"/>
  <c r="G10" s="1"/>
  <c r="F9"/>
  <c r="G9" s="1"/>
  <c r="F8"/>
  <c r="G8" s="1"/>
  <c r="F7"/>
  <c r="G7" s="1"/>
  <c r="B17" i="28" l="1"/>
  <c r="B11" i="38" l="1"/>
  <c r="C35" i="25" l="1"/>
  <c r="D35" i="23"/>
  <c r="D6" l="1"/>
  <c r="G24" i="37" l="1"/>
  <c r="G23"/>
  <c r="G22"/>
  <c r="G21"/>
  <c r="G20"/>
  <c r="G19"/>
  <c r="G18"/>
  <c r="G17"/>
  <c r="G16"/>
  <c r="G15"/>
  <c r="G14"/>
  <c r="G13"/>
  <c r="G12"/>
  <c r="G11"/>
  <c r="G10"/>
  <c r="G9"/>
  <c r="G25" l="1"/>
  <c r="G8"/>
  <c r="G7"/>
  <c r="X249" i="33"/>
  <c r="W249"/>
  <c r="V249"/>
  <c r="C249"/>
  <c r="B249"/>
  <c r="X248"/>
  <c r="W248"/>
  <c r="V248"/>
  <c r="C248"/>
  <c r="B248"/>
  <c r="X247"/>
  <c r="W247"/>
  <c r="V247"/>
  <c r="C247"/>
  <c r="B247"/>
  <c r="X246"/>
  <c r="W246"/>
  <c r="V246"/>
  <c r="C246"/>
  <c r="B246"/>
  <c r="X245"/>
  <c r="W245"/>
  <c r="V245"/>
  <c r="C245"/>
  <c r="B245"/>
  <c r="X244"/>
  <c r="W244"/>
  <c r="V244"/>
  <c r="C244"/>
  <c r="B244"/>
  <c r="X243"/>
  <c r="W243"/>
  <c r="V243"/>
  <c r="C243"/>
  <c r="B243"/>
  <c r="X242"/>
  <c r="W242"/>
  <c r="V242"/>
  <c r="C242"/>
  <c r="B242"/>
  <c r="X241"/>
  <c r="W241"/>
  <c r="V241"/>
  <c r="C241"/>
  <c r="B241"/>
  <c r="X240"/>
  <c r="W240"/>
  <c r="V240"/>
  <c r="C240"/>
  <c r="B240"/>
  <c r="X239"/>
  <c r="W239"/>
  <c r="V239"/>
  <c r="C239"/>
  <c r="B239"/>
  <c r="X238"/>
  <c r="W238"/>
  <c r="V238"/>
  <c r="C238"/>
  <c r="B238"/>
  <c r="X237"/>
  <c r="W237"/>
  <c r="V237"/>
  <c r="C237"/>
  <c r="B237"/>
  <c r="X236"/>
  <c r="W236"/>
  <c r="V236"/>
  <c r="C236"/>
  <c r="B236"/>
  <c r="X235"/>
  <c r="W235"/>
  <c r="V235"/>
  <c r="C235"/>
  <c r="B235"/>
  <c r="X234"/>
  <c r="W234"/>
  <c r="V234"/>
  <c r="C234"/>
  <c r="B234"/>
  <c r="X233"/>
  <c r="W233"/>
  <c r="V233"/>
  <c r="C233"/>
  <c r="B233"/>
  <c r="X232"/>
  <c r="W232"/>
  <c r="V232"/>
  <c r="C232"/>
  <c r="B232"/>
  <c r="X231"/>
  <c r="W231"/>
  <c r="V231"/>
  <c r="C231"/>
  <c r="B231"/>
  <c r="X230"/>
  <c r="W230"/>
  <c r="V230"/>
  <c r="C230"/>
  <c r="B230"/>
  <c r="X229"/>
  <c r="W229"/>
  <c r="V229"/>
  <c r="C229"/>
  <c r="B229"/>
  <c r="X228"/>
  <c r="W228"/>
  <c r="V228"/>
  <c r="C228"/>
  <c r="B228"/>
  <c r="X227"/>
  <c r="W227"/>
  <c r="V227"/>
  <c r="C227"/>
  <c r="B227"/>
  <c r="X226"/>
  <c r="W226"/>
  <c r="V226"/>
  <c r="C226"/>
  <c r="B226"/>
  <c r="X225"/>
  <c r="W225"/>
  <c r="V225"/>
  <c r="C225"/>
  <c r="B225"/>
  <c r="X224"/>
  <c r="W224"/>
  <c r="V224"/>
  <c r="C224"/>
  <c r="B224"/>
  <c r="X223"/>
  <c r="W223"/>
  <c r="V223"/>
  <c r="C223"/>
  <c r="B223"/>
  <c r="X222"/>
  <c r="W222"/>
  <c r="V222"/>
  <c r="C222"/>
  <c r="B222"/>
  <c r="X221"/>
  <c r="W221"/>
  <c r="V221"/>
  <c r="C221"/>
  <c r="B221"/>
  <c r="X220"/>
  <c r="W220"/>
  <c r="V220"/>
  <c r="C220"/>
  <c r="B220"/>
  <c r="X219"/>
  <c r="W219"/>
  <c r="V219"/>
  <c r="C219"/>
  <c r="B219"/>
  <c r="X218"/>
  <c r="W218"/>
  <c r="V218"/>
  <c r="C218"/>
  <c r="B218"/>
  <c r="X217"/>
  <c r="W217"/>
  <c r="V217"/>
  <c r="C217"/>
  <c r="B217"/>
  <c r="X216"/>
  <c r="W216"/>
  <c r="V216"/>
  <c r="C216"/>
  <c r="B216"/>
  <c r="X215"/>
  <c r="W215"/>
  <c r="V215"/>
  <c r="C215"/>
  <c r="B215"/>
  <c r="X214"/>
  <c r="W214"/>
  <c r="V214"/>
  <c r="C214"/>
  <c r="B214"/>
  <c r="X213"/>
  <c r="W213"/>
  <c r="V213"/>
  <c r="C213"/>
  <c r="B213"/>
  <c r="X212"/>
  <c r="W212"/>
  <c r="V212"/>
  <c r="C212"/>
  <c r="B212"/>
  <c r="X211"/>
  <c r="W211"/>
  <c r="V211"/>
  <c r="C211"/>
  <c r="B211"/>
  <c r="X210"/>
  <c r="W210"/>
  <c r="V210"/>
  <c r="C210"/>
  <c r="B210"/>
  <c r="X209"/>
  <c r="W209"/>
  <c r="V209"/>
  <c r="C209"/>
  <c r="B209"/>
  <c r="X208"/>
  <c r="W208"/>
  <c r="V208"/>
  <c r="C208"/>
  <c r="B208"/>
  <c r="X207"/>
  <c r="W207"/>
  <c r="V207"/>
  <c r="C207"/>
  <c r="B207"/>
  <c r="X206"/>
  <c r="W206"/>
  <c r="V206"/>
  <c r="C206"/>
  <c r="B206"/>
  <c r="X205"/>
  <c r="W205"/>
  <c r="V205"/>
  <c r="C205"/>
  <c r="B205"/>
  <c r="X204"/>
  <c r="W204"/>
  <c r="V204"/>
  <c r="C204"/>
  <c r="B204"/>
  <c r="X203"/>
  <c r="W203"/>
  <c r="V203"/>
  <c r="C203"/>
  <c r="B203"/>
  <c r="X202"/>
  <c r="W202"/>
  <c r="V202"/>
  <c r="C202"/>
  <c r="B202"/>
  <c r="X201"/>
  <c r="W201"/>
  <c r="V201"/>
  <c r="C201"/>
  <c r="B201"/>
  <c r="X200"/>
  <c r="W200"/>
  <c r="V200"/>
  <c r="C200"/>
  <c r="B200"/>
  <c r="X199"/>
  <c r="W199"/>
  <c r="V199"/>
  <c r="C199"/>
  <c r="B199"/>
  <c r="X198"/>
  <c r="W198"/>
  <c r="V198"/>
  <c r="C198"/>
  <c r="B198"/>
  <c r="X197"/>
  <c r="W197"/>
  <c r="V197"/>
  <c r="C197"/>
  <c r="B197"/>
  <c r="X196"/>
  <c r="W196"/>
  <c r="V196"/>
  <c r="C196"/>
  <c r="B196"/>
  <c r="X195"/>
  <c r="W195"/>
  <c r="V195"/>
  <c r="C195"/>
  <c r="B195"/>
  <c r="X194"/>
  <c r="W194"/>
  <c r="V194"/>
  <c r="C194"/>
  <c r="B194"/>
  <c r="X193"/>
  <c r="W193"/>
  <c r="V193"/>
  <c r="C193"/>
  <c r="B193"/>
  <c r="X192"/>
  <c r="W192"/>
  <c r="V192"/>
  <c r="C192"/>
  <c r="B192"/>
  <c r="X191"/>
  <c r="W191"/>
  <c r="V191"/>
  <c r="C191"/>
  <c r="B191"/>
  <c r="X190"/>
  <c r="W190"/>
  <c r="V190"/>
  <c r="C190"/>
  <c r="B190"/>
  <c r="X189"/>
  <c r="W189"/>
  <c r="V189"/>
  <c r="C189"/>
  <c r="B189"/>
  <c r="X188"/>
  <c r="W188"/>
  <c r="V188"/>
  <c r="C188"/>
  <c r="B188"/>
  <c r="X187"/>
  <c r="W187"/>
  <c r="V187"/>
  <c r="C187"/>
  <c r="B187"/>
  <c r="X186"/>
  <c r="W186"/>
  <c r="V186"/>
  <c r="C186"/>
  <c r="B186"/>
  <c r="X185"/>
  <c r="W185"/>
  <c r="V185"/>
  <c r="C185"/>
  <c r="B185"/>
  <c r="X184"/>
  <c r="W184"/>
  <c r="V184"/>
  <c r="C184"/>
  <c r="B184"/>
  <c r="X183"/>
  <c r="W183"/>
  <c r="V183"/>
  <c r="C183"/>
  <c r="B183"/>
  <c r="X182"/>
  <c r="W182"/>
  <c r="V182"/>
  <c r="C182"/>
  <c r="B182"/>
  <c r="X181"/>
  <c r="W181"/>
  <c r="V181"/>
  <c r="C181"/>
  <c r="B181"/>
  <c r="X180"/>
  <c r="W180"/>
  <c r="V180"/>
  <c r="C180"/>
  <c r="B180"/>
  <c r="X179"/>
  <c r="W179"/>
  <c r="V179"/>
  <c r="C179"/>
  <c r="B179"/>
  <c r="X178"/>
  <c r="W178"/>
  <c r="V178"/>
  <c r="C178"/>
  <c r="B178"/>
  <c r="X177"/>
  <c r="W177"/>
  <c r="V177"/>
  <c r="C177"/>
  <c r="B177"/>
  <c r="X176"/>
  <c r="W176"/>
  <c r="V176"/>
  <c r="C176"/>
  <c r="B176"/>
  <c r="X175"/>
  <c r="W175"/>
  <c r="V175"/>
  <c r="C175"/>
  <c r="B175"/>
  <c r="X174"/>
  <c r="W174"/>
  <c r="V174"/>
  <c r="C174"/>
  <c r="B174"/>
  <c r="X173"/>
  <c r="W173"/>
  <c r="V173"/>
  <c r="C173"/>
  <c r="B173"/>
  <c r="X172"/>
  <c r="W172"/>
  <c r="V172"/>
  <c r="C172"/>
  <c r="B172"/>
  <c r="X171"/>
  <c r="W171"/>
  <c r="V171"/>
  <c r="C171"/>
  <c r="B171"/>
  <c r="X170"/>
  <c r="W170"/>
  <c r="V170"/>
  <c r="C170"/>
  <c r="B170"/>
  <c r="X169"/>
  <c r="W169"/>
  <c r="V169"/>
  <c r="C169"/>
  <c r="B169"/>
  <c r="X168"/>
  <c r="W168"/>
  <c r="V168"/>
  <c r="C168"/>
  <c r="B168"/>
  <c r="X167"/>
  <c r="W167"/>
  <c r="V167"/>
  <c r="C167"/>
  <c r="B167"/>
  <c r="X166"/>
  <c r="W166"/>
  <c r="V166"/>
  <c r="C166"/>
  <c r="B166"/>
  <c r="X165"/>
  <c r="W165"/>
  <c r="V165"/>
  <c r="C165"/>
  <c r="B165"/>
  <c r="X164"/>
  <c r="W164"/>
  <c r="V164"/>
  <c r="C164"/>
  <c r="B164"/>
  <c r="X163"/>
  <c r="W163"/>
  <c r="V163"/>
  <c r="C163"/>
  <c r="B163"/>
  <c r="X162"/>
  <c r="W162"/>
  <c r="V162"/>
  <c r="C162"/>
  <c r="B162"/>
  <c r="X161"/>
  <c r="W161"/>
  <c r="V161"/>
  <c r="C161"/>
  <c r="B161"/>
  <c r="X160"/>
  <c r="W160"/>
  <c r="V160"/>
  <c r="C160"/>
  <c r="B160"/>
  <c r="X159"/>
  <c r="W159"/>
  <c r="V159"/>
  <c r="C159"/>
  <c r="B159"/>
  <c r="X158"/>
  <c r="W158"/>
  <c r="V158"/>
  <c r="C158"/>
  <c r="B158"/>
  <c r="X157"/>
  <c r="W157"/>
  <c r="V157"/>
  <c r="C157"/>
  <c r="B157"/>
  <c r="X156"/>
  <c r="W156"/>
  <c r="V156"/>
  <c r="C156"/>
  <c r="B156"/>
  <c r="X155"/>
  <c r="W155"/>
  <c r="V155"/>
  <c r="C155"/>
  <c r="B155"/>
  <c r="X154"/>
  <c r="W154"/>
  <c r="V154"/>
  <c r="C154"/>
  <c r="B154"/>
  <c r="X153"/>
  <c r="W153"/>
  <c r="V153"/>
  <c r="C153"/>
  <c r="B153"/>
  <c r="X152"/>
  <c r="W152"/>
  <c r="V152"/>
  <c r="C152"/>
  <c r="B152"/>
  <c r="X151"/>
  <c r="W151"/>
  <c r="V151"/>
  <c r="C151"/>
  <c r="B151"/>
  <c r="X150"/>
  <c r="W150"/>
  <c r="V150"/>
  <c r="C150"/>
  <c r="B150"/>
  <c r="X149"/>
  <c r="W149"/>
  <c r="V149"/>
  <c r="C149"/>
  <c r="B149"/>
  <c r="X148"/>
  <c r="W148"/>
  <c r="V148"/>
  <c r="C148"/>
  <c r="B148"/>
  <c r="X147"/>
  <c r="W147"/>
  <c r="V147"/>
  <c r="C147"/>
  <c r="B147"/>
  <c r="X146"/>
  <c r="W146"/>
  <c r="V146"/>
  <c r="C146"/>
  <c r="B146"/>
  <c r="X145"/>
  <c r="W145"/>
  <c r="V145"/>
  <c r="C145"/>
  <c r="B145"/>
  <c r="X144"/>
  <c r="W144"/>
  <c r="V144"/>
  <c r="C144"/>
  <c r="B144"/>
  <c r="X143"/>
  <c r="W143"/>
  <c r="V143"/>
  <c r="C143"/>
  <c r="B143"/>
  <c r="X142"/>
  <c r="W142"/>
  <c r="V142"/>
  <c r="C142"/>
  <c r="B142"/>
  <c r="X141"/>
  <c r="W141"/>
  <c r="V141"/>
  <c r="C141"/>
  <c r="B141"/>
  <c r="X140"/>
  <c r="W140"/>
  <c r="V140"/>
  <c r="C140"/>
  <c r="B140"/>
  <c r="X139"/>
  <c r="W139"/>
  <c r="V139"/>
  <c r="C139"/>
  <c r="B139"/>
  <c r="X138"/>
  <c r="W138"/>
  <c r="V138"/>
  <c r="C138"/>
  <c r="B138"/>
  <c r="X137"/>
  <c r="W137"/>
  <c r="V137"/>
  <c r="C137"/>
  <c r="B137"/>
  <c r="X136"/>
  <c r="W136"/>
  <c r="V136"/>
  <c r="C136"/>
  <c r="B136"/>
  <c r="X135"/>
  <c r="W135"/>
  <c r="V135"/>
  <c r="C135"/>
  <c r="B135"/>
  <c r="X134"/>
  <c r="W134"/>
  <c r="V134"/>
  <c r="C134"/>
  <c r="B134"/>
  <c r="X133"/>
  <c r="W133"/>
  <c r="V133"/>
  <c r="C133"/>
  <c r="B133"/>
  <c r="X132"/>
  <c r="W132"/>
  <c r="V132"/>
  <c r="C132"/>
  <c r="B132"/>
  <c r="X131"/>
  <c r="W131"/>
  <c r="V131"/>
  <c r="C131"/>
  <c r="B131"/>
  <c r="X130"/>
  <c r="W130"/>
  <c r="V130"/>
  <c r="C130"/>
  <c r="B130"/>
  <c r="X129"/>
  <c r="W129"/>
  <c r="V129"/>
  <c r="C129"/>
  <c r="B129"/>
  <c r="X128"/>
  <c r="W128"/>
  <c r="V128"/>
  <c r="C128"/>
  <c r="B128"/>
  <c r="X127"/>
  <c r="W127"/>
  <c r="V127"/>
  <c r="C127"/>
  <c r="B127"/>
  <c r="X126"/>
  <c r="W126"/>
  <c r="V126"/>
  <c r="C126"/>
  <c r="B126"/>
  <c r="X125"/>
  <c r="W125"/>
  <c r="V125"/>
  <c r="C125"/>
  <c r="B125"/>
  <c r="X124"/>
  <c r="W124"/>
  <c r="V124"/>
  <c r="C124"/>
  <c r="B124"/>
  <c r="X123"/>
  <c r="W123"/>
  <c r="V123"/>
  <c r="C123"/>
  <c r="B123"/>
  <c r="X122"/>
  <c r="W122"/>
  <c r="V122"/>
  <c r="C122"/>
  <c r="B122"/>
  <c r="X121"/>
  <c r="W121"/>
  <c r="V121"/>
  <c r="C121"/>
  <c r="B121"/>
  <c r="X120"/>
  <c r="W120"/>
  <c r="V120"/>
  <c r="C120"/>
  <c r="B120"/>
  <c r="X119"/>
  <c r="W119"/>
  <c r="V119"/>
  <c r="C119"/>
  <c r="B119"/>
  <c r="X118"/>
  <c r="W118"/>
  <c r="V118"/>
  <c r="C118"/>
  <c r="B118"/>
  <c r="X117"/>
  <c r="W117"/>
  <c r="V117"/>
  <c r="C117"/>
  <c r="B117"/>
  <c r="X116"/>
  <c r="W116"/>
  <c r="V116"/>
  <c r="C116"/>
  <c r="B116"/>
  <c r="X115"/>
  <c r="W115"/>
  <c r="V115"/>
  <c r="C115"/>
  <c r="B115"/>
  <c r="X114"/>
  <c r="W114"/>
  <c r="V114"/>
  <c r="C114"/>
  <c r="B114"/>
  <c r="X113"/>
  <c r="W113"/>
  <c r="V113"/>
  <c r="C113"/>
  <c r="B113"/>
  <c r="X112"/>
  <c r="W112"/>
  <c r="V112"/>
  <c r="C112"/>
  <c r="B112"/>
  <c r="X111"/>
  <c r="W111"/>
  <c r="V111"/>
  <c r="C111"/>
  <c r="B111"/>
  <c r="X110"/>
  <c r="W110"/>
  <c r="V110"/>
  <c r="C110"/>
  <c r="B110"/>
  <c r="X109"/>
  <c r="W109"/>
  <c r="V109"/>
  <c r="C109"/>
  <c r="B109"/>
  <c r="X108"/>
  <c r="W108"/>
  <c r="V108"/>
  <c r="C108"/>
  <c r="B108"/>
  <c r="X107"/>
  <c r="W107"/>
  <c r="V107"/>
  <c r="C107"/>
  <c r="B107"/>
  <c r="X106"/>
  <c r="W106"/>
  <c r="V106"/>
  <c r="C106"/>
  <c r="B106"/>
  <c r="X105"/>
  <c r="W105"/>
  <c r="V105"/>
  <c r="C105"/>
  <c r="B105"/>
  <c r="X104"/>
  <c r="W104"/>
  <c r="V104"/>
  <c r="C104"/>
  <c r="B104"/>
  <c r="X103"/>
  <c r="W103"/>
  <c r="V103"/>
  <c r="C103"/>
  <c r="B103"/>
  <c r="X102"/>
  <c r="W102"/>
  <c r="V102"/>
  <c r="C102"/>
  <c r="B102"/>
  <c r="X101"/>
  <c r="W101"/>
  <c r="V101"/>
  <c r="C101"/>
  <c r="B101"/>
  <c r="X100"/>
  <c r="W100"/>
  <c r="V100"/>
  <c r="C100"/>
  <c r="B100"/>
  <c r="X99"/>
  <c r="W99"/>
  <c r="V99"/>
  <c r="C99"/>
  <c r="B99"/>
  <c r="X98"/>
  <c r="W98"/>
  <c r="V98"/>
  <c r="C98"/>
  <c r="B98"/>
  <c r="X97"/>
  <c r="W97"/>
  <c r="V97"/>
  <c r="C97"/>
  <c r="B97"/>
  <c r="X96"/>
  <c r="W96"/>
  <c r="V96"/>
  <c r="C96"/>
  <c r="B96"/>
  <c r="X95"/>
  <c r="W95"/>
  <c r="V95"/>
  <c r="C95"/>
  <c r="B95"/>
  <c r="X94"/>
  <c r="W94"/>
  <c r="V94"/>
  <c r="C94"/>
  <c r="B94"/>
  <c r="X93"/>
  <c r="W93"/>
  <c r="V93"/>
  <c r="C93"/>
  <c r="B93"/>
  <c r="X92"/>
  <c r="W92"/>
  <c r="V92"/>
  <c r="C92"/>
  <c r="B92"/>
  <c r="X91"/>
  <c r="W91"/>
  <c r="V91"/>
  <c r="C91"/>
  <c r="B91"/>
  <c r="X90"/>
  <c r="W90"/>
  <c r="V90"/>
  <c r="C90"/>
  <c r="B90"/>
  <c r="X89"/>
  <c r="W89"/>
  <c r="V89"/>
  <c r="C89"/>
  <c r="B89"/>
  <c r="X88"/>
  <c r="W88"/>
  <c r="V88"/>
  <c r="C88"/>
  <c r="B88"/>
  <c r="X87"/>
  <c r="W87"/>
  <c r="V87"/>
  <c r="C87"/>
  <c r="B87"/>
  <c r="X86"/>
  <c r="W86"/>
  <c r="V86"/>
  <c r="C86"/>
  <c r="B86"/>
  <c r="X85"/>
  <c r="W85"/>
  <c r="V85"/>
  <c r="C85"/>
  <c r="B85"/>
  <c r="X84"/>
  <c r="W84"/>
  <c r="V84"/>
  <c r="C84"/>
  <c r="B84"/>
  <c r="X83"/>
  <c r="W83"/>
  <c r="V83"/>
  <c r="C83"/>
  <c r="B83"/>
  <c r="X82"/>
  <c r="W82"/>
  <c r="V82"/>
  <c r="C82"/>
  <c r="B82"/>
  <c r="X81"/>
  <c r="W81"/>
  <c r="V81"/>
  <c r="C81"/>
  <c r="B81"/>
  <c r="X80"/>
  <c r="W80"/>
  <c r="V80"/>
  <c r="C80"/>
  <c r="B80"/>
  <c r="X79"/>
  <c r="W79"/>
  <c r="V79"/>
  <c r="C79"/>
  <c r="B79"/>
  <c r="X78"/>
  <c r="W78"/>
  <c r="V78"/>
  <c r="C78"/>
  <c r="B78"/>
  <c r="X77"/>
  <c r="W77"/>
  <c r="V77"/>
  <c r="C77"/>
  <c r="B77"/>
  <c r="X76"/>
  <c r="W76"/>
  <c r="V76"/>
  <c r="C76"/>
  <c r="B76"/>
  <c r="X75"/>
  <c r="W75"/>
  <c r="V75"/>
  <c r="C75"/>
  <c r="B75"/>
  <c r="X74"/>
  <c r="W74"/>
  <c r="V74"/>
  <c r="C74"/>
  <c r="B74"/>
  <c r="X73"/>
  <c r="W73"/>
  <c r="V73"/>
  <c r="C73"/>
  <c r="B73"/>
  <c r="X72"/>
  <c r="W72"/>
  <c r="V72"/>
  <c r="C72"/>
  <c r="B72"/>
  <c r="X71"/>
  <c r="W71"/>
  <c r="V71"/>
  <c r="C71"/>
  <c r="B71"/>
  <c r="X70"/>
  <c r="W70"/>
  <c r="V70"/>
  <c r="C70"/>
  <c r="B70"/>
  <c r="X69"/>
  <c r="W69"/>
  <c r="V69"/>
  <c r="C69"/>
  <c r="B69"/>
  <c r="X68"/>
  <c r="W68"/>
  <c r="V68"/>
  <c r="C68"/>
  <c r="B68"/>
  <c r="X67"/>
  <c r="W67"/>
  <c r="V67"/>
  <c r="C67"/>
  <c r="B67"/>
  <c r="X66"/>
  <c r="W66"/>
  <c r="V66"/>
  <c r="C66"/>
  <c r="B66"/>
  <c r="X65"/>
  <c r="W65"/>
  <c r="V65"/>
  <c r="C65"/>
  <c r="B65"/>
  <c r="X64"/>
  <c r="W64"/>
  <c r="V64"/>
  <c r="C64"/>
  <c r="B64"/>
  <c r="X63"/>
  <c r="W63"/>
  <c r="V63"/>
  <c r="C63"/>
  <c r="B63"/>
  <c r="X62"/>
  <c r="W62"/>
  <c r="V62"/>
  <c r="C62"/>
  <c r="B62"/>
  <c r="X61"/>
  <c r="W61"/>
  <c r="V61"/>
  <c r="C61"/>
  <c r="B61"/>
  <c r="X60"/>
  <c r="W60"/>
  <c r="V60"/>
  <c r="C60"/>
  <c r="B60"/>
  <c r="X59"/>
  <c r="W59"/>
  <c r="V59"/>
  <c r="C59"/>
  <c r="B59"/>
  <c r="X58"/>
  <c r="W58"/>
  <c r="V58"/>
  <c r="C58"/>
  <c r="B58"/>
  <c r="X57"/>
  <c r="W57"/>
  <c r="V57"/>
  <c r="C57"/>
  <c r="B57"/>
  <c r="X56"/>
  <c r="W56"/>
  <c r="V56"/>
  <c r="C56"/>
  <c r="B56"/>
  <c r="X55"/>
  <c r="W55"/>
  <c r="V55"/>
  <c r="C55"/>
  <c r="B55"/>
  <c r="X54"/>
  <c r="W54"/>
  <c r="V54"/>
  <c r="C54"/>
  <c r="B54"/>
  <c r="X53"/>
  <c r="W53"/>
  <c r="V53"/>
  <c r="C53"/>
  <c r="B53"/>
  <c r="X52"/>
  <c r="W52"/>
  <c r="V52"/>
  <c r="C52"/>
  <c r="B52"/>
  <c r="X51"/>
  <c r="W51"/>
  <c r="V51"/>
  <c r="C51"/>
  <c r="B51"/>
  <c r="X50"/>
  <c r="W50"/>
  <c r="V50"/>
  <c r="C50"/>
  <c r="B50"/>
  <c r="X49"/>
  <c r="W49"/>
  <c r="V49"/>
  <c r="C49"/>
  <c r="B49"/>
  <c r="X48"/>
  <c r="W48"/>
  <c r="V48"/>
  <c r="C48"/>
  <c r="B48"/>
  <c r="X47"/>
  <c r="W47"/>
  <c r="V47"/>
  <c r="C47"/>
  <c r="B47"/>
  <c r="X46"/>
  <c r="W46"/>
  <c r="V46"/>
  <c r="C46"/>
  <c r="B46"/>
  <c r="X45"/>
  <c r="W45"/>
  <c r="V45"/>
  <c r="C45"/>
  <c r="B45"/>
  <c r="X44"/>
  <c r="W44"/>
  <c r="V44"/>
  <c r="C44"/>
  <c r="B44"/>
  <c r="X43"/>
  <c r="W43"/>
  <c r="V43"/>
  <c r="C43"/>
  <c r="B43"/>
  <c r="X42"/>
  <c r="W42"/>
  <c r="V42"/>
  <c r="C42"/>
  <c r="B42"/>
  <c r="X41"/>
  <c r="W41"/>
  <c r="V41"/>
  <c r="C41"/>
  <c r="B41"/>
  <c r="X40"/>
  <c r="W40"/>
  <c r="V40"/>
  <c r="C40"/>
  <c r="B40"/>
  <c r="X39"/>
  <c r="W39"/>
  <c r="V39"/>
  <c r="C39"/>
  <c r="B39"/>
  <c r="X38"/>
  <c r="W38"/>
  <c r="V38"/>
  <c r="C38"/>
  <c r="B38"/>
  <c r="X37"/>
  <c r="W37"/>
  <c r="V37"/>
  <c r="C37"/>
  <c r="B37"/>
  <c r="X36"/>
  <c r="W36"/>
  <c r="V36"/>
  <c r="C36"/>
  <c r="B36"/>
  <c r="X35"/>
  <c r="W35"/>
  <c r="V35"/>
  <c r="C35"/>
  <c r="B35"/>
  <c r="X34"/>
  <c r="W34"/>
  <c r="V34"/>
  <c r="C34"/>
  <c r="B34"/>
  <c r="X33"/>
  <c r="W33"/>
  <c r="V33"/>
  <c r="C33"/>
  <c r="B33"/>
  <c r="X32"/>
  <c r="W32"/>
  <c r="V32"/>
  <c r="C32"/>
  <c r="B32"/>
  <c r="X31"/>
  <c r="W31"/>
  <c r="V31"/>
  <c r="C31"/>
  <c r="B31"/>
  <c r="X30"/>
  <c r="W30"/>
  <c r="V30"/>
  <c r="C30"/>
  <c r="B30"/>
  <c r="X29"/>
  <c r="W29"/>
  <c r="V29"/>
  <c r="C29"/>
  <c r="B29"/>
  <c r="X28"/>
  <c r="W28"/>
  <c r="V28"/>
  <c r="C28"/>
  <c r="B28"/>
  <c r="X27"/>
  <c r="W27"/>
  <c r="V27"/>
  <c r="C27"/>
  <c r="B27"/>
  <c r="X26"/>
  <c r="W26"/>
  <c r="V26"/>
  <c r="C26"/>
  <c r="B26"/>
  <c r="X25"/>
  <c r="W25"/>
  <c r="V25"/>
  <c r="C25"/>
  <c r="B25"/>
  <c r="X24"/>
  <c r="W24"/>
  <c r="V24"/>
  <c r="C24"/>
  <c r="B24"/>
  <c r="X23"/>
  <c r="W23"/>
  <c r="V23"/>
  <c r="C23"/>
  <c r="B23"/>
  <c r="X22"/>
  <c r="W22"/>
  <c r="V22"/>
  <c r="C22"/>
  <c r="B22"/>
  <c r="X21"/>
  <c r="W21"/>
  <c r="V21"/>
  <c r="C21"/>
  <c r="B21"/>
  <c r="X20"/>
  <c r="W20"/>
  <c r="V20"/>
  <c r="C20"/>
  <c r="B20"/>
  <c r="X19"/>
  <c r="W19"/>
  <c r="V19"/>
  <c r="C19"/>
  <c r="B19"/>
  <c r="X18"/>
  <c r="W18"/>
  <c r="V18"/>
  <c r="C18"/>
  <c r="B18"/>
  <c r="X17"/>
  <c r="W17"/>
  <c r="V17"/>
  <c r="C17"/>
  <c r="B17"/>
  <c r="X16"/>
  <c r="W16"/>
  <c r="V16"/>
  <c r="C16"/>
  <c r="B16"/>
  <c r="C15"/>
  <c r="B15"/>
  <c r="C14"/>
  <c r="B14"/>
  <c r="C13"/>
  <c r="B13"/>
  <c r="C12"/>
  <c r="B12"/>
  <c r="C11"/>
  <c r="B11"/>
  <c r="C10"/>
  <c r="B10"/>
  <c r="C9"/>
  <c r="B9"/>
  <c r="C8"/>
  <c r="B8"/>
  <c r="C7"/>
  <c r="B7"/>
  <c r="C6"/>
  <c r="B6"/>
  <c r="C5"/>
  <c r="B5"/>
  <c r="C4"/>
  <c r="B4"/>
  <c r="E35" i="25" l="1"/>
  <c r="F35" i="23"/>
  <c r="D65" i="17" l="1"/>
  <c r="D66"/>
  <c r="D67"/>
  <c r="D68"/>
  <c r="D69"/>
  <c r="V244" i="12" l="1"/>
  <c r="W244"/>
  <c r="X244"/>
  <c r="V245"/>
  <c r="W245"/>
  <c r="X245"/>
  <c r="V246"/>
  <c r="W246"/>
  <c r="X246"/>
  <c r="V247"/>
  <c r="W247"/>
  <c r="X247"/>
  <c r="V248"/>
  <c r="W248"/>
  <c r="X248"/>
  <c r="V249"/>
  <c r="W249"/>
  <c r="X249"/>
  <c r="R248"/>
  <c r="C22" i="13"/>
  <c r="R249" i="12" s="1"/>
  <c r="S249" s="1"/>
  <c r="R248" i="33" l="1"/>
  <c r="R244"/>
  <c r="R249"/>
  <c r="R245"/>
  <c r="R246"/>
  <c r="R247"/>
  <c r="R244" i="12"/>
  <c r="U244" s="1"/>
  <c r="R245"/>
  <c r="U245" s="1"/>
  <c r="R246"/>
  <c r="U246" s="1"/>
  <c r="R247"/>
  <c r="U247" s="1"/>
  <c r="T249"/>
  <c r="S248"/>
  <c r="U249"/>
  <c r="T248"/>
  <c r="U248"/>
  <c r="C244"/>
  <c r="C245"/>
  <c r="C246"/>
  <c r="C247"/>
  <c r="C248"/>
  <c r="C249"/>
  <c r="B244"/>
  <c r="B245"/>
  <c r="B246"/>
  <c r="B247"/>
  <c r="B248"/>
  <c r="B249"/>
  <c r="C4" i="27"/>
  <c r="A8" i="26"/>
  <c r="A9" s="1"/>
  <c r="A10" s="1"/>
  <c r="A11" s="1"/>
  <c r="A12" s="1"/>
  <c r="A13" s="1"/>
  <c r="A14" s="1"/>
  <c r="A15" s="1"/>
  <c r="A16" s="1"/>
  <c r="A17" s="1"/>
  <c r="A18" s="1"/>
  <c r="A19" s="1"/>
  <c r="A20" s="1"/>
  <c r="A21" s="1"/>
  <c r="A22" s="1"/>
  <c r="A23" s="1"/>
  <c r="A24" s="1"/>
  <c r="A25" s="1"/>
  <c r="A26" s="1"/>
  <c r="A27" s="1"/>
  <c r="A28" s="1"/>
  <c r="A29" s="1"/>
  <c r="A30" s="1"/>
  <c r="A31" s="1"/>
  <c r="A32" s="1"/>
  <c r="A33" s="1"/>
  <c r="A4"/>
  <c r="T244" i="12" l="1"/>
  <c r="S244"/>
  <c r="S246"/>
  <c r="T247"/>
  <c r="S247"/>
  <c r="T246"/>
  <c r="T247" i="33"/>
  <c r="U247"/>
  <c r="S247"/>
  <c r="T246"/>
  <c r="S246"/>
  <c r="U246"/>
  <c r="S245"/>
  <c r="U245"/>
  <c r="T245"/>
  <c r="S249"/>
  <c r="U249"/>
  <c r="T249"/>
  <c r="T245" i="12"/>
  <c r="U244" i="33"/>
  <c r="S244"/>
  <c r="T244"/>
  <c r="S245" i="12"/>
  <c r="U248" i="33"/>
  <c r="T248"/>
  <c r="S248"/>
  <c r="E34" i="25"/>
  <c r="C34"/>
  <c r="C24" i="27" s="1"/>
  <c r="E33" i="25"/>
  <c r="C33"/>
  <c r="C23" i="27" s="1"/>
  <c r="E32" i="25"/>
  <c r="C32"/>
  <c r="C22" i="27" s="1"/>
  <c r="E31" i="25"/>
  <c r="C31"/>
  <c r="C21" i="27" s="1"/>
  <c r="E30" i="25"/>
  <c r="C30"/>
  <c r="C20" i="27" s="1"/>
  <c r="E29" i="25"/>
  <c r="C29"/>
  <c r="C19" i="27" s="1"/>
  <c r="E28" i="25"/>
  <c r="C28"/>
  <c r="C18" i="27" s="1"/>
  <c r="E27" i="25"/>
  <c r="C27"/>
  <c r="C17" i="27" s="1"/>
  <c r="E26" i="25"/>
  <c r="C26"/>
  <c r="C16" i="27" s="1"/>
  <c r="E25" i="25"/>
  <c r="C25"/>
  <c r="C15" i="27" s="1"/>
  <c r="E24" i="25"/>
  <c r="C24"/>
  <c r="C14" i="27" s="1"/>
  <c r="E23" i="25"/>
  <c r="C23"/>
  <c r="C13" i="27" s="1"/>
  <c r="E22" i="25"/>
  <c r="C22"/>
  <c r="C12" i="27" s="1"/>
  <c r="E21" i="25"/>
  <c r="C21"/>
  <c r="C11" i="27" s="1"/>
  <c r="E20" i="25"/>
  <c r="C20"/>
  <c r="C10" i="27" s="1"/>
  <c r="E19" i="25"/>
  <c r="C19"/>
  <c r="C9" i="27" s="1"/>
  <c r="E18" i="25"/>
  <c r="C18"/>
  <c r="C8" i="27" s="1"/>
  <c r="E17" i="25"/>
  <c r="C17"/>
  <c r="C7" i="27" s="1"/>
  <c r="E16" i="25"/>
  <c r="C16"/>
  <c r="C6" i="27" s="1"/>
  <c r="E15" i="25"/>
  <c r="C15"/>
  <c r="C5" i="27" s="1"/>
  <c r="E14" i="25"/>
  <c r="C14"/>
  <c r="E13"/>
  <c r="C13"/>
  <c r="E12"/>
  <c r="C12"/>
  <c r="E11"/>
  <c r="C11"/>
  <c r="E10"/>
  <c r="C10"/>
  <c r="E9"/>
  <c r="C9"/>
  <c r="E8"/>
  <c r="C8"/>
  <c r="E7"/>
  <c r="C7"/>
  <c r="E6"/>
  <c r="C6"/>
  <c r="E5"/>
  <c r="D7" i="23"/>
  <c r="D8"/>
  <c r="D9"/>
  <c r="D10"/>
  <c r="D11"/>
  <c r="D12"/>
  <c r="D13"/>
  <c r="D14"/>
  <c r="D15"/>
  <c r="B5" i="27" s="1"/>
  <c r="D16" i="23"/>
  <c r="B6" i="27" s="1"/>
  <c r="D17" i="23"/>
  <c r="B7" i="27" s="1"/>
  <c r="D18" i="23"/>
  <c r="B8" i="27" s="1"/>
  <c r="D19" i="23"/>
  <c r="B9" i="27" s="1"/>
  <c r="D20" i="23"/>
  <c r="B10" i="27" s="1"/>
  <c r="D21" i="23"/>
  <c r="B11" i="27" s="1"/>
  <c r="D22" i="23"/>
  <c r="B12" i="27" s="1"/>
  <c r="D23" i="23"/>
  <c r="B13" i="27" s="1"/>
  <c r="D24" i="23"/>
  <c r="B14" i="27" s="1"/>
  <c r="D25" i="23"/>
  <c r="B15" i="27" s="1"/>
  <c r="D26" i="23"/>
  <c r="B16" i="27" s="1"/>
  <c r="D27" i="23"/>
  <c r="B17" i="27" s="1"/>
  <c r="D28" i="23"/>
  <c r="B18" i="27" s="1"/>
  <c r="D29" i="23"/>
  <c r="B19" i="27" s="1"/>
  <c r="D30" i="23"/>
  <c r="B20" i="27" s="1"/>
  <c r="D31" i="23"/>
  <c r="B21" i="27" s="1"/>
  <c r="D32" i="23"/>
  <c r="B22" i="27" s="1"/>
  <c r="D33" i="23"/>
  <c r="B23" i="27" s="1"/>
  <c r="D34" i="23"/>
  <c r="B24" i="27" s="1"/>
  <c r="F34" i="23" l="1"/>
  <c r="F33"/>
  <c r="F32"/>
  <c r="F31"/>
  <c r="F30"/>
  <c r="F29"/>
  <c r="F28"/>
  <c r="F27"/>
  <c r="F26"/>
  <c r="F25"/>
  <c r="F24"/>
  <c r="F23"/>
  <c r="F22"/>
  <c r="F21"/>
  <c r="F20"/>
  <c r="F19"/>
  <c r="F18"/>
  <c r="F17"/>
  <c r="F16"/>
  <c r="F15"/>
  <c r="F14"/>
  <c r="F13"/>
  <c r="F12"/>
  <c r="F11"/>
  <c r="F10"/>
  <c r="F9"/>
  <c r="F8"/>
  <c r="F7"/>
  <c r="F6"/>
  <c r="F5"/>
  <c r="F134" i="21" l="1"/>
  <c r="C134"/>
  <c r="B134"/>
  <c r="F133"/>
  <c r="C133"/>
  <c r="B133"/>
  <c r="F132"/>
  <c r="C132"/>
  <c r="B132"/>
  <c r="F131"/>
  <c r="C131"/>
  <c r="B131"/>
  <c r="F130"/>
  <c r="C130"/>
  <c r="B130"/>
  <c r="F129"/>
  <c r="C129"/>
  <c r="B129"/>
  <c r="F128"/>
  <c r="C128"/>
  <c r="B128"/>
  <c r="F127"/>
  <c r="C127"/>
  <c r="B127"/>
  <c r="F126"/>
  <c r="C126"/>
  <c r="B126"/>
  <c r="F125"/>
  <c r="C125"/>
  <c r="B125"/>
  <c r="F124"/>
  <c r="C124"/>
  <c r="B124"/>
  <c r="F123"/>
  <c r="C123"/>
  <c r="B123"/>
  <c r="F122"/>
  <c r="C122"/>
  <c r="B122"/>
  <c r="F121"/>
  <c r="C121"/>
  <c r="B121"/>
  <c r="F120"/>
  <c r="C120"/>
  <c r="B120"/>
  <c r="F119"/>
  <c r="C119"/>
  <c r="B119"/>
  <c r="F118"/>
  <c r="C118"/>
  <c r="B118"/>
  <c r="F117"/>
  <c r="C117"/>
  <c r="B117"/>
  <c r="F116"/>
  <c r="C116"/>
  <c r="B116"/>
  <c r="F115"/>
  <c r="C115"/>
  <c r="B115"/>
  <c r="F114"/>
  <c r="C114"/>
  <c r="B114"/>
  <c r="F113"/>
  <c r="C113"/>
  <c r="B113"/>
  <c r="F112"/>
  <c r="C112"/>
  <c r="B112"/>
  <c r="F111"/>
  <c r="C111"/>
  <c r="B111"/>
  <c r="F110"/>
  <c r="C110"/>
  <c r="B110"/>
  <c r="F109"/>
  <c r="C109"/>
  <c r="B109"/>
  <c r="F108"/>
  <c r="C108"/>
  <c r="B108"/>
  <c r="F107"/>
  <c r="C107"/>
  <c r="B107"/>
  <c r="F106"/>
  <c r="C106"/>
  <c r="B106"/>
  <c r="F105"/>
  <c r="C105"/>
  <c r="B105"/>
  <c r="F104"/>
  <c r="C104"/>
  <c r="B104"/>
  <c r="F103"/>
  <c r="C103"/>
  <c r="B103"/>
  <c r="F102"/>
  <c r="C102"/>
  <c r="B102"/>
  <c r="F101"/>
  <c r="C101"/>
  <c r="B101"/>
  <c r="F100"/>
  <c r="C100"/>
  <c r="B100"/>
  <c r="F99"/>
  <c r="C99"/>
  <c r="B99"/>
  <c r="F98"/>
  <c r="C98"/>
  <c r="B98"/>
  <c r="F97"/>
  <c r="C97"/>
  <c r="B97"/>
  <c r="F96"/>
  <c r="C96"/>
  <c r="B96"/>
  <c r="F95"/>
  <c r="C95"/>
  <c r="B95"/>
  <c r="F94"/>
  <c r="C94"/>
  <c r="B94"/>
  <c r="F93"/>
  <c r="C93"/>
  <c r="B93"/>
  <c r="F92"/>
  <c r="C92"/>
  <c r="B92"/>
  <c r="F91"/>
  <c r="C91"/>
  <c r="B91"/>
  <c r="F90"/>
  <c r="C90"/>
  <c r="B90"/>
  <c r="F89"/>
  <c r="C89"/>
  <c r="B89"/>
  <c r="F88"/>
  <c r="C88"/>
  <c r="B88"/>
  <c r="F87"/>
  <c r="C87"/>
  <c r="B87"/>
  <c r="F86"/>
  <c r="C86"/>
  <c r="B86"/>
  <c r="F85"/>
  <c r="C85"/>
  <c r="B85"/>
  <c r="F84"/>
  <c r="C84"/>
  <c r="B84"/>
  <c r="F83"/>
  <c r="C83"/>
  <c r="B83"/>
  <c r="F82"/>
  <c r="C82"/>
  <c r="B82"/>
  <c r="F81"/>
  <c r="C81"/>
  <c r="B81"/>
  <c r="F80"/>
  <c r="C80"/>
  <c r="B80"/>
  <c r="F79"/>
  <c r="C79"/>
  <c r="B79"/>
  <c r="F78"/>
  <c r="C78"/>
  <c r="B78"/>
  <c r="F77"/>
  <c r="C77"/>
  <c r="B77"/>
  <c r="F76"/>
  <c r="C76"/>
  <c r="B76"/>
  <c r="F75"/>
  <c r="C75"/>
  <c r="B75"/>
  <c r="F74"/>
  <c r="C74"/>
  <c r="B74"/>
  <c r="F73"/>
  <c r="C73"/>
  <c r="B73"/>
  <c r="F72"/>
  <c r="C72"/>
  <c r="B72"/>
  <c r="F71"/>
  <c r="C71"/>
  <c r="B71"/>
  <c r="F70"/>
  <c r="C70"/>
  <c r="B70"/>
  <c r="F69"/>
  <c r="C69"/>
  <c r="B69"/>
  <c r="F68"/>
  <c r="C68"/>
  <c r="B68"/>
  <c r="F67"/>
  <c r="C67"/>
  <c r="B67"/>
  <c r="F66"/>
  <c r="C66"/>
  <c r="B66"/>
  <c r="F65"/>
  <c r="C65"/>
  <c r="B65"/>
  <c r="F64"/>
  <c r="C64"/>
  <c r="B64"/>
  <c r="F63"/>
  <c r="C63"/>
  <c r="B63"/>
  <c r="F62"/>
  <c r="C62"/>
  <c r="B62"/>
  <c r="F61"/>
  <c r="C61"/>
  <c r="B61"/>
  <c r="F60"/>
  <c r="C60"/>
  <c r="B60"/>
  <c r="F59"/>
  <c r="C59"/>
  <c r="B59"/>
  <c r="F58"/>
  <c r="C58"/>
  <c r="B58"/>
  <c r="F57"/>
  <c r="C57"/>
  <c r="B57"/>
  <c r="F56"/>
  <c r="C56"/>
  <c r="B56"/>
  <c r="F55"/>
  <c r="C55"/>
  <c r="B55"/>
  <c r="F54"/>
  <c r="C54"/>
  <c r="B54"/>
  <c r="F53"/>
  <c r="C53"/>
  <c r="B53"/>
  <c r="F52"/>
  <c r="C52"/>
  <c r="B52"/>
  <c r="F51"/>
  <c r="C51"/>
  <c r="B51"/>
  <c r="F50"/>
  <c r="C50"/>
  <c r="B50"/>
  <c r="F49"/>
  <c r="C49"/>
  <c r="B49"/>
  <c r="F48"/>
  <c r="C48"/>
  <c r="B48"/>
  <c r="F47"/>
  <c r="C47"/>
  <c r="B47"/>
  <c r="F46"/>
  <c r="C46"/>
  <c r="B46"/>
  <c r="F45"/>
  <c r="C45"/>
  <c r="B45"/>
  <c r="F44"/>
  <c r="C44"/>
  <c r="B44"/>
  <c r="F43"/>
  <c r="C43"/>
  <c r="B43"/>
  <c r="F42"/>
  <c r="C42"/>
  <c r="B42"/>
  <c r="F41"/>
  <c r="C41"/>
  <c r="B41"/>
  <c r="F40"/>
  <c r="C40"/>
  <c r="B40"/>
  <c r="F39"/>
  <c r="C39"/>
  <c r="B39"/>
  <c r="F38"/>
  <c r="C38"/>
  <c r="B38"/>
  <c r="F37"/>
  <c r="C37"/>
  <c r="B37"/>
  <c r="F36"/>
  <c r="C36"/>
  <c r="B36"/>
  <c r="F35"/>
  <c r="C35"/>
  <c r="B35"/>
  <c r="F34"/>
  <c r="C34"/>
  <c r="B34"/>
  <c r="F33"/>
  <c r="C33"/>
  <c r="B33"/>
  <c r="F32"/>
  <c r="C32"/>
  <c r="B32"/>
  <c r="F31"/>
  <c r="C31"/>
  <c r="B31"/>
  <c r="F30"/>
  <c r="C30"/>
  <c r="B30"/>
  <c r="F29"/>
  <c r="C29"/>
  <c r="B29"/>
  <c r="F28"/>
  <c r="C28"/>
  <c r="B28"/>
  <c r="F27"/>
  <c r="C27"/>
  <c r="B27"/>
  <c r="F26"/>
  <c r="C26"/>
  <c r="B26"/>
  <c r="F25"/>
  <c r="C25"/>
  <c r="B25"/>
  <c r="F24"/>
  <c r="C24"/>
  <c r="B24"/>
  <c r="F23"/>
  <c r="C23"/>
  <c r="B23"/>
  <c r="F22"/>
  <c r="C22"/>
  <c r="B22"/>
  <c r="F21"/>
  <c r="C21"/>
  <c r="B21"/>
  <c r="F20"/>
  <c r="C20"/>
  <c r="B20"/>
  <c r="F19"/>
  <c r="C19"/>
  <c r="B19"/>
  <c r="F18"/>
  <c r="C18"/>
  <c r="B18"/>
  <c r="F17"/>
  <c r="C17"/>
  <c r="B17"/>
  <c r="F16"/>
  <c r="C16"/>
  <c r="B16"/>
  <c r="F15"/>
  <c r="C15"/>
  <c r="B15"/>
  <c r="F14"/>
  <c r="C14"/>
  <c r="B14"/>
  <c r="F13"/>
  <c r="C13"/>
  <c r="B13"/>
  <c r="F12"/>
  <c r="C12"/>
  <c r="B12"/>
  <c r="F11"/>
  <c r="C11"/>
  <c r="B11"/>
  <c r="F10"/>
  <c r="C10"/>
  <c r="B10"/>
  <c r="F9"/>
  <c r="C9"/>
  <c r="B9"/>
  <c r="F8"/>
  <c r="C8"/>
  <c r="B8"/>
  <c r="F7"/>
  <c r="C7"/>
  <c r="B7"/>
  <c r="F6"/>
  <c r="C6"/>
  <c r="B6"/>
  <c r="F5"/>
  <c r="C5"/>
  <c r="B5"/>
  <c r="F4"/>
  <c r="C4"/>
  <c r="B4"/>
  <c r="F3"/>
  <c r="C3"/>
  <c r="B3"/>
  <c r="D64" i="17" l="1"/>
  <c r="D63"/>
  <c r="D62"/>
  <c r="D61"/>
  <c r="D60"/>
  <c r="D59"/>
  <c r="D58"/>
  <c r="D57"/>
  <c r="D56"/>
  <c r="D55"/>
  <c r="D54"/>
  <c r="D53"/>
  <c r="D52"/>
  <c r="D51"/>
  <c r="D50"/>
  <c r="D49"/>
  <c r="D48"/>
  <c r="D47"/>
  <c r="D46"/>
  <c r="D45"/>
  <c r="D44"/>
  <c r="D43"/>
  <c r="D42"/>
  <c r="D41"/>
  <c r="D40"/>
  <c r="D39"/>
  <c r="D38"/>
  <c r="D37"/>
  <c r="D36"/>
  <c r="D35"/>
  <c r="D34"/>
  <c r="D33"/>
  <c r="D32"/>
  <c r="D31"/>
  <c r="D30"/>
  <c r="D29"/>
  <c r="D28"/>
  <c r="D27"/>
  <c r="D26"/>
  <c r="D25"/>
  <c r="D24"/>
  <c r="D23"/>
  <c r="D22"/>
  <c r="D21"/>
  <c r="D20"/>
  <c r="D19"/>
  <c r="D18"/>
  <c r="D17"/>
  <c r="D16"/>
  <c r="D15"/>
  <c r="D14"/>
  <c r="D13"/>
  <c r="D12"/>
  <c r="D11"/>
  <c r="D10"/>
  <c r="D9"/>
  <c r="D8"/>
  <c r="D7"/>
  <c r="D6"/>
  <c r="D5"/>
  <c r="G8" i="15"/>
  <c r="G23"/>
  <c r="G22"/>
  <c r="G21"/>
  <c r="G20"/>
  <c r="G19"/>
  <c r="G18"/>
  <c r="G17"/>
  <c r="G16"/>
  <c r="G15"/>
  <c r="G14"/>
  <c r="G13"/>
  <c r="G12"/>
  <c r="G11"/>
  <c r="G10"/>
  <c r="G9"/>
  <c r="G7" l="1"/>
  <c r="G24"/>
  <c r="G25"/>
  <c r="F93" i="13" l="1"/>
  <c r="X17" i="12" l="1"/>
  <c r="X18"/>
  <c r="X19"/>
  <c r="X20"/>
  <c r="X21"/>
  <c r="X22"/>
  <c r="X23"/>
  <c r="X24"/>
  <c r="X25"/>
  <c r="X26"/>
  <c r="X27"/>
  <c r="X28"/>
  <c r="X29"/>
  <c r="X30"/>
  <c r="X31"/>
  <c r="X32"/>
  <c r="X33"/>
  <c r="X34"/>
  <c r="X35"/>
  <c r="X36"/>
  <c r="X37"/>
  <c r="X38"/>
  <c r="X39"/>
  <c r="X40"/>
  <c r="X41"/>
  <c r="X42"/>
  <c r="X43"/>
  <c r="X44"/>
  <c r="X45"/>
  <c r="X46"/>
  <c r="X47"/>
  <c r="X48"/>
  <c r="X49"/>
  <c r="X50"/>
  <c r="X51"/>
  <c r="X52"/>
  <c r="X53"/>
  <c r="X54"/>
  <c r="X55"/>
  <c r="X56"/>
  <c r="X57"/>
  <c r="X58"/>
  <c r="X59"/>
  <c r="X60"/>
  <c r="X61"/>
  <c r="X62"/>
  <c r="X63"/>
  <c r="X64"/>
  <c r="X65"/>
  <c r="X66"/>
  <c r="X67"/>
  <c r="X68"/>
  <c r="X69"/>
  <c r="X70"/>
  <c r="X71"/>
  <c r="X72"/>
  <c r="X73"/>
  <c r="X74"/>
  <c r="X75"/>
  <c r="X76"/>
  <c r="X77"/>
  <c r="X78"/>
  <c r="X79"/>
  <c r="X80"/>
  <c r="X81"/>
  <c r="X82"/>
  <c r="X83"/>
  <c r="X84"/>
  <c r="X85"/>
  <c r="X86"/>
  <c r="X87"/>
  <c r="X88"/>
  <c r="X89"/>
  <c r="X90"/>
  <c r="X91"/>
  <c r="X92"/>
  <c r="X93"/>
  <c r="X94"/>
  <c r="X95"/>
  <c r="X96"/>
  <c r="X97"/>
  <c r="X98"/>
  <c r="X99"/>
  <c r="X100"/>
  <c r="X101"/>
  <c r="X102"/>
  <c r="X103"/>
  <c r="X104"/>
  <c r="X105"/>
  <c r="X106"/>
  <c r="X107"/>
  <c r="X108"/>
  <c r="X109"/>
  <c r="X110"/>
  <c r="X111"/>
  <c r="X112"/>
  <c r="X113"/>
  <c r="X114"/>
  <c r="X115"/>
  <c r="X116"/>
  <c r="X117"/>
  <c r="X118"/>
  <c r="X119"/>
  <c r="X120"/>
  <c r="X121"/>
  <c r="X122"/>
  <c r="X123"/>
  <c r="X124"/>
  <c r="X125"/>
  <c r="X126"/>
  <c r="X127"/>
  <c r="X128"/>
  <c r="X129"/>
  <c r="X130"/>
  <c r="X131"/>
  <c r="X132"/>
  <c r="X133"/>
  <c r="X134"/>
  <c r="X135"/>
  <c r="X136"/>
  <c r="X137"/>
  <c r="X138"/>
  <c r="X139"/>
  <c r="X140"/>
  <c r="X141"/>
  <c r="X142"/>
  <c r="X143"/>
  <c r="X144"/>
  <c r="X145"/>
  <c r="X146"/>
  <c r="X147"/>
  <c r="X148"/>
  <c r="X149"/>
  <c r="X150"/>
  <c r="X151"/>
  <c r="X152"/>
  <c r="X153"/>
  <c r="X154"/>
  <c r="X155"/>
  <c r="X156"/>
  <c r="X157"/>
  <c r="X158"/>
  <c r="X159"/>
  <c r="X160"/>
  <c r="X161"/>
  <c r="X162"/>
  <c r="X163"/>
  <c r="X164"/>
  <c r="X165"/>
  <c r="X166"/>
  <c r="X167"/>
  <c r="X168"/>
  <c r="X169"/>
  <c r="X170"/>
  <c r="X171"/>
  <c r="X172"/>
  <c r="X173"/>
  <c r="X174"/>
  <c r="X175"/>
  <c r="X176"/>
  <c r="X177"/>
  <c r="X178"/>
  <c r="X179"/>
  <c r="X180"/>
  <c r="X181"/>
  <c r="X182"/>
  <c r="X183"/>
  <c r="X184"/>
  <c r="X185"/>
  <c r="X186"/>
  <c r="X187"/>
  <c r="X188"/>
  <c r="X189"/>
  <c r="X190"/>
  <c r="X191"/>
  <c r="X192"/>
  <c r="X193"/>
  <c r="X194"/>
  <c r="X195"/>
  <c r="X196"/>
  <c r="X197"/>
  <c r="X198"/>
  <c r="X199"/>
  <c r="X200"/>
  <c r="X201"/>
  <c r="X202"/>
  <c r="X203"/>
  <c r="X204"/>
  <c r="X205"/>
  <c r="X206"/>
  <c r="X207"/>
  <c r="X208"/>
  <c r="X209"/>
  <c r="X210"/>
  <c r="X211"/>
  <c r="X212"/>
  <c r="X213"/>
  <c r="X214"/>
  <c r="X215"/>
  <c r="X216"/>
  <c r="X217"/>
  <c r="X218"/>
  <c r="X219"/>
  <c r="X220"/>
  <c r="X221"/>
  <c r="X222"/>
  <c r="X223"/>
  <c r="X224"/>
  <c r="X225"/>
  <c r="X226"/>
  <c r="X227"/>
  <c r="X228"/>
  <c r="X229"/>
  <c r="X230"/>
  <c r="X231"/>
  <c r="X232"/>
  <c r="X233"/>
  <c r="X234"/>
  <c r="X235"/>
  <c r="X236"/>
  <c r="X237"/>
  <c r="X238"/>
  <c r="X239"/>
  <c r="X240"/>
  <c r="X241"/>
  <c r="X242"/>
  <c r="X243"/>
  <c r="X16"/>
  <c r="W17"/>
  <c r="W18"/>
  <c r="W19"/>
  <c r="W20"/>
  <c r="W21"/>
  <c r="W22"/>
  <c r="W23"/>
  <c r="W24"/>
  <c r="W25"/>
  <c r="W26"/>
  <c r="W27"/>
  <c r="W28"/>
  <c r="W29"/>
  <c r="W30"/>
  <c r="W31"/>
  <c r="W32"/>
  <c r="W33"/>
  <c r="W34"/>
  <c r="W35"/>
  <c r="W36"/>
  <c r="W37"/>
  <c r="W38"/>
  <c r="W39"/>
  <c r="W40"/>
  <c r="W41"/>
  <c r="W42"/>
  <c r="W43"/>
  <c r="W44"/>
  <c r="W45"/>
  <c r="W46"/>
  <c r="W47"/>
  <c r="W48"/>
  <c r="W49"/>
  <c r="W50"/>
  <c r="W51"/>
  <c r="W52"/>
  <c r="W53"/>
  <c r="W54"/>
  <c r="W55"/>
  <c r="W56"/>
  <c r="W57"/>
  <c r="W58"/>
  <c r="W59"/>
  <c r="W60"/>
  <c r="W61"/>
  <c r="W62"/>
  <c r="W63"/>
  <c r="W64"/>
  <c r="W65"/>
  <c r="W66"/>
  <c r="W67"/>
  <c r="W68"/>
  <c r="W69"/>
  <c r="W70"/>
  <c r="W71"/>
  <c r="W72"/>
  <c r="W73"/>
  <c r="W74"/>
  <c r="W75"/>
  <c r="W76"/>
  <c r="W77"/>
  <c r="W78"/>
  <c r="W79"/>
  <c r="W80"/>
  <c r="W81"/>
  <c r="W82"/>
  <c r="W83"/>
  <c r="W84"/>
  <c r="W85"/>
  <c r="W86"/>
  <c r="W87"/>
  <c r="W88"/>
  <c r="W89"/>
  <c r="W90"/>
  <c r="W91"/>
  <c r="W92"/>
  <c r="W93"/>
  <c r="W94"/>
  <c r="W95"/>
  <c r="W96"/>
  <c r="W97"/>
  <c r="W98"/>
  <c r="W99"/>
  <c r="W100"/>
  <c r="W101"/>
  <c r="W102"/>
  <c r="W103"/>
  <c r="W104"/>
  <c r="W105"/>
  <c r="W106"/>
  <c r="W107"/>
  <c r="W108"/>
  <c r="W109"/>
  <c r="W110"/>
  <c r="W111"/>
  <c r="W112"/>
  <c r="W113"/>
  <c r="W114"/>
  <c r="W115"/>
  <c r="W116"/>
  <c r="W117"/>
  <c r="W118"/>
  <c r="W119"/>
  <c r="W120"/>
  <c r="W121"/>
  <c r="W122"/>
  <c r="W123"/>
  <c r="W124"/>
  <c r="W125"/>
  <c r="W126"/>
  <c r="W127"/>
  <c r="W128"/>
  <c r="W129"/>
  <c r="W130"/>
  <c r="W131"/>
  <c r="W132"/>
  <c r="W133"/>
  <c r="W134"/>
  <c r="W135"/>
  <c r="W136"/>
  <c r="W137"/>
  <c r="W138"/>
  <c r="W139"/>
  <c r="W140"/>
  <c r="W141"/>
  <c r="W142"/>
  <c r="W143"/>
  <c r="W144"/>
  <c r="W145"/>
  <c r="W146"/>
  <c r="W147"/>
  <c r="W148"/>
  <c r="W149"/>
  <c r="W150"/>
  <c r="W151"/>
  <c r="W152"/>
  <c r="W153"/>
  <c r="W154"/>
  <c r="W155"/>
  <c r="W156"/>
  <c r="W157"/>
  <c r="W158"/>
  <c r="W159"/>
  <c r="W160"/>
  <c r="W161"/>
  <c r="W162"/>
  <c r="W163"/>
  <c r="W164"/>
  <c r="W165"/>
  <c r="W166"/>
  <c r="W167"/>
  <c r="W168"/>
  <c r="W169"/>
  <c r="W170"/>
  <c r="W171"/>
  <c r="W172"/>
  <c r="W173"/>
  <c r="W174"/>
  <c r="W175"/>
  <c r="W176"/>
  <c r="W177"/>
  <c r="W178"/>
  <c r="W179"/>
  <c r="W180"/>
  <c r="W181"/>
  <c r="W182"/>
  <c r="W183"/>
  <c r="W184"/>
  <c r="W185"/>
  <c r="W186"/>
  <c r="W187"/>
  <c r="W188"/>
  <c r="W189"/>
  <c r="W190"/>
  <c r="W191"/>
  <c r="W192"/>
  <c r="W193"/>
  <c r="W194"/>
  <c r="W195"/>
  <c r="W196"/>
  <c r="W197"/>
  <c r="W198"/>
  <c r="W199"/>
  <c r="W200"/>
  <c r="W201"/>
  <c r="W202"/>
  <c r="W203"/>
  <c r="W204"/>
  <c r="W205"/>
  <c r="W206"/>
  <c r="W207"/>
  <c r="W208"/>
  <c r="W209"/>
  <c r="W210"/>
  <c r="W211"/>
  <c r="W212"/>
  <c r="W213"/>
  <c r="W214"/>
  <c r="W215"/>
  <c r="W216"/>
  <c r="W217"/>
  <c r="W218"/>
  <c r="W219"/>
  <c r="W220"/>
  <c r="W221"/>
  <c r="W222"/>
  <c r="W223"/>
  <c r="W224"/>
  <c r="W225"/>
  <c r="W226"/>
  <c r="W227"/>
  <c r="W228"/>
  <c r="W229"/>
  <c r="W230"/>
  <c r="W231"/>
  <c r="W232"/>
  <c r="W233"/>
  <c r="W234"/>
  <c r="W235"/>
  <c r="W236"/>
  <c r="W237"/>
  <c r="W238"/>
  <c r="W239"/>
  <c r="W240"/>
  <c r="W241"/>
  <c r="W242"/>
  <c r="W243"/>
  <c r="W16"/>
  <c r="V17"/>
  <c r="V18"/>
  <c r="V19"/>
  <c r="V20"/>
  <c r="V21"/>
  <c r="V22"/>
  <c r="V23"/>
  <c r="V24"/>
  <c r="V25"/>
  <c r="V26"/>
  <c r="V27"/>
  <c r="V28"/>
  <c r="V29"/>
  <c r="V30"/>
  <c r="V31"/>
  <c r="V32"/>
  <c r="V33"/>
  <c r="V34"/>
  <c r="V35"/>
  <c r="V36"/>
  <c r="V37"/>
  <c r="V38"/>
  <c r="V39"/>
  <c r="V40"/>
  <c r="V41"/>
  <c r="V42"/>
  <c r="V43"/>
  <c r="V44"/>
  <c r="V45"/>
  <c r="V46"/>
  <c r="V47"/>
  <c r="V48"/>
  <c r="V49"/>
  <c r="V50"/>
  <c r="V51"/>
  <c r="V52"/>
  <c r="V53"/>
  <c r="V54"/>
  <c r="V55"/>
  <c r="V56"/>
  <c r="V57"/>
  <c r="V58"/>
  <c r="V59"/>
  <c r="V60"/>
  <c r="V61"/>
  <c r="V62"/>
  <c r="V63"/>
  <c r="V64"/>
  <c r="V65"/>
  <c r="V66"/>
  <c r="V67"/>
  <c r="V68"/>
  <c r="V69"/>
  <c r="V70"/>
  <c r="V71"/>
  <c r="V72"/>
  <c r="V73"/>
  <c r="V74"/>
  <c r="V75"/>
  <c r="V76"/>
  <c r="V77"/>
  <c r="V78"/>
  <c r="V79"/>
  <c r="V80"/>
  <c r="V81"/>
  <c r="V82"/>
  <c r="V83"/>
  <c r="V84"/>
  <c r="V85"/>
  <c r="V86"/>
  <c r="V87"/>
  <c r="V88"/>
  <c r="V89"/>
  <c r="V90"/>
  <c r="V91"/>
  <c r="V92"/>
  <c r="V93"/>
  <c r="V94"/>
  <c r="V95"/>
  <c r="V96"/>
  <c r="V97"/>
  <c r="V98"/>
  <c r="V99"/>
  <c r="V100"/>
  <c r="V101"/>
  <c r="V102"/>
  <c r="V103"/>
  <c r="V104"/>
  <c r="V105"/>
  <c r="V106"/>
  <c r="V107"/>
  <c r="V108"/>
  <c r="V109"/>
  <c r="V110"/>
  <c r="V111"/>
  <c r="V112"/>
  <c r="V113"/>
  <c r="V114"/>
  <c r="V115"/>
  <c r="V116"/>
  <c r="V117"/>
  <c r="V118"/>
  <c r="V119"/>
  <c r="V120"/>
  <c r="V121"/>
  <c r="V122"/>
  <c r="V123"/>
  <c r="V124"/>
  <c r="V125"/>
  <c r="V126"/>
  <c r="V127"/>
  <c r="V128"/>
  <c r="V129"/>
  <c r="V130"/>
  <c r="V131"/>
  <c r="V132"/>
  <c r="V133"/>
  <c r="V134"/>
  <c r="V135"/>
  <c r="V136"/>
  <c r="V137"/>
  <c r="V138"/>
  <c r="V139"/>
  <c r="V140"/>
  <c r="V141"/>
  <c r="V142"/>
  <c r="V143"/>
  <c r="V144"/>
  <c r="V145"/>
  <c r="V146"/>
  <c r="V147"/>
  <c r="V148"/>
  <c r="V149"/>
  <c r="V150"/>
  <c r="V151"/>
  <c r="V152"/>
  <c r="V153"/>
  <c r="V154"/>
  <c r="V155"/>
  <c r="V156"/>
  <c r="V157"/>
  <c r="V158"/>
  <c r="V159"/>
  <c r="V160"/>
  <c r="V161"/>
  <c r="V162"/>
  <c r="V163"/>
  <c r="V164"/>
  <c r="V165"/>
  <c r="V166"/>
  <c r="V167"/>
  <c r="V168"/>
  <c r="V169"/>
  <c r="V170"/>
  <c r="V171"/>
  <c r="V172"/>
  <c r="V173"/>
  <c r="V174"/>
  <c r="V175"/>
  <c r="V176"/>
  <c r="V177"/>
  <c r="V178"/>
  <c r="V179"/>
  <c r="V180"/>
  <c r="V181"/>
  <c r="V182"/>
  <c r="V183"/>
  <c r="V184"/>
  <c r="V185"/>
  <c r="V186"/>
  <c r="V187"/>
  <c r="V188"/>
  <c r="V189"/>
  <c r="V190"/>
  <c r="V191"/>
  <c r="V192"/>
  <c r="V193"/>
  <c r="V194"/>
  <c r="V195"/>
  <c r="V196"/>
  <c r="V197"/>
  <c r="V198"/>
  <c r="V199"/>
  <c r="V200"/>
  <c r="V201"/>
  <c r="V202"/>
  <c r="V203"/>
  <c r="V204"/>
  <c r="V205"/>
  <c r="V206"/>
  <c r="V207"/>
  <c r="V208"/>
  <c r="V209"/>
  <c r="V210"/>
  <c r="V211"/>
  <c r="V212"/>
  <c r="V213"/>
  <c r="V214"/>
  <c r="V215"/>
  <c r="V216"/>
  <c r="V217"/>
  <c r="V218"/>
  <c r="V219"/>
  <c r="V220"/>
  <c r="V221"/>
  <c r="V222"/>
  <c r="V223"/>
  <c r="V224"/>
  <c r="V225"/>
  <c r="V226"/>
  <c r="V227"/>
  <c r="V228"/>
  <c r="V229"/>
  <c r="V230"/>
  <c r="V231"/>
  <c r="V232"/>
  <c r="V233"/>
  <c r="V234"/>
  <c r="V235"/>
  <c r="V236"/>
  <c r="V237"/>
  <c r="V238"/>
  <c r="V239"/>
  <c r="V240"/>
  <c r="V241"/>
  <c r="V242"/>
  <c r="V243"/>
  <c r="V16"/>
  <c r="C13" i="13" l="1"/>
  <c r="R146" i="33" l="1"/>
  <c r="R142"/>
  <c r="R138"/>
  <c r="R147"/>
  <c r="R143"/>
  <c r="R139"/>
  <c r="R144"/>
  <c r="R140"/>
  <c r="R136"/>
  <c r="R145"/>
  <c r="R141"/>
  <c r="R137"/>
  <c r="R143" i="12"/>
  <c r="R142"/>
  <c r="S142" s="1"/>
  <c r="R141"/>
  <c r="R136"/>
  <c r="R140"/>
  <c r="R147"/>
  <c r="R139"/>
  <c r="R144"/>
  <c r="R146"/>
  <c r="R138"/>
  <c r="R145"/>
  <c r="R137"/>
  <c r="C21" i="13"/>
  <c r="C20"/>
  <c r="C19"/>
  <c r="C18"/>
  <c r="C17"/>
  <c r="C16"/>
  <c r="C15"/>
  <c r="C14"/>
  <c r="C12"/>
  <c r="C11"/>
  <c r="C10"/>
  <c r="C9"/>
  <c r="C8"/>
  <c r="C7"/>
  <c r="C6"/>
  <c r="C5"/>
  <c r="C4"/>
  <c r="C3"/>
  <c r="C2"/>
  <c r="C243" i="12"/>
  <c r="B243"/>
  <c r="C242"/>
  <c r="B242"/>
  <c r="C241"/>
  <c r="B241"/>
  <c r="C240"/>
  <c r="B240"/>
  <c r="C239"/>
  <c r="B239"/>
  <c r="C238"/>
  <c r="B238"/>
  <c r="C237"/>
  <c r="B237"/>
  <c r="C236"/>
  <c r="B236"/>
  <c r="C235"/>
  <c r="B235"/>
  <c r="C234"/>
  <c r="B234"/>
  <c r="C233"/>
  <c r="B233"/>
  <c r="C232"/>
  <c r="B232"/>
  <c r="C231"/>
  <c r="B231"/>
  <c r="C230"/>
  <c r="B230"/>
  <c r="C229"/>
  <c r="B229"/>
  <c r="C228"/>
  <c r="B228"/>
  <c r="C227"/>
  <c r="B227"/>
  <c r="C226"/>
  <c r="B226"/>
  <c r="C225"/>
  <c r="B225"/>
  <c r="C224"/>
  <c r="B224"/>
  <c r="C223"/>
  <c r="B223"/>
  <c r="C222"/>
  <c r="B222"/>
  <c r="C221"/>
  <c r="B221"/>
  <c r="C220"/>
  <c r="B220"/>
  <c r="C219"/>
  <c r="B219"/>
  <c r="C218"/>
  <c r="B218"/>
  <c r="C217"/>
  <c r="B217"/>
  <c r="C216"/>
  <c r="B216"/>
  <c r="C215"/>
  <c r="B215"/>
  <c r="C214"/>
  <c r="B214"/>
  <c r="C213"/>
  <c r="B213"/>
  <c r="C212"/>
  <c r="B212"/>
  <c r="C211"/>
  <c r="B211"/>
  <c r="C210"/>
  <c r="B210"/>
  <c r="C209"/>
  <c r="B209"/>
  <c r="C208"/>
  <c r="B208"/>
  <c r="C207"/>
  <c r="B207"/>
  <c r="C206"/>
  <c r="B206"/>
  <c r="C205"/>
  <c r="B205"/>
  <c r="C204"/>
  <c r="B204"/>
  <c r="C203"/>
  <c r="B203"/>
  <c r="C202"/>
  <c r="B202"/>
  <c r="C201"/>
  <c r="B201"/>
  <c r="C200"/>
  <c r="B200"/>
  <c r="C199"/>
  <c r="B199"/>
  <c r="C198"/>
  <c r="B198"/>
  <c r="C197"/>
  <c r="B197"/>
  <c r="C196"/>
  <c r="B196"/>
  <c r="C195"/>
  <c r="B195"/>
  <c r="C194"/>
  <c r="B194"/>
  <c r="C193"/>
  <c r="B193"/>
  <c r="C192"/>
  <c r="B192"/>
  <c r="C191"/>
  <c r="B191"/>
  <c r="C190"/>
  <c r="B190"/>
  <c r="C189"/>
  <c r="B189"/>
  <c r="C188"/>
  <c r="B188"/>
  <c r="C187"/>
  <c r="B187"/>
  <c r="C186"/>
  <c r="B186"/>
  <c r="C185"/>
  <c r="B185"/>
  <c r="C184"/>
  <c r="B184"/>
  <c r="C183"/>
  <c r="B183"/>
  <c r="C182"/>
  <c r="B182"/>
  <c r="C181"/>
  <c r="B181"/>
  <c r="C180"/>
  <c r="B180"/>
  <c r="C179"/>
  <c r="B179"/>
  <c r="C178"/>
  <c r="B178"/>
  <c r="C177"/>
  <c r="B177"/>
  <c r="C176"/>
  <c r="B176"/>
  <c r="C175"/>
  <c r="B175"/>
  <c r="C174"/>
  <c r="B174"/>
  <c r="C173"/>
  <c r="B173"/>
  <c r="C172"/>
  <c r="B172"/>
  <c r="C171"/>
  <c r="B171"/>
  <c r="C170"/>
  <c r="B170"/>
  <c r="C169"/>
  <c r="B169"/>
  <c r="C168"/>
  <c r="B168"/>
  <c r="C167"/>
  <c r="B167"/>
  <c r="C166"/>
  <c r="B166"/>
  <c r="C165"/>
  <c r="B165"/>
  <c r="C164"/>
  <c r="B164"/>
  <c r="C163"/>
  <c r="B163"/>
  <c r="C162"/>
  <c r="B162"/>
  <c r="C161"/>
  <c r="B161"/>
  <c r="C160"/>
  <c r="B160"/>
  <c r="C159"/>
  <c r="B159"/>
  <c r="C158"/>
  <c r="B158"/>
  <c r="C157"/>
  <c r="B157"/>
  <c r="C156"/>
  <c r="B156"/>
  <c r="C155"/>
  <c r="B155"/>
  <c r="C154"/>
  <c r="B154"/>
  <c r="C153"/>
  <c r="B153"/>
  <c r="C152"/>
  <c r="B152"/>
  <c r="C151"/>
  <c r="B151"/>
  <c r="C150"/>
  <c r="B150"/>
  <c r="C149"/>
  <c r="B149"/>
  <c r="C148"/>
  <c r="B148"/>
  <c r="C147"/>
  <c r="B147"/>
  <c r="C146"/>
  <c r="B146"/>
  <c r="C145"/>
  <c r="B145"/>
  <c r="C144"/>
  <c r="B144"/>
  <c r="C143"/>
  <c r="B143"/>
  <c r="C142"/>
  <c r="B142"/>
  <c r="C141"/>
  <c r="B141"/>
  <c r="C140"/>
  <c r="B140"/>
  <c r="C139"/>
  <c r="B139"/>
  <c r="C138"/>
  <c r="B138"/>
  <c r="C137"/>
  <c r="B137"/>
  <c r="C136"/>
  <c r="B136"/>
  <c r="C135"/>
  <c r="B135"/>
  <c r="C134"/>
  <c r="B134"/>
  <c r="C133"/>
  <c r="B133"/>
  <c r="C132"/>
  <c r="B132"/>
  <c r="C131"/>
  <c r="B131"/>
  <c r="C130"/>
  <c r="B130"/>
  <c r="C129"/>
  <c r="B129"/>
  <c r="C128"/>
  <c r="B128"/>
  <c r="C127"/>
  <c r="B127"/>
  <c r="C126"/>
  <c r="B126"/>
  <c r="C125"/>
  <c r="B125"/>
  <c r="C124"/>
  <c r="B124"/>
  <c r="C123"/>
  <c r="B123"/>
  <c r="C122"/>
  <c r="B122"/>
  <c r="C121"/>
  <c r="B121"/>
  <c r="C120"/>
  <c r="B120"/>
  <c r="C119"/>
  <c r="B119"/>
  <c r="C118"/>
  <c r="B118"/>
  <c r="C117"/>
  <c r="B117"/>
  <c r="C116"/>
  <c r="B116"/>
  <c r="C115"/>
  <c r="B115"/>
  <c r="C114"/>
  <c r="B114"/>
  <c r="C113"/>
  <c r="B113"/>
  <c r="C112"/>
  <c r="B112"/>
  <c r="C111"/>
  <c r="B111"/>
  <c r="C110"/>
  <c r="B110"/>
  <c r="C109"/>
  <c r="B109"/>
  <c r="C108"/>
  <c r="B108"/>
  <c r="C107"/>
  <c r="B107"/>
  <c r="C106"/>
  <c r="B106"/>
  <c r="C105"/>
  <c r="B105"/>
  <c r="C104"/>
  <c r="B104"/>
  <c r="C103"/>
  <c r="B103"/>
  <c r="C102"/>
  <c r="B102"/>
  <c r="C101"/>
  <c r="B101"/>
  <c r="C100"/>
  <c r="B100"/>
  <c r="C99"/>
  <c r="B99"/>
  <c r="C98"/>
  <c r="B98"/>
  <c r="C97"/>
  <c r="B97"/>
  <c r="C96"/>
  <c r="B96"/>
  <c r="C95"/>
  <c r="B95"/>
  <c r="C94"/>
  <c r="B94"/>
  <c r="C93"/>
  <c r="B93"/>
  <c r="C92"/>
  <c r="B92"/>
  <c r="C91"/>
  <c r="B91"/>
  <c r="C90"/>
  <c r="B90"/>
  <c r="C89"/>
  <c r="B89"/>
  <c r="C88"/>
  <c r="B88"/>
  <c r="C87"/>
  <c r="B87"/>
  <c r="C86"/>
  <c r="B86"/>
  <c r="C85"/>
  <c r="B85"/>
  <c r="C84"/>
  <c r="B84"/>
  <c r="C83"/>
  <c r="B83"/>
  <c r="C82"/>
  <c r="B82"/>
  <c r="C81"/>
  <c r="B81"/>
  <c r="C80"/>
  <c r="B80"/>
  <c r="C79"/>
  <c r="B79"/>
  <c r="C78"/>
  <c r="B78"/>
  <c r="C77"/>
  <c r="B77"/>
  <c r="C76"/>
  <c r="B76"/>
  <c r="C75"/>
  <c r="B75"/>
  <c r="C74"/>
  <c r="B74"/>
  <c r="C73"/>
  <c r="B73"/>
  <c r="C72"/>
  <c r="B72"/>
  <c r="C71"/>
  <c r="B71"/>
  <c r="C70"/>
  <c r="B70"/>
  <c r="C69"/>
  <c r="B69"/>
  <c r="C68"/>
  <c r="B68"/>
  <c r="C67"/>
  <c r="B67"/>
  <c r="C66"/>
  <c r="B66"/>
  <c r="C65"/>
  <c r="B65"/>
  <c r="C64"/>
  <c r="B64"/>
  <c r="C63"/>
  <c r="B63"/>
  <c r="C62"/>
  <c r="B62"/>
  <c r="C61"/>
  <c r="B61"/>
  <c r="C60"/>
  <c r="B60"/>
  <c r="C59"/>
  <c r="B59"/>
  <c r="C58"/>
  <c r="B58"/>
  <c r="C57"/>
  <c r="B57"/>
  <c r="C56"/>
  <c r="B56"/>
  <c r="C55"/>
  <c r="B55"/>
  <c r="C54"/>
  <c r="B54"/>
  <c r="C53"/>
  <c r="B53"/>
  <c r="C52"/>
  <c r="B52"/>
  <c r="C51"/>
  <c r="B51"/>
  <c r="C50"/>
  <c r="B50"/>
  <c r="C49"/>
  <c r="B49"/>
  <c r="C48"/>
  <c r="B48"/>
  <c r="C47"/>
  <c r="B47"/>
  <c r="C46"/>
  <c r="B46"/>
  <c r="C45"/>
  <c r="B45"/>
  <c r="C44"/>
  <c r="B44"/>
  <c r="C43"/>
  <c r="B43"/>
  <c r="C42"/>
  <c r="B42"/>
  <c r="C41"/>
  <c r="B41"/>
  <c r="C40"/>
  <c r="B40"/>
  <c r="C39"/>
  <c r="B39"/>
  <c r="C38"/>
  <c r="B38"/>
  <c r="C37"/>
  <c r="B37"/>
  <c r="C36"/>
  <c r="B36"/>
  <c r="C35"/>
  <c r="B35"/>
  <c r="C34"/>
  <c r="B34"/>
  <c r="C33"/>
  <c r="B33"/>
  <c r="C32"/>
  <c r="B32"/>
  <c r="C31"/>
  <c r="B31"/>
  <c r="C30"/>
  <c r="B30"/>
  <c r="C29"/>
  <c r="B29"/>
  <c r="C28"/>
  <c r="B28"/>
  <c r="C27"/>
  <c r="B27"/>
  <c r="C26"/>
  <c r="B26"/>
  <c r="C25"/>
  <c r="B25"/>
  <c r="C24"/>
  <c r="B24"/>
  <c r="C23"/>
  <c r="B23"/>
  <c r="C22"/>
  <c r="B22"/>
  <c r="C21"/>
  <c r="B21"/>
  <c r="C20"/>
  <c r="B20"/>
  <c r="C19"/>
  <c r="B19"/>
  <c r="C18"/>
  <c r="B18"/>
  <c r="C17"/>
  <c r="B17"/>
  <c r="C16"/>
  <c r="B16"/>
  <c r="C15"/>
  <c r="B15"/>
  <c r="C14"/>
  <c r="B14"/>
  <c r="C13"/>
  <c r="B13"/>
  <c r="C12"/>
  <c r="B12"/>
  <c r="C11"/>
  <c r="B11"/>
  <c r="C10"/>
  <c r="B10"/>
  <c r="C9"/>
  <c r="B9"/>
  <c r="C8"/>
  <c r="B8"/>
  <c r="C7"/>
  <c r="B7"/>
  <c r="C6"/>
  <c r="B6"/>
  <c r="C5"/>
  <c r="B5"/>
  <c r="C4"/>
  <c r="B4"/>
  <c r="E14" i="15" l="1"/>
  <c r="R110" i="33"/>
  <c r="R106"/>
  <c r="R102"/>
  <c r="R111"/>
  <c r="R107"/>
  <c r="R103"/>
  <c r="R108"/>
  <c r="R104"/>
  <c r="R100"/>
  <c r="R109"/>
  <c r="R105"/>
  <c r="R101"/>
  <c r="R111" i="12"/>
  <c r="R103"/>
  <c r="R110"/>
  <c r="R102"/>
  <c r="R109"/>
  <c r="R101"/>
  <c r="R108"/>
  <c r="R100"/>
  <c r="R104"/>
  <c r="R107"/>
  <c r="R106"/>
  <c r="R105"/>
  <c r="F8" i="15"/>
  <c r="R29" i="33"/>
  <c r="R28"/>
  <c r="R38"/>
  <c r="R34"/>
  <c r="R30"/>
  <c r="R33"/>
  <c r="R39"/>
  <c r="R35"/>
  <c r="R31"/>
  <c r="R37"/>
  <c r="R36"/>
  <c r="R32"/>
  <c r="R39" i="12"/>
  <c r="R31"/>
  <c r="R38"/>
  <c r="R30"/>
  <c r="R28"/>
  <c r="R32"/>
  <c r="R37"/>
  <c r="R29"/>
  <c r="R36"/>
  <c r="R35"/>
  <c r="R34"/>
  <c r="R33"/>
  <c r="E16" i="15"/>
  <c r="R134" i="33"/>
  <c r="Y146" s="1"/>
  <c r="R130"/>
  <c r="R126"/>
  <c r="Y138" s="1"/>
  <c r="R135"/>
  <c r="Y147" s="1"/>
  <c r="R131"/>
  <c r="Y143" s="1"/>
  <c r="R127"/>
  <c r="Y139" s="1"/>
  <c r="R132"/>
  <c r="Y144" s="1"/>
  <c r="R128"/>
  <c r="Y140" s="1"/>
  <c r="R124"/>
  <c r="Y136" s="1"/>
  <c r="R133"/>
  <c r="R129"/>
  <c r="Y141" s="1"/>
  <c r="R125"/>
  <c r="Y137" s="1"/>
  <c r="R135" i="12"/>
  <c r="R127"/>
  <c r="R134"/>
  <c r="R126"/>
  <c r="R133"/>
  <c r="R125"/>
  <c r="R132"/>
  <c r="R124"/>
  <c r="R131"/>
  <c r="R130"/>
  <c r="R129"/>
  <c r="R128"/>
  <c r="R240" i="33"/>
  <c r="R236"/>
  <c r="R232"/>
  <c r="R235"/>
  <c r="R241"/>
  <c r="R237"/>
  <c r="R233"/>
  <c r="R242"/>
  <c r="R238"/>
  <c r="R234"/>
  <c r="R243"/>
  <c r="R239"/>
  <c r="R239" i="12"/>
  <c r="R238"/>
  <c r="R237"/>
  <c r="R236"/>
  <c r="R243"/>
  <c r="R235"/>
  <c r="R232"/>
  <c r="R242"/>
  <c r="R234"/>
  <c r="R240"/>
  <c r="R241"/>
  <c r="R233"/>
  <c r="U143" i="33"/>
  <c r="S143"/>
  <c r="T143"/>
  <c r="E6" i="15"/>
  <c r="D6" i="37"/>
  <c r="R10" i="33"/>
  <c r="R15"/>
  <c r="R7"/>
  <c r="R12"/>
  <c r="R4"/>
  <c r="R8"/>
  <c r="R9"/>
  <c r="R5"/>
  <c r="R14"/>
  <c r="R6"/>
  <c r="R11"/>
  <c r="R13"/>
  <c r="R14" i="12"/>
  <c r="U14" s="1"/>
  <c r="R6"/>
  <c r="U6" s="1"/>
  <c r="R12"/>
  <c r="U12" s="1"/>
  <c r="R13"/>
  <c r="U13" s="1"/>
  <c r="R5"/>
  <c r="U5" s="1"/>
  <c r="R4"/>
  <c r="U4" s="1"/>
  <c r="R8"/>
  <c r="U8" s="1"/>
  <c r="R7"/>
  <c r="R11"/>
  <c r="U11" s="1"/>
  <c r="R10"/>
  <c r="U10" s="1"/>
  <c r="R9"/>
  <c r="U9" s="1"/>
  <c r="R15"/>
  <c r="U15" s="1"/>
  <c r="F9" i="15"/>
  <c r="R50" i="33"/>
  <c r="R46"/>
  <c r="R42"/>
  <c r="R45"/>
  <c r="R41"/>
  <c r="R51"/>
  <c r="R47"/>
  <c r="R43"/>
  <c r="R49"/>
  <c r="R48"/>
  <c r="R44"/>
  <c r="R40"/>
  <c r="R47" i="12"/>
  <c r="R46"/>
  <c r="R45"/>
  <c r="R48"/>
  <c r="R44"/>
  <c r="R51"/>
  <c r="R43"/>
  <c r="R50"/>
  <c r="R42"/>
  <c r="R49"/>
  <c r="R41"/>
  <c r="R40"/>
  <c r="E18" i="15"/>
  <c r="R158" i="33"/>
  <c r="R159"/>
  <c r="R155"/>
  <c r="R151"/>
  <c r="R154"/>
  <c r="R156"/>
  <c r="R152"/>
  <c r="R148"/>
  <c r="R157"/>
  <c r="R153"/>
  <c r="R149"/>
  <c r="R150"/>
  <c r="R159" i="12"/>
  <c r="R151"/>
  <c r="R158"/>
  <c r="R150"/>
  <c r="R152"/>
  <c r="R157"/>
  <c r="R149"/>
  <c r="R156"/>
  <c r="R148"/>
  <c r="R155"/>
  <c r="R154"/>
  <c r="R153"/>
  <c r="T142"/>
  <c r="S137" i="33"/>
  <c r="U137"/>
  <c r="T137"/>
  <c r="U147"/>
  <c r="T147"/>
  <c r="S147"/>
  <c r="F23" i="15"/>
  <c r="R219" i="33"/>
  <c r="R215"/>
  <c r="R211"/>
  <c r="R216"/>
  <c r="R212"/>
  <c r="R208"/>
  <c r="R217"/>
  <c r="R213"/>
  <c r="R209"/>
  <c r="R218"/>
  <c r="R214"/>
  <c r="R210"/>
  <c r="R215" i="12"/>
  <c r="R214"/>
  <c r="R213"/>
  <c r="R212"/>
  <c r="R219"/>
  <c r="R211"/>
  <c r="R208"/>
  <c r="R218"/>
  <c r="R210"/>
  <c r="R216"/>
  <c r="R217"/>
  <c r="R209"/>
  <c r="U139" i="33"/>
  <c r="T139"/>
  <c r="S139"/>
  <c r="F10" i="15"/>
  <c r="R57" i="33"/>
  <c r="R62"/>
  <c r="R58"/>
  <c r="R54"/>
  <c r="R63"/>
  <c r="R59"/>
  <c r="R55"/>
  <c r="R61"/>
  <c r="R60"/>
  <c r="R56"/>
  <c r="R52"/>
  <c r="R53"/>
  <c r="R63" i="12"/>
  <c r="R55"/>
  <c r="R62"/>
  <c r="R54"/>
  <c r="R52"/>
  <c r="R61"/>
  <c r="R53"/>
  <c r="R60"/>
  <c r="R56"/>
  <c r="R59"/>
  <c r="R58"/>
  <c r="R57"/>
  <c r="F19" i="15"/>
  <c r="R170" i="33"/>
  <c r="R171"/>
  <c r="R167"/>
  <c r="R163"/>
  <c r="R168"/>
  <c r="R164"/>
  <c r="R160"/>
  <c r="R166"/>
  <c r="R169"/>
  <c r="R165"/>
  <c r="R161"/>
  <c r="R162"/>
  <c r="R167" i="12"/>
  <c r="R166"/>
  <c r="R165"/>
  <c r="R164"/>
  <c r="R160"/>
  <c r="R171"/>
  <c r="R163"/>
  <c r="R170"/>
  <c r="R162"/>
  <c r="R168"/>
  <c r="R169"/>
  <c r="R161"/>
  <c r="U142"/>
  <c r="S141" i="33"/>
  <c r="T141"/>
  <c r="U141"/>
  <c r="T138"/>
  <c r="S138"/>
  <c r="U138"/>
  <c r="E15" i="15"/>
  <c r="R122" i="33"/>
  <c r="R118"/>
  <c r="R114"/>
  <c r="R123"/>
  <c r="R119"/>
  <c r="R115"/>
  <c r="R120"/>
  <c r="R116"/>
  <c r="R112"/>
  <c r="R121"/>
  <c r="R117"/>
  <c r="R113"/>
  <c r="R119" i="12"/>
  <c r="R118"/>
  <c r="Y141" s="1"/>
  <c r="R116"/>
  <c r="Y139" s="1"/>
  <c r="R117"/>
  <c r="Y140" s="1"/>
  <c r="R123"/>
  <c r="R115"/>
  <c r="Y138" s="1"/>
  <c r="R112"/>
  <c r="R122"/>
  <c r="R114"/>
  <c r="Y137" s="1"/>
  <c r="R120"/>
  <c r="R121"/>
  <c r="R113"/>
  <c r="R69" i="33"/>
  <c r="R74"/>
  <c r="R70"/>
  <c r="R66"/>
  <c r="R75"/>
  <c r="R71"/>
  <c r="R67"/>
  <c r="R73"/>
  <c r="R72"/>
  <c r="R68"/>
  <c r="R64"/>
  <c r="R65"/>
  <c r="R71" i="12"/>
  <c r="R70"/>
  <c r="R68"/>
  <c r="R69"/>
  <c r="R75"/>
  <c r="R67"/>
  <c r="R72"/>
  <c r="R74"/>
  <c r="R66"/>
  <c r="R64"/>
  <c r="R73"/>
  <c r="R65"/>
  <c r="F20" i="15"/>
  <c r="R183" i="33"/>
  <c r="R179"/>
  <c r="R175"/>
  <c r="R174"/>
  <c r="R180"/>
  <c r="R176"/>
  <c r="R172"/>
  <c r="R182"/>
  <c r="R181"/>
  <c r="R177"/>
  <c r="R173"/>
  <c r="R178"/>
  <c r="R183" i="12"/>
  <c r="R175"/>
  <c r="R182"/>
  <c r="R174"/>
  <c r="R181"/>
  <c r="R173"/>
  <c r="R180"/>
  <c r="R172"/>
  <c r="R179"/>
  <c r="R178"/>
  <c r="R177"/>
  <c r="R176"/>
  <c r="S145" i="33"/>
  <c r="T145"/>
  <c r="U145"/>
  <c r="T142"/>
  <c r="S142"/>
  <c r="U142"/>
  <c r="T144"/>
  <c r="S144"/>
  <c r="U144"/>
  <c r="F7" i="15"/>
  <c r="R25" i="33"/>
  <c r="R21"/>
  <c r="R17"/>
  <c r="R26"/>
  <c r="R22"/>
  <c r="R18"/>
  <c r="R16"/>
  <c r="R27"/>
  <c r="R23"/>
  <c r="R19"/>
  <c r="R24"/>
  <c r="R20"/>
  <c r="R22" i="12"/>
  <c r="U22" s="1"/>
  <c r="R23"/>
  <c r="U23" s="1"/>
  <c r="R21"/>
  <c r="U21" s="1"/>
  <c r="R20"/>
  <c r="R27"/>
  <c r="R19"/>
  <c r="U19" s="1"/>
  <c r="R24"/>
  <c r="U24" s="1"/>
  <c r="R26"/>
  <c r="U26" s="1"/>
  <c r="R18"/>
  <c r="U18" s="1"/>
  <c r="R16"/>
  <c r="U16" s="1"/>
  <c r="R25"/>
  <c r="U25" s="1"/>
  <c r="R17"/>
  <c r="U17" s="1"/>
  <c r="R228" i="33"/>
  <c r="R224"/>
  <c r="R227"/>
  <c r="R220"/>
  <c r="R231"/>
  <c r="R229"/>
  <c r="R225"/>
  <c r="R221"/>
  <c r="R223"/>
  <c r="R230"/>
  <c r="R226"/>
  <c r="R222"/>
  <c r="R231" i="12"/>
  <c r="R223"/>
  <c r="Y246" s="1"/>
  <c r="R230"/>
  <c r="R222"/>
  <c r="Y245" s="1"/>
  <c r="R229"/>
  <c r="R221"/>
  <c r="Y244" s="1"/>
  <c r="R228"/>
  <c r="R220"/>
  <c r="R227"/>
  <c r="R226"/>
  <c r="Y249" s="1"/>
  <c r="R225"/>
  <c r="Y248" s="1"/>
  <c r="R224"/>
  <c r="Y247" s="1"/>
  <c r="E12" i="15"/>
  <c r="R81" i="33"/>
  <c r="R86"/>
  <c r="R82"/>
  <c r="R78"/>
  <c r="R85"/>
  <c r="R87"/>
  <c r="R83"/>
  <c r="R79"/>
  <c r="R84"/>
  <c r="R80"/>
  <c r="R76"/>
  <c r="R77"/>
  <c r="R87" i="12"/>
  <c r="R79"/>
  <c r="R86"/>
  <c r="R78"/>
  <c r="R85"/>
  <c r="R77"/>
  <c r="R84"/>
  <c r="R80"/>
  <c r="R76"/>
  <c r="R83"/>
  <c r="R82"/>
  <c r="R81"/>
  <c r="R195" i="33"/>
  <c r="R191"/>
  <c r="R187"/>
  <c r="R186"/>
  <c r="R192"/>
  <c r="R188"/>
  <c r="R184"/>
  <c r="R193"/>
  <c r="R189"/>
  <c r="R185"/>
  <c r="R194"/>
  <c r="R190"/>
  <c r="R191" i="12"/>
  <c r="R190"/>
  <c r="R189"/>
  <c r="R188"/>
  <c r="R195"/>
  <c r="R187"/>
  <c r="R184"/>
  <c r="R194"/>
  <c r="R186"/>
  <c r="R192"/>
  <c r="R193"/>
  <c r="R185"/>
  <c r="T136" i="33"/>
  <c r="S136"/>
  <c r="U136"/>
  <c r="T146"/>
  <c r="U146"/>
  <c r="S146"/>
  <c r="E13" i="15"/>
  <c r="R98" i="33"/>
  <c r="R94"/>
  <c r="R90"/>
  <c r="R99"/>
  <c r="R95"/>
  <c r="R91"/>
  <c r="R96"/>
  <c r="R92"/>
  <c r="R88"/>
  <c r="R97"/>
  <c r="R93"/>
  <c r="R89"/>
  <c r="R95" i="12"/>
  <c r="R94"/>
  <c r="R92"/>
  <c r="R88"/>
  <c r="R93"/>
  <c r="R99"/>
  <c r="R91"/>
  <c r="R98"/>
  <c r="R90"/>
  <c r="R97"/>
  <c r="R89"/>
  <c r="R96"/>
  <c r="F22" i="15"/>
  <c r="R207" i="33"/>
  <c r="R203"/>
  <c r="R199"/>
  <c r="R204"/>
  <c r="R200"/>
  <c r="R196"/>
  <c r="R205"/>
  <c r="R201"/>
  <c r="R197"/>
  <c r="R206"/>
  <c r="R202"/>
  <c r="R198"/>
  <c r="R207" i="12"/>
  <c r="R199"/>
  <c r="R206"/>
  <c r="R198"/>
  <c r="R205"/>
  <c r="R197"/>
  <c r="R204"/>
  <c r="R196"/>
  <c r="R203"/>
  <c r="R202"/>
  <c r="R201"/>
  <c r="R200"/>
  <c r="T140" i="33"/>
  <c r="S140"/>
  <c r="U140"/>
  <c r="F17" i="37"/>
  <c r="E17"/>
  <c r="E11" i="15"/>
  <c r="F11"/>
  <c r="E21"/>
  <c r="F21"/>
  <c r="F18"/>
  <c r="E10"/>
  <c r="E24"/>
  <c r="F24"/>
  <c r="E17"/>
  <c r="F17"/>
  <c r="F16"/>
  <c r="T138" i="12"/>
  <c r="S140"/>
  <c r="T143"/>
  <c r="T146"/>
  <c r="T139"/>
  <c r="S136"/>
  <c r="T141"/>
  <c r="T144"/>
  <c r="T147"/>
  <c r="S145"/>
  <c r="S137"/>
  <c r="U143"/>
  <c r="S143"/>
  <c r="U136"/>
  <c r="T136"/>
  <c r="T137"/>
  <c r="S147"/>
  <c r="U144"/>
  <c r="S144"/>
  <c r="U147"/>
  <c r="U138"/>
  <c r="U139"/>
  <c r="S146"/>
  <c r="S139"/>
  <c r="S141"/>
  <c r="U146"/>
  <c r="U141"/>
  <c r="T145"/>
  <c r="T140"/>
  <c r="U140"/>
  <c r="S138"/>
  <c r="U145"/>
  <c r="U137"/>
  <c r="U20"/>
  <c r="U7"/>
  <c r="E19" i="15" l="1"/>
  <c r="E22"/>
  <c r="E9"/>
  <c r="E23"/>
  <c r="F15"/>
  <c r="E8"/>
  <c r="E20"/>
  <c r="F14"/>
  <c r="E7"/>
  <c r="U83" i="33"/>
  <c r="Y83"/>
  <c r="T83"/>
  <c r="S83"/>
  <c r="T24"/>
  <c r="U24"/>
  <c r="S24"/>
  <c r="U64"/>
  <c r="Y64"/>
  <c r="S64"/>
  <c r="T64"/>
  <c r="T166"/>
  <c r="Y166"/>
  <c r="S166"/>
  <c r="U166"/>
  <c r="T155"/>
  <c r="Y155"/>
  <c r="U155"/>
  <c r="S155"/>
  <c r="U240"/>
  <c r="T240"/>
  <c r="S240"/>
  <c r="Y240"/>
  <c r="S133"/>
  <c r="T133"/>
  <c r="U133"/>
  <c r="Y133"/>
  <c r="T130"/>
  <c r="U130"/>
  <c r="Y130"/>
  <c r="S130"/>
  <c r="T103"/>
  <c r="Y103"/>
  <c r="U103"/>
  <c r="S103"/>
  <c r="F12" i="15"/>
  <c r="S201" i="33"/>
  <c r="Y201"/>
  <c r="T201"/>
  <c r="U201"/>
  <c r="E22" i="37"/>
  <c r="F22"/>
  <c r="S97" i="33"/>
  <c r="T97"/>
  <c r="Y97"/>
  <c r="U97"/>
  <c r="Y94"/>
  <c r="S94"/>
  <c r="U94"/>
  <c r="T94"/>
  <c r="T190"/>
  <c r="Y190"/>
  <c r="U190"/>
  <c r="S190"/>
  <c r="T186"/>
  <c r="Y186"/>
  <c r="S186"/>
  <c r="U186"/>
  <c r="Y87"/>
  <c r="U87"/>
  <c r="T87"/>
  <c r="S87"/>
  <c r="S221"/>
  <c r="Y221"/>
  <c r="U221"/>
  <c r="T221"/>
  <c r="E24" i="37"/>
  <c r="F24"/>
  <c r="S19" i="33"/>
  <c r="U19"/>
  <c r="T19"/>
  <c r="U21"/>
  <c r="T21"/>
  <c r="S21"/>
  <c r="T182"/>
  <c r="Y182"/>
  <c r="S182"/>
  <c r="U182"/>
  <c r="E20" i="37"/>
  <c r="F20"/>
  <c r="U68" i="33"/>
  <c r="T68"/>
  <c r="S68"/>
  <c r="Y68"/>
  <c r="T74"/>
  <c r="S74"/>
  <c r="Y74"/>
  <c r="U74"/>
  <c r="S113"/>
  <c r="Y113"/>
  <c r="T113"/>
  <c r="U113"/>
  <c r="Y123"/>
  <c r="T123"/>
  <c r="U123"/>
  <c r="S123"/>
  <c r="U160"/>
  <c r="S160"/>
  <c r="T160"/>
  <c r="Y160"/>
  <c r="U60"/>
  <c r="Y60"/>
  <c r="T60"/>
  <c r="S60"/>
  <c r="S57"/>
  <c r="U57"/>
  <c r="T57"/>
  <c r="Y57"/>
  <c r="S217"/>
  <c r="Y217"/>
  <c r="U217"/>
  <c r="T217"/>
  <c r="S153"/>
  <c r="U153"/>
  <c r="Y153"/>
  <c r="T153"/>
  <c r="U159"/>
  <c r="S159"/>
  <c r="T159"/>
  <c r="Y159"/>
  <c r="U40"/>
  <c r="T40"/>
  <c r="Y40"/>
  <c r="S40"/>
  <c r="S45"/>
  <c r="Y45"/>
  <c r="T45"/>
  <c r="U45"/>
  <c r="T8"/>
  <c r="U8"/>
  <c r="S8"/>
  <c r="Y242"/>
  <c r="U242"/>
  <c r="T242"/>
  <c r="S242"/>
  <c r="E25" i="37"/>
  <c r="F25"/>
  <c r="T124" i="33"/>
  <c r="Y124"/>
  <c r="U124"/>
  <c r="S124"/>
  <c r="T134"/>
  <c r="Y134"/>
  <c r="S134"/>
  <c r="U134"/>
  <c r="T36"/>
  <c r="Y36"/>
  <c r="S36"/>
  <c r="U36"/>
  <c r="T38"/>
  <c r="U38"/>
  <c r="Y38"/>
  <c r="S38"/>
  <c r="T107"/>
  <c r="Y107"/>
  <c r="U107"/>
  <c r="S107"/>
  <c r="Y90"/>
  <c r="S90"/>
  <c r="U90"/>
  <c r="T90"/>
  <c r="U56"/>
  <c r="Y56"/>
  <c r="T56"/>
  <c r="S56"/>
  <c r="S205"/>
  <c r="Y205"/>
  <c r="T205"/>
  <c r="U205"/>
  <c r="U88"/>
  <c r="T88"/>
  <c r="S88"/>
  <c r="Y88"/>
  <c r="Y98"/>
  <c r="T98"/>
  <c r="U98"/>
  <c r="S98"/>
  <c r="T194"/>
  <c r="Y194"/>
  <c r="U194"/>
  <c r="S194"/>
  <c r="T187"/>
  <c r="Y187"/>
  <c r="U187"/>
  <c r="S187"/>
  <c r="S85"/>
  <c r="Y85"/>
  <c r="T85"/>
  <c r="U85"/>
  <c r="S225"/>
  <c r="Y225"/>
  <c r="U225"/>
  <c r="T225"/>
  <c r="S23"/>
  <c r="T23"/>
  <c r="U23"/>
  <c r="S25"/>
  <c r="T25"/>
  <c r="U25"/>
  <c r="T172"/>
  <c r="Y172"/>
  <c r="U172"/>
  <c r="S172"/>
  <c r="U72"/>
  <c r="Y72"/>
  <c r="T72"/>
  <c r="S72"/>
  <c r="S69"/>
  <c r="T69"/>
  <c r="U69"/>
  <c r="Y69"/>
  <c r="S117"/>
  <c r="Y117"/>
  <c r="T117"/>
  <c r="U117"/>
  <c r="T114"/>
  <c r="U114"/>
  <c r="S114"/>
  <c r="Y114"/>
  <c r="T164"/>
  <c r="Y164"/>
  <c r="S164"/>
  <c r="U164"/>
  <c r="S61"/>
  <c r="Y61"/>
  <c r="T61"/>
  <c r="U61"/>
  <c r="E10" i="37"/>
  <c r="F10"/>
  <c r="T208" i="33"/>
  <c r="S208"/>
  <c r="U208"/>
  <c r="Y208"/>
  <c r="S157"/>
  <c r="Y157"/>
  <c r="U157"/>
  <c r="T157"/>
  <c r="T158"/>
  <c r="Y158"/>
  <c r="S158"/>
  <c r="U158"/>
  <c r="T44"/>
  <c r="Y44"/>
  <c r="S44"/>
  <c r="U44"/>
  <c r="S42"/>
  <c r="U42"/>
  <c r="Y42"/>
  <c r="T42"/>
  <c r="T4"/>
  <c r="U4"/>
  <c r="S4"/>
  <c r="S233"/>
  <c r="Y233"/>
  <c r="T233"/>
  <c r="U233"/>
  <c r="Y245"/>
  <c r="U128"/>
  <c r="Y128"/>
  <c r="T128"/>
  <c r="S128"/>
  <c r="E16" i="37"/>
  <c r="F16"/>
  <c r="S37" i="33"/>
  <c r="Y37"/>
  <c r="T37"/>
  <c r="U37"/>
  <c r="T28"/>
  <c r="Y28"/>
  <c r="U28"/>
  <c r="S28"/>
  <c r="S101"/>
  <c r="Y101"/>
  <c r="T101"/>
  <c r="U101"/>
  <c r="U111"/>
  <c r="S111"/>
  <c r="T111"/>
  <c r="Y111"/>
  <c r="T196"/>
  <c r="S196"/>
  <c r="U196"/>
  <c r="Y196"/>
  <c r="T92"/>
  <c r="Y92"/>
  <c r="U92"/>
  <c r="S92"/>
  <c r="F13" i="37"/>
  <c r="E13"/>
  <c r="S185" i="33"/>
  <c r="U185"/>
  <c r="T185"/>
  <c r="Y185"/>
  <c r="U191"/>
  <c r="S191"/>
  <c r="Y191"/>
  <c r="T191"/>
  <c r="S77"/>
  <c r="T77"/>
  <c r="Y77"/>
  <c r="U77"/>
  <c r="T78"/>
  <c r="Y78"/>
  <c r="S78"/>
  <c r="U78"/>
  <c r="S229"/>
  <c r="Y229"/>
  <c r="T229"/>
  <c r="U229"/>
  <c r="U27"/>
  <c r="S27"/>
  <c r="Y27"/>
  <c r="T27"/>
  <c r="E7" i="37"/>
  <c r="F7"/>
  <c r="Y142" i="33"/>
  <c r="T176"/>
  <c r="S176"/>
  <c r="Y176"/>
  <c r="U176"/>
  <c r="S73"/>
  <c r="U73"/>
  <c r="T73"/>
  <c r="Y73"/>
  <c r="F11" i="37"/>
  <c r="E11"/>
  <c r="S121" i="33"/>
  <c r="T121"/>
  <c r="U121"/>
  <c r="Y121"/>
  <c r="T118"/>
  <c r="Y118"/>
  <c r="S118"/>
  <c r="U118"/>
  <c r="T168"/>
  <c r="Y168"/>
  <c r="S168"/>
  <c r="U168"/>
  <c r="Y55"/>
  <c r="U55"/>
  <c r="T55"/>
  <c r="S55"/>
  <c r="T212"/>
  <c r="S212"/>
  <c r="Y212"/>
  <c r="U212"/>
  <c r="T148"/>
  <c r="S148"/>
  <c r="Y148"/>
  <c r="U148"/>
  <c r="E18" i="37"/>
  <c r="F18"/>
  <c r="U48" i="33"/>
  <c r="S48"/>
  <c r="Y48"/>
  <c r="T48"/>
  <c r="Y46"/>
  <c r="T46"/>
  <c r="U46"/>
  <c r="S46"/>
  <c r="T13"/>
  <c r="U13"/>
  <c r="S13"/>
  <c r="T12"/>
  <c r="S12"/>
  <c r="U12"/>
  <c r="S237"/>
  <c r="Y237"/>
  <c r="T237"/>
  <c r="U237"/>
  <c r="Y249"/>
  <c r="U132"/>
  <c r="Y132"/>
  <c r="T132"/>
  <c r="S132"/>
  <c r="U31"/>
  <c r="T31"/>
  <c r="S31"/>
  <c r="Y31"/>
  <c r="S29"/>
  <c r="T29"/>
  <c r="Y29"/>
  <c r="U29"/>
  <c r="S105"/>
  <c r="U105"/>
  <c r="Y105"/>
  <c r="T105"/>
  <c r="Y102"/>
  <c r="T102"/>
  <c r="S102"/>
  <c r="U102"/>
  <c r="S93"/>
  <c r="T93"/>
  <c r="Y93"/>
  <c r="U93"/>
  <c r="S181"/>
  <c r="Y181"/>
  <c r="U181"/>
  <c r="T181"/>
  <c r="T119"/>
  <c r="U119"/>
  <c r="Y119"/>
  <c r="S119"/>
  <c r="F19" i="37"/>
  <c r="E19"/>
  <c r="F23"/>
  <c r="E23"/>
  <c r="U96" i="33"/>
  <c r="S96"/>
  <c r="Y96"/>
  <c r="T96"/>
  <c r="S189"/>
  <c r="Y189"/>
  <c r="T189"/>
  <c r="U189"/>
  <c r="Y195"/>
  <c r="U195"/>
  <c r="S195"/>
  <c r="T195"/>
  <c r="U76"/>
  <c r="Y76"/>
  <c r="T76"/>
  <c r="S76"/>
  <c r="T82"/>
  <c r="Y82"/>
  <c r="U82"/>
  <c r="S82"/>
  <c r="Y231"/>
  <c r="T231"/>
  <c r="S231"/>
  <c r="U231"/>
  <c r="T16"/>
  <c r="S16"/>
  <c r="U16"/>
  <c r="T180"/>
  <c r="Y180"/>
  <c r="S180"/>
  <c r="U180"/>
  <c r="U67"/>
  <c r="T67"/>
  <c r="Y67"/>
  <c r="S67"/>
  <c r="U112"/>
  <c r="S112"/>
  <c r="Y112"/>
  <c r="T112"/>
  <c r="T122"/>
  <c r="S122"/>
  <c r="Y122"/>
  <c r="U122"/>
  <c r="T162"/>
  <c r="U162"/>
  <c r="Y162"/>
  <c r="S162"/>
  <c r="Y163"/>
  <c r="U163"/>
  <c r="T163"/>
  <c r="S163"/>
  <c r="Y59"/>
  <c r="U59"/>
  <c r="T59"/>
  <c r="S59"/>
  <c r="T210"/>
  <c r="U210"/>
  <c r="Y210"/>
  <c r="S210"/>
  <c r="T216"/>
  <c r="S216"/>
  <c r="Y216"/>
  <c r="U216"/>
  <c r="T152"/>
  <c r="S152"/>
  <c r="Y152"/>
  <c r="U152"/>
  <c r="S49"/>
  <c r="Y49"/>
  <c r="T49"/>
  <c r="U49"/>
  <c r="Y50"/>
  <c r="U50"/>
  <c r="S50"/>
  <c r="T50"/>
  <c r="T11"/>
  <c r="S11"/>
  <c r="U11"/>
  <c r="T7"/>
  <c r="U7"/>
  <c r="S7"/>
  <c r="S241"/>
  <c r="Y241"/>
  <c r="U241"/>
  <c r="T241"/>
  <c r="U127"/>
  <c r="S127"/>
  <c r="Y127"/>
  <c r="T127"/>
  <c r="T35"/>
  <c r="U35"/>
  <c r="S35"/>
  <c r="Y35"/>
  <c r="E8" i="37"/>
  <c r="F8"/>
  <c r="S109" i="33"/>
  <c r="Y109"/>
  <c r="T109"/>
  <c r="U109"/>
  <c r="T106"/>
  <c r="Y106"/>
  <c r="S106"/>
  <c r="U106"/>
  <c r="S197"/>
  <c r="T197"/>
  <c r="U197"/>
  <c r="Y197"/>
  <c r="T70"/>
  <c r="Y70"/>
  <c r="S70"/>
  <c r="U70"/>
  <c r="S149"/>
  <c r="T149"/>
  <c r="Y149"/>
  <c r="U149"/>
  <c r="S41"/>
  <c r="T41"/>
  <c r="U41"/>
  <c r="Y41"/>
  <c r="Y238"/>
  <c r="T238"/>
  <c r="U238"/>
  <c r="S238"/>
  <c r="U32"/>
  <c r="S32"/>
  <c r="T32"/>
  <c r="Y32"/>
  <c r="F6" i="15"/>
  <c r="F13"/>
  <c r="T198" i="33"/>
  <c r="Y198"/>
  <c r="U198"/>
  <c r="S198"/>
  <c r="T204"/>
  <c r="Y204"/>
  <c r="S204"/>
  <c r="U204"/>
  <c r="Y91"/>
  <c r="T91"/>
  <c r="U91"/>
  <c r="S91"/>
  <c r="S193"/>
  <c r="Y193"/>
  <c r="U193"/>
  <c r="T193"/>
  <c r="F21" i="37"/>
  <c r="E21"/>
  <c r="U80" i="33"/>
  <c r="S80"/>
  <c r="T80"/>
  <c r="Y80"/>
  <c r="T86"/>
  <c r="Y86"/>
  <c r="U86"/>
  <c r="S86"/>
  <c r="T222"/>
  <c r="Y222"/>
  <c r="U222"/>
  <c r="S222"/>
  <c r="T220"/>
  <c r="Y220"/>
  <c r="S220"/>
  <c r="U220"/>
  <c r="T18"/>
  <c r="U18"/>
  <c r="S18"/>
  <c r="T178"/>
  <c r="U178"/>
  <c r="Y178"/>
  <c r="S178"/>
  <c r="T174"/>
  <c r="U174"/>
  <c r="Y174"/>
  <c r="S174"/>
  <c r="Y71"/>
  <c r="U71"/>
  <c r="S71"/>
  <c r="T71"/>
  <c r="U116"/>
  <c r="T116"/>
  <c r="S116"/>
  <c r="Y116"/>
  <c r="F15" i="37"/>
  <c r="E15"/>
  <c r="S161" i="33"/>
  <c r="Y161"/>
  <c r="U161"/>
  <c r="T161"/>
  <c r="T167"/>
  <c r="Y167"/>
  <c r="S167"/>
  <c r="U167"/>
  <c r="U63"/>
  <c r="S63"/>
  <c r="Y63"/>
  <c r="T63"/>
  <c r="T214"/>
  <c r="Y214"/>
  <c r="U214"/>
  <c r="S214"/>
  <c r="Y211"/>
  <c r="T211"/>
  <c r="U211"/>
  <c r="S211"/>
  <c r="T156"/>
  <c r="Y156"/>
  <c r="S156"/>
  <c r="U156"/>
  <c r="Y43"/>
  <c r="T43"/>
  <c r="U43"/>
  <c r="S43"/>
  <c r="F9" i="37"/>
  <c r="E9"/>
  <c r="T6" i="33"/>
  <c r="S6"/>
  <c r="U6"/>
  <c r="T15"/>
  <c r="S15"/>
  <c r="U15"/>
  <c r="T239"/>
  <c r="U239"/>
  <c r="S239"/>
  <c r="Y239"/>
  <c r="T235"/>
  <c r="Y235"/>
  <c r="U235"/>
  <c r="S235"/>
  <c r="Y247"/>
  <c r="Y131"/>
  <c r="U131"/>
  <c r="T131"/>
  <c r="S131"/>
  <c r="T39"/>
  <c r="U39"/>
  <c r="Y39"/>
  <c r="S39"/>
  <c r="T100"/>
  <c r="Y100"/>
  <c r="S100"/>
  <c r="U100"/>
  <c r="T110"/>
  <c r="Y110"/>
  <c r="U110"/>
  <c r="S110"/>
  <c r="U207"/>
  <c r="S207"/>
  <c r="T207"/>
  <c r="Y207"/>
  <c r="T192"/>
  <c r="Y192"/>
  <c r="S192"/>
  <c r="U192"/>
  <c r="T228"/>
  <c r="Y228"/>
  <c r="S228"/>
  <c r="U228"/>
  <c r="Y183"/>
  <c r="T183"/>
  <c r="U183"/>
  <c r="S183"/>
  <c r="S213"/>
  <c r="Y213"/>
  <c r="U213"/>
  <c r="T213"/>
  <c r="T34"/>
  <c r="U34"/>
  <c r="Y34"/>
  <c r="S34"/>
  <c r="T200"/>
  <c r="Y200"/>
  <c r="S200"/>
  <c r="U200"/>
  <c r="T202"/>
  <c r="Y202"/>
  <c r="U202"/>
  <c r="S202"/>
  <c r="T199"/>
  <c r="Y199"/>
  <c r="S199"/>
  <c r="U199"/>
  <c r="Y95"/>
  <c r="U95"/>
  <c r="S95"/>
  <c r="T95"/>
  <c r="T184"/>
  <c r="Y184"/>
  <c r="S184"/>
  <c r="U184"/>
  <c r="U84"/>
  <c r="Y84"/>
  <c r="S84"/>
  <c r="T84"/>
  <c r="S81"/>
  <c r="Y81"/>
  <c r="T81"/>
  <c r="U81"/>
  <c r="T226"/>
  <c r="U226"/>
  <c r="Y226"/>
  <c r="S226"/>
  <c r="U227"/>
  <c r="T227"/>
  <c r="Y227"/>
  <c r="S227"/>
  <c r="T22"/>
  <c r="U22"/>
  <c r="S22"/>
  <c r="S173"/>
  <c r="Y173"/>
  <c r="T173"/>
  <c r="U173"/>
  <c r="U175"/>
  <c r="S175"/>
  <c r="T175"/>
  <c r="Y175"/>
  <c r="Y75"/>
  <c r="T75"/>
  <c r="U75"/>
  <c r="S75"/>
  <c r="T120"/>
  <c r="Y120"/>
  <c r="S120"/>
  <c r="U120"/>
  <c r="S165"/>
  <c r="Y165"/>
  <c r="T165"/>
  <c r="U165"/>
  <c r="T171"/>
  <c r="Y171"/>
  <c r="U171"/>
  <c r="S171"/>
  <c r="S53"/>
  <c r="Y53"/>
  <c r="T53"/>
  <c r="U53"/>
  <c r="Y54"/>
  <c r="S54"/>
  <c r="T54"/>
  <c r="U54"/>
  <c r="T218"/>
  <c r="Y218"/>
  <c r="U218"/>
  <c r="S218"/>
  <c r="T215"/>
  <c r="Y215"/>
  <c r="U215"/>
  <c r="S215"/>
  <c r="T154"/>
  <c r="S154"/>
  <c r="Y154"/>
  <c r="U154"/>
  <c r="U47"/>
  <c r="S47"/>
  <c r="Y47"/>
  <c r="T47"/>
  <c r="T14"/>
  <c r="S14"/>
  <c r="U14"/>
  <c r="T10"/>
  <c r="U10"/>
  <c r="S10"/>
  <c r="T243"/>
  <c r="U243"/>
  <c r="Y243"/>
  <c r="S243"/>
  <c r="U232"/>
  <c r="T232"/>
  <c r="Y232"/>
  <c r="S232"/>
  <c r="Y244"/>
  <c r="S125"/>
  <c r="Y125"/>
  <c r="T125"/>
  <c r="U125"/>
  <c r="Y135"/>
  <c r="T135"/>
  <c r="S135"/>
  <c r="U135"/>
  <c r="S33"/>
  <c r="Y33"/>
  <c r="T33"/>
  <c r="U33"/>
  <c r="T104"/>
  <c r="Y104"/>
  <c r="S104"/>
  <c r="U104"/>
  <c r="E14" i="37"/>
  <c r="F14"/>
  <c r="T223" i="33"/>
  <c r="Y223"/>
  <c r="U223"/>
  <c r="S223"/>
  <c r="S17"/>
  <c r="T17"/>
  <c r="U17"/>
  <c r="T62"/>
  <c r="Y62"/>
  <c r="U62"/>
  <c r="S62"/>
  <c r="U9"/>
  <c r="T9"/>
  <c r="S9"/>
  <c r="T206"/>
  <c r="Y206"/>
  <c r="U206"/>
  <c r="S206"/>
  <c r="Y203"/>
  <c r="U203"/>
  <c r="T203"/>
  <c r="S203"/>
  <c r="S89"/>
  <c r="U89"/>
  <c r="Y89"/>
  <c r="T89"/>
  <c r="Y99"/>
  <c r="U99"/>
  <c r="T99"/>
  <c r="S99"/>
  <c r="U188"/>
  <c r="T188"/>
  <c r="Y188"/>
  <c r="S188"/>
  <c r="U79"/>
  <c r="T79"/>
  <c r="S79"/>
  <c r="Y79"/>
  <c r="E12" i="37"/>
  <c r="F12"/>
  <c r="T230" i="33"/>
  <c r="Y230"/>
  <c r="S230"/>
  <c r="U230"/>
  <c r="T224"/>
  <c r="S224"/>
  <c r="Y224"/>
  <c r="U224"/>
  <c r="S20"/>
  <c r="U20"/>
  <c r="T20"/>
  <c r="T26"/>
  <c r="U26"/>
  <c r="S26"/>
  <c r="Y145"/>
  <c r="S177"/>
  <c r="Y177"/>
  <c r="U177"/>
  <c r="T177"/>
  <c r="U179"/>
  <c r="T179"/>
  <c r="Y179"/>
  <c r="S179"/>
  <c r="S65"/>
  <c r="T65"/>
  <c r="Y65"/>
  <c r="U65"/>
  <c r="T66"/>
  <c r="U66"/>
  <c r="Y66"/>
  <c r="S66"/>
  <c r="U115"/>
  <c r="T115"/>
  <c r="Y115"/>
  <c r="S115"/>
  <c r="S169"/>
  <c r="U169"/>
  <c r="Y169"/>
  <c r="T169"/>
  <c r="S170"/>
  <c r="Y170"/>
  <c r="T170"/>
  <c r="U170"/>
  <c r="T52"/>
  <c r="Y52"/>
  <c r="S52"/>
  <c r="U52"/>
  <c r="S58"/>
  <c r="Y58"/>
  <c r="U58"/>
  <c r="T58"/>
  <c r="S209"/>
  <c r="Y209"/>
  <c r="U209"/>
  <c r="T209"/>
  <c r="T219"/>
  <c r="Y219"/>
  <c r="U219"/>
  <c r="S219"/>
  <c r="T150"/>
  <c r="Y150"/>
  <c r="U150"/>
  <c r="S150"/>
  <c r="T151"/>
  <c r="Y151"/>
  <c r="U151"/>
  <c r="S151"/>
  <c r="U51"/>
  <c r="Y51"/>
  <c r="T51"/>
  <c r="S51"/>
  <c r="T5"/>
  <c r="U5"/>
  <c r="S5"/>
  <c r="E6" i="37"/>
  <c r="F6"/>
  <c r="T234" i="33"/>
  <c r="Y234"/>
  <c r="U234"/>
  <c r="S234"/>
  <c r="Y246"/>
  <c r="T236"/>
  <c r="Y236"/>
  <c r="S236"/>
  <c r="U236"/>
  <c r="Y248"/>
  <c r="S129"/>
  <c r="T129"/>
  <c r="Y129"/>
  <c r="U129"/>
  <c r="T126"/>
  <c r="Y126"/>
  <c r="U126"/>
  <c r="S126"/>
  <c r="T30"/>
  <c r="Y30"/>
  <c r="S30"/>
  <c r="U30"/>
  <c r="T108"/>
  <c r="S108"/>
  <c r="U108"/>
  <c r="Y108"/>
  <c r="E25" i="15"/>
  <c r="F25"/>
  <c r="U72" i="12"/>
  <c r="Y72"/>
  <c r="U92"/>
  <c r="Y92"/>
  <c r="U227"/>
  <c r="Y227"/>
  <c r="U124"/>
  <c r="Y124"/>
  <c r="U148"/>
  <c r="Y148"/>
  <c r="U162"/>
  <c r="Y162"/>
  <c r="U54"/>
  <c r="Y54"/>
  <c r="U60"/>
  <c r="Y60"/>
  <c r="U177"/>
  <c r="Y177"/>
  <c r="U71"/>
  <c r="Y71"/>
  <c r="U67"/>
  <c r="Y67"/>
  <c r="U193"/>
  <c r="Y193"/>
  <c r="U78"/>
  <c r="Y78"/>
  <c r="U84"/>
  <c r="Y84"/>
  <c r="U201"/>
  <c r="Y201"/>
  <c r="U95"/>
  <c r="Y95"/>
  <c r="U91"/>
  <c r="Y91"/>
  <c r="U208"/>
  <c r="Y208"/>
  <c r="U109"/>
  <c r="Y109"/>
  <c r="U108"/>
  <c r="Y108"/>
  <c r="U230"/>
  <c r="Y230"/>
  <c r="U226"/>
  <c r="Y226"/>
  <c r="U122"/>
  <c r="Y122"/>
  <c r="U240"/>
  <c r="Y240"/>
  <c r="U126"/>
  <c r="Y126"/>
  <c r="U132"/>
  <c r="Y132"/>
  <c r="U32"/>
  <c r="Y32"/>
  <c r="U159"/>
  <c r="Y159"/>
  <c r="U156"/>
  <c r="Y156"/>
  <c r="U41"/>
  <c r="Y41"/>
  <c r="Y147"/>
  <c r="U165"/>
  <c r="Y165"/>
  <c r="U85"/>
  <c r="Y85"/>
  <c r="U222"/>
  <c r="Y222"/>
  <c r="U33"/>
  <c r="Y33"/>
  <c r="U173"/>
  <c r="Y173"/>
  <c r="U69"/>
  <c r="Y69"/>
  <c r="U75"/>
  <c r="Y75"/>
  <c r="U184"/>
  <c r="Y184"/>
  <c r="U86"/>
  <c r="Y86"/>
  <c r="U83"/>
  <c r="Y83"/>
  <c r="U204"/>
  <c r="Y204"/>
  <c r="U94"/>
  <c r="Y94"/>
  <c r="U99"/>
  <c r="Y99"/>
  <c r="U213"/>
  <c r="Y213"/>
  <c r="U102"/>
  <c r="Y102"/>
  <c r="U107"/>
  <c r="Y107"/>
  <c r="U229"/>
  <c r="Y229"/>
  <c r="U228"/>
  <c r="Y228"/>
  <c r="U112"/>
  <c r="Y112"/>
  <c r="U27"/>
  <c r="Y27"/>
  <c r="U233"/>
  <c r="Y233"/>
  <c r="U134"/>
  <c r="Y134"/>
  <c r="U131"/>
  <c r="Y131"/>
  <c r="U31"/>
  <c r="Y31"/>
  <c r="U150"/>
  <c r="Y150"/>
  <c r="U155"/>
  <c r="Y155"/>
  <c r="U49"/>
  <c r="Y49"/>
  <c r="U176"/>
  <c r="Y176"/>
  <c r="U96"/>
  <c r="Y96"/>
  <c r="U135"/>
  <c r="Y135"/>
  <c r="U161"/>
  <c r="Y161"/>
  <c r="U70"/>
  <c r="Y70"/>
  <c r="U66"/>
  <c r="Y66"/>
  <c r="U189"/>
  <c r="Y189"/>
  <c r="U77"/>
  <c r="Y77"/>
  <c r="U82"/>
  <c r="Y82"/>
  <c r="U199"/>
  <c r="Y199"/>
  <c r="U93"/>
  <c r="Y93"/>
  <c r="U90"/>
  <c r="Y90"/>
  <c r="U209"/>
  <c r="Y209"/>
  <c r="U110"/>
  <c r="Y110"/>
  <c r="U106"/>
  <c r="Y106"/>
  <c r="U220"/>
  <c r="Y220"/>
  <c r="U225"/>
  <c r="Y225"/>
  <c r="U113"/>
  <c r="Y113"/>
  <c r="U241"/>
  <c r="Y241"/>
  <c r="U133"/>
  <c r="Y133"/>
  <c r="U130"/>
  <c r="Y130"/>
  <c r="U39"/>
  <c r="Y39"/>
  <c r="U158"/>
  <c r="Y158"/>
  <c r="U154"/>
  <c r="Y154"/>
  <c r="U40"/>
  <c r="Y40"/>
  <c r="Y145"/>
  <c r="Y136"/>
  <c r="U52"/>
  <c r="Y52"/>
  <c r="U202"/>
  <c r="Y202"/>
  <c r="U100"/>
  <c r="Y100"/>
  <c r="U242"/>
  <c r="Y242"/>
  <c r="U59"/>
  <c r="Y59"/>
  <c r="U58"/>
  <c r="Y58"/>
  <c r="U169"/>
  <c r="Y169"/>
  <c r="U164"/>
  <c r="Y164"/>
  <c r="U57"/>
  <c r="Y57"/>
  <c r="U183"/>
  <c r="Y183"/>
  <c r="U172"/>
  <c r="Y172"/>
  <c r="U74"/>
  <c r="Y74"/>
  <c r="U192"/>
  <c r="Y192"/>
  <c r="U187"/>
  <c r="Y187"/>
  <c r="U81"/>
  <c r="Y81"/>
  <c r="U207"/>
  <c r="Y207"/>
  <c r="U203"/>
  <c r="Y203"/>
  <c r="U98"/>
  <c r="Y98"/>
  <c r="U217"/>
  <c r="Y217"/>
  <c r="U212"/>
  <c r="Y212"/>
  <c r="U105"/>
  <c r="Y105"/>
  <c r="U224"/>
  <c r="Y224"/>
  <c r="U121"/>
  <c r="Y121"/>
  <c r="U116"/>
  <c r="Y116"/>
  <c r="U237"/>
  <c r="Y237"/>
  <c r="U235"/>
  <c r="Y235"/>
  <c r="U129"/>
  <c r="Y129"/>
  <c r="U37"/>
  <c r="Y37"/>
  <c r="U28"/>
  <c r="Y28"/>
  <c r="U152"/>
  <c r="Y152"/>
  <c r="U48"/>
  <c r="Y48"/>
  <c r="U44"/>
  <c r="Y44"/>
  <c r="U68"/>
  <c r="Y68"/>
  <c r="U218"/>
  <c r="Y218"/>
  <c r="U151"/>
  <c r="Y151"/>
  <c r="U170"/>
  <c r="Y170"/>
  <c r="U175"/>
  <c r="Y175"/>
  <c r="U163"/>
  <c r="Y163"/>
  <c r="U56"/>
  <c r="Y56"/>
  <c r="U174"/>
  <c r="Y174"/>
  <c r="U180"/>
  <c r="Y180"/>
  <c r="U65"/>
  <c r="Y65"/>
  <c r="U191"/>
  <c r="Y191"/>
  <c r="U195"/>
  <c r="Y195"/>
  <c r="U80"/>
  <c r="Y80"/>
  <c r="U197"/>
  <c r="Y197"/>
  <c r="U200"/>
  <c r="Y200"/>
  <c r="U89"/>
  <c r="Y89"/>
  <c r="U216"/>
  <c r="Y216"/>
  <c r="U211"/>
  <c r="Y211"/>
  <c r="U101"/>
  <c r="Y101"/>
  <c r="U221"/>
  <c r="Y221"/>
  <c r="U120"/>
  <c r="Y120"/>
  <c r="U115"/>
  <c r="Y115"/>
  <c r="U236"/>
  <c r="Y236"/>
  <c r="U243"/>
  <c r="Y243"/>
  <c r="U128"/>
  <c r="Y128"/>
  <c r="U30"/>
  <c r="Y30"/>
  <c r="U36"/>
  <c r="Y36"/>
  <c r="U157"/>
  <c r="Y157"/>
  <c r="U47"/>
  <c r="Y47"/>
  <c r="U43"/>
  <c r="Y43"/>
  <c r="Y143"/>
  <c r="U53"/>
  <c r="Y53"/>
  <c r="U185"/>
  <c r="Y185"/>
  <c r="U111"/>
  <c r="Y111"/>
  <c r="U50"/>
  <c r="Y50"/>
  <c r="U62"/>
  <c r="Y62"/>
  <c r="U61"/>
  <c r="Y61"/>
  <c r="U160"/>
  <c r="Y160"/>
  <c r="U167"/>
  <c r="Y167"/>
  <c r="U171"/>
  <c r="Y171"/>
  <c r="U55"/>
  <c r="Y55"/>
  <c r="U182"/>
  <c r="Y182"/>
  <c r="U179"/>
  <c r="Y179"/>
  <c r="U73"/>
  <c r="Y73"/>
  <c r="U188"/>
  <c r="Y188"/>
  <c r="U186"/>
  <c r="Y186"/>
  <c r="U79"/>
  <c r="Y79"/>
  <c r="U198"/>
  <c r="Y198"/>
  <c r="U205"/>
  <c r="Y205"/>
  <c r="U97"/>
  <c r="Y97"/>
  <c r="U215"/>
  <c r="Y215"/>
  <c r="U219"/>
  <c r="Y219"/>
  <c r="U104"/>
  <c r="Y104"/>
  <c r="U223"/>
  <c r="Y223"/>
  <c r="U119"/>
  <c r="Y119"/>
  <c r="Y142"/>
  <c r="U123"/>
  <c r="Y123"/>
  <c r="U239"/>
  <c r="Y239"/>
  <c r="U232"/>
  <c r="Y232"/>
  <c r="U125"/>
  <c r="Y125"/>
  <c r="U38"/>
  <c r="Y38"/>
  <c r="U35"/>
  <c r="Y35"/>
  <c r="U153"/>
  <c r="Y153"/>
  <c r="U46"/>
  <c r="Y46"/>
  <c r="U51"/>
  <c r="Y51"/>
  <c r="U76"/>
  <c r="Y76"/>
  <c r="U114"/>
  <c r="Y114"/>
  <c r="U166"/>
  <c r="Y166"/>
  <c r="U168"/>
  <c r="Y168"/>
  <c r="U63"/>
  <c r="Y63"/>
  <c r="U181"/>
  <c r="Y181"/>
  <c r="U178"/>
  <c r="Y178"/>
  <c r="U64"/>
  <c r="Y64"/>
  <c r="U190"/>
  <c r="Y190"/>
  <c r="U194"/>
  <c r="Y194"/>
  <c r="U87"/>
  <c r="Y87"/>
  <c r="U206"/>
  <c r="Y206"/>
  <c r="U196"/>
  <c r="Y196"/>
  <c r="U88"/>
  <c r="Y88"/>
  <c r="U214"/>
  <c r="Y214"/>
  <c r="U210"/>
  <c r="Y210"/>
  <c r="U103"/>
  <c r="Y103"/>
  <c r="U231"/>
  <c r="Y231"/>
  <c r="U118"/>
  <c r="Y118"/>
  <c r="U117"/>
  <c r="Y117"/>
  <c r="U238"/>
  <c r="Y238"/>
  <c r="U234"/>
  <c r="Y234"/>
  <c r="U127"/>
  <c r="Y127"/>
  <c r="U29"/>
  <c r="Y29"/>
  <c r="U34"/>
  <c r="Y34"/>
  <c r="U149"/>
  <c r="Y149"/>
  <c r="U45"/>
  <c r="Y45"/>
  <c r="U42"/>
  <c r="Y42"/>
  <c r="Y144"/>
  <c r="Y146"/>
  <c r="T164"/>
  <c r="S164"/>
  <c r="T57"/>
  <c r="S57"/>
  <c r="T183"/>
  <c r="S183"/>
  <c r="T172"/>
  <c r="S172"/>
  <c r="T74"/>
  <c r="S74"/>
  <c r="S192"/>
  <c r="T192"/>
  <c r="T187"/>
  <c r="S187"/>
  <c r="S81"/>
  <c r="T81"/>
  <c r="T207"/>
  <c r="S207"/>
  <c r="S203"/>
  <c r="T203"/>
  <c r="S98"/>
  <c r="T98"/>
  <c r="T217"/>
  <c r="S217"/>
  <c r="T212"/>
  <c r="S212"/>
  <c r="T105"/>
  <c r="S105"/>
  <c r="T4"/>
  <c r="S4"/>
  <c r="T12"/>
  <c r="S12"/>
  <c r="S224"/>
  <c r="T224"/>
  <c r="S121"/>
  <c r="T121"/>
  <c r="T116"/>
  <c r="S116"/>
  <c r="T26"/>
  <c r="S26"/>
  <c r="T237"/>
  <c r="S237"/>
  <c r="T235"/>
  <c r="S235"/>
  <c r="S129"/>
  <c r="T129"/>
  <c r="T37"/>
  <c r="S37"/>
  <c r="T28"/>
  <c r="S28"/>
  <c r="T152"/>
  <c r="S152"/>
  <c r="S48"/>
  <c r="T48"/>
  <c r="T44"/>
  <c r="S44"/>
  <c r="S160"/>
  <c r="T160"/>
  <c r="T163"/>
  <c r="S163"/>
  <c r="T56"/>
  <c r="S56"/>
  <c r="S174"/>
  <c r="T174"/>
  <c r="T180"/>
  <c r="S180"/>
  <c r="T65"/>
  <c r="S65"/>
  <c r="T191"/>
  <c r="S191"/>
  <c r="T195"/>
  <c r="S195"/>
  <c r="S80"/>
  <c r="T80"/>
  <c r="T197"/>
  <c r="S197"/>
  <c r="T200"/>
  <c r="S200"/>
  <c r="S89"/>
  <c r="T89"/>
  <c r="T216"/>
  <c r="S216"/>
  <c r="S211"/>
  <c r="T211"/>
  <c r="T101"/>
  <c r="S101"/>
  <c r="T6"/>
  <c r="S6"/>
  <c r="S11"/>
  <c r="T11"/>
  <c r="T221"/>
  <c r="S221"/>
  <c r="S120"/>
  <c r="T120"/>
  <c r="T115"/>
  <c r="S115"/>
  <c r="T17"/>
  <c r="S17"/>
  <c r="T236"/>
  <c r="S236"/>
  <c r="S243"/>
  <c r="T243"/>
  <c r="T128"/>
  <c r="S128"/>
  <c r="T30"/>
  <c r="S30"/>
  <c r="T36"/>
  <c r="S36"/>
  <c r="T157"/>
  <c r="S157"/>
  <c r="T47"/>
  <c r="S47"/>
  <c r="S43"/>
  <c r="T43"/>
  <c r="T182"/>
  <c r="S182"/>
  <c r="S179"/>
  <c r="T179"/>
  <c r="S73"/>
  <c r="T73"/>
  <c r="T188"/>
  <c r="S188"/>
  <c r="T186"/>
  <c r="S186"/>
  <c r="T79"/>
  <c r="S79"/>
  <c r="T198"/>
  <c r="S198"/>
  <c r="T205"/>
  <c r="S205"/>
  <c r="T97"/>
  <c r="S97"/>
  <c r="T215"/>
  <c r="S215"/>
  <c r="T219"/>
  <c r="S219"/>
  <c r="S104"/>
  <c r="T104"/>
  <c r="T14"/>
  <c r="S14"/>
  <c r="S10"/>
  <c r="T10"/>
  <c r="T223"/>
  <c r="S223"/>
  <c r="T119"/>
  <c r="S119"/>
  <c r="S123"/>
  <c r="T123"/>
  <c r="S25"/>
  <c r="T25"/>
  <c r="T239"/>
  <c r="S239"/>
  <c r="S232"/>
  <c r="T232"/>
  <c r="T125"/>
  <c r="S125"/>
  <c r="T38"/>
  <c r="S38"/>
  <c r="T35"/>
  <c r="S35"/>
  <c r="T153"/>
  <c r="S153"/>
  <c r="S46"/>
  <c r="T46"/>
  <c r="S51"/>
  <c r="T51"/>
  <c r="T167"/>
  <c r="S167"/>
  <c r="T168"/>
  <c r="S168"/>
  <c r="T181"/>
  <c r="S181"/>
  <c r="T178"/>
  <c r="S178"/>
  <c r="S64"/>
  <c r="T64"/>
  <c r="S190"/>
  <c r="T190"/>
  <c r="S194"/>
  <c r="T194"/>
  <c r="T87"/>
  <c r="S87"/>
  <c r="S206"/>
  <c r="T206"/>
  <c r="T196"/>
  <c r="S196"/>
  <c r="T88"/>
  <c r="S88"/>
  <c r="T214"/>
  <c r="S214"/>
  <c r="T210"/>
  <c r="S210"/>
  <c r="T103"/>
  <c r="S103"/>
  <c r="T5"/>
  <c r="S5"/>
  <c r="T9"/>
  <c r="S9"/>
  <c r="T231"/>
  <c r="S231"/>
  <c r="S118"/>
  <c r="T118"/>
  <c r="T117"/>
  <c r="S117"/>
  <c r="S16"/>
  <c r="T16"/>
  <c r="T238"/>
  <c r="S238"/>
  <c r="T234"/>
  <c r="S234"/>
  <c r="T127"/>
  <c r="S127"/>
  <c r="T29"/>
  <c r="S29"/>
  <c r="S34"/>
  <c r="T34"/>
  <c r="T149"/>
  <c r="S149"/>
  <c r="T45"/>
  <c r="S45"/>
  <c r="T42"/>
  <c r="S42"/>
  <c r="S169"/>
  <c r="T169"/>
  <c r="T166"/>
  <c r="S166"/>
  <c r="T63"/>
  <c r="S63"/>
  <c r="T165"/>
  <c r="S165"/>
  <c r="T53"/>
  <c r="S53"/>
  <c r="T52"/>
  <c r="S52"/>
  <c r="T176"/>
  <c r="S176"/>
  <c r="T72"/>
  <c r="S72"/>
  <c r="T68"/>
  <c r="S68"/>
  <c r="S185"/>
  <c r="T185"/>
  <c r="T85"/>
  <c r="S85"/>
  <c r="T76"/>
  <c r="S76"/>
  <c r="T202"/>
  <c r="S202"/>
  <c r="T96"/>
  <c r="S96"/>
  <c r="T92"/>
  <c r="S92"/>
  <c r="S218"/>
  <c r="T218"/>
  <c r="T111"/>
  <c r="S111"/>
  <c r="T100"/>
  <c r="S100"/>
  <c r="S8"/>
  <c r="T8"/>
  <c r="T222"/>
  <c r="S222"/>
  <c r="S227"/>
  <c r="T227"/>
  <c r="S114"/>
  <c r="T114"/>
  <c r="T24"/>
  <c r="S24"/>
  <c r="T20"/>
  <c r="S20"/>
  <c r="T242"/>
  <c r="S242"/>
  <c r="T135"/>
  <c r="S135"/>
  <c r="T124"/>
  <c r="S124"/>
  <c r="T33"/>
  <c r="S33"/>
  <c r="T151"/>
  <c r="S151"/>
  <c r="T148"/>
  <c r="S148"/>
  <c r="T50"/>
  <c r="S50"/>
  <c r="T55"/>
  <c r="S55"/>
  <c r="S54"/>
  <c r="T54"/>
  <c r="T71"/>
  <c r="S71"/>
  <c r="S67"/>
  <c r="T67"/>
  <c r="T193"/>
  <c r="S193"/>
  <c r="S78"/>
  <c r="T78"/>
  <c r="T84"/>
  <c r="S84"/>
  <c r="S201"/>
  <c r="T201"/>
  <c r="T95"/>
  <c r="S95"/>
  <c r="S91"/>
  <c r="T91"/>
  <c r="T208"/>
  <c r="S208"/>
  <c r="T109"/>
  <c r="S109"/>
  <c r="T108"/>
  <c r="S108"/>
  <c r="T7"/>
  <c r="S7"/>
  <c r="S230"/>
  <c r="T230"/>
  <c r="S226"/>
  <c r="T226"/>
  <c r="S122"/>
  <c r="T122"/>
  <c r="T23"/>
  <c r="S23"/>
  <c r="S19"/>
  <c r="T19"/>
  <c r="S240"/>
  <c r="T240"/>
  <c r="S126"/>
  <c r="T126"/>
  <c r="T132"/>
  <c r="S132"/>
  <c r="T32"/>
  <c r="S32"/>
  <c r="T159"/>
  <c r="S159"/>
  <c r="T156"/>
  <c r="S156"/>
  <c r="S41"/>
  <c r="T41"/>
  <c r="T171"/>
  <c r="S171"/>
  <c r="T177"/>
  <c r="S177"/>
  <c r="S170"/>
  <c r="T170"/>
  <c r="T62"/>
  <c r="S62"/>
  <c r="T59"/>
  <c r="S59"/>
  <c r="T173"/>
  <c r="S173"/>
  <c r="T69"/>
  <c r="S69"/>
  <c r="T75"/>
  <c r="S75"/>
  <c r="S184"/>
  <c r="T184"/>
  <c r="T86"/>
  <c r="S86"/>
  <c r="S83"/>
  <c r="T83"/>
  <c r="T204"/>
  <c r="S204"/>
  <c r="S94"/>
  <c r="T94"/>
  <c r="T99"/>
  <c r="S99"/>
  <c r="T213"/>
  <c r="S213"/>
  <c r="S102"/>
  <c r="T102"/>
  <c r="T107"/>
  <c r="S107"/>
  <c r="T15"/>
  <c r="S15"/>
  <c r="T229"/>
  <c r="S229"/>
  <c r="T228"/>
  <c r="S228"/>
  <c r="S112"/>
  <c r="T112"/>
  <c r="T21"/>
  <c r="S21"/>
  <c r="S27"/>
  <c r="T27"/>
  <c r="S233"/>
  <c r="T233"/>
  <c r="T134"/>
  <c r="S134"/>
  <c r="T131"/>
  <c r="S131"/>
  <c r="T31"/>
  <c r="S31"/>
  <c r="T150"/>
  <c r="S150"/>
  <c r="S155"/>
  <c r="T155"/>
  <c r="T49"/>
  <c r="S49"/>
  <c r="T162"/>
  <c r="S162"/>
  <c r="T60"/>
  <c r="S60"/>
  <c r="S161"/>
  <c r="T161"/>
  <c r="T61"/>
  <c r="S61"/>
  <c r="S58"/>
  <c r="T58"/>
  <c r="T175"/>
  <c r="S175"/>
  <c r="S70"/>
  <c r="T70"/>
  <c r="T66"/>
  <c r="S66"/>
  <c r="T189"/>
  <c r="S189"/>
  <c r="T77"/>
  <c r="S77"/>
  <c r="T82"/>
  <c r="S82"/>
  <c r="T199"/>
  <c r="S199"/>
  <c r="T93"/>
  <c r="S93"/>
  <c r="T90"/>
  <c r="S90"/>
  <c r="T209"/>
  <c r="S209"/>
  <c r="T110"/>
  <c r="S110"/>
  <c r="T106"/>
  <c r="S106"/>
  <c r="T13"/>
  <c r="S13"/>
  <c r="S220"/>
  <c r="T220"/>
  <c r="T225"/>
  <c r="S225"/>
  <c r="T113"/>
  <c r="S113"/>
  <c r="S22"/>
  <c r="T22"/>
  <c r="T18"/>
  <c r="S18"/>
  <c r="S241"/>
  <c r="T241"/>
  <c r="T133"/>
  <c r="S133"/>
  <c r="T130"/>
  <c r="S130"/>
  <c r="T39"/>
  <c r="S39"/>
  <c r="S158"/>
  <c r="T158"/>
  <c r="T154"/>
  <c r="S154"/>
  <c r="S40"/>
  <c r="T40"/>
</calcChain>
</file>

<file path=xl/connections.xml><?xml version="1.0" encoding="utf-8"?>
<connections xmlns="http://schemas.openxmlformats.org/spreadsheetml/2006/main">
  <connection id="1" name="Conexión" type="4" refreshedVersion="3" background="1" saveData="1">
    <webPr sourceData="1" parsePre="1" consecutive="1" xl2000="1" url="https://contenido.bce.fin.ec/documentos/PublicacionesNotas/Catalogo/IEMensual/m1750/m1750_02.htm" htmlFormat="all"/>
  </connection>
  <connection id="2" name="Conexión1" type="4" refreshedVersion="3" background="1">
    <webPr sourceData="1" parsePre="1" consecutive="1" xl2000="1" url="https://contenido.bce.fin.ec/documentos/PublicacionesNotas/Catalogo/IEMensual/m1762/m1762_02.htm" htmlFormat="all"/>
  </connection>
  <connection id="3" name="Conexión2" type="4" refreshedVersion="3" background="1" saveData="1">
    <webPr sourceData="1" parsePre="1" consecutive="1" xl2000="1" url="https://contenido.bce.fin.ec/documentos/PublicacionesNotas/Catalogo/IEMensual/m1775/m1775_02.htm" htmlFormat="all"/>
  </connection>
</connections>
</file>

<file path=xl/sharedStrings.xml><?xml version="1.0" encoding="utf-8"?>
<sst xmlns="http://schemas.openxmlformats.org/spreadsheetml/2006/main" count="1821" uniqueCount="543">
  <si>
    <t>Período</t>
  </si>
  <si>
    <t>Especies monetarias en circulación EMC</t>
  </si>
  <si>
    <t>Moneda Fraccionaria</t>
  </si>
  <si>
    <t>Dinero Electrónico</t>
  </si>
  <si>
    <t xml:space="preserve">Depósitos a la vista </t>
  </si>
  <si>
    <t>Oferta monetaria M1</t>
  </si>
  <si>
    <t xml:space="preserve">Depósitos a plazo o Cuasidinero </t>
  </si>
  <si>
    <t>Liquidez total M2</t>
  </si>
  <si>
    <t xml:space="preserve">Reservas Bancarias (6) </t>
  </si>
  <si>
    <t>Caja BCE</t>
  </si>
  <si>
    <t>Caja OSD</t>
  </si>
  <si>
    <t>BASE MONETARIA BM (7)</t>
  </si>
  <si>
    <t>Multiplicador  M1/BM (8)</t>
  </si>
  <si>
    <t>Multiplicador M2/BM</t>
  </si>
  <si>
    <t>RILD</t>
  </si>
  <si>
    <t>RI</t>
  </si>
  <si>
    <t>Febrero</t>
  </si>
  <si>
    <t>Marzo</t>
  </si>
  <si>
    <t>Abril</t>
  </si>
  <si>
    <t>Mayo</t>
  </si>
  <si>
    <t>Junio</t>
  </si>
  <si>
    <t>Julio</t>
  </si>
  <si>
    <t>Agosto</t>
  </si>
  <si>
    <t>Septiembre</t>
  </si>
  <si>
    <t>Octubre</t>
  </si>
  <si>
    <t>Noviembre</t>
  </si>
  <si>
    <t>Diciembre</t>
  </si>
  <si>
    <t>Total</t>
  </si>
  <si>
    <t>Enero</t>
  </si>
  <si>
    <t>-</t>
  </si>
  <si>
    <t>Mayo (***)</t>
  </si>
  <si>
    <t>Julio (***)</t>
  </si>
  <si>
    <t>Agosto (***)</t>
  </si>
  <si>
    <t>Septiembre (***)</t>
  </si>
  <si>
    <t>Noviembre (***)</t>
  </si>
  <si>
    <t>Diciembre (***)</t>
  </si>
  <si>
    <t>Enero (***)</t>
  </si>
  <si>
    <t>Febrero (***)</t>
  </si>
  <si>
    <t>Marzo (***)</t>
  </si>
  <si>
    <t>Abril (***)</t>
  </si>
  <si>
    <t>Junio (***)</t>
  </si>
  <si>
    <t>Agosto(***)</t>
  </si>
  <si>
    <t>Octubre (***)</t>
  </si>
  <si>
    <t xml:space="preserve">Agosto </t>
  </si>
  <si>
    <t xml:space="preserve">Septiembre </t>
  </si>
  <si>
    <t xml:space="preserve">Octubre </t>
  </si>
  <si>
    <t xml:space="preserve">Noviembre </t>
  </si>
  <si>
    <t xml:space="preserve">Diciembre </t>
  </si>
  <si>
    <t>(1)</t>
  </si>
  <si>
    <t>(2)</t>
  </si>
  <si>
    <t>(3)</t>
  </si>
  <si>
    <t>Se incluye en este segmento todas las operaciones de crédito instrumentadas a favor de tarjeta habientes titulares constituidos exclusivamente como personas jurídicas.</t>
  </si>
  <si>
    <t>(4)</t>
  </si>
  <si>
    <t xml:space="preserve"> cuya fuente de pago es el ingreso neto mensual promedio del deudor, entendiéndose por éste el promedio de los ingresos brutos mensuales del núcleo familiar menos los gastos familiares estimados mensuales.</t>
  </si>
  <si>
    <t>(5)</t>
  </si>
  <si>
    <t>(6)</t>
  </si>
  <si>
    <t>(7)</t>
  </si>
  <si>
    <t>(8)</t>
  </si>
  <si>
    <t xml:space="preserve">Son aquellas operaciones de crédito otorgadas a personas naturales para la adquisición, construcción, reparación, remodelación y mejoramiento de vivienda propia, siempre que se encuentren caucionadas con garantía hipotecaria y hayan sido otorgadas al usuario final del inmueble; caso contrario, se considerarán </t>
  </si>
  <si>
    <t>(9)</t>
  </si>
  <si>
    <t>(*)</t>
  </si>
  <si>
    <t>a la última semana completa de cada mes.</t>
  </si>
  <si>
    <t>(**)</t>
  </si>
  <si>
    <t>(***)</t>
  </si>
  <si>
    <t xml:space="preserve">El artículo 6, del Capítulo I "Tasas de interés referenciales", y el artículo 3 del Capítulo II "Tasas de interés de cumplimiento obligatorio", del título Sexto "Sistema de Tasas de Interés", de Libro I "Política Monetaria - Crediticia", de la Codificación de Regulaciones del Banco Central del Ecuador, establece que, </t>
  </si>
  <si>
    <t>en caso de no determinarse las tasas de interés máximas por segmento, para el período mensual siguiente regirán las últimas tasas publicadas por el Banco Central del Ecuador.</t>
  </si>
  <si>
    <t>Fuente: Entidades Financieras Privadas</t>
  </si>
  <si>
    <t>Año</t>
  </si>
  <si>
    <t>Trimestre</t>
  </si>
  <si>
    <t>Mes</t>
  </si>
  <si>
    <t>Fecha</t>
  </si>
  <si>
    <t>Periodo *</t>
  </si>
  <si>
    <t xml:space="preserve">Último día bisemana </t>
  </si>
  <si>
    <t>Reserva Local</t>
  </si>
  <si>
    <t xml:space="preserve">Reserva Exterior </t>
  </si>
  <si>
    <t>II. Trim</t>
  </si>
  <si>
    <t>III. Trim</t>
  </si>
  <si>
    <t>IV. Trim</t>
  </si>
  <si>
    <t>I. Trim</t>
  </si>
  <si>
    <t xml:space="preserve">* Datos bisemanales </t>
  </si>
  <si>
    <t>Liquidez Local</t>
  </si>
  <si>
    <t xml:space="preserve">Liquidez Exterior </t>
  </si>
  <si>
    <t>Liquidez Total</t>
  </si>
  <si>
    <t xml:space="preserve">CLD </t>
  </si>
  <si>
    <t>CLD Requerido</t>
  </si>
  <si>
    <t>mes</t>
  </si>
  <si>
    <t>año</t>
  </si>
  <si>
    <t>Valores</t>
  </si>
  <si>
    <t>Millones</t>
  </si>
  <si>
    <t>M1/PIB</t>
  </si>
  <si>
    <t>M2/PIB</t>
  </si>
  <si>
    <t>EMC/PIB</t>
  </si>
  <si>
    <t>TVA_M1</t>
  </si>
  <si>
    <t>TVA_M2</t>
  </si>
  <si>
    <t>TVA_EMC</t>
  </si>
  <si>
    <t>TVA_PIB NOMINAL</t>
  </si>
  <si>
    <t xml:space="preserve"> M1</t>
  </si>
  <si>
    <t xml:space="preserve"> EMC</t>
  </si>
  <si>
    <t>PIB Nominal</t>
  </si>
  <si>
    <t xml:space="preserve">  M2</t>
  </si>
  <si>
    <t>RMI_RILD_RI</t>
  </si>
  <si>
    <t>PIB</t>
  </si>
  <si>
    <t>PIB  (Millones de USD)</t>
  </si>
  <si>
    <t>BOP (% del PIB)</t>
  </si>
  <si>
    <t>RI (% del PIB)</t>
  </si>
  <si>
    <t>Reserva Internacional (eje izq.)</t>
  </si>
  <si>
    <t>Resultado Global BP (eje der.)</t>
  </si>
  <si>
    <t>Variación Anual de RI (eje der.)</t>
  </si>
  <si>
    <t>2. RESERVAS INTERNACIONALES*</t>
  </si>
  <si>
    <t>En millones de dólares al final del período</t>
  </si>
  <si>
    <t>Reserva Internacional</t>
  </si>
  <si>
    <t>Ene</t>
  </si>
  <si>
    <t>Feb</t>
  </si>
  <si>
    <t>Mar</t>
  </si>
  <si>
    <t>Abr</t>
  </si>
  <si>
    <t>May</t>
  </si>
  <si>
    <t>Jun</t>
  </si>
  <si>
    <t>Jul</t>
  </si>
  <si>
    <t>Ago</t>
  </si>
  <si>
    <t>Sep</t>
  </si>
  <si>
    <t>Oct</t>
  </si>
  <si>
    <t>Nov</t>
  </si>
  <si>
    <t>Dic</t>
  </si>
  <si>
    <t>1. Posición neta en divisas (1.1+1.2+1.3)</t>
  </si>
  <si>
    <t xml:space="preserve">  1.1 Caja en divisas</t>
  </si>
  <si>
    <t xml:space="preserve">  1.2 Depósitos netos en bancos e instituciones financieras del exterior </t>
  </si>
  <si>
    <t xml:space="preserve">  1.3 Inversiones, depósitos a plazo y títulos</t>
  </si>
  <si>
    <t xml:space="preserve">2. Oro </t>
  </si>
  <si>
    <t>3. DEGs</t>
  </si>
  <si>
    <t>4. Posición de reserva en FMI</t>
  </si>
  <si>
    <t>5. Posición con ALADI</t>
  </si>
  <si>
    <t>6. Posición SUCRE</t>
  </si>
  <si>
    <t>RI (1+2+3+4+5+6)</t>
  </si>
  <si>
    <t>(*) De conformidad al artículo 137 del Código Orgánico Monetario y Financiero  (Registro Oficial N° 332 – Viernes 12 de septiembre de 2014), la Reserva Internacional de Libre Disponibilidad (RILD), pasa a denominarse Reservas Internacionales (RI).</t>
  </si>
  <si>
    <t>(*)Mediante resolución 076-2015-M, de 28 de mayo de 2015, la Junta de Política y Regulación Monetaria y Financiera, emite la Norma para establecer la metodología de cálculo de las reservas internacionales.</t>
  </si>
  <si>
    <t>fecha</t>
  </si>
  <si>
    <t>TOTAL</t>
  </si>
  <si>
    <t>Bonos del Estado</t>
  </si>
  <si>
    <t>Cetes</t>
  </si>
  <si>
    <t>Tasa Activa</t>
  </si>
  <si>
    <t>Tasa Pasiva</t>
  </si>
  <si>
    <t>Tasa Legal</t>
  </si>
  <si>
    <t>Tasa Máxima Convencional</t>
  </si>
  <si>
    <t>Patrimonio</t>
  </si>
  <si>
    <t>Sector Financiero Privado (USD Millones)</t>
  </si>
  <si>
    <t>Sector Financiero Popular y Solidario (USD Millones)</t>
  </si>
  <si>
    <t xml:space="preserve"> Total</t>
  </si>
  <si>
    <t>Captaciones Totales OSD</t>
  </si>
  <si>
    <t>Captaciones Totales % PIB (der)</t>
  </si>
  <si>
    <t>Tasa de variación anual</t>
  </si>
  <si>
    <t>Cartera Total % PIB (der)</t>
  </si>
  <si>
    <t>Captaciones</t>
  </si>
  <si>
    <t>Etiquetas de fila</t>
  </si>
  <si>
    <t>(Varios elementos)</t>
  </si>
  <si>
    <t xml:space="preserve"> M1/PIB</t>
  </si>
  <si>
    <t xml:space="preserve"> M2/PIB</t>
  </si>
  <si>
    <t xml:space="preserve"> EMC/PIB</t>
  </si>
  <si>
    <t xml:space="preserve"> Sector Financiero Privado (USD Millones)</t>
  </si>
  <si>
    <t xml:space="preserve"> Sector Financiero Popular y Solidario (USD Millones)</t>
  </si>
  <si>
    <t>CFN</t>
  </si>
  <si>
    <t>BEV</t>
  </si>
  <si>
    <t>CONAFIPS</t>
  </si>
  <si>
    <t>Activos</t>
  </si>
  <si>
    <t>Pasivos</t>
  </si>
  <si>
    <t>Reservas Internacionales</t>
  </si>
  <si>
    <t>Especies monetarias</t>
  </si>
  <si>
    <t>Divisas</t>
  </si>
  <si>
    <t>Dinero electrónico</t>
  </si>
  <si>
    <t>Depositos en bancos extranjeros</t>
  </si>
  <si>
    <t>Depósitos en el sector financiero</t>
  </si>
  <si>
    <t>Inversiones en el exterior</t>
  </si>
  <si>
    <t>Bancos privados</t>
  </si>
  <si>
    <t>Inversión doméstica</t>
  </si>
  <si>
    <t>Instituciones del sistema financiero privado</t>
  </si>
  <si>
    <t>Títulos del Gobierno Central</t>
  </si>
  <si>
    <t>Transferencias a través del SPI</t>
  </si>
  <si>
    <t>Otros activos</t>
  </si>
  <si>
    <t>Intermediarios financieros y otros</t>
  </si>
  <si>
    <t>Acciones en la banca pública</t>
  </si>
  <si>
    <t>Depósitos en el sector público no financiero</t>
  </si>
  <si>
    <t>Gastos</t>
  </si>
  <si>
    <t>Depósitos en el Gobierno Central</t>
  </si>
  <si>
    <t>Otros pasivos</t>
  </si>
  <si>
    <t>Ingresos</t>
  </si>
  <si>
    <t>Total de Activos y Gastos</t>
  </si>
  <si>
    <t>Total Pasivo + Patrimonio e Ingresos</t>
  </si>
  <si>
    <t>ESTADO DE SITUACIÓN DEL BCE</t>
  </si>
  <si>
    <t>% anual</t>
  </si>
  <si>
    <t>Productivo</t>
  </si>
  <si>
    <t>Microcrédito</t>
  </si>
  <si>
    <t xml:space="preserve"> Minorista  </t>
  </si>
  <si>
    <t>Corporativo</t>
  </si>
  <si>
    <t>Empresarial</t>
  </si>
  <si>
    <t>PYMES</t>
  </si>
  <si>
    <t>Vivienda</t>
  </si>
  <si>
    <t>Inmobiliario</t>
  </si>
  <si>
    <t>Inversión Pública</t>
  </si>
  <si>
    <t>Comercial</t>
  </si>
  <si>
    <t>Ordinario</t>
  </si>
  <si>
    <t>Prioritario Corporativo</t>
  </si>
  <si>
    <t>Prioritario Empresarial</t>
  </si>
  <si>
    <t>Prioritario PYMES</t>
  </si>
  <si>
    <t>Consumo</t>
  </si>
  <si>
    <t>*Según la Resolución 140-2015-F, publicada en el Suplemento del Registro Oficial No. 627 de 13 de noviembre de 2015, se establece que la tasa de interés activa efectiva máxima para el segmento Consumo Ordinario será de 17.30%; la misma que entrará en vigencia a partir de su publicación en el Registro Oficial.</t>
  </si>
  <si>
    <t>**Según la Resolución 154-2015-F, de 25 de noviembre de 2015, se establece que la tasa de interés activa efectiva máxima para el segmento Consumo Prioritario será de 17.30% y para el segmento Educativo será de 9.50%</t>
  </si>
  <si>
    <t>Ordinario*</t>
  </si>
  <si>
    <t>Prioritario**</t>
  </si>
  <si>
    <t>Educativo**</t>
  </si>
  <si>
    <t>Interés Público</t>
  </si>
  <si>
    <t>Agrícola y Ganadero***</t>
  </si>
  <si>
    <t>***Conforme Resolución 496-2019-F de 28 de febrero de 2019, la Junta de Política y Regulación Monetaria y Financiera crea los segmentos de la cartera Productivo Agrícola y Ganadero; y, Microcrédito Agrícola y Ganadero, aplicable para todo el Sistema Financiero Nacional.</t>
  </si>
  <si>
    <t>****De acuerdo a la Resolución 526-2019-F de 17 de junio de 2019, de la Junta de Política y Regulación Monetaria y Financiera.</t>
  </si>
  <si>
    <t>Social****</t>
  </si>
  <si>
    <t>COAC S1 y Mutualistas</t>
  </si>
  <si>
    <t>COAC S2, 3, 4, 5</t>
  </si>
  <si>
    <t>Acumulación Ampliada</t>
  </si>
  <si>
    <t>Acumulación Simple</t>
  </si>
  <si>
    <t>*****De acuerdo a la Resolución 555-2019-F de 23 de diciembre  de 2019, de la Junta de Política y Regulación Monetaria y Financiera.</t>
  </si>
  <si>
    <t>Interés Social*****</t>
  </si>
  <si>
    <t>Segmentos y Subsegmentos</t>
  </si>
  <si>
    <t>Reservas de Liquidez</t>
  </si>
  <si>
    <t>Requerimiento Liquidez</t>
  </si>
  <si>
    <t>Caja</t>
  </si>
  <si>
    <t>Rótulos de fila</t>
  </si>
  <si>
    <t xml:space="preserve">Gráfico 2.1 Evolución de los agregados Monetarios
% del PIB
</t>
  </si>
  <si>
    <t>Nota : Para 2020 se considera la previsión del PIB publicada en Junio 2020.</t>
  </si>
  <si>
    <t>2020 (jun)</t>
  </si>
  <si>
    <r>
      <t>Gráfico 2.2</t>
    </r>
    <r>
      <rPr>
        <sz val="12"/>
        <color theme="1"/>
        <rFont val="Arial Narrow"/>
        <family val="2"/>
      </rPr>
      <t xml:space="preserve"> </t>
    </r>
    <r>
      <rPr>
        <b/>
        <sz val="12"/>
        <color theme="1"/>
        <rFont val="Arial Narrow"/>
        <family val="2"/>
      </rPr>
      <t>Evolución de los Agregados Monetarios vs PIB Nominal</t>
    </r>
  </si>
  <si>
    <t>Evolución de los agregados Monetarios % del PIB</t>
  </si>
  <si>
    <t>Evolución de los Agregados Monetarios vs PIB Nominal</t>
  </si>
  <si>
    <t xml:space="preserve">Año: 1999 </t>
  </si>
  <si>
    <t>Millones de dólares</t>
  </si>
  <si>
    <t>Transacción / Período</t>
  </si>
  <si>
    <t>Trimestres</t>
  </si>
  <si>
    <t>1999-I</t>
  </si>
  <si>
    <t>1999-II</t>
  </si>
  <si>
    <t>1999-III</t>
  </si>
  <si>
    <t>1999-IV</t>
  </si>
  <si>
    <t>Activos internacionales de reserva</t>
  </si>
  <si>
    <t>Oro monetario</t>
  </si>
  <si>
    <t>Tenencias de derechos especiales de giro</t>
  </si>
  <si>
    <t>Tenencias Pesos Andinos</t>
  </si>
  <si>
    <t>Divisas  (moneda, depósitos y valores)</t>
  </si>
  <si>
    <t>Acuerdos de pago y convenios de créditos recíprocos</t>
  </si>
  <si>
    <t>Inversiones en moneda extranjera</t>
  </si>
  <si>
    <t>Posición tramo de reserva F.M.I.</t>
  </si>
  <si>
    <t>Participación Organismos financieros internacionales</t>
  </si>
  <si>
    <t>Otros activos en moneda extranjera</t>
  </si>
  <si>
    <t xml:space="preserve"> Pasivos internacionales de reserva</t>
  </si>
  <si>
    <t>Corresponsales</t>
  </si>
  <si>
    <t>Otras obligaciones en moneda extranjera</t>
  </si>
  <si>
    <t>Uso crédito del F.M.I.</t>
  </si>
  <si>
    <t>SALDO</t>
  </si>
  <si>
    <t>(1) Hasta el año 1999 se calculó la Reserva Monetaria Internacional (RMI).</t>
  </si>
  <si>
    <t>FUENTE: Banco Central del Ecuador</t>
  </si>
  <si>
    <t>ELABORACIÓN: Banco Central del Ecuador, Balanza de Pagos</t>
  </si>
  <si>
    <t>Caja en divisas</t>
  </si>
  <si>
    <t>Listado Gráficos</t>
  </si>
  <si>
    <t>Listado Tablas</t>
  </si>
  <si>
    <t>Reserva Monetaria Internacional</t>
  </si>
  <si>
    <t xml:space="preserve">Evolución de la RMI, RILD y RI </t>
  </si>
  <si>
    <t>Evolución de las Reservas Internacionales,</t>
  </si>
  <si>
    <t xml:space="preserve"> y Resultado Global de la Balanza de Pagos</t>
  </si>
  <si>
    <t>Millones de USD</t>
  </si>
  <si>
    <r>
      <t>Gráfico 2.4</t>
    </r>
    <r>
      <rPr>
        <sz val="12"/>
        <color theme="1"/>
        <rFont val="Arial Narrow"/>
        <family val="2"/>
      </rPr>
      <t xml:space="preserve"> </t>
    </r>
    <r>
      <rPr>
        <b/>
        <sz val="12"/>
        <color theme="1"/>
        <rFont val="Arial Narrow"/>
        <family val="2"/>
      </rPr>
      <t>Evolución de las Reservas Internacionales,</t>
    </r>
  </si>
  <si>
    <t>Periodo 2000-2019</t>
  </si>
  <si>
    <t xml:space="preserve">% del PIB </t>
  </si>
  <si>
    <t>Periodo 2001-2019</t>
  </si>
  <si>
    <t>En Porcentaje del PIB</t>
  </si>
  <si>
    <t>Gráfico 2.6 Profundización financiera</t>
  </si>
  <si>
    <t xml:space="preserve"> Porcentaje del PIB, Periodo 2000-2019</t>
  </si>
  <si>
    <r>
      <t>Gráfico 2.7</t>
    </r>
    <r>
      <rPr>
        <sz val="12"/>
        <color theme="1"/>
        <rFont val="Arial Narrow"/>
        <family val="2"/>
      </rPr>
      <t xml:space="preserve"> </t>
    </r>
    <r>
      <rPr>
        <b/>
        <sz val="12"/>
        <color theme="1"/>
        <rFont val="Arial Narrow"/>
        <family val="2"/>
      </rPr>
      <t>Captaciones de las Otras Sociedades de Depósito,</t>
    </r>
  </si>
  <si>
    <t xml:space="preserve"> Millones de USD y Porcentaje</t>
  </si>
  <si>
    <t>Entidad</t>
  </si>
  <si>
    <t>Valor nominal</t>
  </si>
  <si>
    <t>BNF / BANECUADOR</t>
  </si>
  <si>
    <t>BDE</t>
  </si>
  <si>
    <t>BANCO DEL PACIFICO</t>
  </si>
  <si>
    <t>Total general</t>
  </si>
  <si>
    <t>Compras - Inv. Doméstica</t>
  </si>
  <si>
    <t>Saldos - Inv. Doméstica</t>
  </si>
  <si>
    <t>Gráfico 2.12 Saldos de Inversión doméstica realizada por el BCE</t>
  </si>
  <si>
    <t>Periodo ene.93- dic.99</t>
  </si>
  <si>
    <t>En porcentaje (%)</t>
  </si>
  <si>
    <t xml:space="preserve">1.10.2 TASAS DE INTERÉS ACTIVAS EFECTIVAS  Y MAXIMAS REFERENCIALES VIGENTES </t>
  </si>
  <si>
    <t>POR SEGMENTO DE CRÉDITO (Hasta Julio 2015)</t>
  </si>
  <si>
    <t>Período / Segmento</t>
  </si>
  <si>
    <t>Máxima</t>
  </si>
  <si>
    <t xml:space="preserve">Corporativo </t>
  </si>
  <si>
    <t xml:space="preserve">Empresarial </t>
  </si>
  <si>
    <t>Minorista</t>
  </si>
  <si>
    <t xml:space="preserve">acumulación </t>
  </si>
  <si>
    <t>acumulación</t>
  </si>
  <si>
    <t xml:space="preserve">Minorista </t>
  </si>
  <si>
    <t>ampliada</t>
  </si>
  <si>
    <t xml:space="preserve">simple </t>
  </si>
  <si>
    <t xml:space="preserve">Mayo </t>
  </si>
  <si>
    <t>Son aquellas operaciones de crédito superiores a USD 1.000.000 otorgadas a personas naturales o jurídicas que cumplen los parámetros de definición del crédito productivo. Cuando el saldo adeudado  del prestatario en créditos productivos con la entidad financiera supere los USD 1.000.000,</t>
  </si>
  <si>
    <t xml:space="preserve"> indiferentemente del monto la operación pertenecerá al segmento productivo-corporativo.</t>
  </si>
  <si>
    <t xml:space="preserve">Son aquellas operaciones de crédito, cuyo monto por operación y saldo adeudado  en créditos productivos a la entidad financiera sea superior a USD 200.000 hasta USD 1.000.000, otorgadas a personas naturales o jurídicas que cumplen los parámetros de definición del crédito productivo. </t>
  </si>
  <si>
    <t>Son aquellas operaciones de crédito  cuyo monto por operación y saldo adeudado  en créditos productivos a la entidad financiera sea menor o igual a USD 200.000, otorgadas a personas naturales o jurídicas que cumplen los parámetros de definición del crédito productivo.</t>
  </si>
  <si>
    <t xml:space="preserve">Son créditos de consumo los otorgados por las entidades controladas a personas naturales asalariadas y/o rentistas, que tengan por destino la adquisición de bienes de consumo o pago de servicios, que generalmente se amortizan en función de un sistema de cuotas periódicas y </t>
  </si>
  <si>
    <t xml:space="preserve">Son aquellas operaciones de crédito superiores a USD 10.000 otorgadas a microempresarios que registran un nivel de ventas anuales inferior a USD 100.000, a trabajadores por cuenta propia, o un grupo de prestatarios con garantía solidaria. Cuando el saldo adeudado  en micro créditos con la entidad financiera </t>
  </si>
  <si>
    <t xml:space="preserve"> supere los USD 10.000 indiferentemente del monto, la operación pertenecerá al segmento de microcrédito de acumulación ampliada.</t>
  </si>
  <si>
    <t xml:space="preserve">Son aquellas operaciones de crédito, cuyo monto por operación y saldo adeudado  en micro créditos a la entidad financiera  sea superior a USD 3.000 hasta USD 10.000, otorgadas a microempresarios que registran un nivel de ventas o ingresos anuales inferior a USD 100.000, a trabajadores por cuenta propia, </t>
  </si>
  <si>
    <t>o aún grupo de prestatarios con garantía solidaria.</t>
  </si>
  <si>
    <t xml:space="preserve">Según Regulación No. 184-2009 del 6 de mayo de 2009, se redefine el segmento Microcrédito Minorista, como aquellas operaciones de crédito cuyo monto por operación y saldo adeudado  en microcréditos a la entidad financiera sea menor o igual a USD 3.000, otorgadas a microempresarios que registran </t>
  </si>
  <si>
    <t>un nivel de ventas anuales inferior a USD 100.000, a trabajadores por cuenta propia, o aún grupo de prestatarios con garantía solidaria.</t>
  </si>
  <si>
    <t xml:space="preserve"> como operaciones de crédito comercial, de consumo o microcrédito según las características del sujeto de crédito y del monto de la operación.</t>
  </si>
  <si>
    <t xml:space="preserve">Las tasas de interés activas efectivas máximas para cada uno de los segmentos de crédito, corresponderán a la tasa promedio ponderada por  monto, en dólares de los Estados Unidos de América, de las operaciones de crédito concedidas en cada segmento, en las cuatro semanas anteriores a la última semana completa </t>
  </si>
  <si>
    <t>del mes en que entrará en vigencia, multiplicada por un factor a ser determinado por el Directorio del Banco Central del Ecuador.</t>
  </si>
  <si>
    <t>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t>
  </si>
  <si>
    <t>Según Regulación 190-2009 del 10 de junio de 2009, se establece un único segmento de las operaciones de crédito de consumo, tanto las concedidas de manera directa como a través de tarjetas de crédito.</t>
  </si>
  <si>
    <t>En porcentaje, 2009 vs 2015 vs 2019 vs jun. 2020</t>
  </si>
  <si>
    <t>Millones de USD, jun. 2010 – jun. 2020</t>
  </si>
  <si>
    <t>Gráfico 2.19 Evolución del Fondo de Liquidez</t>
  </si>
  <si>
    <t>RESERVA MONETARIA INTERNACIONAL (RMI) (1)</t>
  </si>
  <si>
    <t>Tabla 2.1 Reserva Monetaria Internacional</t>
  </si>
  <si>
    <t>Millones de USD, Año 1999</t>
  </si>
  <si>
    <t>Tabla 2.2 Reserva Internacional</t>
  </si>
  <si>
    <t>Millones de USD, Año 2019</t>
  </si>
  <si>
    <t>Evolución de las Reservas Internacionales y Resultado Global de la Balanza de Pagos (Millones USD)</t>
  </si>
  <si>
    <t>Evolución de las Reservas Internacionales y Resultado Global de la Balanza de Pagos (% PIB)</t>
  </si>
  <si>
    <t>Índice</t>
  </si>
  <si>
    <t>Profundización financiera</t>
  </si>
  <si>
    <t>Captaciones de las Otras Sociedades de Depósito</t>
  </si>
  <si>
    <r>
      <t>Gráfico 2.8</t>
    </r>
    <r>
      <rPr>
        <sz val="12"/>
        <color theme="1"/>
        <rFont val="Arial Narrow"/>
        <family val="2"/>
      </rPr>
      <t xml:space="preserve"> </t>
    </r>
    <r>
      <rPr>
        <b/>
        <sz val="12"/>
        <color theme="1"/>
        <rFont val="Arial Narrow"/>
        <family val="2"/>
      </rPr>
      <t>Cartera de crédito de las Otras Sociedades de Depósito</t>
    </r>
  </si>
  <si>
    <t>Cartera de crédito de las Otras Sociedades de Depósito</t>
  </si>
  <si>
    <t>Millones de USD y Porcentaje</t>
  </si>
  <si>
    <r>
      <t>Gráfico 2.9</t>
    </r>
    <r>
      <rPr>
        <sz val="12"/>
        <color theme="1"/>
        <rFont val="Arial Narrow"/>
        <family val="2"/>
      </rPr>
      <t xml:space="preserve"> </t>
    </r>
    <r>
      <rPr>
        <b/>
        <sz val="12"/>
        <color theme="1"/>
        <rFont val="Arial Narrow"/>
        <family val="2"/>
      </rPr>
      <t>Cartera de crédito y Captaciones de las Otras Sociedades de Depósito</t>
    </r>
  </si>
  <si>
    <t>Cartera de crédito y Captaciones de las Otras Sociedades de Depósito</t>
  </si>
  <si>
    <t>Saldos de Títulos del Gobierno Central adquiridos por el BCE</t>
  </si>
  <si>
    <t>Saldos de Inversión doméstica realizada por el BCE</t>
  </si>
  <si>
    <t>Colocación Total de Inversión Doméstica del BCE</t>
  </si>
  <si>
    <t>Balance BCE</t>
  </si>
  <si>
    <t>Tasa de interés referenciales en sucres</t>
  </si>
  <si>
    <t xml:space="preserve">Tasas de interés </t>
  </si>
  <si>
    <t>Tasa de interés por segmento de crédito</t>
  </si>
  <si>
    <t>Tasas de interés máximas por segmentos de crédito</t>
  </si>
  <si>
    <t>Reservas de Liquidez y Reservas Mínimas de Liquidez del Sistema Financiero Nacional</t>
  </si>
  <si>
    <t>Composición de las Reservas de Liquidez Millones USD</t>
  </si>
  <si>
    <t>Evolución del Fondo de Liquidez</t>
  </si>
  <si>
    <t>Agregados Monetarios</t>
  </si>
  <si>
    <t>Millones de USD y porcentaje</t>
  </si>
  <si>
    <t xml:space="preserve"> Relación existente entre Balanza de Pagos y Reserva Internacional</t>
  </si>
  <si>
    <t>Millones de USD-  Porcentaje</t>
  </si>
  <si>
    <t>2.1</t>
  </si>
  <si>
    <t>2.2</t>
  </si>
  <si>
    <t>2.3</t>
  </si>
  <si>
    <t>2.4</t>
  </si>
  <si>
    <t>2.5</t>
  </si>
  <si>
    <t>2.6</t>
  </si>
  <si>
    <t>2.7</t>
  </si>
  <si>
    <t>2.8</t>
  </si>
  <si>
    <t>2.9</t>
  </si>
  <si>
    <t>2.11</t>
  </si>
  <si>
    <t>2.12</t>
  </si>
  <si>
    <t>2.13</t>
  </si>
  <si>
    <t>2.14</t>
  </si>
  <si>
    <t>2.15</t>
  </si>
  <si>
    <t>2.16</t>
  </si>
  <si>
    <t>2.17</t>
  </si>
  <si>
    <t>2.18</t>
  </si>
  <si>
    <t>2.19</t>
  </si>
  <si>
    <t>PIB   Nominal(Millones de USD)</t>
  </si>
  <si>
    <t>Nota: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t>
  </si>
  <si>
    <t>Cartera Total OSD</t>
  </si>
  <si>
    <t>En porcentaje</t>
  </si>
  <si>
    <t>En millones de dólares</t>
  </si>
  <si>
    <t>En Millones de USD</t>
  </si>
  <si>
    <r>
      <t>Gráfico 2.17</t>
    </r>
    <r>
      <rPr>
        <sz val="12"/>
        <color theme="1"/>
        <rFont val="Arial Narrow"/>
        <family val="2"/>
      </rPr>
      <t xml:space="preserve"> </t>
    </r>
    <r>
      <rPr>
        <b/>
        <sz val="12"/>
        <color theme="1"/>
        <rFont val="Arial Narrow"/>
        <family val="2"/>
      </rPr>
      <t>Tasa de interés por segmento de crédito</t>
    </r>
  </si>
  <si>
    <t>Gráfico 2.16 Tasa de interés</t>
  </si>
  <si>
    <t>Gráfico 2.15 Tasa de interés referenciales en sucres</t>
  </si>
  <si>
    <t xml:space="preserve">En Millones de USD </t>
  </si>
  <si>
    <t>Fuente: COSEDE</t>
  </si>
  <si>
    <t>Gráfico 2.13 Colocación Total Inversión Doméstica 2009-2019</t>
  </si>
  <si>
    <r>
      <t>Gráfico 2.12</t>
    </r>
    <r>
      <rPr>
        <sz val="12"/>
        <color theme="1"/>
        <rFont val="Arial Narrow"/>
        <family val="2"/>
      </rPr>
      <t xml:space="preserve"> </t>
    </r>
    <r>
      <rPr>
        <b/>
        <sz val="12"/>
        <color theme="1"/>
        <rFont val="Arial Narrow"/>
        <family val="2"/>
      </rPr>
      <t>Saldos de Títulos del Gobierno Central adquiridos por el BCE</t>
    </r>
  </si>
  <si>
    <t xml:space="preserve"> Balance BCE</t>
  </si>
  <si>
    <t>Porcentajes del total de activos líquidos, jun. 2009 – dic. 2019</t>
  </si>
  <si>
    <t>Gráfico 2.18 Reservas de Liquidez y Reservas Mínimas de Liquidez (Requerimiento) Sistema Financiero Nacional</t>
  </si>
  <si>
    <t>Captaciones de las Otras Sociedades de Depósito,</t>
  </si>
  <si>
    <t>Cartera de crédito y Captaciones de las Otras Sociedades de Depósito- Tasa de variación anual</t>
  </si>
  <si>
    <t>Colocación Total Inversión Doméstica 2009-2019</t>
  </si>
  <si>
    <t>Saldos  y Compras de Inversión doméstica realizada por el BCE</t>
  </si>
  <si>
    <t>Reservas de Liquidez y Reservas Mínimas de Liquidez (Requerimiento) Sistema Financiero Nacional</t>
  </si>
  <si>
    <t>Gráfico 2.20 Composición de la Liquidez</t>
  </si>
  <si>
    <t>Composición de la Liquidez- Sistema Financiero Nacional</t>
  </si>
  <si>
    <t>RMI</t>
  </si>
  <si>
    <t>RMI_RILD_RI/PIB</t>
  </si>
  <si>
    <t>Volver al Índice</t>
  </si>
  <si>
    <t>2.10</t>
  </si>
  <si>
    <t>2.20</t>
  </si>
  <si>
    <t>2.21</t>
  </si>
  <si>
    <t>Depósitos a la Vista Totales OSD</t>
  </si>
  <si>
    <t>Cuasidinero   OSD</t>
  </si>
  <si>
    <t>Depósitos de Ahorro_OSD</t>
  </si>
  <si>
    <t>Depósitos a Plazo Fijo_OSD</t>
  </si>
  <si>
    <t xml:space="preserve">Captaciones Totales </t>
  </si>
  <si>
    <t>Captaciones de las Otras Sociedades de Depósito, Tasa de variación anual</t>
  </si>
  <si>
    <t xml:space="preserve">         Evolución de la RMI, RILD y RI </t>
  </si>
  <si>
    <t>Millones de USD y  Porcentaje</t>
  </si>
  <si>
    <t>Captaciones de las OSD por tipo de depósito</t>
  </si>
  <si>
    <t>Cartera por vencer de las OSD por tipo de crédito</t>
  </si>
  <si>
    <t>TVA _Comercial  Productivo</t>
  </si>
  <si>
    <t>TVA _Microcrédito</t>
  </si>
  <si>
    <t>TVA _Consumo</t>
  </si>
  <si>
    <t>TVA _Vivienda</t>
  </si>
  <si>
    <t>TVA _Educativo</t>
  </si>
  <si>
    <t>En Porcentaje</t>
  </si>
  <si>
    <t>Variación Acumulada Reserva Internacional Junio 2020</t>
  </si>
  <si>
    <t>Oro</t>
  </si>
  <si>
    <t>SISTEMA DE CANJE</t>
  </si>
  <si>
    <t>35.23</t>
  </si>
  <si>
    <t>Especies monetarias emitidas en circulación</t>
  </si>
  <si>
    <t>SISTEMA DE RESERVAS FINANCIERAS</t>
  </si>
  <si>
    <t>80.18</t>
  </si>
  <si>
    <t>Bonos de Estabilización Monetaria</t>
  </si>
  <si>
    <t>0.05</t>
  </si>
  <si>
    <t>Remesas cheques y valores</t>
  </si>
  <si>
    <t>5.43</t>
  </si>
  <si>
    <t>Depósitos del Sector Financiero</t>
  </si>
  <si>
    <t>225.94</t>
  </si>
  <si>
    <t>55.39</t>
  </si>
  <si>
    <t>Bancos e IFI en el exterior</t>
  </si>
  <si>
    <t>84.99</t>
  </si>
  <si>
    <t>225.99</t>
  </si>
  <si>
    <t>SISTEMA DE OPERACIONES</t>
  </si>
  <si>
    <t>738.28</t>
  </si>
  <si>
    <t>Depósitos SPNF</t>
  </si>
  <si>
    <t xml:space="preserve">       1,065.33 </t>
  </si>
  <si>
    <t>Participaciones en Org. Fcieros</t>
  </si>
  <si>
    <t>22.34</t>
  </si>
  <si>
    <t>Endeudamiento externo BCE</t>
  </si>
  <si>
    <t>499.47</t>
  </si>
  <si>
    <t>177.33</t>
  </si>
  <si>
    <t>Depósitos Sector Privado</t>
  </si>
  <si>
    <t>14.23</t>
  </si>
  <si>
    <t>Acuerdos de pago y créditos recíprocos</t>
  </si>
  <si>
    <t>-19.84</t>
  </si>
  <si>
    <t>Títulos del Gobierno</t>
  </si>
  <si>
    <t>660.55</t>
  </si>
  <si>
    <t>Tenencias en Org. Fcieros</t>
  </si>
  <si>
    <t>0.37</t>
  </si>
  <si>
    <t xml:space="preserve">       1,579.03 </t>
  </si>
  <si>
    <t>SISTEMA DE OTRAS OPERACIONES</t>
  </si>
  <si>
    <t>Activos Externos</t>
  </si>
  <si>
    <t>245.86</t>
  </si>
  <si>
    <t>1343.09</t>
  </si>
  <si>
    <t>Inversiones</t>
  </si>
  <si>
    <t>509.16</t>
  </si>
  <si>
    <t>3.66</t>
  </si>
  <si>
    <t>36.9</t>
  </si>
  <si>
    <t>Cuentas por Pagar</t>
  </si>
  <si>
    <t>151.4</t>
  </si>
  <si>
    <t>Cuentas por Cobrar</t>
  </si>
  <si>
    <t>33.27</t>
  </si>
  <si>
    <t>Pasivos externos</t>
  </si>
  <si>
    <t>0.49</t>
  </si>
  <si>
    <t>Bienes adjudicados en dación en pago</t>
  </si>
  <si>
    <t>Activos fijos</t>
  </si>
  <si>
    <t>35.71</t>
  </si>
  <si>
    <t>231.59</t>
  </si>
  <si>
    <t>Crédito Interno</t>
  </si>
  <si>
    <t>102.15</t>
  </si>
  <si>
    <t xml:space="preserve">       1,498.64 </t>
  </si>
  <si>
    <t>Esquema de Respaldo de Sistemas de Balance BCE- Diciembre 2000</t>
  </si>
  <si>
    <t>Sistema de Balances BCE 2000</t>
  </si>
  <si>
    <t>(1) El artículo  334 del Código Orgánico Monetario y Financiero establece que se constituirán los  siguientes fideicomisos independientes:</t>
  </si>
  <si>
    <t xml:space="preserve">                             1. Fideicomiso del Fondo de Liquidez de las entidades del Sector Financiero Privado; y,</t>
  </si>
  <si>
    <t xml:space="preserve">                            2.  Fideicomiso  del  Fondo  de  Liquidez  de  las  entidades  del  Sector  Financiero  Popular  y  Solidario.</t>
  </si>
  <si>
    <t>(2) En mayo de 2016, se constituye el Fondo de Liquidez del Sector Financiero Privado, parte de los recursos del Fondo de Liquidez del Sistema Financiero Ecuatoriano fueron transferidos a este Fondo, dejando el monto correspondiente a las asociaciones mutualistas de ahorro y crédito para la vivienda.</t>
  </si>
  <si>
    <t>(3) Antes de mayo de 2016 estaba costituido el Fondo de Liquidez del Sistema Financiero Ecuatoriano cuya información se expone en este cuadro.</t>
  </si>
  <si>
    <r>
      <rPr>
        <sz val="8"/>
        <rFont val="Calibri"/>
        <family val="2"/>
      </rPr>
      <t>Saldo inicial</t>
    </r>
  </si>
  <si>
    <r>
      <rPr>
        <sz val="8"/>
        <rFont val="Calibri"/>
        <family val="2"/>
      </rPr>
      <t>3,402.0</t>
    </r>
  </si>
  <si>
    <r>
      <rPr>
        <sz val="8"/>
        <rFont val="Calibri"/>
        <family val="2"/>
      </rPr>
      <t>Saldo final</t>
    </r>
  </si>
  <si>
    <r>
      <rPr>
        <sz val="8"/>
        <rFont val="Calibri"/>
        <family val="2"/>
      </rPr>
      <t>2,665.6</t>
    </r>
  </si>
  <si>
    <r>
      <rPr>
        <b/>
        <sz val="8"/>
        <rFont val="Calibri"/>
        <family val="2"/>
      </rPr>
      <t>Variación mensual de las Reservas Internacionales</t>
    </r>
  </si>
  <si>
    <r>
      <rPr>
        <b/>
        <sz val="8"/>
        <rFont val="Calibri"/>
        <family val="2"/>
      </rPr>
      <t>-736.4</t>
    </r>
  </si>
  <si>
    <r>
      <rPr>
        <b/>
        <sz val="8"/>
        <rFont val="Calibri"/>
        <family val="2"/>
      </rPr>
      <t>Ingresos (a)</t>
    </r>
  </si>
  <si>
    <r>
      <rPr>
        <b/>
        <sz val="8"/>
        <rFont val="Calibri"/>
        <family val="2"/>
      </rPr>
      <t>3,195.7</t>
    </r>
  </si>
  <si>
    <r>
      <rPr>
        <sz val="8"/>
        <rFont val="Calibri"/>
        <family val="2"/>
      </rPr>
      <t>Giros del exterior sector privado</t>
    </r>
  </si>
  <si>
    <r>
      <rPr>
        <sz val="8"/>
        <rFont val="Calibri"/>
        <family val="2"/>
      </rPr>
      <t>2,033.2</t>
    </r>
  </si>
  <si>
    <r>
      <rPr>
        <sz val="8"/>
        <rFont val="Calibri"/>
        <family val="2"/>
      </rPr>
      <t>Desembolsos endeudamiento externo público</t>
    </r>
  </si>
  <si>
    <r>
      <rPr>
        <sz val="8"/>
        <rFont val="Calibri"/>
        <family val="2"/>
      </rPr>
      <t>314.6</t>
    </r>
  </si>
  <si>
    <r>
      <rPr>
        <sz val="8"/>
        <rFont val="Calibri"/>
        <family val="2"/>
      </rPr>
      <t>Depósitos en efectivo en las bóvedas BCE</t>
    </r>
  </si>
  <si>
    <r>
      <rPr>
        <sz val="8"/>
        <rFont val="Calibri"/>
        <family val="2"/>
      </rPr>
      <t>300.3</t>
    </r>
  </si>
  <si>
    <r>
      <rPr>
        <sz val="8"/>
        <rFont val="Calibri"/>
        <family val="2"/>
      </rPr>
      <t>Facilidades de liquidez BCE</t>
    </r>
  </si>
  <si>
    <r>
      <rPr>
        <sz val="8"/>
        <rFont val="Calibri"/>
        <family val="2"/>
      </rPr>
      <t>0.0</t>
    </r>
  </si>
  <si>
    <r>
      <rPr>
        <sz val="8"/>
        <rFont val="Calibri"/>
        <family val="2"/>
      </rPr>
      <t>300.0</t>
    </r>
  </si>
  <si>
    <r>
      <rPr>
        <sz val="8"/>
        <rFont val="Calibri"/>
        <family val="2"/>
      </rPr>
      <t>Oro</t>
    </r>
  </si>
  <si>
    <r>
      <rPr>
        <sz val="8"/>
        <rFont val="Calibri"/>
        <family val="2"/>
      </rPr>
      <t>134.0</t>
    </r>
  </si>
  <si>
    <r>
      <rPr>
        <sz val="8"/>
        <rFont val="Calibri"/>
        <family val="2"/>
      </rPr>
      <t>Exportación de hidrocarburos</t>
    </r>
  </si>
  <si>
    <r>
      <rPr>
        <sz val="8"/>
        <rFont val="Calibri"/>
        <family val="2"/>
      </rPr>
      <t>102.0</t>
    </r>
  </si>
  <si>
    <r>
      <rPr>
        <sz val="8"/>
        <rFont val="Calibri"/>
        <family val="2"/>
      </rPr>
      <t>Giros del exterior sector público</t>
    </r>
  </si>
  <si>
    <r>
      <rPr>
        <sz val="8"/>
        <rFont val="Calibri"/>
        <family val="2"/>
      </rPr>
      <t>7.2</t>
    </r>
  </si>
  <si>
    <r>
      <rPr>
        <sz val="8"/>
        <rFont val="Calibri"/>
        <family val="2"/>
      </rPr>
      <t>Transferencia de egresos a caja BCE</t>
    </r>
  </si>
  <si>
    <r>
      <rPr>
        <sz val="8"/>
        <rFont val="Calibri"/>
        <family val="2"/>
      </rPr>
      <t>2.5</t>
    </r>
  </si>
  <si>
    <r>
      <rPr>
        <sz val="8"/>
        <rFont val="Calibri"/>
        <family val="2"/>
      </rPr>
      <t>Derivado financiero</t>
    </r>
  </si>
  <si>
    <r>
      <rPr>
        <sz val="8"/>
        <rFont val="Calibri"/>
        <family val="2"/>
      </rPr>
      <t>Aportes al Fondo de Liquidez</t>
    </r>
  </si>
  <si>
    <r>
      <rPr>
        <sz val="8"/>
        <rFont val="Calibri"/>
        <family val="2"/>
      </rPr>
      <t>Remesas migrantes</t>
    </r>
  </si>
  <si>
    <r>
      <rPr>
        <sz val="8"/>
        <rFont val="Calibri"/>
        <family val="2"/>
      </rPr>
      <t>1.7</t>
    </r>
  </si>
  <si>
    <r>
      <rPr>
        <sz val="8"/>
        <rFont val="Calibri"/>
        <family val="2"/>
      </rPr>
      <t>Movimientos ALADI</t>
    </r>
  </si>
  <si>
    <r>
      <rPr>
        <sz val="8"/>
        <rFont val="Calibri"/>
        <family val="2"/>
      </rPr>
      <t>0.1</t>
    </r>
  </si>
  <si>
    <r>
      <rPr>
        <sz val="8"/>
        <rFont val="Calibri"/>
        <family val="2"/>
      </rPr>
      <t>Otros movimientos</t>
    </r>
  </si>
  <si>
    <r>
      <rPr>
        <b/>
        <sz val="8"/>
        <rFont val="Calibri"/>
        <family val="2"/>
      </rPr>
      <t>Egresos (b)</t>
    </r>
  </si>
  <si>
    <r>
      <rPr>
        <b/>
        <sz val="8"/>
        <rFont val="Calibri"/>
        <family val="2"/>
      </rPr>
      <t>-3,932.1</t>
    </r>
  </si>
  <si>
    <r>
      <rPr>
        <sz val="8"/>
        <rFont val="Calibri"/>
        <family val="2"/>
      </rPr>
      <t>Giros al exterior sector privado</t>
    </r>
  </si>
  <si>
    <r>
      <rPr>
        <sz val="8"/>
        <rFont val="Calibri"/>
        <family val="2"/>
      </rPr>
      <t>-2,270.9</t>
    </r>
  </si>
  <si>
    <r>
      <rPr>
        <sz val="8"/>
        <rFont val="Calibri"/>
        <family val="2"/>
      </rPr>
      <t>-477.5</t>
    </r>
  </si>
  <si>
    <r>
      <rPr>
        <sz val="8"/>
        <rFont val="Calibri"/>
        <family val="2"/>
      </rPr>
      <t>-368.7</t>
    </r>
  </si>
  <si>
    <r>
      <rPr>
        <sz val="8"/>
        <rFont val="Calibri"/>
        <family val="2"/>
      </rPr>
      <t>Servicio de la deuda externa pública</t>
    </r>
  </si>
  <si>
    <r>
      <rPr>
        <sz val="8"/>
        <rFont val="Calibri"/>
        <family val="2"/>
      </rPr>
      <t>-297.4</t>
    </r>
  </si>
  <si>
    <r>
      <rPr>
        <sz val="8"/>
        <rFont val="Calibri"/>
        <family val="2"/>
      </rPr>
      <t>Importación de derivados</t>
    </r>
  </si>
  <si>
    <r>
      <rPr>
        <sz val="8"/>
        <rFont val="Calibri"/>
        <family val="2"/>
      </rPr>
      <t>-261.0</t>
    </r>
  </si>
  <si>
    <r>
      <rPr>
        <sz val="8"/>
        <rFont val="Calibri"/>
        <family val="2"/>
      </rPr>
      <t>Retiros de efectivo de las bóvedas BCE</t>
    </r>
  </si>
  <si>
    <r>
      <rPr>
        <sz val="8"/>
        <rFont val="Calibri"/>
        <family val="2"/>
      </rPr>
      <t>-112.1</t>
    </r>
  </si>
  <si>
    <r>
      <rPr>
        <sz val="8"/>
        <rFont val="Calibri"/>
        <family val="2"/>
      </rPr>
      <t>Giros al exterior sector público</t>
    </r>
  </si>
  <si>
    <r>
      <rPr>
        <sz val="8"/>
        <rFont val="Calibri"/>
        <family val="2"/>
      </rPr>
      <t>-102.3</t>
    </r>
  </si>
  <si>
    <r>
      <rPr>
        <sz val="8"/>
        <rFont val="Calibri"/>
        <family val="2"/>
      </rPr>
      <t>-35.5</t>
    </r>
  </si>
  <si>
    <r>
      <rPr>
        <sz val="8"/>
        <rFont val="Calibri"/>
        <family val="2"/>
      </rPr>
      <t>Transferencia de ingresos a caja BCE</t>
    </r>
  </si>
  <si>
    <r>
      <rPr>
        <sz val="8"/>
        <rFont val="Calibri"/>
        <family val="2"/>
      </rPr>
      <t>-6.6</t>
    </r>
  </si>
  <si>
    <r>
      <rPr>
        <b/>
        <sz val="8"/>
        <rFont val="Calibri"/>
        <family val="2"/>
      </rPr>
      <t>Movimiento neto (a-b)</t>
    </r>
  </si>
  <si>
    <t>Jun. 2020</t>
  </si>
  <si>
    <t>Fuente : https://contenido.bce.fin.ec/documentos/Estadisticas/SectorMonFin/RILD/Indice.htm</t>
  </si>
  <si>
    <t>Nota (*): Los datos de Balanza de Pagos en 2019 corresponden a los valores al tercer trimestre de 2019. Versión 5 del Manual de Balanza de Pagos</t>
  </si>
  <si>
    <t>Bisemana del 16 al 29 de diciembre de 2010</t>
  </si>
  <si>
    <t>Liquidez    Exterior</t>
  </si>
  <si>
    <t>VRF. exterior</t>
  </si>
  <si>
    <t xml:space="preserve"> Dep. exterior</t>
  </si>
  <si>
    <t xml:space="preserve"> Titularizaciones</t>
  </si>
  <si>
    <t xml:space="preserve"> Tit. EFIs públicas</t>
  </si>
  <si>
    <t xml:space="preserve"> Certificados Depósitos &lt;=90 días</t>
  </si>
  <si>
    <t>VRF(</t>
  </si>
  <si>
    <t xml:space="preserve"> Dep. a la Vista</t>
  </si>
  <si>
    <t xml:space="preserve"> Fondo de Liquidez </t>
  </si>
  <si>
    <t xml:space="preserve"> Caja</t>
  </si>
  <si>
    <t xml:space="preserve"> Dep. BCE </t>
  </si>
  <si>
    <t xml:space="preserve">* Valores de Renta Fija </t>
  </si>
  <si>
    <t>Bisemana del 5 al 18 de diciembre de 2019</t>
  </si>
  <si>
    <t xml:space="preserve"> VRF. Privado</t>
  </si>
  <si>
    <t>VRF* Público</t>
  </si>
  <si>
    <t>Composición de las Reservas de Liquidez</t>
  </si>
  <si>
    <t>Composición de la Liquidez % Activos Líquidos</t>
  </si>
</sst>
</file>

<file path=xl/styles.xml><?xml version="1.0" encoding="utf-8"?>
<styleSheet xmlns="http://schemas.openxmlformats.org/spreadsheetml/2006/main">
  <numFmts count="55">
    <numFmt numFmtId="7" formatCode="&quot;$&quot;\ #,##0.00_);\(&quot;$&quot;\ #,##0.00\)"/>
    <numFmt numFmtId="42" formatCode="_(&quot;$&quot;\ * #,##0_);_(&quot;$&quot;\ * \(#,##0\);_(&quot;$&quot;\ * &quot;-&quot;_);_(@_)"/>
    <numFmt numFmtId="44" formatCode="_(&quot;$&quot;\ * #,##0.00_);_(&quot;$&quot;\ * \(#,##0.00\);_(&quot;$&quot;\ * &quot;-&quot;??_);_(@_)"/>
    <numFmt numFmtId="43" formatCode="_(* #,##0.00_);_(* \(#,##0.00\);_(* &quot;-&quot;??_);_(@_)"/>
    <numFmt numFmtId="164" formatCode="_ * #,##0_ ;_ * \-#,##0_ ;_ * &quot;-&quot;_ ;_ @_ "/>
    <numFmt numFmtId="165" formatCode="_ * #,##0.00_ ;_ * \-#,##0.00_ ;_ * &quot;-&quot;??_ ;_ @_ "/>
    <numFmt numFmtId="166" formatCode="#,##0.0"/>
    <numFmt numFmtId="167" formatCode="0.000"/>
    <numFmt numFmtId="168" formatCode="0.0"/>
    <numFmt numFmtId="169" formatCode="[$-C0A]mmm\-yy;@"/>
    <numFmt numFmtId="170" formatCode="General_)"/>
    <numFmt numFmtId="171" formatCode="0.0%"/>
    <numFmt numFmtId="172" formatCode="_-* #,##0.00\ _$_-;\-* #,##0.00\ _$_-;_-* &quot;-&quot;??\ _$_-;_-@_-"/>
    <numFmt numFmtId="173" formatCode="_(* #,##0.0_);_(* \(#,##0.0\);_(* &quot;-&quot;??_);_(@_)"/>
    <numFmt numFmtId="174" formatCode="&quot;   &quot;@"/>
    <numFmt numFmtId="175" formatCode="&quot;      &quot;@"/>
    <numFmt numFmtId="176" formatCode="&quot;         &quot;@"/>
    <numFmt numFmtId="177" formatCode="&quot;            &quot;@"/>
    <numFmt numFmtId="178" formatCode="&quot;               &quot;@"/>
    <numFmt numFmtId="179" formatCode="\$#,##0_);\(\$#,##0\)"/>
    <numFmt numFmtId="180" formatCode="mmmm\ d\,\ yyyy"/>
    <numFmt numFmtId="181" formatCode="_ [$€]\ * #,##0.00_ ;_ [$€]\ * \-#,##0.00_ ;_ [$€]\ * &quot;-&quot;??_ ;_ @_ "/>
    <numFmt numFmtId="182" formatCode="_ [$€-2]\ * #,##0.00_ ;_ [$€-2]\ * \-#,##0.00_ ;_ [$€-2]\ * &quot;-&quot;??_ "/>
    <numFmt numFmtId="183" formatCode="[&gt;0.05]#,##0.0;[&lt;-0.05]\-#,##0.0;\-\-&quot; &quot;;"/>
    <numFmt numFmtId="184" formatCode="[&gt;0.5]#,##0;[&lt;-0.5]\-#,##0;\-\-&quot; &quot;;"/>
    <numFmt numFmtId="185" formatCode="_-* #,##0\ _p_t_a_-;\-* #,##0\ _p_t_a_-;_-* &quot;-&quot;\ _p_t_a_-;_-@_-"/>
    <numFmt numFmtId="186" formatCode="[$-409]mmm\-yy;@"/>
    <numFmt numFmtId="187" formatCode="_-* #,##0.0\ _p_t_a_-;\-* #,##0.0\ _p_t_a_-;_-* &quot;-&quot;\ _p_t_a_-;_-@_-"/>
    <numFmt numFmtId="188" formatCode="_-* #,##0.00\ _€_-;\-* #,##0.00\ _€_-;_-* &quot;-&quot;??\ _€_-;_-@_-"/>
    <numFmt numFmtId="189" formatCode="0_)"/>
    <numFmt numFmtId="190" formatCode="_-* #,##0.00\ _p_t_a_-;\-* #,##0.00\ _p_t_a_-;_-* &quot;-&quot;??\ _p_t_a_-;_-@_-"/>
    <numFmt numFmtId="191" formatCode="_-* #,##0.00\ _P_t_s_-;\-* #,##0.00\ _P_t_s_-;_-* &quot;-&quot;??\ _P_t_s_-;_-@_-"/>
    <numFmt numFmtId="192" formatCode="_-* #,##0\ &quot;€&quot;_-;\-* #,##0\ &quot;€&quot;_-;_-* &quot;-&quot;\ &quot;€&quot;_-;_-@_-"/>
    <numFmt numFmtId="193" formatCode="_ * #,##0_ ;_ * \-#,##0_ ;_ * &quot;-&quot;??_ ;_ @_ "/>
    <numFmt numFmtId="194" formatCode="_(* #,##0_);_(* \(#,##0\);_(* &quot;-&quot;??_);_(@_)"/>
    <numFmt numFmtId="195" formatCode="_-* #,##0.00_-;\-* #,##0.00_-;_-* &quot;-&quot;??_-;_-@_-"/>
    <numFmt numFmtId="196" formatCode="dd\-mm\-yy"/>
    <numFmt numFmtId="197" formatCode="####.0000"/>
    <numFmt numFmtId="198" formatCode="_(&quot;R$ &quot;* #,##0_);_(&quot;R$ &quot;* \(#,##0\);_(&quot;R$ &quot;* &quot;-&quot;_);_(@_)"/>
    <numFmt numFmtId="199" formatCode="_(&quot;R$ &quot;* #,##0.00_);_(&quot;R$ &quot;* \(#,##0.00\);_(&quot;R$ &quot;* &quot;-&quot;??_);_(@_)"/>
    <numFmt numFmtId="200" formatCode="_(&quot;$&quot;* #,##0_);_(&quot;$&quot;* \(#,##0\);_(&quot;$&quot;* &quot;-&quot;_);_(@_)"/>
    <numFmt numFmtId="201" formatCode="_ &quot;$&quot;\ * #,##0.00_ ;_ &quot;$&quot;\ * \-#,##0.00_ ;_ &quot;$&quot;\ * &quot;-&quot;??_ ;_ @_ "/>
    <numFmt numFmtId="202" formatCode="_(&quot;$&quot;* #,##0.00_);_(&quot;$&quot;* \(#,##0.00\);_(&quot;$&quot;* &quot;-&quot;??_);_(@_)"/>
    <numFmt numFmtId="203" formatCode="0.00_)"/>
    <numFmt numFmtId="204" formatCode="0.0_)"/>
    <numFmt numFmtId="205" formatCode="[Black]#,##0.0;[Black]\-#,##0.0;;"/>
    <numFmt numFmtId="206" formatCode="[Black][&gt;0.05]#,##0.0;[Black][&lt;-0.05]\-#,##0.0;;"/>
    <numFmt numFmtId="207" formatCode="[Black][&gt;0.5]#,##0;[Black][&lt;-0.5]\-#,##0;;"/>
    <numFmt numFmtId="208" formatCode="0_);\(0\)"/>
    <numFmt numFmtId="209" formatCode="#,###,##0.00;\-#,###,##0.00;0.00"/>
    <numFmt numFmtId="210" formatCode="_ * #,##0.0_ ;_ * \-#,##0.0_ ;_ * &quot;-&quot;?_ ;_ @_ "/>
    <numFmt numFmtId="211" formatCode="#,##0.000000"/>
    <numFmt numFmtId="212" formatCode="#,##0.0000000"/>
    <numFmt numFmtId="213" formatCode="#,##0.000"/>
    <numFmt numFmtId="214" formatCode="_ * #,##0.0_ ;_ * \-#,##0.0_ ;_ * &quot;-&quot;??_ ;_ @_ "/>
  </numFmts>
  <fonts count="143">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b/>
      <sz val="12"/>
      <name val="Arial"/>
      <family val="2"/>
    </font>
    <font>
      <sz val="12"/>
      <name val="Helv"/>
    </font>
    <font>
      <sz val="10"/>
      <color theme="1"/>
      <name val="Arial"/>
      <family val="2"/>
    </font>
    <font>
      <sz val="9"/>
      <name val="Arial"/>
      <family val="2"/>
    </font>
    <font>
      <sz val="8"/>
      <name val="Arial"/>
      <family val="2"/>
    </font>
    <font>
      <sz val="6"/>
      <name val="Arial"/>
      <family val="2"/>
    </font>
    <font>
      <sz val="11"/>
      <color theme="1"/>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0"/>
      <name val="Times New Roman"/>
      <family val="1"/>
    </font>
    <font>
      <b/>
      <sz val="11"/>
      <color indexed="56"/>
      <name val="Calibri"/>
      <family val="2"/>
    </font>
    <font>
      <sz val="11"/>
      <color theme="0"/>
      <name val="Arial"/>
      <family val="2"/>
    </font>
    <font>
      <sz val="11"/>
      <color indexed="62"/>
      <name val="Calibri"/>
      <family val="2"/>
    </font>
    <font>
      <u/>
      <sz val="10"/>
      <color theme="10"/>
      <name val="Arial"/>
      <family val="2"/>
    </font>
    <font>
      <u/>
      <sz val="10"/>
      <color indexed="12"/>
      <name val="Arial"/>
      <family val="2"/>
    </font>
    <font>
      <sz val="11"/>
      <color indexed="20"/>
      <name val="Calibri"/>
      <family val="2"/>
    </font>
    <font>
      <sz val="10"/>
      <color rgb="FF000000"/>
      <name val="Arial"/>
      <family val="2"/>
    </font>
    <font>
      <sz val="11"/>
      <color indexed="60"/>
      <name val="Calibri"/>
      <family val="2"/>
    </font>
    <font>
      <sz val="10"/>
      <name val="Courier"/>
      <family val="3"/>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9"/>
      <name val="Times New Roman"/>
      <family val="1"/>
    </font>
    <font>
      <sz val="11"/>
      <color indexed="8"/>
      <name val="Calibri"/>
      <family val="2"/>
      <scheme val="minor"/>
    </font>
    <font>
      <sz val="10"/>
      <color indexed="8"/>
      <name val="Verdana"/>
      <family val="2"/>
    </font>
    <font>
      <sz val="9"/>
      <color theme="1"/>
      <name val="Arial"/>
      <family val="2"/>
    </font>
    <font>
      <sz val="11"/>
      <name val="Tahoma"/>
      <family val="2"/>
    </font>
    <font>
      <sz val="6"/>
      <color indexed="8"/>
      <name val="Arial"/>
      <family val="2"/>
    </font>
    <font>
      <b/>
      <i/>
      <sz val="11"/>
      <color theme="1"/>
      <name val="Calibri"/>
      <family val="2"/>
      <scheme val="minor"/>
    </font>
    <font>
      <sz val="10"/>
      <color indexed="8"/>
      <name val="Arial"/>
      <family val="2"/>
      <charset val="1"/>
    </font>
    <font>
      <b/>
      <sz val="18"/>
      <name val="Arial"/>
      <family val="2"/>
    </font>
    <font>
      <u/>
      <sz val="11"/>
      <color theme="10"/>
      <name val="Calibri"/>
      <family val="2"/>
    </font>
    <font>
      <u/>
      <sz val="6.75"/>
      <color indexed="12"/>
      <name val="Helv"/>
    </font>
    <font>
      <u/>
      <sz val="11"/>
      <color theme="10"/>
      <name val="Calibri"/>
      <family val="2"/>
      <scheme val="minor"/>
    </font>
    <font>
      <sz val="10"/>
      <name val="Tahoma"/>
      <family val="2"/>
    </font>
    <font>
      <b/>
      <i/>
      <sz val="10"/>
      <name val="Arial"/>
      <family val="2"/>
    </font>
    <font>
      <sz val="8"/>
      <name val="Helv"/>
    </font>
    <font>
      <sz val="10"/>
      <color indexed="8"/>
      <name val="Arial"/>
      <family val="2"/>
    </font>
    <font>
      <sz val="10"/>
      <color indexed="9"/>
      <name val="Calibri"/>
      <family val="2"/>
    </font>
    <font>
      <sz val="12"/>
      <name val="Arial"/>
      <family val="2"/>
    </font>
    <font>
      <sz val="11"/>
      <color theme="1"/>
      <name val="Aharoni"/>
      <family val="2"/>
    </font>
    <font>
      <sz val="11"/>
      <name val="Arial"/>
      <family val="2"/>
    </font>
    <font>
      <b/>
      <sz val="9"/>
      <color indexed="8"/>
      <name val="Tahoma"/>
      <family val="2"/>
    </font>
    <font>
      <sz val="10"/>
      <color indexed="8"/>
      <name val="Calibri"/>
      <family val="2"/>
    </font>
    <font>
      <sz val="18"/>
      <color theme="3"/>
      <name val="Cambria"/>
      <family val="2"/>
      <scheme val="major"/>
    </font>
    <font>
      <u/>
      <sz val="9"/>
      <color indexed="12"/>
      <name val="ＭＳ 明朝"/>
      <family val="1"/>
      <charset val="128"/>
    </font>
    <font>
      <sz val="12"/>
      <name val="ＭＳ 明朝"/>
      <family val="1"/>
      <charset val="128"/>
    </font>
    <font>
      <sz val="12"/>
      <color indexed="8"/>
      <name val="Times New Roman"/>
      <family val="2"/>
    </font>
    <font>
      <sz val="12"/>
      <color indexed="9"/>
      <name val="Times New Roman"/>
      <family val="2"/>
    </font>
    <font>
      <sz val="11"/>
      <color theme="1"/>
      <name val="Arial Narrow"/>
      <family val="2"/>
    </font>
    <font>
      <sz val="11"/>
      <color theme="0"/>
      <name val="Arial Narrow"/>
      <family val="2"/>
    </font>
    <font>
      <b/>
      <sz val="11"/>
      <color theme="0"/>
      <name val="Arial Narrow"/>
      <family val="2"/>
    </font>
    <font>
      <b/>
      <sz val="11"/>
      <color theme="1"/>
      <name val="Arial Narrow"/>
      <family val="2"/>
    </font>
    <font>
      <sz val="10"/>
      <color theme="1"/>
      <name val="Arial Narrow"/>
      <family val="2"/>
    </font>
    <font>
      <sz val="10"/>
      <name val="Arial Narrow"/>
      <family val="2"/>
    </font>
    <font>
      <b/>
      <sz val="9"/>
      <color theme="0"/>
      <name val="Arial Narrow"/>
      <family val="2"/>
    </font>
    <font>
      <sz val="11"/>
      <color rgb="FFFF0000"/>
      <name val="Arial Narrow"/>
      <family val="2"/>
    </font>
    <font>
      <sz val="11"/>
      <name val="Arial Narrow"/>
      <family val="2"/>
    </font>
    <font>
      <b/>
      <sz val="12"/>
      <color theme="1"/>
      <name val="Arial Narrow"/>
      <family val="2"/>
    </font>
    <font>
      <b/>
      <sz val="8"/>
      <color theme="0"/>
      <name val="Arial Narrow"/>
      <family val="2"/>
    </font>
    <font>
      <b/>
      <sz val="8"/>
      <name val="Arial Narrow"/>
      <family val="2"/>
    </font>
    <font>
      <b/>
      <sz val="10"/>
      <name val="Arial Narrow"/>
      <family val="2"/>
    </font>
    <font>
      <b/>
      <sz val="12"/>
      <name val="Arial Narrow"/>
      <family val="2"/>
    </font>
    <font>
      <sz val="12"/>
      <name val="Arial Narrow"/>
      <family val="2"/>
    </font>
    <font>
      <b/>
      <sz val="11"/>
      <name val="Arial Narrow"/>
      <family val="2"/>
    </font>
    <font>
      <b/>
      <sz val="12"/>
      <color theme="0"/>
      <name val="Arial Narrow"/>
      <family val="2"/>
    </font>
    <font>
      <sz val="8"/>
      <name val="Arial Narrow"/>
      <family val="2"/>
    </font>
    <font>
      <sz val="8"/>
      <name val="Calibri"/>
      <family val="2"/>
      <scheme val="minor"/>
    </font>
    <font>
      <sz val="9"/>
      <color theme="1"/>
      <name val="Arial Narrow"/>
      <family val="2"/>
    </font>
    <font>
      <sz val="8"/>
      <color theme="1"/>
      <name val="Arial Narrow"/>
      <family val="2"/>
    </font>
    <font>
      <b/>
      <sz val="10"/>
      <color theme="1"/>
      <name val="Arial Narrow"/>
      <family val="2"/>
    </font>
    <font>
      <sz val="8"/>
      <color rgb="FF333333"/>
      <name val="Arial Narrow"/>
      <family val="2"/>
    </font>
    <font>
      <u/>
      <sz val="10"/>
      <color theme="10"/>
      <name val="Arial Narrow"/>
      <family val="2"/>
    </font>
    <font>
      <b/>
      <sz val="7"/>
      <name val="Arial Narrow"/>
      <family val="2"/>
    </font>
    <font>
      <b/>
      <u/>
      <sz val="12"/>
      <color theme="10"/>
      <name val="Arial Narrow"/>
      <family val="2"/>
    </font>
    <font>
      <sz val="12"/>
      <color rgb="FFFF0000"/>
      <name val="Arial Narrow"/>
      <family val="2"/>
    </font>
    <font>
      <sz val="7"/>
      <name val="Arial Narrow"/>
      <family val="2"/>
    </font>
    <font>
      <sz val="10"/>
      <color theme="0"/>
      <name val="Arial Narrow"/>
      <family val="2"/>
    </font>
    <font>
      <b/>
      <sz val="10"/>
      <color theme="0"/>
      <name val="Arial Narrow"/>
      <family val="2"/>
    </font>
    <font>
      <sz val="11"/>
      <color theme="0" tint="-0.499984740745262"/>
      <name val="Arial Narrow"/>
      <family val="2"/>
    </font>
    <font>
      <b/>
      <sz val="11"/>
      <color theme="4"/>
      <name val="Arial Narrow"/>
      <family val="2"/>
    </font>
    <font>
      <sz val="11"/>
      <color theme="4"/>
      <name val="Arial Narrow"/>
      <family val="2"/>
    </font>
    <font>
      <b/>
      <i/>
      <sz val="12"/>
      <color theme="1"/>
      <name val="Arial Narrow"/>
      <family val="2"/>
    </font>
    <font>
      <b/>
      <sz val="16"/>
      <color theme="1"/>
      <name val="Arial Narrow"/>
      <family val="2"/>
    </font>
    <font>
      <sz val="12"/>
      <color theme="1"/>
      <name val="Arial Narrow"/>
      <family val="2"/>
    </font>
    <font>
      <b/>
      <sz val="18"/>
      <color theme="1"/>
      <name val="Calibri"/>
      <family val="2"/>
      <scheme val="minor"/>
    </font>
    <font>
      <i/>
      <sz val="12"/>
      <color theme="1"/>
      <name val="Arial Narrow"/>
      <family val="2"/>
    </font>
    <font>
      <sz val="48"/>
      <color rgb="FFFF0000"/>
      <name val="Arial Narrow"/>
      <family val="2"/>
    </font>
    <font>
      <sz val="8"/>
      <color indexed="8"/>
      <name val="Arial Narrow"/>
      <family val="2"/>
    </font>
    <font>
      <b/>
      <sz val="8"/>
      <color indexed="8"/>
      <name val="Arial Narrow"/>
      <family val="2"/>
    </font>
    <font>
      <u/>
      <sz val="24"/>
      <color theme="10"/>
      <name val="Arial Narrow"/>
      <family val="2"/>
    </font>
    <font>
      <b/>
      <sz val="10"/>
      <color rgb="FFFF0000"/>
      <name val="Arial Narrow"/>
      <family val="2"/>
    </font>
    <font>
      <b/>
      <sz val="14"/>
      <color theme="1"/>
      <name val="Arial Narrow"/>
      <family val="2"/>
    </font>
    <font>
      <b/>
      <sz val="9"/>
      <name val="Arial Narrow"/>
      <family val="2"/>
    </font>
    <font>
      <b/>
      <u/>
      <sz val="14"/>
      <color theme="4" tint="-0.249977111117893"/>
      <name val="Arial Narrow"/>
      <family val="2"/>
    </font>
    <font>
      <sz val="9"/>
      <color theme="1"/>
      <name val="Times New Roman"/>
      <family val="1"/>
    </font>
    <font>
      <u/>
      <sz val="11"/>
      <name val="Calibri"/>
      <family val="2"/>
    </font>
    <font>
      <b/>
      <sz val="11"/>
      <name val="Calibri"/>
      <family val="2"/>
    </font>
    <font>
      <sz val="8"/>
      <color theme="0"/>
      <name val="Arial Narrow"/>
      <family val="2"/>
    </font>
    <font>
      <b/>
      <sz val="9"/>
      <name val="Calibri"/>
      <family val="2"/>
    </font>
    <font>
      <b/>
      <sz val="14"/>
      <name val="Calibri"/>
      <family val="2"/>
    </font>
    <font>
      <b/>
      <sz val="12"/>
      <color rgb="FFFFFFFF"/>
      <name val="Calibri"/>
      <family val="2"/>
      <scheme val="minor"/>
    </font>
    <font>
      <b/>
      <sz val="10"/>
      <color theme="0"/>
      <name val="Calibri"/>
      <family val="2"/>
      <scheme val="minor"/>
    </font>
    <font>
      <b/>
      <sz val="11"/>
      <color theme="1"/>
      <name val="Times New Roman"/>
      <family val="1"/>
    </font>
    <font>
      <b/>
      <sz val="16"/>
      <color theme="1"/>
      <name val="Calibri"/>
      <family val="2"/>
      <scheme val="minor"/>
    </font>
    <font>
      <b/>
      <u/>
      <sz val="11"/>
      <color rgb="FF0070C0"/>
      <name val="Arial Narrow"/>
      <family val="2"/>
    </font>
    <font>
      <sz val="8"/>
      <color theme="0"/>
      <name val="Times New Roman"/>
      <family val="1"/>
    </font>
    <font>
      <sz val="8"/>
      <color rgb="FF000000"/>
      <name val="Times New Roman"/>
      <family val="1"/>
    </font>
    <font>
      <b/>
      <sz val="8"/>
      <color rgb="FF000000"/>
      <name val="Times New Roman"/>
      <family val="1"/>
    </font>
    <font>
      <sz val="8"/>
      <name val="Calibri"/>
      <family val="2"/>
    </font>
    <font>
      <b/>
      <sz val="8"/>
      <name val="Calibri"/>
      <family val="2"/>
    </font>
    <font>
      <sz val="8"/>
      <color rgb="FF000000"/>
      <name val="Calibri"/>
      <family val="2"/>
    </font>
    <font>
      <sz val="9"/>
      <color theme="1"/>
      <name val="Calibri"/>
      <family val="2"/>
      <scheme val="minor"/>
    </font>
    <font>
      <b/>
      <sz val="9"/>
      <color theme="1"/>
      <name val="Calibri"/>
      <family val="2"/>
      <scheme val="minor"/>
    </font>
    <font>
      <sz val="9"/>
      <color theme="0"/>
      <name val="Calibri"/>
      <family val="2"/>
      <scheme val="minor"/>
    </font>
    <font>
      <sz val="8"/>
      <color theme="0"/>
      <name val="Calibri"/>
      <family val="2"/>
      <scheme val="minor"/>
    </font>
  </fonts>
  <fills count="7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9"/>
        <bgColor indexed="64"/>
      </patternFill>
    </fill>
    <fill>
      <patternFill patternType="solid">
        <fgColor theme="4" tint="-0.249977111117893"/>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gradientFill degree="90">
        <stop position="0">
          <color theme="0"/>
        </stop>
        <stop position="1">
          <color theme="4"/>
        </stop>
      </gradientFill>
    </fill>
    <fill>
      <patternFill patternType="solid">
        <fgColor indexed="22"/>
        <bgColor indexed="64"/>
      </patternFill>
    </fill>
    <fill>
      <patternFill patternType="solid">
        <fgColor theme="3"/>
        <bgColor indexed="64"/>
      </patternFill>
    </fill>
    <fill>
      <patternFill patternType="solid">
        <fgColor theme="8" tint="0.39997558519241921"/>
        <bgColor indexed="64"/>
      </patternFill>
    </fill>
    <fill>
      <patternFill patternType="solid">
        <fgColor rgb="FFF8FBFC"/>
        <bgColor rgb="FFFFFFFF"/>
      </patternFill>
    </fill>
    <fill>
      <patternFill patternType="solid">
        <fgColor rgb="FFFFFFFF"/>
        <bgColor rgb="FFFFFFFF"/>
      </patternFill>
    </fill>
    <fill>
      <patternFill patternType="solid">
        <fgColor rgb="FFFCFDFD"/>
        <bgColor rgb="FFFFFFFF"/>
      </patternFill>
    </fill>
    <fill>
      <patternFill patternType="solid">
        <fgColor theme="3"/>
        <bgColor rgb="FFFFFFFF"/>
      </patternFill>
    </fill>
    <fill>
      <patternFill patternType="solid">
        <fgColor theme="4" tint="0.59999389629810485"/>
        <bgColor indexed="64"/>
      </patternFill>
    </fill>
    <fill>
      <patternFill patternType="solid">
        <fgColor theme="3"/>
        <bgColor theme="4" tint="0.79998168889431442"/>
      </patternFill>
    </fill>
    <fill>
      <patternFill patternType="solid">
        <fgColor rgb="FFC5D9F1"/>
        <bgColor indexed="64"/>
      </patternFill>
    </fill>
    <fill>
      <patternFill patternType="solid">
        <fgColor rgb="FFC5D9F0"/>
      </patternFill>
    </fill>
  </fills>
  <borders count="8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theme="0"/>
      </left>
      <right style="thin">
        <color theme="0"/>
      </right>
      <top style="thin">
        <color theme="0"/>
      </top>
      <bottom style="thin">
        <color theme="0"/>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right/>
      <top/>
      <bottom style="thin">
        <color theme="4" tint="0.39997558519241921"/>
      </bottom>
      <diagonal/>
    </border>
    <border>
      <left style="thin">
        <color theme="0"/>
      </left>
      <right/>
      <top style="thin">
        <color theme="0"/>
      </top>
      <bottom style="thin">
        <color theme="0"/>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top style="double">
        <color auto="1"/>
      </top>
      <bottom style="double">
        <color auto="1"/>
      </bottom>
      <diagonal/>
    </border>
    <border>
      <left style="thin">
        <color rgb="FFEBEBEB"/>
      </left>
      <right style="thin">
        <color rgb="FFEBEBEB"/>
      </right>
      <top style="thin">
        <color rgb="FFEBEBEB"/>
      </top>
      <bottom style="thin">
        <color rgb="FFEBEBEB"/>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style="thin">
        <color indexed="64"/>
      </right>
      <top/>
      <bottom/>
      <diagonal/>
    </border>
    <border>
      <left/>
      <right/>
      <top style="thin">
        <color indexed="64"/>
      </top>
      <bottom style="thin">
        <color indexed="64"/>
      </bottom>
      <diagonal/>
    </border>
    <border>
      <left/>
      <right/>
      <top style="dotted">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style="double">
        <color auto="1"/>
      </top>
      <bottom style="double">
        <color auto="1"/>
      </bottom>
      <diagonal/>
    </border>
    <border>
      <left/>
      <right/>
      <top style="dashed">
        <color auto="1"/>
      </top>
      <bottom style="dashed">
        <color auto="1"/>
      </bottom>
      <diagonal/>
    </border>
    <border>
      <left style="thin">
        <color indexed="64"/>
      </left>
      <right/>
      <top style="dashed">
        <color auto="1"/>
      </top>
      <bottom style="dashed">
        <color auto="1"/>
      </bottom>
      <diagonal/>
    </border>
    <border>
      <left style="thin">
        <color indexed="64"/>
      </left>
      <right/>
      <top style="double">
        <color auto="1"/>
      </top>
      <bottom/>
      <diagonal/>
    </border>
    <border>
      <left style="medium">
        <color indexed="64"/>
      </left>
      <right/>
      <top style="medium">
        <color indexed="64"/>
      </top>
      <bottom/>
      <diagonal/>
    </border>
    <border>
      <left/>
      <right style="medium">
        <color indexed="64"/>
      </right>
      <top style="medium">
        <color indexed="64"/>
      </top>
      <bottom/>
      <diagonal/>
    </border>
    <border>
      <left/>
      <right/>
      <top style="double">
        <color auto="1"/>
      </top>
      <bottom/>
      <diagonal/>
    </border>
    <border>
      <left/>
      <right/>
      <top/>
      <bottom style="double">
        <color auto="1"/>
      </bottom>
      <diagonal/>
    </border>
    <border>
      <left style="thin">
        <color indexed="64"/>
      </left>
      <right/>
      <top/>
      <bottom style="double">
        <color auto="1"/>
      </bottom>
      <diagonal/>
    </border>
    <border>
      <left style="medium">
        <color theme="0"/>
      </left>
      <right style="medium">
        <color theme="0"/>
      </right>
      <top style="medium">
        <color theme="0"/>
      </top>
      <bottom style="medium">
        <color theme="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right style="thin">
        <color indexed="64"/>
      </right>
      <top style="thin">
        <color rgb="FF000000"/>
      </top>
      <bottom/>
      <diagonal/>
    </border>
    <border>
      <left style="thin">
        <color indexed="64"/>
      </left>
      <right/>
      <top/>
      <bottom style="thin">
        <color rgb="FF000000"/>
      </bottom>
      <diagonal/>
    </border>
    <border>
      <left/>
      <right style="thin">
        <color indexed="64"/>
      </right>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s>
  <cellStyleXfs count="44799">
    <xf numFmtId="0" fontId="0" fillId="0" borderId="0"/>
    <xf numFmtId="0" fontId="18" fillId="0" borderId="0"/>
    <xf numFmtId="0" fontId="20" fillId="0" borderId="0"/>
    <xf numFmtId="0" fontId="18" fillId="0" borderId="0"/>
    <xf numFmtId="0" fontId="18" fillId="0" borderId="0"/>
    <xf numFmtId="0" fontId="20" fillId="0" borderId="0"/>
    <xf numFmtId="9" fontId="18" fillId="0" borderId="0" applyFont="0" applyFill="0" applyBorder="0" applyAlignment="0" applyProtection="0"/>
    <xf numFmtId="0" fontId="18" fillId="0" borderId="0" applyNumberFormat="0" applyFill="0" applyBorder="0" applyAlignment="0" applyProtection="0"/>
    <xf numFmtId="43" fontId="1" fillId="0" borderId="0" applyFont="0" applyFill="0" applyBorder="0" applyAlignment="0" applyProtection="0"/>
    <xf numFmtId="165" fontId="18" fillId="0" borderId="0" applyFont="0" applyFill="0" applyBorder="0" applyAlignment="0" applyProtection="0"/>
    <xf numFmtId="0" fontId="1" fillId="10"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1" fillId="14"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1" fillId="1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1" fillId="22"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1" fillId="26"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1" fillId="30"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1" fillId="11"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1" fillId="15"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1" fillId="19"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1" fillId="23"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1" fillId="27"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1" fillId="31"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18" fillId="0" borderId="0" applyNumberFormat="0" applyFill="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9" fillId="50" borderId="17" applyNumberFormat="0" applyAlignment="0" applyProtection="0"/>
    <xf numFmtId="0" fontId="29" fillId="50" borderId="17" applyNumberFormat="0" applyAlignment="0" applyProtection="0"/>
    <xf numFmtId="0" fontId="29" fillId="50" borderId="17" applyNumberFormat="0" applyAlignment="0" applyProtection="0"/>
    <xf numFmtId="0" fontId="30" fillId="51" borderId="18" applyNumberFormat="0" applyAlignment="0" applyProtection="0"/>
    <xf numFmtId="0" fontId="30" fillId="51" borderId="18" applyNumberFormat="0" applyAlignment="0" applyProtection="0"/>
    <xf numFmtId="0" fontId="30" fillId="51" borderId="18" applyNumberFormat="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43" fontId="1" fillId="0" borderId="0" applyFont="0" applyFill="0" applyBorder="0" applyAlignment="0" applyProtection="0"/>
    <xf numFmtId="43" fontId="32" fillId="0" borderId="0" applyFon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4" fillId="9"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35" fillId="41" borderId="17" applyNumberFormat="0" applyAlignment="0" applyProtection="0"/>
    <xf numFmtId="0" fontId="35" fillId="41" borderId="17" applyNumberFormat="0" applyAlignment="0" applyProtection="0"/>
    <xf numFmtId="0" fontId="35" fillId="41" borderId="17" applyNumberFormat="0" applyAlignment="0" applyProtection="0"/>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8" fillId="37" borderId="0" applyNumberFormat="0" applyBorder="0" applyAlignment="0" applyProtection="0"/>
    <xf numFmtId="0" fontId="38" fillId="37" borderId="0" applyNumberFormat="0" applyBorder="0" applyAlignment="0" applyProtection="0"/>
    <xf numFmtId="0" fontId="38" fillId="37" borderId="0" applyNumberFormat="0" applyBorder="0" applyAlignment="0" applyProtection="0"/>
    <xf numFmtId="43" fontId="39" fillId="0" borderId="0" applyFont="0" applyFill="0" applyBorder="0" applyAlignment="0" applyProtection="0"/>
    <xf numFmtId="165"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5" fillId="0" borderId="0" applyFont="0" applyFill="0" applyBorder="0" applyAlignment="0" applyProtection="0"/>
    <xf numFmtId="43" fontId="1" fillId="0" borderId="0" applyFont="0" applyFill="0" applyBorder="0" applyAlignment="0" applyProtection="0"/>
    <xf numFmtId="0" fontId="40" fillId="56" borderId="0" applyNumberFormat="0" applyBorder="0" applyAlignment="0" applyProtection="0"/>
    <xf numFmtId="0" fontId="40" fillId="56" borderId="0" applyNumberFormat="0" applyBorder="0" applyAlignment="0" applyProtection="0"/>
    <xf numFmtId="0" fontId="40" fillId="5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3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20" fillId="0" borderId="0"/>
    <xf numFmtId="170" fontId="41" fillId="0" borderId="0"/>
    <xf numFmtId="0" fontId="20" fillId="0" borderId="0"/>
    <xf numFmtId="0" fontId="20" fillId="0" borderId="0"/>
    <xf numFmtId="0" fontId="1" fillId="0" borderId="0"/>
    <xf numFmtId="0" fontId="1" fillId="0" borderId="0"/>
    <xf numFmtId="0" fontId="1" fillId="0" borderId="0"/>
    <xf numFmtId="0" fontId="20" fillId="0" borderId="0"/>
    <xf numFmtId="0" fontId="18" fillId="0" borderId="0" applyNumberFormat="0" applyFill="0" applyBorder="0" applyAlignment="0" applyProtection="0"/>
    <xf numFmtId="0" fontId="20" fillId="0" borderId="0"/>
    <xf numFmtId="0" fontId="1" fillId="0" borderId="0"/>
    <xf numFmtId="0" fontId="1" fillId="0" borderId="0"/>
    <xf numFmtId="0" fontId="20" fillId="0" borderId="0"/>
    <xf numFmtId="0" fontId="18" fillId="0" borderId="0"/>
    <xf numFmtId="0" fontId="1" fillId="0" borderId="0"/>
    <xf numFmtId="0" fontId="1" fillId="0" borderId="0"/>
    <xf numFmtId="0" fontId="20" fillId="0" borderId="0"/>
    <xf numFmtId="0" fontId="18" fillId="0" borderId="0"/>
    <xf numFmtId="0" fontId="18" fillId="0" borderId="0"/>
    <xf numFmtId="0" fontId="1" fillId="0" borderId="0"/>
    <xf numFmtId="0" fontId="1" fillId="0" borderId="0"/>
    <xf numFmtId="0" fontId="20" fillId="0" borderId="0"/>
    <xf numFmtId="0" fontId="1" fillId="0" borderId="0"/>
    <xf numFmtId="0" fontId="1" fillId="0" borderId="0"/>
    <xf numFmtId="0" fontId="20" fillId="0" borderId="0"/>
    <xf numFmtId="0" fontId="1" fillId="0" borderId="0"/>
    <xf numFmtId="0" fontId="1" fillId="0" borderId="0"/>
    <xf numFmtId="0" fontId="20" fillId="0" borderId="0"/>
    <xf numFmtId="0" fontId="25" fillId="0" borderId="0"/>
    <xf numFmtId="0" fontId="25" fillId="0" borderId="0"/>
    <xf numFmtId="0" fontId="20" fillId="0" borderId="0"/>
    <xf numFmtId="0" fontId="32" fillId="0" borderId="0"/>
    <xf numFmtId="0" fontId="1" fillId="0" borderId="0"/>
    <xf numFmtId="0" fontId="20" fillId="0" borderId="0"/>
    <xf numFmtId="0" fontId="1" fillId="0" borderId="0"/>
    <xf numFmtId="0" fontId="20" fillId="0" borderId="0"/>
    <xf numFmtId="0" fontId="1" fillId="8" borderId="8" applyNumberFormat="0" applyFont="0" applyAlignment="0" applyProtection="0"/>
    <xf numFmtId="0" fontId="18" fillId="57" borderId="20" applyNumberFormat="0" applyFont="0" applyAlignment="0" applyProtection="0"/>
    <xf numFmtId="0" fontId="1" fillId="8" borderId="8" applyNumberFormat="0" applyFont="0" applyAlignment="0" applyProtection="0"/>
    <xf numFmtId="0" fontId="1" fillId="8" borderId="8" applyNumberFormat="0" applyFont="0" applyAlignment="0" applyProtection="0"/>
    <xf numFmtId="0" fontId="1" fillId="8" borderId="8" applyNumberFormat="0" applyFont="0" applyAlignment="0" applyProtection="0"/>
    <xf numFmtId="0" fontId="1" fillId="8" borderId="8" applyNumberFormat="0" applyFont="0" applyAlignment="0" applyProtection="0"/>
    <xf numFmtId="0" fontId="18" fillId="57" borderId="20" applyNumberFormat="0" applyFont="0" applyAlignment="0" applyProtection="0"/>
    <xf numFmtId="9" fontId="3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0" fontId="42" fillId="50" borderId="21" applyNumberFormat="0" applyAlignment="0" applyProtection="0"/>
    <xf numFmtId="0" fontId="42" fillId="50" borderId="21" applyNumberFormat="0" applyAlignment="0" applyProtection="0"/>
    <xf numFmtId="0" fontId="42" fillId="50" borderId="21" applyNumberFormat="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8" fillId="0" borderId="25"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174" fontId="32" fillId="0" borderId="0" applyFont="0" applyFill="0" applyBorder="0" applyAlignment="0" applyProtection="0"/>
    <xf numFmtId="175" fontId="32" fillId="0" borderId="0" applyFont="0" applyFill="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1" fillId="10"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1" fillId="14"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1" fillId="18"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1" fillId="22"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1" fillId="26"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1" fillId="3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169" fontId="1" fillId="10" borderId="0" applyNumberFormat="0" applyBorder="0" applyAlignment="0" applyProtection="0"/>
    <xf numFmtId="0" fontId="26" fillId="36" borderId="0" applyNumberFormat="0" applyBorder="0" applyAlignment="0" applyProtection="0"/>
    <xf numFmtId="0" fontId="1" fillId="10"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169" fontId="1" fillId="10" borderId="0" applyNumberFormat="0" applyBorder="0" applyAlignment="0" applyProtection="0"/>
    <xf numFmtId="0" fontId="26" fillId="36"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169" fontId="1" fillId="10" borderId="0" applyNumberFormat="0" applyBorder="0" applyAlignment="0" applyProtection="0"/>
    <xf numFmtId="0" fontId="26" fillId="36"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0" borderId="0" applyNumberFormat="0" applyBorder="0" applyAlignment="0" applyProtection="0"/>
    <xf numFmtId="169" fontId="1" fillId="10"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169" fontId="1" fillId="14" borderId="0" applyNumberFormat="0" applyBorder="0" applyAlignment="0" applyProtection="0"/>
    <xf numFmtId="0" fontId="26" fillId="37" borderId="0" applyNumberFormat="0" applyBorder="0" applyAlignment="0" applyProtection="0"/>
    <xf numFmtId="0" fontId="1" fillId="14"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169" fontId="1" fillId="14" borderId="0" applyNumberFormat="0" applyBorder="0" applyAlignment="0" applyProtection="0"/>
    <xf numFmtId="0" fontId="26" fillId="37"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169" fontId="1" fillId="14" borderId="0" applyNumberFormat="0" applyBorder="0" applyAlignment="0" applyProtection="0"/>
    <xf numFmtId="0" fontId="26" fillId="37"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4" borderId="0" applyNumberFormat="0" applyBorder="0" applyAlignment="0" applyProtection="0"/>
    <xf numFmtId="169" fontId="1" fillId="14"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169" fontId="1" fillId="18" borderId="0" applyNumberFormat="0" applyBorder="0" applyAlignment="0" applyProtection="0"/>
    <xf numFmtId="0" fontId="26" fillId="38" borderId="0" applyNumberFormat="0" applyBorder="0" applyAlignment="0" applyProtection="0"/>
    <xf numFmtId="0" fontId="1" fillId="1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169" fontId="1" fillId="18" borderId="0" applyNumberFormat="0" applyBorder="0" applyAlignment="0" applyProtection="0"/>
    <xf numFmtId="0" fontId="26" fillId="3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169" fontId="1" fillId="18" borderId="0" applyNumberFormat="0" applyBorder="0" applyAlignment="0" applyProtection="0"/>
    <xf numFmtId="0" fontId="26" fillId="3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18" borderId="0" applyNumberFormat="0" applyBorder="0" applyAlignment="0" applyProtection="0"/>
    <xf numFmtId="169" fontId="1" fillId="18"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169" fontId="1" fillId="22" borderId="0" applyNumberFormat="0" applyBorder="0" applyAlignment="0" applyProtection="0"/>
    <xf numFmtId="0" fontId="26" fillId="39" borderId="0" applyNumberFormat="0" applyBorder="0" applyAlignment="0" applyProtection="0"/>
    <xf numFmtId="0" fontId="1" fillId="22"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169" fontId="1" fillId="22" borderId="0" applyNumberFormat="0" applyBorder="0" applyAlignment="0" applyProtection="0"/>
    <xf numFmtId="0" fontId="26" fillId="39"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169" fontId="1" fillId="22" borderId="0" applyNumberFormat="0" applyBorder="0" applyAlignment="0" applyProtection="0"/>
    <xf numFmtId="0" fontId="26" fillId="39"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2" borderId="0" applyNumberFormat="0" applyBorder="0" applyAlignment="0" applyProtection="0"/>
    <xf numFmtId="169" fontId="1" fillId="22"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169" fontId="1" fillId="26" borderId="0" applyNumberFormat="0" applyBorder="0" applyAlignment="0" applyProtection="0"/>
    <xf numFmtId="0" fontId="26" fillId="40" borderId="0" applyNumberFormat="0" applyBorder="0" applyAlignment="0" applyProtection="0"/>
    <xf numFmtId="0" fontId="1" fillId="26"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169" fontId="1" fillId="26" borderId="0" applyNumberFormat="0" applyBorder="0" applyAlignment="0" applyProtection="0"/>
    <xf numFmtId="0" fontId="26" fillId="40"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169" fontId="1" fillId="26" borderId="0" applyNumberFormat="0" applyBorder="0" applyAlignment="0" applyProtection="0"/>
    <xf numFmtId="0" fontId="26" fillId="40"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26" borderId="0" applyNumberFormat="0" applyBorder="0" applyAlignment="0" applyProtection="0"/>
    <xf numFmtId="169" fontId="1" fillId="26"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169" fontId="1" fillId="30" borderId="0" applyNumberFormat="0" applyBorder="0" applyAlignment="0" applyProtection="0"/>
    <xf numFmtId="0" fontId="26" fillId="41" borderId="0" applyNumberFormat="0" applyBorder="0" applyAlignment="0" applyProtection="0"/>
    <xf numFmtId="0" fontId="1" fillId="30"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169" fontId="1" fillId="30" borderId="0" applyNumberFormat="0" applyBorder="0" applyAlignment="0" applyProtection="0"/>
    <xf numFmtId="0" fontId="26" fillId="41"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169" fontId="1" fillId="30" borderId="0" applyNumberFormat="0" applyBorder="0" applyAlignment="0" applyProtection="0"/>
    <xf numFmtId="0" fontId="26" fillId="41"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0" fontId="1" fillId="30" borderId="0" applyNumberFormat="0" applyBorder="0" applyAlignment="0" applyProtection="0"/>
    <xf numFmtId="169" fontId="1" fillId="30" borderId="0" applyNumberFormat="0" applyBorder="0" applyAlignment="0" applyProtection="0"/>
    <xf numFmtId="176" fontId="32" fillId="0" borderId="0" applyFont="0" applyFill="0" applyBorder="0" applyAlignment="0" applyProtection="0"/>
    <xf numFmtId="177" fontId="32" fillId="0" borderId="0" applyFont="0" applyFill="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1" fillId="11"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1" fillId="15"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1" fillId="1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1" fillId="23"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1" fillId="27"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1" fillId="3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169" fontId="1" fillId="11" borderId="0" applyNumberFormat="0" applyBorder="0" applyAlignment="0" applyProtection="0"/>
    <xf numFmtId="0" fontId="26" fillId="42" borderId="0" applyNumberFormat="0" applyBorder="0" applyAlignment="0" applyProtection="0"/>
    <xf numFmtId="0" fontId="1" fillId="11"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169" fontId="1" fillId="11" borderId="0" applyNumberFormat="0" applyBorder="0" applyAlignment="0" applyProtection="0"/>
    <xf numFmtId="0" fontId="26" fillId="42"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169" fontId="1" fillId="11" borderId="0" applyNumberFormat="0" applyBorder="0" applyAlignment="0" applyProtection="0"/>
    <xf numFmtId="0" fontId="26" fillId="42"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1" borderId="0" applyNumberFormat="0" applyBorder="0" applyAlignment="0" applyProtection="0"/>
    <xf numFmtId="169" fontId="1" fillId="11"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169" fontId="1" fillId="15" borderId="0" applyNumberFormat="0" applyBorder="0" applyAlignment="0" applyProtection="0"/>
    <xf numFmtId="0" fontId="26" fillId="43" borderId="0" applyNumberFormat="0" applyBorder="0" applyAlignment="0" applyProtection="0"/>
    <xf numFmtId="0" fontId="1" fillId="15"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169" fontId="1" fillId="15" borderId="0" applyNumberFormat="0" applyBorder="0" applyAlignment="0" applyProtection="0"/>
    <xf numFmtId="0" fontId="26" fillId="43"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169" fontId="1" fillId="15" borderId="0" applyNumberFormat="0" applyBorder="0" applyAlignment="0" applyProtection="0"/>
    <xf numFmtId="0" fontId="26" fillId="43"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5" borderId="0" applyNumberFormat="0" applyBorder="0" applyAlignment="0" applyProtection="0"/>
    <xf numFmtId="169" fontId="1" fillId="15"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169" fontId="1" fillId="19" borderId="0" applyNumberFormat="0" applyBorder="0" applyAlignment="0" applyProtection="0"/>
    <xf numFmtId="0" fontId="26" fillId="44" borderId="0" applyNumberFormat="0" applyBorder="0" applyAlignment="0" applyProtection="0"/>
    <xf numFmtId="0" fontId="1" fillId="19"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169" fontId="1" fillId="19" borderId="0" applyNumberFormat="0" applyBorder="0" applyAlignment="0" applyProtection="0"/>
    <xf numFmtId="0" fontId="26" fillId="44"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169" fontId="1" fillId="19" borderId="0" applyNumberFormat="0" applyBorder="0" applyAlignment="0" applyProtection="0"/>
    <xf numFmtId="0" fontId="26" fillId="44"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19" borderId="0" applyNumberFormat="0" applyBorder="0" applyAlignment="0" applyProtection="0"/>
    <xf numFmtId="169" fontId="1" fillId="19"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169" fontId="1" fillId="23" borderId="0" applyNumberFormat="0" applyBorder="0" applyAlignment="0" applyProtection="0"/>
    <xf numFmtId="0" fontId="26" fillId="39" borderId="0" applyNumberFormat="0" applyBorder="0" applyAlignment="0" applyProtection="0"/>
    <xf numFmtId="0" fontId="1" fillId="23"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169" fontId="1" fillId="23" borderId="0" applyNumberFormat="0" applyBorder="0" applyAlignment="0" applyProtection="0"/>
    <xf numFmtId="0" fontId="26" fillId="39"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169" fontId="1" fillId="23" borderId="0" applyNumberFormat="0" applyBorder="0" applyAlignment="0" applyProtection="0"/>
    <xf numFmtId="0" fontId="26" fillId="39"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3" borderId="0" applyNumberFormat="0" applyBorder="0" applyAlignment="0" applyProtection="0"/>
    <xf numFmtId="169" fontId="1" fillId="23"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169" fontId="1" fillId="27" borderId="0" applyNumberFormat="0" applyBorder="0" applyAlignment="0" applyProtection="0"/>
    <xf numFmtId="0" fontId="26" fillId="42" borderId="0" applyNumberFormat="0" applyBorder="0" applyAlignment="0" applyProtection="0"/>
    <xf numFmtId="0" fontId="1" fillId="27"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169" fontId="1" fillId="27" borderId="0" applyNumberFormat="0" applyBorder="0" applyAlignment="0" applyProtection="0"/>
    <xf numFmtId="0" fontId="26" fillId="42"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169" fontId="1" fillId="27" borderId="0" applyNumberFormat="0" applyBorder="0" applyAlignment="0" applyProtection="0"/>
    <xf numFmtId="0" fontId="26" fillId="42"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27" borderId="0" applyNumberFormat="0" applyBorder="0" applyAlignment="0" applyProtection="0"/>
    <xf numFmtId="169" fontId="1" fillId="27"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169" fontId="1" fillId="31" borderId="0" applyNumberFormat="0" applyBorder="0" applyAlignment="0" applyProtection="0"/>
    <xf numFmtId="0" fontId="26" fillId="45" borderId="0" applyNumberFormat="0" applyBorder="0" applyAlignment="0" applyProtection="0"/>
    <xf numFmtId="0" fontId="1" fillId="31"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169" fontId="1" fillId="31" borderId="0" applyNumberFormat="0" applyBorder="0" applyAlignment="0" applyProtection="0"/>
    <xf numFmtId="0" fontId="26" fillId="45"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169" fontId="1" fillId="31" borderId="0" applyNumberFormat="0" applyBorder="0" applyAlignment="0" applyProtection="0"/>
    <xf numFmtId="0" fontId="26" fillId="45"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0" fontId="1" fillId="31" borderId="0" applyNumberFormat="0" applyBorder="0" applyAlignment="0" applyProtection="0"/>
    <xf numFmtId="169" fontId="1" fillId="31" borderId="0" applyNumberFormat="0" applyBorder="0" applyAlignment="0" applyProtection="0"/>
    <xf numFmtId="178" fontId="49"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17" fillId="12"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17" fillId="16"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17" fillId="20"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17" fillId="24"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17" fillId="28"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17" fillId="3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169" fontId="17" fillId="12" borderId="0" applyNumberFormat="0" applyBorder="0" applyAlignment="0" applyProtection="0"/>
    <xf numFmtId="0" fontId="27" fillId="46" borderId="0" applyNumberFormat="0" applyBorder="0" applyAlignment="0" applyProtection="0"/>
    <xf numFmtId="0" fontId="17" fillId="12"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169" fontId="17" fillId="12" borderId="0" applyNumberFormat="0" applyBorder="0" applyAlignment="0" applyProtection="0"/>
    <xf numFmtId="0" fontId="27" fillId="46"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169" fontId="17" fillId="12" borderId="0" applyNumberFormat="0" applyBorder="0" applyAlignment="0" applyProtection="0"/>
    <xf numFmtId="0" fontId="27" fillId="46"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2" borderId="0" applyNumberFormat="0" applyBorder="0" applyAlignment="0" applyProtection="0"/>
    <xf numFmtId="169" fontId="17" fillId="12"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169" fontId="17" fillId="16" borderId="0" applyNumberFormat="0" applyBorder="0" applyAlignment="0" applyProtection="0"/>
    <xf numFmtId="0" fontId="27" fillId="43" borderId="0" applyNumberFormat="0" applyBorder="0" applyAlignment="0" applyProtection="0"/>
    <xf numFmtId="0" fontId="17" fillId="16"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169" fontId="17" fillId="16" borderId="0" applyNumberFormat="0" applyBorder="0" applyAlignment="0" applyProtection="0"/>
    <xf numFmtId="0" fontId="27" fillId="43"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169" fontId="17" fillId="16" borderId="0" applyNumberFormat="0" applyBorder="0" applyAlignment="0" applyProtection="0"/>
    <xf numFmtId="0" fontId="27" fillId="43"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16" borderId="0" applyNumberFormat="0" applyBorder="0" applyAlignment="0" applyProtection="0"/>
    <xf numFmtId="169" fontId="17" fillId="16"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169" fontId="17" fillId="20" borderId="0" applyNumberFormat="0" applyBorder="0" applyAlignment="0" applyProtection="0"/>
    <xf numFmtId="0" fontId="27" fillId="44" borderId="0" applyNumberFormat="0" applyBorder="0" applyAlignment="0" applyProtection="0"/>
    <xf numFmtId="0" fontId="17" fillId="20"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27" fillId="44"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169" fontId="17" fillId="20" borderId="0" applyNumberFormat="0" applyBorder="0" applyAlignment="0" applyProtection="0"/>
    <xf numFmtId="0" fontId="27" fillId="44"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169" fontId="17" fillId="20" borderId="0" applyNumberFormat="0" applyBorder="0" applyAlignment="0" applyProtection="0"/>
    <xf numFmtId="0" fontId="27" fillId="44"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0" borderId="0" applyNumberFormat="0" applyBorder="0" applyAlignment="0" applyProtection="0"/>
    <xf numFmtId="169" fontId="17" fillId="20"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169" fontId="17" fillId="24" borderId="0" applyNumberFormat="0" applyBorder="0" applyAlignment="0" applyProtection="0"/>
    <xf numFmtId="0" fontId="27" fillId="47" borderId="0" applyNumberFormat="0" applyBorder="0" applyAlignment="0" applyProtection="0"/>
    <xf numFmtId="0" fontId="17" fillId="24"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169" fontId="17" fillId="24" borderId="0" applyNumberFormat="0" applyBorder="0" applyAlignment="0" applyProtection="0"/>
    <xf numFmtId="0" fontId="27" fillId="47"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169" fontId="17" fillId="24" borderId="0" applyNumberFormat="0" applyBorder="0" applyAlignment="0" applyProtection="0"/>
    <xf numFmtId="0" fontId="27" fillId="47"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4" borderId="0" applyNumberFormat="0" applyBorder="0" applyAlignment="0" applyProtection="0"/>
    <xf numFmtId="169" fontId="17" fillId="24"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169" fontId="17" fillId="28" borderId="0" applyNumberFormat="0" applyBorder="0" applyAlignment="0" applyProtection="0"/>
    <xf numFmtId="0" fontId="27" fillId="48" borderId="0" applyNumberFormat="0" applyBorder="0" applyAlignment="0" applyProtection="0"/>
    <xf numFmtId="0" fontId="17" fillId="2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169" fontId="17" fillId="28" borderId="0" applyNumberFormat="0" applyBorder="0" applyAlignment="0" applyProtection="0"/>
    <xf numFmtId="0" fontId="27" fillId="4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169" fontId="17" fillId="28" borderId="0" applyNumberFormat="0" applyBorder="0" applyAlignment="0" applyProtection="0"/>
    <xf numFmtId="0" fontId="27" fillId="4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28" borderId="0" applyNumberFormat="0" applyBorder="0" applyAlignment="0" applyProtection="0"/>
    <xf numFmtId="169" fontId="17" fillId="28"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169" fontId="17" fillId="32" borderId="0" applyNumberFormat="0" applyBorder="0" applyAlignment="0" applyProtection="0"/>
    <xf numFmtId="0" fontId="27" fillId="49" borderId="0" applyNumberFormat="0" applyBorder="0" applyAlignment="0" applyProtection="0"/>
    <xf numFmtId="0" fontId="17" fillId="32"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169" fontId="17" fillId="32" borderId="0" applyNumberFormat="0" applyBorder="0" applyAlignment="0" applyProtection="0"/>
    <xf numFmtId="0" fontId="27" fillId="49"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169" fontId="17" fillId="32" borderId="0" applyNumberFormat="0" applyBorder="0" applyAlignment="0" applyProtection="0"/>
    <xf numFmtId="0" fontId="27" fillId="49"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17" fillId="32" borderId="0" applyNumberFormat="0" applyBorder="0" applyAlignment="0" applyProtection="0"/>
    <xf numFmtId="169" fontId="17" fillId="3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17" fillId="9"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17" fillId="13"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17" fillId="1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17" fillId="21"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17" fillId="2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17" fillId="29" borderId="0" applyNumberFormat="0" applyBorder="0" applyAlignment="0" applyProtection="0"/>
    <xf numFmtId="0" fontId="18" fillId="0" borderId="0" applyNumberFormat="0" applyFill="0" applyBorder="0" applyAlignment="0" applyProtection="0"/>
    <xf numFmtId="169" fontId="18" fillId="0" borderId="0" applyNumberFormat="0" applyFill="0" applyBorder="0" applyAlignment="0" applyProtection="0"/>
    <xf numFmtId="0" fontId="18" fillId="0" borderId="0" applyNumberFormat="0" applyFill="0" applyBorder="0" applyAlignment="0" applyProtection="0"/>
    <xf numFmtId="169" fontId="18" fillId="0" borderId="0" applyNumberFormat="0" applyFill="0" applyBorder="0" applyAlignment="0" applyProtection="0"/>
    <xf numFmtId="169" fontId="18" fillId="0" borderId="0" applyNumberFormat="0" applyFill="0" applyBorder="0" applyAlignment="0" applyProtection="0"/>
    <xf numFmtId="0" fontId="18" fillId="0" borderId="0" applyNumberFormat="0" applyFill="0" applyBorder="0" applyAlignment="0" applyProtection="0"/>
    <xf numFmtId="0" fontId="32" fillId="0" borderId="0" applyNumberFormat="0" applyFill="0" applyBorder="0" applyAlignment="0" applyProtection="0"/>
    <xf numFmtId="169" fontId="18"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18" fillId="0" borderId="0" applyNumberFormat="0" applyFill="0" applyBorder="0" applyAlignment="0" applyProtection="0"/>
    <xf numFmtId="169" fontId="18" fillId="0" borderId="0" applyNumberFormat="0" applyFill="0" applyBorder="0" applyAlignment="0" applyProtection="0"/>
    <xf numFmtId="0" fontId="18" fillId="0" borderId="0" applyNumberFormat="0" applyFill="0" applyBorder="0" applyAlignment="0" applyProtection="0"/>
    <xf numFmtId="169" fontId="18" fillId="0" borderId="0" applyNumberFormat="0" applyFill="0" applyBorder="0" applyAlignment="0" applyProtection="0"/>
    <xf numFmtId="0" fontId="18" fillId="0" borderId="0" applyNumberFormat="0" applyFill="0" applyBorder="0" applyAlignment="0" applyProtection="0"/>
    <xf numFmtId="169" fontId="18" fillId="0" borderId="0" applyNumberFormat="0" applyFill="0" applyBorder="0" applyAlignment="0" applyProtection="0"/>
    <xf numFmtId="0" fontId="18" fillId="0" borderId="0" applyNumberFormat="0" applyFill="0" applyBorder="0" applyAlignment="0" applyProtection="0"/>
    <xf numFmtId="169" fontId="18" fillId="0" borderId="0" applyNumberFormat="0" applyFill="0" applyBorder="0" applyAlignment="0" applyProtection="0"/>
    <xf numFmtId="0" fontId="18" fillId="0" borderId="0" applyNumberFormat="0" applyFill="0" applyBorder="0" applyAlignment="0" applyProtection="0"/>
    <xf numFmtId="169"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38" fillId="37" borderId="0" applyNumberFormat="0" applyBorder="0" applyAlignment="0" applyProtection="0"/>
    <xf numFmtId="0" fontId="38" fillId="37" borderId="0" applyNumberFormat="0" applyBorder="0" applyAlignment="0" applyProtection="0"/>
    <xf numFmtId="0" fontId="38" fillId="37" borderId="0" applyNumberFormat="0" applyBorder="0" applyAlignment="0" applyProtection="0"/>
    <xf numFmtId="0" fontId="7" fillId="3"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169" fontId="28" fillId="38" borderId="0" applyNumberFormat="0" applyBorder="0" applyAlignment="0" applyProtection="0"/>
    <xf numFmtId="0" fontId="28" fillId="38" borderId="0" applyNumberFormat="0" applyBorder="0" applyAlignment="0" applyProtection="0"/>
    <xf numFmtId="0" fontId="6" fillId="2"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169" fontId="6" fillId="2" borderId="0" applyNumberFormat="0" applyBorder="0" applyAlignment="0" applyProtection="0"/>
    <xf numFmtId="0" fontId="28" fillId="38"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169" fontId="6" fillId="2" borderId="0" applyNumberFormat="0" applyBorder="0" applyAlignment="0" applyProtection="0"/>
    <xf numFmtId="0" fontId="28" fillId="38"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6" fillId="2" borderId="0" applyNumberFormat="0" applyBorder="0" applyAlignment="0" applyProtection="0"/>
    <xf numFmtId="169" fontId="6" fillId="2" borderId="0" applyNumberFormat="0" applyBorder="0" applyAlignment="0" applyProtection="0"/>
    <xf numFmtId="0" fontId="29" fillId="50" borderId="17" applyNumberFormat="0" applyAlignment="0" applyProtection="0"/>
    <xf numFmtId="0" fontId="29" fillId="50" borderId="17" applyNumberFormat="0" applyAlignment="0" applyProtection="0"/>
    <xf numFmtId="0" fontId="29" fillId="50" borderId="17" applyNumberFormat="0" applyAlignment="0" applyProtection="0"/>
    <xf numFmtId="0"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29" fillId="50" borderId="17" applyNumberFormat="0" applyAlignment="0" applyProtection="0"/>
    <xf numFmtId="0" fontId="29" fillId="50" borderId="17" applyNumberFormat="0" applyAlignment="0" applyProtection="0"/>
    <xf numFmtId="0" fontId="29" fillId="50" borderId="17" applyNumberFormat="0" applyAlignment="0" applyProtection="0"/>
    <xf numFmtId="0" fontId="29" fillId="50" borderId="17" applyNumberFormat="0" applyAlignment="0" applyProtection="0"/>
    <xf numFmtId="0" fontId="29" fillId="50" borderId="17" applyNumberFormat="0" applyAlignment="0" applyProtection="0"/>
    <xf numFmtId="0" fontId="29" fillId="50" borderId="17" applyNumberFormat="0" applyAlignment="0" applyProtection="0"/>
    <xf numFmtId="169" fontId="11" fillId="6" borderId="4" applyNumberFormat="0" applyAlignment="0" applyProtection="0"/>
    <xf numFmtId="0" fontId="29" fillId="50" borderId="17" applyNumberFormat="0" applyAlignment="0" applyProtection="0"/>
    <xf numFmtId="0" fontId="11" fillId="6" borderId="4" applyNumberFormat="0" applyAlignment="0" applyProtection="0"/>
    <xf numFmtId="0" fontId="29" fillId="50" borderId="17" applyNumberFormat="0" applyAlignment="0" applyProtection="0"/>
    <xf numFmtId="0" fontId="29" fillId="50" borderId="17" applyNumberFormat="0" applyAlignment="0" applyProtection="0"/>
    <xf numFmtId="0" fontId="29" fillId="50" borderId="17" applyNumberFormat="0" applyAlignment="0" applyProtection="0"/>
    <xf numFmtId="0" fontId="29" fillId="50" borderId="17" applyNumberFormat="0" applyAlignment="0" applyProtection="0"/>
    <xf numFmtId="0" fontId="29" fillId="50" borderId="17" applyNumberFormat="0" applyAlignment="0" applyProtection="0"/>
    <xf numFmtId="0" fontId="29" fillId="50" borderId="17" applyNumberFormat="0" applyAlignment="0" applyProtection="0"/>
    <xf numFmtId="0" fontId="29" fillId="50" borderId="17"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169" fontId="11" fillId="6" borderId="4" applyNumberFormat="0" applyAlignment="0" applyProtection="0"/>
    <xf numFmtId="0" fontId="29" fillId="50" borderId="17"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169" fontId="11" fillId="6" borderId="4" applyNumberFormat="0" applyAlignment="0" applyProtection="0"/>
    <xf numFmtId="0" fontId="29" fillId="50" borderId="17"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1" fillId="6" borderId="4" applyNumberFormat="0" applyAlignment="0" applyProtection="0"/>
    <xf numFmtId="169" fontId="11" fillId="6" borderId="4"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30" fillId="51" borderId="18" applyNumberFormat="0" applyAlignment="0" applyProtection="0"/>
    <xf numFmtId="0" fontId="30" fillId="51" borderId="18" applyNumberFormat="0" applyAlignment="0" applyProtection="0"/>
    <xf numFmtId="0" fontId="30" fillId="51" borderId="18" applyNumberFormat="0" applyAlignment="0" applyProtection="0"/>
    <xf numFmtId="0" fontId="30" fillId="51" borderId="18" applyNumberFormat="0" applyAlignment="0" applyProtection="0"/>
    <xf numFmtId="0" fontId="30" fillId="51" borderId="18" applyNumberFormat="0" applyAlignment="0" applyProtection="0"/>
    <xf numFmtId="0" fontId="30" fillId="51" borderId="18" applyNumberFormat="0" applyAlignment="0" applyProtection="0"/>
    <xf numFmtId="169" fontId="30" fillId="51" borderId="18" applyNumberFormat="0" applyAlignment="0" applyProtection="0"/>
    <xf numFmtId="0" fontId="30" fillId="51" borderId="18" applyNumberFormat="0" applyAlignment="0" applyProtection="0"/>
    <xf numFmtId="0" fontId="13" fillId="7" borderId="7" applyNumberFormat="0" applyAlignment="0" applyProtection="0"/>
    <xf numFmtId="0" fontId="30" fillId="51" borderId="18" applyNumberFormat="0" applyAlignment="0" applyProtection="0"/>
    <xf numFmtId="0" fontId="30" fillId="51" borderId="18" applyNumberFormat="0" applyAlignment="0" applyProtection="0"/>
    <xf numFmtId="0" fontId="30" fillId="51" borderId="18" applyNumberFormat="0" applyAlignment="0" applyProtection="0"/>
    <xf numFmtId="0" fontId="30" fillId="51" borderId="18" applyNumberFormat="0" applyAlignment="0" applyProtection="0"/>
    <xf numFmtId="0" fontId="30" fillId="51" borderId="18" applyNumberFormat="0" applyAlignment="0" applyProtection="0"/>
    <xf numFmtId="0" fontId="30" fillId="51" borderId="18" applyNumberFormat="0" applyAlignment="0" applyProtection="0"/>
    <xf numFmtId="0" fontId="30" fillId="51" borderId="18"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169" fontId="13" fillId="7" borderId="7" applyNumberFormat="0" applyAlignment="0" applyProtection="0"/>
    <xf numFmtId="0" fontId="30" fillId="51" borderId="18"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169" fontId="13" fillId="7" borderId="7" applyNumberFormat="0" applyAlignment="0" applyProtection="0"/>
    <xf numFmtId="0" fontId="30" fillId="51" borderId="18"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3" fillId="7" borderId="7" applyNumberFormat="0" applyAlignment="0" applyProtection="0"/>
    <xf numFmtId="169" fontId="13" fillId="7" borderId="7" applyNumberFormat="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50" fillId="0" borderId="0"/>
    <xf numFmtId="0" fontId="12" fillId="0" borderId="6" applyNumberFormat="0" applyFill="0" applyAlignment="0" applyProtection="0"/>
    <xf numFmtId="0" fontId="50" fillId="0" borderId="0"/>
    <xf numFmtId="0" fontId="50"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169" fontId="31" fillId="0" borderId="19" applyNumberFormat="0" applyFill="0" applyAlignment="0" applyProtection="0"/>
    <xf numFmtId="0" fontId="31" fillId="0" borderId="19" applyNumberFormat="0" applyFill="0" applyAlignment="0" applyProtection="0"/>
    <xf numFmtId="0" fontId="12" fillId="0" borderId="6"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31" fillId="0" borderId="19"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31" fillId="0" borderId="19" applyNumberFormat="0" applyFill="0" applyAlignment="0" applyProtection="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12" fillId="0" borderId="6" applyNumberFormat="0" applyFill="0" applyAlignment="0" applyProtection="0"/>
    <xf numFmtId="169" fontId="12" fillId="0" borderId="6" applyNumberFormat="0" applyFill="0" applyAlignment="0" applyProtection="0"/>
    <xf numFmtId="0" fontId="26" fillId="0" borderId="0"/>
    <xf numFmtId="0" fontId="12" fillId="0" borderId="6" applyNumberFormat="0" applyFill="0" applyAlignment="0" applyProtection="0"/>
    <xf numFmtId="0" fontId="26" fillId="0" borderId="0"/>
    <xf numFmtId="0" fontId="26" fillId="0" borderId="0"/>
    <xf numFmtId="0" fontId="30" fillId="51" borderId="18" applyNumberFormat="0" applyAlignment="0" applyProtection="0"/>
    <xf numFmtId="0" fontId="30" fillId="51" borderId="18" applyNumberFormat="0" applyAlignment="0" applyProtection="0"/>
    <xf numFmtId="0" fontId="30" fillId="51" borderId="18" applyNumberFormat="0" applyAlignment="0" applyProtection="0"/>
    <xf numFmtId="0" fontId="13" fillId="7" borderId="7" applyNumberFormat="0" applyAlignment="0" applyProtection="0"/>
    <xf numFmtId="166" fontId="51" fillId="33" borderId="10">
      <alignment horizontal="right" vertical="center" indent="1"/>
    </xf>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166" fontId="18" fillId="0" borderId="0" applyFill="0" applyBorder="0" applyAlignment="0" applyProtection="0"/>
    <xf numFmtId="169"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43" fontId="52" fillId="0" borderId="0" applyFont="0" applyFill="0" applyBorder="0" applyAlignment="0" applyProtection="0"/>
    <xf numFmtId="43" fontId="52" fillId="0" borderId="0" applyFont="0" applyFill="0" applyBorder="0" applyAlignment="0" applyProtection="0"/>
    <xf numFmtId="43" fontId="52" fillId="0" borderId="0" applyFont="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0" fontId="18" fillId="0" borderId="0" applyFill="0" applyBorder="0" applyAlignment="0" applyProtection="0"/>
    <xf numFmtId="3" fontId="18" fillId="0" borderId="0" applyFill="0" applyBorder="0" applyAlignment="0" applyProtection="0"/>
    <xf numFmtId="3" fontId="18" fillId="0" borderId="0" applyFill="0" applyBorder="0" applyAlignment="0" applyProtection="0"/>
    <xf numFmtId="0" fontId="26" fillId="0" borderId="0"/>
    <xf numFmtId="3" fontId="18" fillId="0" borderId="0" applyFill="0" applyBorder="0" applyAlignment="0" applyProtection="0"/>
    <xf numFmtId="0" fontId="26" fillId="0" borderId="0"/>
    <xf numFmtId="3" fontId="18" fillId="0" borderId="0" applyFill="0" applyBorder="0" applyAlignment="0" applyProtection="0"/>
    <xf numFmtId="0" fontId="26" fillId="0" borderId="0"/>
    <xf numFmtId="0" fontId="26" fillId="0" borderId="0"/>
    <xf numFmtId="3" fontId="18" fillId="0" borderId="0" applyFill="0" applyBorder="0" applyAlignment="0" applyProtection="0"/>
    <xf numFmtId="179" fontId="18" fillId="0" borderId="0" applyFill="0" applyBorder="0" applyAlignment="0" applyProtection="0"/>
    <xf numFmtId="180" fontId="18" fillId="0" borderId="0" applyFill="0" applyBorder="0" applyAlignment="0" applyProtection="0"/>
    <xf numFmtId="2" fontId="53" fillId="0" borderId="0">
      <alignment horizontal="center"/>
    </xf>
    <xf numFmtId="0" fontId="54" fillId="0" borderId="0" applyNumberFormat="0" applyFill="0" applyBorder="0" applyAlignment="0"/>
    <xf numFmtId="0" fontId="45" fillId="0" borderId="22" applyNumberFormat="0" applyFill="0" applyAlignment="0" applyProtection="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169" fontId="33" fillId="0" borderId="0" applyNumberFormat="0" applyFill="0" applyBorder="0" applyAlignment="0" applyProtection="0"/>
    <xf numFmtId="0" fontId="33" fillId="0" borderId="0" applyNumberFormat="0" applyFill="0" applyBorder="0" applyAlignment="0" applyProtection="0"/>
    <xf numFmtId="0" fontId="5"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33" fillId="0" borderId="0" applyNumberFormat="0" applyFill="0" applyBorder="0" applyAlignment="0" applyProtection="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33" fillId="0" borderId="0" applyNumberFormat="0" applyFill="0" applyBorder="0" applyAlignment="0" applyProtection="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5" fillId="0" borderId="0" applyNumberFormat="0" applyFill="0" applyBorder="0" applyAlignment="0" applyProtection="0"/>
    <xf numFmtId="169" fontId="5" fillId="0" borderId="0" applyNumberFormat="0" applyFill="0" applyBorder="0" applyAlignment="0" applyProtection="0"/>
    <xf numFmtId="0" fontId="26" fillId="0" borderId="0"/>
    <xf numFmtId="0" fontId="5" fillId="0" borderId="0" applyNumberFormat="0" applyFill="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169" fontId="17" fillId="9" borderId="0" applyNumberFormat="0" applyBorder="0" applyAlignment="0" applyProtection="0"/>
    <xf numFmtId="0" fontId="27" fillId="52" borderId="0" applyNumberFormat="0" applyBorder="0" applyAlignment="0" applyProtection="0"/>
    <xf numFmtId="0" fontId="17" fillId="9"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27" fillId="52" borderId="0" applyNumberFormat="0" applyBorder="0" applyAlignment="0" applyProtection="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27" fillId="52" borderId="0" applyNumberFormat="0" applyBorder="0" applyAlignment="0" applyProtection="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9" borderId="0" applyNumberFormat="0" applyBorder="0" applyAlignment="0" applyProtection="0"/>
    <xf numFmtId="169" fontId="17" fillId="9" borderId="0" applyNumberFormat="0" applyBorder="0" applyAlignment="0" applyProtection="0"/>
    <xf numFmtId="0" fontId="26" fillId="0" borderId="0"/>
    <xf numFmtId="0" fontId="17" fillId="9"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169" fontId="17" fillId="13" borderId="0" applyNumberFormat="0" applyBorder="0" applyAlignment="0" applyProtection="0"/>
    <xf numFmtId="0" fontId="27" fillId="53" borderId="0" applyNumberFormat="0" applyBorder="0" applyAlignment="0" applyProtection="0"/>
    <xf numFmtId="0" fontId="17" fillId="1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27" fillId="53" borderId="0" applyNumberFormat="0" applyBorder="0" applyAlignment="0" applyProtection="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27" fillId="53" borderId="0" applyNumberFormat="0" applyBorder="0" applyAlignment="0" applyProtection="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3" borderId="0" applyNumberFormat="0" applyBorder="0" applyAlignment="0" applyProtection="0"/>
    <xf numFmtId="169" fontId="17" fillId="13" borderId="0" applyNumberFormat="0" applyBorder="0" applyAlignment="0" applyProtection="0"/>
    <xf numFmtId="0" fontId="26" fillId="0" borderId="0"/>
    <xf numFmtId="0" fontId="17" fillId="13"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169" fontId="17" fillId="17" borderId="0" applyNumberFormat="0" applyBorder="0" applyAlignment="0" applyProtection="0"/>
    <xf numFmtId="0" fontId="27" fillId="54" borderId="0" applyNumberFormat="0" applyBorder="0" applyAlignment="0" applyProtection="0"/>
    <xf numFmtId="0" fontId="17" fillId="17"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27" fillId="54" borderId="0" applyNumberFormat="0" applyBorder="0" applyAlignment="0" applyProtection="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27" fillId="54" borderId="0" applyNumberFormat="0" applyBorder="0" applyAlignment="0" applyProtection="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17" borderId="0" applyNumberFormat="0" applyBorder="0" applyAlignment="0" applyProtection="0"/>
    <xf numFmtId="169" fontId="17" fillId="17" borderId="0" applyNumberFormat="0" applyBorder="0" applyAlignment="0" applyProtection="0"/>
    <xf numFmtId="0" fontId="26" fillId="0" borderId="0"/>
    <xf numFmtId="0" fontId="17" fillId="17"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169" fontId="17" fillId="21" borderId="0" applyNumberFormat="0" applyBorder="0" applyAlignment="0" applyProtection="0"/>
    <xf numFmtId="0" fontId="27" fillId="47" borderId="0" applyNumberFormat="0" applyBorder="0" applyAlignment="0" applyProtection="0"/>
    <xf numFmtId="0" fontId="17" fillId="21"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27" fillId="47" borderId="0" applyNumberFormat="0" applyBorder="0" applyAlignment="0" applyProtection="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27" fillId="47" borderId="0" applyNumberFormat="0" applyBorder="0" applyAlignment="0" applyProtection="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1" borderId="0" applyNumberFormat="0" applyBorder="0" applyAlignment="0" applyProtection="0"/>
    <xf numFmtId="169" fontId="17" fillId="21" borderId="0" applyNumberFormat="0" applyBorder="0" applyAlignment="0" applyProtection="0"/>
    <xf numFmtId="0" fontId="26" fillId="0" borderId="0"/>
    <xf numFmtId="0" fontId="17" fillId="21"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169" fontId="17" fillId="25" borderId="0" applyNumberFormat="0" applyBorder="0" applyAlignment="0" applyProtection="0"/>
    <xf numFmtId="0" fontId="27" fillId="48" borderId="0" applyNumberFormat="0" applyBorder="0" applyAlignment="0" applyProtection="0"/>
    <xf numFmtId="0" fontId="17" fillId="25"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27" fillId="48" borderId="0" applyNumberFormat="0" applyBorder="0" applyAlignment="0" applyProtection="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27" fillId="48" borderId="0" applyNumberFormat="0" applyBorder="0" applyAlignment="0" applyProtection="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5" borderId="0" applyNumberFormat="0" applyBorder="0" applyAlignment="0" applyProtection="0"/>
    <xf numFmtId="169" fontId="17" fillId="25" borderId="0" applyNumberFormat="0" applyBorder="0" applyAlignment="0" applyProtection="0"/>
    <xf numFmtId="0" fontId="26" fillId="0" borderId="0"/>
    <xf numFmtId="0" fontId="17" fillId="25"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169" fontId="17" fillId="29" borderId="0" applyNumberFormat="0" applyBorder="0" applyAlignment="0" applyProtection="0"/>
    <xf numFmtId="0" fontId="27" fillId="55" borderId="0" applyNumberFormat="0" applyBorder="0" applyAlignment="0" applyProtection="0"/>
    <xf numFmtId="0" fontId="17" fillId="29"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27" fillId="55" borderId="0" applyNumberFormat="0" applyBorder="0" applyAlignment="0" applyProtection="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27" fillId="55" borderId="0" applyNumberFormat="0" applyBorder="0" applyAlignment="0" applyProtection="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17" fillId="29" borderId="0" applyNumberFormat="0" applyBorder="0" applyAlignment="0" applyProtection="0"/>
    <xf numFmtId="169" fontId="17" fillId="29" borderId="0" applyNumberFormat="0" applyBorder="0" applyAlignment="0" applyProtection="0"/>
    <xf numFmtId="0" fontId="26" fillId="0" borderId="0"/>
    <xf numFmtId="0" fontId="17" fillId="29" borderId="0" applyNumberFormat="0" applyBorder="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35" fillId="41" borderId="17" applyNumberFormat="0" applyAlignment="0" applyProtection="0"/>
    <xf numFmtId="0" fontId="35" fillId="41" borderId="17" applyNumberFormat="0" applyAlignment="0" applyProtection="0"/>
    <xf numFmtId="0" fontId="35" fillId="41" borderId="17" applyNumberFormat="0" applyAlignment="0" applyProtection="0"/>
    <xf numFmtId="0" fontId="35" fillId="41" borderId="17" applyNumberFormat="0" applyAlignment="0" applyProtection="0"/>
    <xf numFmtId="0" fontId="35" fillId="41" borderId="17" applyNumberFormat="0" applyAlignment="0" applyProtection="0"/>
    <xf numFmtId="0" fontId="35" fillId="41" borderId="17" applyNumberFormat="0" applyAlignment="0" applyProtection="0"/>
    <xf numFmtId="169" fontId="35" fillId="41" borderId="17" applyNumberFormat="0" applyAlignment="0" applyProtection="0"/>
    <xf numFmtId="0" fontId="35" fillId="41" borderId="17" applyNumberFormat="0" applyAlignment="0" applyProtection="0"/>
    <xf numFmtId="0" fontId="9" fillId="5" borderId="4" applyNumberFormat="0" applyAlignment="0" applyProtection="0"/>
    <xf numFmtId="0" fontId="35" fillId="41" borderId="17" applyNumberFormat="0" applyAlignment="0" applyProtection="0"/>
    <xf numFmtId="0" fontId="35" fillId="41" borderId="17" applyNumberFormat="0" applyAlignment="0" applyProtection="0"/>
    <xf numFmtId="0" fontId="35" fillId="41" borderId="17" applyNumberFormat="0" applyAlignment="0" applyProtection="0"/>
    <xf numFmtId="0" fontId="35" fillId="41" borderId="17" applyNumberFormat="0" applyAlignment="0" applyProtection="0"/>
    <xf numFmtId="0" fontId="35" fillId="41" borderId="17" applyNumberFormat="0" applyAlignment="0" applyProtection="0"/>
    <xf numFmtId="0" fontId="35" fillId="41" borderId="17" applyNumberFormat="0" applyAlignment="0" applyProtection="0"/>
    <xf numFmtId="0" fontId="35" fillId="41" borderId="17" applyNumberFormat="0" applyAlignment="0" applyProtection="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35" fillId="41" borderId="17" applyNumberFormat="0" applyAlignment="0" applyProtection="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35" fillId="41" borderId="17" applyNumberFormat="0" applyAlignment="0" applyProtection="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9" fillId="5" borderId="4" applyNumberFormat="0" applyAlignment="0" applyProtection="0"/>
    <xf numFmtId="169" fontId="9" fillId="5" borderId="4" applyNumberFormat="0" applyAlignment="0" applyProtection="0"/>
    <xf numFmtId="0" fontId="26" fillId="0" borderId="0"/>
    <xf numFmtId="0" fontId="9" fillId="5" borderId="4" applyNumberFormat="0" applyAlignment="0" applyProtection="0"/>
    <xf numFmtId="0" fontId="26" fillId="0" borderId="0"/>
    <xf numFmtId="0" fontId="26" fillId="0" borderId="0"/>
    <xf numFmtId="0" fontId="55" fillId="58" borderId="0">
      <alignment horizontal="center"/>
    </xf>
    <xf numFmtId="181" fontId="18" fillId="0" borderId="0" applyFont="0" applyFill="0" applyBorder="0" applyAlignment="0" applyProtection="0"/>
    <xf numFmtId="169"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69"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69"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69"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0" fontId="26" fillId="0" borderId="0"/>
    <xf numFmtId="0" fontId="26" fillId="0" borderId="0"/>
    <xf numFmtId="0" fontId="26" fillId="0" borderId="0"/>
    <xf numFmtId="169" fontId="1"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81" fontId="18" fillId="0" borderId="0" applyFont="0" applyFill="0" applyBorder="0" applyAlignment="0" applyProtection="0"/>
    <xf numFmtId="169" fontId="18" fillId="0" borderId="0" applyFont="0" applyFill="0" applyBorder="0" applyAlignment="0" applyProtection="0"/>
    <xf numFmtId="0" fontId="26" fillId="0" borderId="0"/>
    <xf numFmtId="181" fontId="18" fillId="0" borderId="0" applyFont="0" applyFill="0" applyBorder="0" applyAlignment="0" applyProtection="0"/>
    <xf numFmtId="0" fontId="26" fillId="0" borderId="0"/>
    <xf numFmtId="0" fontId="26" fillId="0" borderId="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69"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82" fontId="18" fillId="0" borderId="0" applyFont="0" applyFill="0" applyBorder="0" applyAlignment="0" applyProtection="0"/>
    <xf numFmtId="182" fontId="18" fillId="0" borderId="0" applyFont="0" applyFill="0" applyBorder="0" applyAlignment="0" applyProtection="0"/>
    <xf numFmtId="182" fontId="18" fillId="0" borderId="0" applyFont="0" applyFill="0" applyBorder="0" applyAlignment="0" applyProtection="0"/>
    <xf numFmtId="182" fontId="18" fillId="0" borderId="0" applyFont="0" applyFill="0" applyBorder="0" applyAlignment="0" applyProtection="0"/>
    <xf numFmtId="182" fontId="18" fillId="0" borderId="0" applyFont="0" applyFill="0" applyBorder="0" applyAlignment="0" applyProtection="0"/>
    <xf numFmtId="169"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2"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0" fontId="26" fillId="0" borderId="0"/>
    <xf numFmtId="0" fontId="26" fillId="0" borderId="0"/>
    <xf numFmtId="0" fontId="26" fillId="0" borderId="0"/>
    <xf numFmtId="169"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69"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69"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69"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181" fontId="18" fillId="0" borderId="0" applyFont="0" applyFill="0" applyBorder="0" applyAlignment="0" applyProtection="0"/>
    <xf numFmtId="0" fontId="56" fillId="0" borderId="0"/>
    <xf numFmtId="0" fontId="18" fillId="0" borderId="0"/>
    <xf numFmtId="169" fontId="56" fillId="0" borderId="0"/>
    <xf numFmtId="0" fontId="26" fillId="0" borderId="0"/>
    <xf numFmtId="0" fontId="56" fillId="0" borderId="0"/>
    <xf numFmtId="0" fontId="26" fillId="0" borderId="0"/>
    <xf numFmtId="0" fontId="26" fillId="0" borderId="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15" fillId="0" borderId="0" applyNumberFormat="0" applyFill="0" applyBorder="0" applyAlignment="0" applyProtection="0"/>
    <xf numFmtId="2" fontId="18" fillId="0" borderId="0" applyFill="0" applyBorder="0" applyAlignment="0" applyProtection="0"/>
    <xf numFmtId="0" fontId="24" fillId="0" borderId="0" applyNumberFormat="0" applyFill="0" applyBorder="0" applyAlignment="0"/>
    <xf numFmtId="0" fontId="28" fillId="38"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6" fillId="2" borderId="0" applyNumberFormat="0" applyBorder="0" applyAlignment="0" applyProtection="0"/>
    <xf numFmtId="0" fontId="45" fillId="0" borderId="22" applyNumberFormat="0" applyFill="0" applyAlignment="0" applyProtection="0"/>
    <xf numFmtId="0" fontId="57" fillId="0" borderId="0" applyNumberFormat="0" applyFill="0" applyBorder="0" applyAlignment="0" applyProtection="0"/>
    <xf numFmtId="0" fontId="45" fillId="0" borderId="22" applyNumberFormat="0" applyFill="0" applyAlignment="0" applyProtection="0"/>
    <xf numFmtId="0" fontId="3" fillId="0" borderId="1" applyNumberFormat="0" applyFill="0" applyAlignment="0" applyProtection="0"/>
    <xf numFmtId="0" fontId="46" fillId="0" borderId="23" applyNumberFormat="0" applyFill="0" applyAlignment="0" applyProtection="0"/>
    <xf numFmtId="0" fontId="19" fillId="0" borderId="0" applyNumberFormat="0" applyFill="0" applyBorder="0" applyAlignment="0" applyProtection="0"/>
    <xf numFmtId="0" fontId="46" fillId="0" borderId="23" applyNumberFormat="0" applyFill="0" applyAlignment="0" applyProtection="0"/>
    <xf numFmtId="0" fontId="4" fillId="0" borderId="2"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0" fontId="5" fillId="0" borderId="3" applyNumberFormat="0" applyFill="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5" fillId="0" borderId="0" applyNumberFormat="0" applyFill="0" applyBorder="0" applyAlignment="0" applyProtection="0"/>
    <xf numFmtId="0" fontId="36" fillId="0" borderId="0" applyNumberFormat="0" applyFill="0" applyBorder="0" applyAlignment="0" applyProtection="0">
      <alignment vertical="top"/>
      <protection locked="0"/>
    </xf>
    <xf numFmtId="0" fontId="26" fillId="0" borderId="0"/>
    <xf numFmtId="0" fontId="26" fillId="0" borderId="0"/>
    <xf numFmtId="0" fontId="26" fillId="0" borderId="0"/>
    <xf numFmtId="0" fontId="26" fillId="0" borderId="0"/>
    <xf numFmtId="0" fontId="26" fillId="0" borderId="0"/>
    <xf numFmtId="0" fontId="26" fillId="0" borderId="0"/>
    <xf numFmtId="0" fontId="36" fillId="0" borderId="0" applyNumberFormat="0" applyFill="0" applyBorder="0" applyAlignment="0" applyProtection="0">
      <alignment vertical="top"/>
      <protection locked="0"/>
    </xf>
    <xf numFmtId="0" fontId="26" fillId="0" borderId="0"/>
    <xf numFmtId="0" fontId="26" fillId="0" borderId="0"/>
    <xf numFmtId="0" fontId="26" fillId="0" borderId="0"/>
    <xf numFmtId="0" fontId="26" fillId="0" borderId="0"/>
    <xf numFmtId="0" fontId="26" fillId="0" borderId="0"/>
    <xf numFmtId="0" fontId="26" fillId="0" borderId="0"/>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6" fillId="0" borderId="0"/>
    <xf numFmtId="169" fontId="36" fillId="0" borderId="0" applyNumberFormat="0" applyFill="0" applyBorder="0" applyAlignment="0" applyProtection="0">
      <alignment vertical="top"/>
      <protection locked="0"/>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6" fillId="0" borderId="0"/>
    <xf numFmtId="0" fontId="26" fillId="0" borderId="0"/>
    <xf numFmtId="0" fontId="26" fillId="0" borderId="0"/>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6" fillId="0" borderId="0"/>
    <xf numFmtId="0" fontId="26" fillId="0" borderId="0"/>
    <xf numFmtId="0" fontId="36" fillId="0" borderId="0" applyNumberFormat="0" applyFill="0" applyBorder="0" applyAlignment="0" applyProtection="0">
      <alignment vertical="top"/>
      <protection locked="0"/>
    </xf>
    <xf numFmtId="0" fontId="26" fillId="0" borderId="0"/>
    <xf numFmtId="0" fontId="26" fillId="0" borderId="0"/>
    <xf numFmtId="0" fontId="26" fillId="0" borderId="0"/>
    <xf numFmtId="0" fontId="26" fillId="0" borderId="0"/>
    <xf numFmtId="0" fontId="26" fillId="0" borderId="0"/>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6" fillId="0" borderId="0"/>
    <xf numFmtId="0" fontId="26" fillId="0" borderId="0"/>
    <xf numFmtId="0" fontId="26" fillId="0" borderId="0"/>
    <xf numFmtId="0" fontId="26" fillId="0" borderId="0"/>
    <xf numFmtId="0" fontId="26" fillId="0" borderId="0"/>
    <xf numFmtId="0" fontId="26" fillId="0" borderId="0"/>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169" fontId="37"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6" fillId="0" borderId="0"/>
    <xf numFmtId="0" fontId="26" fillId="0" borderId="0"/>
    <xf numFmtId="0" fontId="26" fillId="0" borderId="0"/>
    <xf numFmtId="0" fontId="26" fillId="0" borderId="0"/>
    <xf numFmtId="0" fontId="26" fillId="0" borderId="0"/>
    <xf numFmtId="0" fontId="26" fillId="0" borderId="0"/>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6" fillId="0" borderId="0"/>
    <xf numFmtId="0" fontId="26" fillId="0" borderId="0"/>
    <xf numFmtId="0" fontId="26" fillId="0" borderId="0"/>
    <xf numFmtId="0" fontId="26" fillId="0" borderId="0"/>
    <xf numFmtId="0" fontId="26" fillId="0" borderId="0"/>
    <xf numFmtId="0" fontId="26" fillId="0" borderId="0"/>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6" fillId="0" borderId="0"/>
    <xf numFmtId="0" fontId="26" fillId="0" borderId="0"/>
    <xf numFmtId="0" fontId="26" fillId="0" borderId="0"/>
    <xf numFmtId="0" fontId="26" fillId="0" borderId="0"/>
    <xf numFmtId="0" fontId="26" fillId="0" borderId="0"/>
    <xf numFmtId="0" fontId="26" fillId="0" borderId="0"/>
    <xf numFmtId="0" fontId="36" fillId="0" borderId="0" applyNumberFormat="0" applyFill="0" applyBorder="0" applyAlignment="0" applyProtection="0">
      <alignment vertical="top"/>
      <protection locked="0"/>
    </xf>
    <xf numFmtId="0" fontId="26" fillId="0" borderId="0"/>
    <xf numFmtId="0" fontId="26" fillId="0" borderId="0"/>
    <xf numFmtId="0" fontId="26" fillId="0" borderId="0"/>
    <xf numFmtId="0" fontId="26" fillId="0" borderId="0"/>
    <xf numFmtId="0" fontId="26" fillId="0" borderId="0"/>
    <xf numFmtId="0" fontId="26" fillId="0" borderId="0"/>
    <xf numFmtId="0" fontId="36" fillId="0" borderId="0" applyNumberFormat="0" applyFill="0" applyBorder="0" applyAlignment="0" applyProtection="0">
      <alignment vertical="top"/>
      <protection locked="0"/>
    </xf>
    <xf numFmtId="0" fontId="26" fillId="0" borderId="0"/>
    <xf numFmtId="0" fontId="26" fillId="0" borderId="0"/>
    <xf numFmtId="0" fontId="26" fillId="0" borderId="0"/>
    <xf numFmtId="0" fontId="26" fillId="0" borderId="0"/>
    <xf numFmtId="0" fontId="26" fillId="0" borderId="0"/>
    <xf numFmtId="0" fontId="26" fillId="0" borderId="0"/>
    <xf numFmtId="0" fontId="3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169" fontId="36"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26" fillId="0" borderId="0"/>
    <xf numFmtId="0" fontId="26" fillId="0" borderId="0"/>
    <xf numFmtId="0" fontId="26" fillId="0" borderId="0"/>
    <xf numFmtId="0" fontId="3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6" fillId="0" borderId="0"/>
    <xf numFmtId="0" fontId="37" fillId="0" borderId="0" applyNumberFormat="0" applyFill="0" applyBorder="0" applyAlignment="0" applyProtection="0">
      <alignment vertical="top"/>
      <protection locked="0"/>
    </xf>
    <xf numFmtId="169" fontId="58" fillId="0" borderId="0" applyNumberFormat="0" applyFill="0" applyBorder="0" applyAlignment="0" applyProtection="0">
      <alignment vertical="top"/>
      <protection locked="0"/>
    </xf>
    <xf numFmtId="169" fontId="59" fillId="0" borderId="0" applyNumberFormat="0" applyFill="0" applyBorder="0" applyAlignment="0" applyProtection="0">
      <alignment vertical="top"/>
      <protection locked="0"/>
    </xf>
    <xf numFmtId="0" fontId="26" fillId="0" borderId="0"/>
    <xf numFmtId="169" fontId="58"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60" fillId="0" borderId="0" applyNumberFormat="0" applyFill="0" applyBorder="0" applyAlignment="0" applyProtection="0"/>
    <xf numFmtId="0" fontId="58" fillId="0" borderId="0" applyNumberFormat="0" applyFill="0" applyBorder="0" applyAlignment="0" applyProtection="0">
      <alignment vertical="top"/>
      <protection locked="0"/>
    </xf>
    <xf numFmtId="183" fontId="32" fillId="0" borderId="0" applyFont="0" applyFill="0" applyBorder="0" applyAlignment="0" applyProtection="0"/>
    <xf numFmtId="183" fontId="32" fillId="0" borderId="0" applyFont="0" applyFill="0" applyBorder="0" applyAlignment="0" applyProtection="0"/>
    <xf numFmtId="0" fontId="26" fillId="0" borderId="0"/>
    <xf numFmtId="0" fontId="26" fillId="0" borderId="0"/>
    <xf numFmtId="0" fontId="26" fillId="0" borderId="0"/>
    <xf numFmtId="184" fontId="32" fillId="0" borderId="0" applyFont="0" applyFill="0" applyBorder="0" applyAlignment="0" applyProtection="0"/>
    <xf numFmtId="184" fontId="32" fillId="0" borderId="0" applyFont="0" applyFill="0" applyBorder="0" applyAlignment="0" applyProtection="0"/>
    <xf numFmtId="0" fontId="26" fillId="0" borderId="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38" fillId="37" borderId="0" applyNumberFormat="0" applyBorder="0" applyAlignment="0" applyProtection="0"/>
    <xf numFmtId="0" fontId="38" fillId="37" borderId="0" applyNumberFormat="0" applyBorder="0" applyAlignment="0" applyProtection="0"/>
    <xf numFmtId="0" fontId="38" fillId="37" borderId="0" applyNumberFormat="0" applyBorder="0" applyAlignment="0" applyProtection="0"/>
    <xf numFmtId="0" fontId="38" fillId="37" borderId="0" applyNumberFormat="0" applyBorder="0" applyAlignment="0" applyProtection="0"/>
    <xf numFmtId="0" fontId="38" fillId="37" borderId="0" applyNumberFormat="0" applyBorder="0" applyAlignment="0" applyProtection="0"/>
    <xf numFmtId="0" fontId="38" fillId="37" borderId="0" applyNumberFormat="0" applyBorder="0" applyAlignment="0" applyProtection="0"/>
    <xf numFmtId="169" fontId="7" fillId="3" borderId="0" applyNumberFormat="0" applyBorder="0" applyAlignment="0" applyProtection="0"/>
    <xf numFmtId="0" fontId="38" fillId="37" borderId="0" applyNumberFormat="0" applyBorder="0" applyAlignment="0" applyProtection="0"/>
    <xf numFmtId="0" fontId="7" fillId="3" borderId="0" applyNumberFormat="0" applyBorder="0" applyAlignment="0" applyProtection="0"/>
    <xf numFmtId="0" fontId="38" fillId="37" borderId="0" applyNumberFormat="0" applyBorder="0" applyAlignment="0" applyProtection="0"/>
    <xf numFmtId="0" fontId="38" fillId="37" borderId="0" applyNumberFormat="0" applyBorder="0" applyAlignment="0" applyProtection="0"/>
    <xf numFmtId="0" fontId="38" fillId="37" borderId="0" applyNumberFormat="0" applyBorder="0" applyAlignment="0" applyProtection="0"/>
    <xf numFmtId="0" fontId="38" fillId="37" borderId="0" applyNumberFormat="0" applyBorder="0" applyAlignment="0" applyProtection="0"/>
    <xf numFmtId="0" fontId="38" fillId="37" borderId="0" applyNumberFormat="0" applyBorder="0" applyAlignment="0" applyProtection="0"/>
    <xf numFmtId="0" fontId="38" fillId="37" borderId="0" applyNumberFormat="0" applyBorder="0" applyAlignment="0" applyProtection="0"/>
    <xf numFmtId="0" fontId="38" fillId="37" borderId="0" applyNumberFormat="0" applyBorder="0" applyAlignment="0" applyProtection="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38" fillId="37" borderId="0" applyNumberFormat="0" applyBorder="0" applyAlignment="0" applyProtection="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38" fillId="37" borderId="0" applyNumberFormat="0" applyBorder="0" applyAlignment="0" applyProtection="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7" fillId="3" borderId="0" applyNumberFormat="0" applyBorder="0" applyAlignment="0" applyProtection="0"/>
    <xf numFmtId="169" fontId="7" fillId="3" borderId="0" applyNumberFormat="0" applyBorder="0" applyAlignment="0" applyProtection="0"/>
    <xf numFmtId="0" fontId="26" fillId="0" borderId="0"/>
    <xf numFmtId="0" fontId="7" fillId="3" borderId="0" applyNumberFormat="0" applyBorder="0" applyAlignment="0" applyProtection="0"/>
    <xf numFmtId="0" fontId="26" fillId="0" borderId="0"/>
    <xf numFmtId="0" fontId="26" fillId="0" borderId="0"/>
    <xf numFmtId="0" fontId="35" fillId="41" borderId="17" applyNumberFormat="0" applyAlignment="0" applyProtection="0"/>
    <xf numFmtId="0" fontId="35" fillId="41" borderId="17" applyNumberFormat="0" applyAlignment="0" applyProtection="0"/>
    <xf numFmtId="0" fontId="35" fillId="41" borderId="17" applyNumberFormat="0" applyAlignment="0" applyProtection="0"/>
    <xf numFmtId="0" fontId="9" fillId="5" borderId="4" applyNumberFormat="0" applyAlignment="0" applyProtection="0"/>
    <xf numFmtId="0" fontId="31" fillId="0" borderId="19" applyNumberFormat="0" applyFill="0" applyAlignment="0" applyProtection="0"/>
    <xf numFmtId="0" fontId="31" fillId="0" borderId="19" applyNumberFormat="0" applyFill="0" applyAlignment="0" applyProtection="0"/>
    <xf numFmtId="0" fontId="31" fillId="0" borderId="19" applyNumberFormat="0" applyFill="0" applyAlignment="0" applyProtection="0"/>
    <xf numFmtId="0" fontId="12" fillId="0" borderId="6" applyNumberFormat="0" applyFill="0" applyAlignment="0" applyProtection="0"/>
    <xf numFmtId="164" fontId="61" fillId="0" borderId="0" applyFont="0" applyFill="0" applyBorder="0" applyAlignment="0" applyProtection="0"/>
    <xf numFmtId="164" fontId="61" fillId="0" borderId="0" applyFont="0" applyFill="0" applyBorder="0" applyAlignment="0" applyProtection="0"/>
    <xf numFmtId="0" fontId="26" fillId="0" borderId="0"/>
    <xf numFmtId="0" fontId="26" fillId="0" borderId="0"/>
    <xf numFmtId="0" fontId="26" fillId="0" borderId="0"/>
    <xf numFmtId="164" fontId="61"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68"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43"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43"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74"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77" fontId="18" fillId="0" borderId="0" applyFont="0" applyFill="0" applyBorder="0" applyAlignment="0" applyProtection="0"/>
    <xf numFmtId="43" fontId="18" fillId="0" borderId="0" applyFont="0" applyFill="0" applyBorder="0" applyAlignment="0" applyProtection="0"/>
    <xf numFmtId="0" fontId="26" fillId="0" borderId="0"/>
    <xf numFmtId="0" fontId="26" fillId="0" borderId="0"/>
    <xf numFmtId="0" fontId="26" fillId="0" borderId="0"/>
    <xf numFmtId="168" fontId="18" fillId="0" borderId="0" applyFont="0" applyFill="0" applyBorder="0" applyAlignment="0" applyProtection="0"/>
    <xf numFmtId="168" fontId="18" fillId="0" borderId="0" applyFont="0" applyFill="0" applyBorder="0" applyAlignment="0" applyProtection="0"/>
    <xf numFmtId="166"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7"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68" fontId="18" fillId="0" borderId="0" applyFont="0" applyFill="0" applyBorder="0" applyAlignment="0" applyProtection="0"/>
    <xf numFmtId="7" fontId="18" fillId="0" borderId="0" applyFont="0" applyFill="0" applyBorder="0" applyAlignment="0" applyProtection="0"/>
    <xf numFmtId="185" fontId="18" fillId="0" borderId="0" applyFont="0" applyFill="0" applyBorder="0" applyAlignment="0" applyProtection="0"/>
    <xf numFmtId="7"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7"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74"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177" fontId="18" fillId="0" borderId="0" applyFont="0" applyFill="0" applyBorder="0" applyAlignment="0" applyProtection="0"/>
    <xf numFmtId="7" fontId="18" fillId="0" borderId="0" applyFont="0" applyFill="0" applyBorder="0" applyAlignment="0" applyProtection="0"/>
    <xf numFmtId="0" fontId="26" fillId="0" borderId="0"/>
    <xf numFmtId="0" fontId="26" fillId="0" borderId="0"/>
    <xf numFmtId="0" fontId="26" fillId="0" borderId="0"/>
    <xf numFmtId="168" fontId="18" fillId="0" borderId="0" applyFont="0" applyFill="0" applyBorder="0" applyAlignment="0" applyProtection="0"/>
    <xf numFmtId="168" fontId="18" fillId="0" borderId="0" applyFont="0" applyFill="0" applyBorder="0" applyAlignment="0" applyProtection="0"/>
    <xf numFmtId="166"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64" fontId="61" fillId="0" borderId="0" applyFont="0" applyFill="0" applyBorder="0" applyAlignment="0" applyProtection="0"/>
    <xf numFmtId="186" fontId="18" fillId="0" borderId="0" applyFont="0" applyFill="0" applyBorder="0" applyAlignment="0" applyProtection="0"/>
    <xf numFmtId="186" fontId="18" fillId="0" borderId="0" applyFont="0" applyFill="0" applyBorder="0" applyAlignment="0" applyProtection="0"/>
    <xf numFmtId="186" fontId="18" fillId="0" borderId="0" applyFont="0" applyFill="0" applyBorder="0" applyAlignment="0" applyProtection="0"/>
    <xf numFmtId="186"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64" fontId="18" fillId="0" borderId="0" applyFont="0" applyFill="0" applyBorder="0" applyAlignment="0" applyProtection="0"/>
    <xf numFmtId="164" fontId="61"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68"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43"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43"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74"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77" fontId="18" fillId="0" borderId="0" applyFont="0" applyFill="0" applyBorder="0" applyAlignment="0" applyProtection="0"/>
    <xf numFmtId="43" fontId="18" fillId="0" borderId="0" applyFont="0" applyFill="0" applyBorder="0" applyAlignment="0" applyProtection="0"/>
    <xf numFmtId="0" fontId="26" fillId="0" borderId="0"/>
    <xf numFmtId="0" fontId="26" fillId="0" borderId="0"/>
    <xf numFmtId="0" fontId="26" fillId="0" borderId="0"/>
    <xf numFmtId="168" fontId="18" fillId="0" borderId="0" applyFont="0" applyFill="0" applyBorder="0" applyAlignment="0" applyProtection="0"/>
    <xf numFmtId="168" fontId="18" fillId="0" borderId="0" applyFont="0" applyFill="0" applyBorder="0" applyAlignment="0" applyProtection="0"/>
    <xf numFmtId="166"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7"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7"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168" fontId="18" fillId="0" borderId="0" applyFont="0" applyFill="0" applyBorder="0" applyAlignment="0" applyProtection="0"/>
    <xf numFmtId="7" fontId="18" fillId="0" borderId="0" applyFont="0" applyFill="0" applyBorder="0" applyAlignment="0" applyProtection="0"/>
    <xf numFmtId="185" fontId="18" fillId="0" borderId="0" applyFont="0" applyFill="0" applyBorder="0" applyAlignment="0" applyProtection="0"/>
    <xf numFmtId="7"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7"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7"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68"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43"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43"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74"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77" fontId="18" fillId="0" borderId="0" applyFont="0" applyFill="0" applyBorder="0" applyAlignment="0" applyProtection="0"/>
    <xf numFmtId="43" fontId="18" fillId="0" borderId="0" applyFont="0" applyFill="0" applyBorder="0" applyAlignment="0" applyProtection="0"/>
    <xf numFmtId="0" fontId="26" fillId="0" borderId="0"/>
    <xf numFmtId="0" fontId="26" fillId="0" borderId="0"/>
    <xf numFmtId="0" fontId="26" fillId="0" borderId="0"/>
    <xf numFmtId="168" fontId="18" fillId="0" borderId="0" applyFont="0" applyFill="0" applyBorder="0" applyAlignment="0" applyProtection="0"/>
    <xf numFmtId="168" fontId="18" fillId="0" borderId="0" applyFont="0" applyFill="0" applyBorder="0" applyAlignment="0" applyProtection="0"/>
    <xf numFmtId="166"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68"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43"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43"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174"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77" fontId="18" fillId="0" borderId="0" applyFont="0" applyFill="0" applyBorder="0" applyAlignment="0" applyProtection="0"/>
    <xf numFmtId="43" fontId="18" fillId="0" borderId="0" applyFont="0" applyFill="0" applyBorder="0" applyAlignment="0" applyProtection="0"/>
    <xf numFmtId="0" fontId="26" fillId="0" borderId="0"/>
    <xf numFmtId="0" fontId="26" fillId="0" borderId="0"/>
    <xf numFmtId="0" fontId="26" fillId="0" borderId="0"/>
    <xf numFmtId="168" fontId="18" fillId="0" borderId="0" applyFont="0" applyFill="0" applyBorder="0" applyAlignment="0" applyProtection="0"/>
    <xf numFmtId="168" fontId="18" fillId="0" borderId="0" applyFont="0" applyFill="0" applyBorder="0" applyAlignment="0" applyProtection="0"/>
    <xf numFmtId="166"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64" fontId="61"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5" fontId="18" fillId="0" borderId="0" applyFont="0" applyFill="0" applyBorder="0" applyAlignment="0" applyProtection="0"/>
    <xf numFmtId="185" fontId="18" fillId="0" borderId="0" applyFont="0" applyFill="0" applyBorder="0" applyAlignment="0" applyProtection="0"/>
    <xf numFmtId="0" fontId="26" fillId="0" borderId="0"/>
    <xf numFmtId="0" fontId="26" fillId="0" borderId="0"/>
    <xf numFmtId="0" fontId="26" fillId="0" borderId="0"/>
    <xf numFmtId="187" fontId="61" fillId="0" borderId="0" applyFont="0" applyFill="0" applyBorder="0" applyAlignment="0" applyProtection="0"/>
    <xf numFmtId="187" fontId="61"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43" fontId="18" fillId="0" borderId="0" applyFont="0" applyFill="0" applyBorder="0" applyAlignment="0" applyProtection="0"/>
    <xf numFmtId="165" fontId="18" fillId="0" borderId="0" applyFont="0" applyFill="0" applyBorder="0" applyAlignment="0" applyProtection="0"/>
    <xf numFmtId="188" fontId="1"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188" fontId="26"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26"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43" fontId="26"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0" fontId="26" fillId="0" borderId="0"/>
    <xf numFmtId="0" fontId="26" fillId="0" borderId="0"/>
    <xf numFmtId="169"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0" fontId="26" fillId="0" borderId="0"/>
    <xf numFmtId="0" fontId="26" fillId="0" borderId="0"/>
    <xf numFmtId="0" fontId="26" fillId="0" borderId="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0" fontId="26" fillId="0" borderId="0"/>
    <xf numFmtId="169"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69"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69" fontId="1" fillId="0" borderId="0" applyFont="0" applyFill="0" applyBorder="0" applyAlignment="0" applyProtection="0"/>
    <xf numFmtId="188" fontId="26" fillId="0" borderId="0" applyFont="0" applyFill="0" applyBorder="0" applyAlignment="0" applyProtection="0"/>
    <xf numFmtId="188" fontId="26"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69"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70"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70"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69"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69"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88" fontId="26"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26"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88"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89"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89"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5" fontId="18" fillId="0" borderId="0" applyFont="0" applyFill="0" applyBorder="0" applyAlignment="0" applyProtection="0"/>
    <xf numFmtId="189" fontId="1" fillId="0" borderId="0" applyFont="0" applyFill="0" applyBorder="0" applyAlignment="0" applyProtection="0"/>
    <xf numFmtId="0" fontId="26" fillId="0" borderId="0"/>
    <xf numFmtId="0" fontId="26" fillId="0" borderId="0"/>
    <xf numFmtId="0" fontId="26" fillId="0" borderId="0"/>
    <xf numFmtId="189"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89"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165" fontId="18" fillId="0" borderId="0" applyFont="0" applyFill="0" applyBorder="0" applyAlignment="0" applyProtection="0"/>
    <xf numFmtId="19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9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90" fontId="18" fillId="0" borderId="0" applyFont="0" applyFill="0" applyBorder="0" applyAlignment="0" applyProtection="0"/>
    <xf numFmtId="165" fontId="18"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0" fontId="26" fillId="0" borderId="0"/>
    <xf numFmtId="0" fontId="26" fillId="0" borderId="0"/>
    <xf numFmtId="0" fontId="26" fillId="0" borderId="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43"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26" fillId="0" borderId="0"/>
    <xf numFmtId="0" fontId="26" fillId="0" borderId="0"/>
    <xf numFmtId="165" fontId="18" fillId="0" borderId="0" applyFont="0" applyFill="0" applyBorder="0" applyAlignment="0" applyProtection="0"/>
    <xf numFmtId="165" fontId="18" fillId="0" borderId="0" applyFont="0" applyFill="0" applyBorder="0" applyAlignment="0" applyProtection="0"/>
    <xf numFmtId="0" fontId="26" fillId="0" borderId="0"/>
    <xf numFmtId="0" fontId="26" fillId="0" borderId="0"/>
    <xf numFmtId="0" fontId="26" fillId="0" borderId="0"/>
    <xf numFmtId="0" fontId="26" fillId="0" borderId="0"/>
    <xf numFmtId="43" fontId="18" fillId="0" borderId="0" applyFont="0" applyFill="0" applyBorder="0" applyAlignment="0" applyProtection="0"/>
    <xf numFmtId="43" fontId="18" fillId="0" borderId="0" applyFont="0" applyFill="0" applyBorder="0" applyAlignment="0" applyProtection="0"/>
    <xf numFmtId="165" fontId="18" fillId="0" borderId="0" applyFont="0" applyFill="0" applyBorder="0" applyAlignment="0" applyProtection="0"/>
    <xf numFmtId="43"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1" fillId="0" borderId="0" applyFont="0" applyFill="0" applyBorder="0" applyAlignment="0" applyProtection="0"/>
    <xf numFmtId="43" fontId="1" fillId="0" borderId="0" applyFont="0" applyFill="0" applyBorder="0" applyAlignment="0" applyProtection="0"/>
    <xf numFmtId="0" fontId="26" fillId="0" borderId="0"/>
    <xf numFmtId="0" fontId="26" fillId="0" borderId="0"/>
    <xf numFmtId="0" fontId="26" fillId="0" borderId="0"/>
    <xf numFmtId="172" fontId="1" fillId="0" borderId="0" applyFont="0" applyFill="0" applyBorder="0" applyAlignment="0" applyProtection="0"/>
    <xf numFmtId="172" fontId="1" fillId="0" borderId="0" applyFont="0" applyFill="0" applyBorder="0" applyAlignment="0" applyProtection="0"/>
    <xf numFmtId="0" fontId="26" fillId="0" borderId="0"/>
    <xf numFmtId="0" fontId="26" fillId="0" borderId="0"/>
    <xf numFmtId="0" fontId="26" fillId="0" borderId="0"/>
    <xf numFmtId="188" fontId="18" fillId="0" borderId="0" applyFont="0" applyFill="0" applyBorder="0" applyAlignment="0" applyProtection="0"/>
    <xf numFmtId="188" fontId="18" fillId="0" borderId="0" applyFont="0" applyFill="0" applyBorder="0" applyAlignment="0" applyProtection="0"/>
    <xf numFmtId="0" fontId="26" fillId="0" borderId="0"/>
    <xf numFmtId="0" fontId="26" fillId="0" borderId="0"/>
    <xf numFmtId="0" fontId="26" fillId="0" borderId="0"/>
    <xf numFmtId="172" fontId="1" fillId="0" borderId="0" applyFont="0" applyFill="0" applyBorder="0" applyAlignment="0" applyProtection="0"/>
    <xf numFmtId="43" fontId="52" fillId="0" borderId="0" applyFont="0" applyFill="0" applyBorder="0" applyAlignment="0" applyProtection="0"/>
    <xf numFmtId="0" fontId="26" fillId="0" borderId="0"/>
    <xf numFmtId="172" fontId="1" fillId="0" borderId="0" applyFont="0" applyFill="0" applyBorder="0" applyAlignment="0" applyProtection="0"/>
    <xf numFmtId="0" fontId="26" fillId="0" borderId="0"/>
    <xf numFmtId="0" fontId="26" fillId="0" borderId="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1" fontId="18" fillId="0" borderId="0" applyFont="0" applyFill="0" applyBorder="0" applyAlignment="0" applyProtection="0"/>
    <xf numFmtId="191" fontId="18" fillId="0" borderId="0" applyFont="0" applyFill="0" applyBorder="0" applyAlignment="0" applyProtection="0"/>
    <xf numFmtId="191" fontId="18" fillId="0" borderId="0" applyFont="0" applyFill="0" applyBorder="0" applyAlignment="0" applyProtection="0"/>
    <xf numFmtId="191" fontId="18" fillId="0" borderId="0" applyFont="0" applyFill="0" applyBorder="0" applyAlignment="0" applyProtection="0"/>
    <xf numFmtId="191" fontId="18" fillId="0" borderId="0" applyFont="0" applyFill="0" applyBorder="0" applyAlignment="0" applyProtection="0"/>
    <xf numFmtId="191" fontId="18" fillId="0" borderId="0" applyFont="0" applyFill="0" applyBorder="0" applyAlignment="0" applyProtection="0"/>
    <xf numFmtId="43" fontId="52" fillId="0" borderId="0" applyFont="0" applyFill="0" applyBorder="0" applyAlignment="0" applyProtection="0"/>
    <xf numFmtId="43" fontId="52" fillId="0" borderId="0" applyFont="0" applyFill="0" applyBorder="0" applyAlignment="0" applyProtection="0"/>
    <xf numFmtId="188" fontId="1" fillId="0" borderId="0" applyFont="0" applyFill="0" applyBorder="0" applyAlignment="0" applyProtection="0"/>
    <xf numFmtId="188" fontId="1"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52" fillId="0" borderId="0" applyFont="0" applyFill="0" applyBorder="0" applyAlignment="0" applyProtection="0"/>
    <xf numFmtId="165"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2"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2"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88" fontId="18" fillId="0" borderId="0" applyFont="0" applyFill="0" applyBorder="0" applyAlignment="0" applyProtection="0"/>
    <xf numFmtId="191" fontId="18" fillId="0" borderId="0" applyFont="0" applyFill="0" applyBorder="0" applyAlignment="0" applyProtection="0"/>
    <xf numFmtId="191"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91" fontId="18"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0" fontId="18" fillId="0" borderId="0"/>
    <xf numFmtId="166" fontId="1" fillId="0" borderId="0" applyFont="0" applyFill="0" applyBorder="0" applyAlignment="0" applyProtection="0"/>
    <xf numFmtId="166" fontId="1" fillId="0" borderId="0" applyFont="0" applyFill="0" applyBorder="0" applyAlignment="0" applyProtection="0"/>
    <xf numFmtId="0" fontId="18"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0" fontId="18" fillId="0" borderId="0"/>
    <xf numFmtId="166"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0" fontId="18"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0" fontId="18"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0" fontId="18"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0" fontId="18"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88" fontId="18" fillId="0" borderId="0" applyFont="0" applyFill="0" applyBorder="0" applyAlignment="0" applyProtection="0"/>
    <xf numFmtId="188" fontId="18" fillId="0" borderId="0" applyFont="0" applyFill="0" applyBorder="0" applyAlignment="0" applyProtection="0"/>
    <xf numFmtId="188" fontId="18" fillId="0" borderId="0" applyFont="0" applyFill="0" applyBorder="0" applyAlignment="0" applyProtection="0"/>
    <xf numFmtId="165" fontId="1"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0" fontId="18"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0" fontId="18"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6" fontId="1"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88" fontId="18" fillId="0" borderId="0" applyFont="0" applyFill="0" applyBorder="0" applyAlignment="0" applyProtection="0"/>
    <xf numFmtId="188" fontId="18" fillId="0" borderId="0" applyFont="0" applyFill="0" applyBorder="0" applyAlignment="0" applyProtection="0"/>
    <xf numFmtId="188" fontId="18" fillId="0" borderId="0" applyFont="0" applyFill="0" applyBorder="0" applyAlignment="0" applyProtection="0"/>
    <xf numFmtId="188"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88" fontId="18" fillId="0" borderId="0" applyFont="0" applyFill="0" applyBorder="0" applyAlignment="0" applyProtection="0"/>
    <xf numFmtId="186" fontId="18" fillId="0" borderId="0" applyFont="0" applyFill="0" applyBorder="0" applyAlignment="0" applyProtection="0"/>
    <xf numFmtId="186" fontId="18" fillId="0" borderId="0" applyFont="0" applyFill="0" applyBorder="0" applyAlignment="0" applyProtection="0"/>
    <xf numFmtId="186" fontId="18" fillId="0" borderId="0" applyFont="0" applyFill="0" applyBorder="0" applyAlignment="0" applyProtection="0"/>
    <xf numFmtId="186" fontId="18" fillId="0" borderId="0" applyFont="0" applyFill="0" applyBorder="0" applyAlignment="0" applyProtection="0"/>
    <xf numFmtId="188" fontId="18" fillId="0" borderId="0" applyFont="0" applyFill="0" applyBorder="0" applyAlignment="0" applyProtection="0"/>
    <xf numFmtId="188" fontId="18" fillId="0" borderId="0" applyFont="0" applyFill="0" applyBorder="0" applyAlignment="0" applyProtection="0"/>
    <xf numFmtId="188" fontId="18" fillId="0" borderId="0" applyFont="0" applyFill="0" applyBorder="0" applyAlignment="0" applyProtection="0"/>
    <xf numFmtId="188" fontId="18" fillId="0" borderId="0" applyFont="0" applyFill="0" applyBorder="0" applyAlignment="0" applyProtection="0"/>
    <xf numFmtId="188"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18" fillId="0" borderId="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2" fontId="1"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72" fontId="1"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2" fontId="1"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72" fontId="1"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19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3"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43"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19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19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5"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2" fontId="1"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17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 fontId="18"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90"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0" fontId="26" fillId="0" borderId="0"/>
    <xf numFmtId="0" fontId="26" fillId="0" borderId="0"/>
    <xf numFmtId="0" fontId="26" fillId="0" borderId="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6"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43" fontId="26" fillId="0" borderId="0" applyFont="0" applyFill="0" applyBorder="0" applyAlignment="0" applyProtection="0"/>
    <xf numFmtId="172" fontId="1" fillId="0" borderId="0" applyFont="0" applyFill="0" applyBorder="0" applyAlignment="0" applyProtection="0"/>
    <xf numFmtId="43" fontId="20" fillId="0" borderId="0" applyFont="0" applyFill="0" applyBorder="0" applyAlignment="0" applyProtection="0"/>
    <xf numFmtId="43" fontId="52" fillId="0" borderId="0" applyFont="0" applyFill="0" applyBorder="0" applyAlignment="0" applyProtection="0"/>
    <xf numFmtId="172" fontId="1" fillId="0" borderId="0" applyFont="0" applyFill="0" applyBorder="0" applyAlignment="0" applyProtection="0"/>
    <xf numFmtId="43" fontId="52" fillId="0" borderId="0" applyFont="0" applyFill="0" applyBorder="0" applyAlignment="0" applyProtection="0"/>
    <xf numFmtId="43" fontId="52"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172" fontId="18" fillId="0" borderId="0" applyFont="0" applyFill="0" applyBorder="0" applyAlignment="0" applyProtection="0"/>
    <xf numFmtId="165" fontId="18" fillId="0" borderId="0" applyFont="0" applyFill="0" applyBorder="0" applyAlignment="0" applyProtection="0"/>
    <xf numFmtId="172" fontId="18" fillId="0" borderId="0" applyFont="0" applyFill="0" applyBorder="0" applyAlignment="0" applyProtection="0"/>
    <xf numFmtId="165" fontId="18" fillId="0" borderId="0" applyFont="0" applyFill="0" applyBorder="0" applyAlignment="0" applyProtection="0"/>
    <xf numFmtId="172" fontId="18" fillId="0" borderId="0" applyFont="0" applyFill="0" applyBorder="0" applyAlignment="0" applyProtection="0"/>
    <xf numFmtId="165" fontId="18" fillId="0" borderId="0" applyFont="0" applyFill="0" applyBorder="0" applyAlignment="0" applyProtection="0"/>
    <xf numFmtId="188" fontId="1" fillId="0" borderId="0" applyFont="0" applyFill="0" applyBorder="0" applyAlignment="0" applyProtection="0"/>
    <xf numFmtId="165" fontId="18" fillId="0" borderId="0" applyFont="0" applyFill="0" applyBorder="0" applyAlignment="0" applyProtection="0"/>
    <xf numFmtId="188" fontId="1"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1"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90" fontId="18" fillId="0" borderId="0" applyFont="0" applyFill="0" applyBorder="0" applyAlignment="0" applyProtection="0"/>
    <xf numFmtId="171"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5"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83" fontId="18" fillId="0" borderId="0" applyFont="0" applyFill="0" applyBorder="0" applyAlignment="0" applyProtection="0"/>
    <xf numFmtId="171" fontId="18" fillId="0" borderId="0" applyFont="0" applyFill="0" applyBorder="0" applyAlignment="0" applyProtection="0"/>
    <xf numFmtId="0" fontId="26" fillId="0" borderId="0"/>
    <xf numFmtId="0" fontId="26" fillId="0" borderId="0"/>
    <xf numFmtId="0" fontId="26" fillId="0" borderId="0"/>
    <xf numFmtId="194" fontId="18" fillId="0" borderId="0" applyFont="0" applyFill="0" applyBorder="0" applyAlignment="0" applyProtection="0"/>
    <xf numFmtId="194" fontId="18" fillId="0" borderId="0" applyFont="0" applyFill="0" applyBorder="0" applyAlignment="0" applyProtection="0"/>
    <xf numFmtId="173"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43" fontId="18" fillId="0" borderId="0" applyFont="0" applyFill="0" applyBorder="0" applyAlignment="0" applyProtection="0"/>
    <xf numFmtId="43" fontId="18" fillId="0" borderId="0" applyFont="0" applyFill="0" applyBorder="0" applyAlignment="0" applyProtection="0"/>
    <xf numFmtId="0" fontId="18" fillId="0" borderId="0" applyNumberForma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1"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90" fontId="18" fillId="0" borderId="0" applyFont="0" applyFill="0" applyBorder="0" applyAlignment="0" applyProtection="0"/>
    <xf numFmtId="171"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5"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83" fontId="18" fillId="0" borderId="0" applyFont="0" applyFill="0" applyBorder="0" applyAlignment="0" applyProtection="0"/>
    <xf numFmtId="171" fontId="18" fillId="0" borderId="0" applyFont="0" applyFill="0" applyBorder="0" applyAlignment="0" applyProtection="0"/>
    <xf numFmtId="0" fontId="26" fillId="0" borderId="0"/>
    <xf numFmtId="0" fontId="26" fillId="0" borderId="0"/>
    <xf numFmtId="0" fontId="26" fillId="0" borderId="0"/>
    <xf numFmtId="194" fontId="18" fillId="0" borderId="0" applyFont="0" applyFill="0" applyBorder="0" applyAlignment="0" applyProtection="0"/>
    <xf numFmtId="194" fontId="18" fillId="0" borderId="0" applyFont="0" applyFill="0" applyBorder="0" applyAlignment="0" applyProtection="0"/>
    <xf numFmtId="173"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5"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43" fontId="26" fillId="0" borderId="0" applyFont="0" applyFill="0" applyBorder="0" applyAlignment="0" applyProtection="0"/>
    <xf numFmtId="19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6" fontId="18"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6" fontId="18"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6" fontId="18"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6" fontId="18"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6" fontId="18"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6" fontId="18"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6" fontId="18"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1"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90"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5" fontId="26"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5" fontId="18" fillId="0" borderId="0" applyFont="0" applyFill="0" applyBorder="0" applyAlignment="0" applyProtection="0"/>
    <xf numFmtId="171"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83"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4"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94"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0" fontId="26" fillId="0" borderId="0"/>
    <xf numFmtId="0" fontId="26" fillId="0" borderId="0"/>
    <xf numFmtId="0" fontId="26" fillId="0" borderId="0"/>
    <xf numFmtId="173"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4" fontId="18" fillId="0" borderId="0" applyFont="0" applyFill="0" applyBorder="0" applyAlignment="0" applyProtection="0"/>
    <xf numFmtId="196" fontId="18"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6" fontId="18"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6" fontId="18" fillId="0" borderId="0" applyFont="0" applyFill="0" applyBorder="0" applyAlignment="0" applyProtection="0"/>
    <xf numFmtId="196" fontId="18" fillId="0" borderId="0" applyFont="0" applyFill="0" applyBorder="0" applyAlignment="0" applyProtection="0"/>
    <xf numFmtId="196" fontId="18" fillId="0" borderId="0" applyFont="0" applyFill="0" applyBorder="0" applyAlignment="0" applyProtection="0"/>
    <xf numFmtId="196" fontId="18" fillId="0" borderId="0" applyFont="0" applyFill="0" applyBorder="0" applyAlignment="0" applyProtection="0"/>
    <xf numFmtId="196" fontId="18" fillId="0" borderId="0" applyFont="0" applyFill="0" applyBorder="0" applyAlignment="0" applyProtection="0"/>
    <xf numFmtId="196" fontId="18" fillId="0" borderId="0" applyFont="0" applyFill="0" applyBorder="0" applyAlignment="0" applyProtection="0"/>
    <xf numFmtId="196" fontId="18" fillId="0" borderId="0" applyFont="0" applyFill="0" applyBorder="0" applyAlignment="0" applyProtection="0"/>
    <xf numFmtId="196"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6" fontId="18" fillId="0" borderId="0" applyFont="0" applyFill="0" applyBorder="0" applyAlignment="0" applyProtection="0"/>
    <xf numFmtId="196" fontId="18" fillId="0" borderId="0" applyFont="0" applyFill="0" applyBorder="0" applyAlignment="0" applyProtection="0"/>
    <xf numFmtId="196" fontId="18" fillId="0" borderId="0" applyFont="0" applyFill="0" applyBorder="0" applyAlignment="0" applyProtection="0"/>
    <xf numFmtId="196" fontId="18" fillId="0" borderId="0" applyFont="0" applyFill="0" applyBorder="0" applyAlignment="0" applyProtection="0"/>
    <xf numFmtId="196" fontId="18" fillId="0" borderId="0" applyFont="0" applyFill="0" applyBorder="0" applyAlignment="0" applyProtection="0"/>
    <xf numFmtId="196" fontId="18" fillId="0" borderId="0" applyFont="0" applyFill="0" applyBorder="0" applyAlignment="0" applyProtection="0"/>
    <xf numFmtId="196" fontId="18"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5"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26" fillId="0" borderId="0"/>
    <xf numFmtId="0" fontId="26" fillId="0" borderId="0"/>
    <xf numFmtId="0" fontId="26" fillId="0" borderId="0"/>
    <xf numFmtId="172" fontId="1"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65" fontId="61" fillId="0" borderId="0" applyFont="0" applyFill="0" applyBorder="0" applyAlignment="0" applyProtection="0"/>
    <xf numFmtId="165" fontId="61" fillId="0" borderId="0" applyFont="0" applyFill="0" applyBorder="0" applyAlignment="0" applyProtection="0"/>
    <xf numFmtId="0" fontId="26" fillId="0" borderId="0"/>
    <xf numFmtId="0" fontId="26" fillId="0" borderId="0"/>
    <xf numFmtId="0" fontId="26" fillId="0" borderId="0"/>
    <xf numFmtId="166" fontId="1" fillId="0" borderId="0" applyFont="0" applyFill="0" applyBorder="0" applyAlignment="0" applyProtection="0"/>
    <xf numFmtId="43" fontId="26"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71" fontId="18" fillId="0" borderId="0" applyFont="0" applyFill="0" applyBorder="0" applyAlignment="0" applyProtection="0"/>
    <xf numFmtId="166"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72" fontId="1" fillId="0" borderId="0" applyFont="0" applyFill="0" applyBorder="0" applyAlignment="0" applyProtection="0"/>
    <xf numFmtId="193" fontId="18" fillId="0" borderId="0" applyFont="0" applyFill="0" applyBorder="0" applyAlignment="0" applyProtection="0"/>
    <xf numFmtId="165" fontId="18" fillId="0" borderId="0" applyFont="0" applyFill="0" applyBorder="0" applyAlignment="0" applyProtection="0"/>
    <xf numFmtId="166" fontId="26" fillId="0" borderId="0" applyFont="0" applyFill="0" applyBorder="0" applyAlignment="0" applyProtection="0"/>
    <xf numFmtId="166" fontId="26" fillId="0" borderId="0" applyFont="0" applyFill="0" applyBorder="0" applyAlignment="0" applyProtection="0"/>
    <xf numFmtId="165" fontId="18" fillId="0" borderId="0" applyFont="0" applyFill="0" applyBorder="0" applyAlignment="0" applyProtection="0"/>
    <xf numFmtId="166" fontId="26" fillId="0" borderId="0" applyFont="0" applyFill="0" applyBorder="0" applyAlignment="0" applyProtection="0"/>
    <xf numFmtId="172" fontId="1" fillId="0" borderId="0" applyFont="0" applyFill="0" applyBorder="0" applyAlignment="0" applyProtection="0"/>
    <xf numFmtId="166"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166"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2" fontId="1" fillId="0" borderId="0" applyFont="0" applyFill="0" applyBorder="0" applyAlignment="0" applyProtection="0"/>
    <xf numFmtId="43" fontId="26"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5"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2" fontId="1" fillId="0" borderId="0" applyFont="0" applyFill="0" applyBorder="0" applyAlignment="0" applyProtection="0"/>
    <xf numFmtId="171"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72"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6"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193"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0" fontId="18" fillId="0" borderId="0" applyFont="0" applyFill="0" applyBorder="0" applyAlignment="0" applyProtection="0"/>
    <xf numFmtId="190" fontId="18"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65" fontId="18" fillId="0" borderId="0" applyFont="0" applyFill="0" applyBorder="0" applyAlignment="0" applyProtection="0"/>
    <xf numFmtId="188" fontId="1" fillId="0" borderId="0" applyFont="0" applyFill="0" applyBorder="0" applyAlignment="0" applyProtection="0"/>
    <xf numFmtId="172" fontId="1" fillId="0" borderId="0" applyFont="0" applyFill="0" applyBorder="0" applyAlignment="0" applyProtection="0"/>
    <xf numFmtId="188" fontId="1" fillId="0" borderId="0" applyFont="0" applyFill="0" applyBorder="0" applyAlignment="0" applyProtection="0"/>
    <xf numFmtId="172" fontId="1" fillId="0" borderId="0" applyFont="0" applyFill="0" applyBorder="0" applyAlignment="0" applyProtection="0"/>
    <xf numFmtId="188"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72"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18" fillId="0" borderId="0"/>
    <xf numFmtId="166" fontId="1" fillId="0" borderId="0" applyFont="0" applyFill="0" applyBorder="0" applyAlignment="0" applyProtection="0"/>
    <xf numFmtId="166" fontId="1" fillId="0" borderId="0" applyFont="0" applyFill="0" applyBorder="0" applyAlignment="0" applyProtection="0"/>
    <xf numFmtId="0" fontId="18"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0" fontId="18" fillId="0" borderId="0"/>
    <xf numFmtId="166" fontId="26" fillId="0" borderId="0" applyFont="0" applyFill="0" applyBorder="0" applyAlignment="0" applyProtection="0"/>
    <xf numFmtId="166" fontId="26"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0" fontId="18" fillId="0" borderId="0"/>
    <xf numFmtId="166" fontId="26" fillId="0" borderId="0" applyFont="0" applyFill="0" applyBorder="0" applyAlignment="0" applyProtection="0"/>
    <xf numFmtId="166" fontId="26" fillId="0" borderId="0" applyFont="0" applyFill="0" applyBorder="0" applyAlignment="0" applyProtection="0"/>
    <xf numFmtId="166"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26"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1"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0" fontId="18"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0" fontId="18"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0" fontId="18"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0" fontId="18"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0" fontId="18"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0" fontId="18"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26" fillId="0" borderId="0"/>
    <xf numFmtId="0" fontId="26" fillId="0" borderId="0"/>
    <xf numFmtId="0" fontId="26"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0" fontId="18"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0" fontId="18"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6" fontId="1" fillId="0" borderId="0" applyFont="0" applyFill="0" applyBorder="0" applyAlignment="0" applyProtection="0"/>
    <xf numFmtId="0" fontId="18" fillId="0" borderId="0"/>
    <xf numFmtId="0" fontId="18"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0" fontId="18" fillId="0" borderId="0"/>
    <xf numFmtId="0" fontId="18" fillId="0" borderId="0"/>
    <xf numFmtId="0" fontId="18"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18" fillId="0" borderId="0" applyFon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166" fontId="26" fillId="0" borderId="0" applyFont="0" applyFill="0" applyBorder="0" applyAlignment="0" applyProtection="0"/>
    <xf numFmtId="166"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166" fontId="26" fillId="0" borderId="0" applyFont="0" applyFill="0" applyBorder="0" applyAlignment="0" applyProtection="0"/>
    <xf numFmtId="166" fontId="26" fillId="0" borderId="0" applyFont="0" applyFill="0" applyBorder="0" applyAlignment="0" applyProtection="0"/>
    <xf numFmtId="166"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26" fillId="0" borderId="0"/>
    <xf numFmtId="0" fontId="26" fillId="0" borderId="0"/>
    <xf numFmtId="0" fontId="26"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166" fontId="1"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26" fillId="0" borderId="0"/>
    <xf numFmtId="0" fontId="26" fillId="0" borderId="0"/>
    <xf numFmtId="0" fontId="26" fillId="0" borderId="0"/>
    <xf numFmtId="43" fontId="1" fillId="0" borderId="0" applyFont="0" applyFill="0" applyBorder="0" applyAlignment="0" applyProtection="0"/>
    <xf numFmtId="43" fontId="2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2"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9"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26" fillId="0" borderId="0"/>
    <xf numFmtId="0" fontId="26" fillId="0" borderId="0"/>
    <xf numFmtId="165" fontId="18" fillId="0" borderId="0" applyFont="0" applyFill="0" applyBorder="0" applyAlignment="0" applyProtection="0"/>
    <xf numFmtId="0" fontId="26"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26"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97" fontId="18" fillId="0" borderId="0" applyFont="0" applyFill="0" applyBorder="0" applyAlignment="0" applyProtection="0"/>
    <xf numFmtId="197" fontId="18" fillId="0" borderId="0" applyFont="0" applyFill="0" applyBorder="0" applyAlignment="0" applyProtection="0"/>
    <xf numFmtId="197" fontId="18" fillId="0" borderId="0" applyFont="0" applyFill="0" applyBorder="0" applyAlignment="0" applyProtection="0"/>
    <xf numFmtId="197" fontId="18" fillId="0" borderId="0" applyFont="0" applyFill="0" applyBorder="0" applyAlignment="0" applyProtection="0"/>
    <xf numFmtId="0" fontId="26" fillId="0" borderId="0"/>
    <xf numFmtId="0" fontId="26" fillId="0" borderId="0"/>
    <xf numFmtId="0" fontId="26" fillId="0" borderId="0"/>
    <xf numFmtId="172"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3"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3"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166"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3" fontId="1" fillId="0" borderId="0" applyFont="0" applyFill="0" applyBorder="0" applyAlignment="0" applyProtection="0"/>
    <xf numFmtId="0" fontId="26" fillId="0" borderId="0"/>
    <xf numFmtId="0" fontId="26" fillId="0" borderId="0"/>
    <xf numFmtId="0" fontId="26" fillId="0" borderId="0"/>
    <xf numFmtId="173"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3"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166"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62"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168" fontId="18"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43" fontId="62"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3" fontId="62" fillId="0" borderId="0" applyFont="0" applyFill="0" applyBorder="0" applyAlignment="0" applyProtection="0"/>
    <xf numFmtId="165" fontId="18"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5" fontId="18" fillId="0" borderId="0" applyFont="0" applyFill="0" applyBorder="0" applyAlignment="0" applyProtection="0"/>
    <xf numFmtId="0" fontId="18" fillId="0" borderId="0"/>
    <xf numFmtId="0" fontId="18" fillId="0" borderId="0"/>
    <xf numFmtId="165" fontId="18" fillId="0" borderId="0" applyFont="0" applyFill="0" applyBorder="0" applyAlignment="0" applyProtection="0"/>
    <xf numFmtId="0" fontId="26" fillId="0" borderId="0"/>
    <xf numFmtId="0" fontId="26" fillId="0" borderId="0"/>
    <xf numFmtId="0" fontId="26"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43" fontId="18" fillId="0" borderId="0" applyFont="0" applyFill="0" applyBorder="0" applyAlignment="0" applyProtection="0"/>
    <xf numFmtId="165"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26" fillId="0" borderId="0"/>
    <xf numFmtId="0" fontId="26" fillId="0" borderId="0"/>
    <xf numFmtId="0" fontId="26" fillId="0" borderId="0"/>
    <xf numFmtId="165" fontId="18" fillId="0" borderId="0" applyFont="0" applyFill="0" applyBorder="0" applyAlignment="0" applyProtection="0"/>
    <xf numFmtId="43"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98" fontId="18" fillId="0" borderId="0" applyFont="0" applyFill="0" applyBorder="0" applyAlignment="0" applyProtection="0"/>
    <xf numFmtId="199" fontId="18" fillId="0" borderId="0" applyFont="0" applyFill="0" applyBorder="0" applyAlignment="0" applyProtection="0"/>
    <xf numFmtId="200"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201" fontId="18" fillId="0" borderId="0" applyFont="0" applyFill="0" applyBorder="0" applyAlignment="0" applyProtection="0"/>
    <xf numFmtId="201" fontId="18" fillId="0" borderId="0" applyFont="0" applyFill="0" applyBorder="0" applyAlignment="0" applyProtection="0"/>
    <xf numFmtId="201" fontId="18" fillId="0" borderId="0" applyFont="0" applyFill="0" applyBorder="0" applyAlignment="0" applyProtection="0"/>
    <xf numFmtId="201" fontId="18" fillId="0" borderId="0" applyFont="0" applyFill="0" applyBorder="0" applyAlignment="0" applyProtection="0"/>
    <xf numFmtId="201" fontId="18"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0" fontId="26" fillId="0" borderId="0"/>
    <xf numFmtId="0" fontId="26" fillId="0" borderId="0"/>
    <xf numFmtId="0" fontId="26" fillId="0" borderId="0"/>
    <xf numFmtId="44" fontId="1" fillId="0" borderId="0" applyFont="0" applyFill="0" applyBorder="0" applyAlignment="0" applyProtection="0"/>
    <xf numFmtId="201" fontId="18" fillId="0" borderId="0" applyFont="0" applyFill="0" applyBorder="0" applyAlignment="0" applyProtection="0"/>
    <xf numFmtId="201" fontId="18" fillId="0" borderId="0" applyFont="0" applyFill="0" applyBorder="0" applyAlignment="0" applyProtection="0"/>
    <xf numFmtId="165" fontId="18" fillId="0" borderId="0" applyFont="0" applyFill="0" applyBorder="0" applyAlignment="0" applyProtection="0"/>
    <xf numFmtId="201"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201"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44" fontId="1" fillId="0" borderId="0" applyFont="0" applyFill="0" applyBorder="0" applyAlignment="0" applyProtection="0"/>
    <xf numFmtId="202" fontId="18" fillId="0" borderId="0" applyFont="0" applyFill="0" applyBorder="0" applyAlignment="0" applyProtection="0"/>
    <xf numFmtId="202" fontId="18" fillId="0" borderId="0" applyFont="0" applyFill="0" applyBorder="0" applyAlignment="0" applyProtection="0"/>
    <xf numFmtId="202" fontId="18" fillId="0" borderId="0" applyFont="0" applyFill="0" applyBorder="0" applyAlignment="0" applyProtection="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40" fillId="56" borderId="0" applyNumberFormat="0" applyBorder="0" applyAlignment="0" applyProtection="0"/>
    <xf numFmtId="0" fontId="8" fillId="4" borderId="0" applyNumberFormat="0" applyBorder="0" applyAlignment="0" applyProtection="0"/>
    <xf numFmtId="0" fontId="40" fillId="56" borderId="0" applyNumberFormat="0" applyBorder="0" applyAlignment="0" applyProtection="0"/>
    <xf numFmtId="0" fontId="40" fillId="56" borderId="0" applyNumberFormat="0" applyBorder="0" applyAlignment="0" applyProtection="0"/>
    <xf numFmtId="0" fontId="40" fillId="56" borderId="0" applyNumberFormat="0" applyBorder="0" applyAlignment="0" applyProtection="0"/>
    <xf numFmtId="0" fontId="26" fillId="0" borderId="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40" fillId="56" borderId="0" applyNumberFormat="0" applyBorder="0" applyAlignment="0" applyProtection="0"/>
    <xf numFmtId="0" fontId="40" fillId="56" borderId="0" applyNumberFormat="0" applyBorder="0" applyAlignment="0" applyProtection="0"/>
    <xf numFmtId="0" fontId="40" fillId="56" borderId="0" applyNumberFormat="0" applyBorder="0" applyAlignment="0" applyProtection="0"/>
    <xf numFmtId="0" fontId="40" fillId="56" borderId="0" applyNumberFormat="0" applyBorder="0" applyAlignment="0" applyProtection="0"/>
    <xf numFmtId="0" fontId="40" fillId="56" borderId="0" applyNumberFormat="0" applyBorder="0" applyAlignment="0" applyProtection="0"/>
    <xf numFmtId="0" fontId="40" fillId="56" borderId="0" applyNumberFormat="0" applyBorder="0" applyAlignment="0" applyProtection="0"/>
    <xf numFmtId="169" fontId="40" fillId="56" borderId="0" applyNumberFormat="0" applyBorder="0" applyAlignment="0" applyProtection="0"/>
    <xf numFmtId="0" fontId="40" fillId="56" borderId="0" applyNumberFormat="0" applyBorder="0" applyAlignment="0" applyProtection="0"/>
    <xf numFmtId="0" fontId="8" fillId="4" borderId="0" applyNumberFormat="0" applyBorder="0" applyAlignment="0" applyProtection="0"/>
    <xf numFmtId="0" fontId="40" fillId="56" borderId="0" applyNumberFormat="0" applyBorder="0" applyAlignment="0" applyProtection="0"/>
    <xf numFmtId="0" fontId="40" fillId="56" borderId="0" applyNumberFormat="0" applyBorder="0" applyAlignment="0" applyProtection="0"/>
    <xf numFmtId="0" fontId="40" fillId="56" borderId="0" applyNumberFormat="0" applyBorder="0" applyAlignment="0" applyProtection="0"/>
    <xf numFmtId="0" fontId="40" fillId="56" borderId="0" applyNumberFormat="0" applyBorder="0" applyAlignment="0" applyProtection="0"/>
    <xf numFmtId="0" fontId="40" fillId="56" borderId="0" applyNumberFormat="0" applyBorder="0" applyAlignment="0" applyProtection="0"/>
    <xf numFmtId="0" fontId="40" fillId="56" borderId="0" applyNumberFormat="0" applyBorder="0" applyAlignment="0" applyProtection="0"/>
    <xf numFmtId="0" fontId="40" fillId="56" borderId="0" applyNumberFormat="0" applyBorder="0" applyAlignment="0" applyProtection="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40" fillId="56" borderId="0" applyNumberFormat="0" applyBorder="0" applyAlignment="0" applyProtection="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40" fillId="56" borderId="0" applyNumberFormat="0" applyBorder="0" applyAlignment="0" applyProtection="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8" fillId="4" borderId="0" applyNumberFormat="0" applyBorder="0" applyAlignment="0" applyProtection="0"/>
    <xf numFmtId="169" fontId="8" fillId="4" borderId="0" applyNumberFormat="0" applyBorder="0" applyAlignment="0" applyProtection="0"/>
    <xf numFmtId="0" fontId="26" fillId="0" borderId="0"/>
    <xf numFmtId="0" fontId="8" fillId="4" borderId="0" applyNumberFormat="0" applyBorder="0" applyAlignment="0" applyProtection="0"/>
    <xf numFmtId="0" fontId="26" fillId="0" borderId="0"/>
    <xf numFmtId="0" fontId="26"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8" fillId="0" borderId="0"/>
    <xf numFmtId="0" fontId="20" fillId="0" borderId="0"/>
    <xf numFmtId="0" fontId="20"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20" fillId="0" borderId="0"/>
    <xf numFmtId="0" fontId="20" fillId="0" borderId="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 fillId="0" borderId="0"/>
    <xf numFmtId="0" fontId="1" fillId="0" borderId="0"/>
    <xf numFmtId="0" fontId="1" fillId="0" borderId="0"/>
    <xf numFmtId="0" fontId="18" fillId="0" borderId="0" applyNumberFormat="0" applyFill="0" applyBorder="0" applyAlignment="0" applyProtection="0"/>
    <xf numFmtId="0" fontId="1" fillId="0" borderId="0"/>
    <xf numFmtId="0" fontId="18" fillId="0" borderId="0" applyNumberFormat="0" applyFill="0" applyBorder="0" applyAlignment="0" applyProtection="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applyNumberFormat="0" applyFill="0" applyBorder="0" applyAlignment="0" applyProtection="0"/>
    <xf numFmtId="169"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63" fillId="0" borderId="0"/>
    <xf numFmtId="0" fontId="63" fillId="0" borderId="0"/>
    <xf numFmtId="0" fontId="18" fillId="0" borderId="0" applyNumberFormat="0" applyFill="0" applyBorder="0" applyAlignment="0" applyProtection="0"/>
    <xf numFmtId="0" fontId="63" fillId="0" borderId="0"/>
    <xf numFmtId="0" fontId="63"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9" fontId="1" fillId="0" borderId="0"/>
    <xf numFmtId="0" fontId="1" fillId="0" borderId="0"/>
    <xf numFmtId="0" fontId="18" fillId="0" borderId="0"/>
    <xf numFmtId="0" fontId="6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3" fillId="0" borderId="0"/>
    <xf numFmtId="0" fontId="63" fillId="0" borderId="0"/>
    <xf numFmtId="0" fontId="63" fillId="0" borderId="0"/>
    <xf numFmtId="0" fontId="63" fillId="0" borderId="0"/>
    <xf numFmtId="0" fontId="1" fillId="0" borderId="0"/>
    <xf numFmtId="0" fontId="1" fillId="0" borderId="0"/>
    <xf numFmtId="0" fontId="64"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169"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3" fillId="0" borderId="0"/>
    <xf numFmtId="0" fontId="63" fillId="0" borderId="0"/>
    <xf numFmtId="0" fontId="63" fillId="0" borderId="0"/>
    <xf numFmtId="0" fontId="63" fillId="0" borderId="0"/>
    <xf numFmtId="0" fontId="1" fillId="0" borderId="0"/>
    <xf numFmtId="0" fontId="1"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52" fillId="0" borderId="0"/>
    <xf numFmtId="0" fontId="52" fillId="0" borderId="0"/>
    <xf numFmtId="0" fontId="52" fillId="0" borderId="0"/>
    <xf numFmtId="0" fontId="52"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169"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203" fontId="20" fillId="0" borderId="0"/>
    <xf numFmtId="0" fontId="1" fillId="0" borderId="0"/>
    <xf numFmtId="0" fontId="18" fillId="0" borderId="0"/>
    <xf numFmtId="203" fontId="20" fillId="0" borderId="0"/>
    <xf numFmtId="203" fontId="20" fillId="0" borderId="0"/>
    <xf numFmtId="203" fontId="20" fillId="0" borderId="0"/>
    <xf numFmtId="203" fontId="20" fillId="0" borderId="0"/>
    <xf numFmtId="203" fontId="20"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203" fontId="20" fillId="0" borderId="0"/>
    <xf numFmtId="203" fontId="20" fillId="0" borderId="0"/>
    <xf numFmtId="203" fontId="20" fillId="0" borderId="0"/>
    <xf numFmtId="203" fontId="20" fillId="0" borderId="0"/>
    <xf numFmtId="203" fontId="20" fillId="0" borderId="0"/>
    <xf numFmtId="203" fontId="20"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0" fontId="1" fillId="0" borderId="0"/>
    <xf numFmtId="169" fontId="1" fillId="0" borderId="0"/>
    <xf numFmtId="0" fontId="26" fillId="0" borderId="0"/>
    <xf numFmtId="0" fontId="26" fillId="0" borderId="0"/>
    <xf numFmtId="0" fontId="26" fillId="0" borderId="0"/>
    <xf numFmtId="0" fontId="26" fillId="0" borderId="0"/>
    <xf numFmtId="0" fontId="1" fillId="0" borderId="0"/>
    <xf numFmtId="169" fontId="1" fillId="0" borderId="0"/>
    <xf numFmtId="0" fontId="26" fillId="0" borderId="0"/>
    <xf numFmtId="0" fontId="26" fillId="0" borderId="0"/>
    <xf numFmtId="0" fontId="26" fillId="0" borderId="0"/>
    <xf numFmtId="0" fontId="26" fillId="0" borderId="0"/>
    <xf numFmtId="0" fontId="18" fillId="0" borderId="0" applyNumberFormat="0" applyFill="0" applyBorder="0" applyAlignment="0" applyProtection="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xf numFmtId="0" fontId="18" fillId="0" borderId="0"/>
    <xf numFmtId="0" fontId="18" fillId="0" borderId="0"/>
    <xf numFmtId="0" fontId="18" fillId="0" borderId="0"/>
    <xf numFmtId="169" fontId="18"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26" fillId="0" borderId="0"/>
    <xf numFmtId="0" fontId="26" fillId="0" borderId="0"/>
    <xf numFmtId="0" fontId="26" fillId="0" borderId="0"/>
    <xf numFmtId="0" fontId="26"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applyNumberFormat="0" applyFill="0" applyBorder="0" applyAlignment="0" applyProtection="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69" fontId="18"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69" fontId="18"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69" fontId="18"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169" fontId="1" fillId="0" borderId="0"/>
    <xf numFmtId="0" fontId="1" fillId="0" borderId="0"/>
    <xf numFmtId="0" fontId="1" fillId="0" borderId="0"/>
    <xf numFmtId="0" fontId="1" fillId="0" borderId="0"/>
    <xf numFmtId="169" fontId="1" fillId="0" borderId="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69" fontId="1" fillId="0" borderId="0"/>
    <xf numFmtId="0" fontId="18" fillId="0" borderId="0"/>
    <xf numFmtId="0" fontId="1" fillId="0" borderId="0"/>
    <xf numFmtId="0"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169" fontId="1" fillId="0" borderId="0"/>
    <xf numFmtId="0" fontId="18" fillId="0" borderId="0"/>
    <xf numFmtId="0" fontId="1" fillId="0" borderId="0"/>
    <xf numFmtId="0"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169" fontId="18" fillId="0" borderId="0"/>
    <xf numFmtId="0" fontId="1" fillId="0" borderId="0"/>
    <xf numFmtId="0" fontId="18"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 fillId="0" borderId="0"/>
    <xf numFmtId="0" fontId="18" fillId="0" borderId="0"/>
    <xf numFmtId="0" fontId="1" fillId="0" borderId="0"/>
    <xf numFmtId="0" fontId="1" fillId="0" borderId="0"/>
    <xf numFmtId="0" fontId="18" fillId="0" borderId="0"/>
    <xf numFmtId="181"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181" fontId="1" fillId="0" borderId="0"/>
    <xf numFmtId="181" fontId="1" fillId="0" borderId="0"/>
    <xf numFmtId="181" fontId="1" fillId="0" borderId="0"/>
    <xf numFmtId="0" fontId="18" fillId="0" borderId="0"/>
    <xf numFmtId="181" fontId="1" fillId="0" borderId="0"/>
    <xf numFmtId="181"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81" fontId="1" fillId="0" borderId="0"/>
    <xf numFmtId="181" fontId="1" fillId="0" borderId="0"/>
    <xf numFmtId="181" fontId="1" fillId="0" borderId="0"/>
    <xf numFmtId="181" fontId="1" fillId="0" borderId="0"/>
    <xf numFmtId="181" fontId="1" fillId="0" borderId="0"/>
    <xf numFmtId="181" fontId="1" fillId="0" borderId="0"/>
    <xf numFmtId="181" fontId="1" fillId="0" borderId="0"/>
    <xf numFmtId="0" fontId="20"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181" fontId="1" fillId="0" borderId="0"/>
    <xf numFmtId="181" fontId="1" fillId="0" borderId="0"/>
    <xf numFmtId="181" fontId="1" fillId="0" borderId="0"/>
    <xf numFmtId="0" fontId="18" fillId="0" borderId="0"/>
    <xf numFmtId="0" fontId="18" fillId="0" borderId="0"/>
    <xf numFmtId="0" fontId="18" fillId="0" borderId="0"/>
    <xf numFmtId="0" fontId="18" fillId="0" borderId="0"/>
    <xf numFmtId="181" fontId="1" fillId="0" borderId="0"/>
    <xf numFmtId="181" fontId="1" fillId="0" borderId="0"/>
    <xf numFmtId="181" fontId="1" fillId="0" borderId="0"/>
    <xf numFmtId="181" fontId="1" fillId="0" borderId="0"/>
    <xf numFmtId="0" fontId="18" fillId="0" borderId="0"/>
    <xf numFmtId="0" fontId="18" fillId="0" borderId="0"/>
    <xf numFmtId="0" fontId="18" fillId="0" borderId="0"/>
    <xf numFmtId="0" fontId="18" fillId="0" borderId="0"/>
    <xf numFmtId="0" fontId="20" fillId="0" borderId="0"/>
    <xf numFmtId="181" fontId="1" fillId="0" borderId="0"/>
    <xf numFmtId="181" fontId="1" fillId="0" borderId="0"/>
    <xf numFmtId="0" fontId="20" fillId="0" borderId="0"/>
    <xf numFmtId="0" fontId="20" fillId="0" borderId="0"/>
    <xf numFmtId="0" fontId="20" fillId="0" borderId="0"/>
    <xf numFmtId="0" fontId="20" fillId="0" borderId="0"/>
    <xf numFmtId="181" fontId="1" fillId="0" borderId="0"/>
    <xf numFmtId="181" fontId="1" fillId="0" borderId="0"/>
    <xf numFmtId="181" fontId="1" fillId="0" borderId="0"/>
    <xf numFmtId="181" fontId="1" fillId="0" borderId="0"/>
    <xf numFmtId="0" fontId="20" fillId="0" borderId="0"/>
    <xf numFmtId="181" fontId="1" fillId="0" borderId="0"/>
    <xf numFmtId="181" fontId="1" fillId="0" borderId="0"/>
    <xf numFmtId="0" fontId="20" fillId="0" borderId="0"/>
    <xf numFmtId="0" fontId="20" fillId="0" borderId="0"/>
    <xf numFmtId="0" fontId="20" fillId="0" borderId="0"/>
    <xf numFmtId="0" fontId="20" fillId="0" borderId="0"/>
    <xf numFmtId="181" fontId="1" fillId="0" borderId="0"/>
    <xf numFmtId="181" fontId="1" fillId="0" borderId="0"/>
    <xf numFmtId="181" fontId="1" fillId="0" borderId="0"/>
    <xf numFmtId="181" fontId="1" fillId="0" borderId="0"/>
    <xf numFmtId="0" fontId="20" fillId="0" borderId="0"/>
    <xf numFmtId="0" fontId="18" fillId="0" borderId="0"/>
    <xf numFmtId="0" fontId="18" fillId="0" borderId="0"/>
    <xf numFmtId="181" fontId="1" fillId="0" borderId="0"/>
    <xf numFmtId="181" fontId="1" fillId="0" borderId="0"/>
    <xf numFmtId="181" fontId="1" fillId="0" borderId="0"/>
    <xf numFmtId="181" fontId="1" fillId="0" borderId="0"/>
    <xf numFmtId="181" fontId="1" fillId="0" borderId="0"/>
    <xf numFmtId="181" fontId="1" fillId="0" borderId="0"/>
    <xf numFmtId="0" fontId="20" fillId="0" borderId="0"/>
    <xf numFmtId="181" fontId="1" fillId="0" borderId="0"/>
    <xf numFmtId="181" fontId="1" fillId="0" borderId="0"/>
    <xf numFmtId="181" fontId="1" fillId="0" borderId="0"/>
    <xf numFmtId="181" fontId="1" fillId="0" borderId="0"/>
    <xf numFmtId="181" fontId="1" fillId="0" borderId="0"/>
    <xf numFmtId="181" fontId="1" fillId="0" borderId="0"/>
    <xf numFmtId="169" fontId="1" fillId="0" borderId="0"/>
    <xf numFmtId="181" fontId="1" fillId="0" borderId="0"/>
    <xf numFmtId="181" fontId="1" fillId="0" borderId="0"/>
    <xf numFmtId="181" fontId="1" fillId="0" borderId="0"/>
    <xf numFmtId="181" fontId="1" fillId="0" borderId="0"/>
    <xf numFmtId="181" fontId="1" fillId="0" borderId="0"/>
    <xf numFmtId="181" fontId="1" fillId="0" borderId="0"/>
    <xf numFmtId="169" fontId="1" fillId="0" borderId="0"/>
    <xf numFmtId="181"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181" fontId="1" fillId="0" borderId="0"/>
    <xf numFmtId="181" fontId="1" fillId="0" borderId="0"/>
    <xf numFmtId="181" fontId="1" fillId="0" borderId="0"/>
    <xf numFmtId="181" fontId="1" fillId="0" borderId="0"/>
    <xf numFmtId="0" fontId="1" fillId="0" borderId="0"/>
    <xf numFmtId="0" fontId="1" fillId="0" borderId="0"/>
    <xf numFmtId="0" fontId="1" fillId="0" borderId="0"/>
    <xf numFmtId="169" fontId="1" fillId="0" borderId="0"/>
    <xf numFmtId="0" fontId="1" fillId="0" borderId="0"/>
    <xf numFmtId="0" fontId="1" fillId="0" borderId="0"/>
    <xf numFmtId="181" fontId="1" fillId="0" borderId="0"/>
    <xf numFmtId="181" fontId="1" fillId="0" borderId="0"/>
    <xf numFmtId="181" fontId="1" fillId="0" borderId="0"/>
    <xf numFmtId="181" fontId="1" fillId="0" borderId="0"/>
    <xf numFmtId="0" fontId="1" fillId="0" borderId="0"/>
    <xf numFmtId="0" fontId="1" fillId="0" borderId="0"/>
    <xf numFmtId="0" fontId="1" fillId="0" borderId="0"/>
    <xf numFmtId="0" fontId="1" fillId="0" borderId="0"/>
    <xf numFmtId="169" fontId="1" fillId="0" borderId="0"/>
    <xf numFmtId="169" fontId="1" fillId="0" borderId="0"/>
    <xf numFmtId="169" fontId="1" fillId="0" borderId="0"/>
    <xf numFmtId="169" fontId="1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42" fontId="1" fillId="0" borderId="0"/>
    <xf numFmtId="42" fontId="1" fillId="0" borderId="0"/>
    <xf numFmtId="42" fontId="1" fillId="0" borderId="0"/>
    <xf numFmtId="42" fontId="1" fillId="0" borderId="0"/>
    <xf numFmtId="42" fontId="1" fillId="0" borderId="0"/>
    <xf numFmtId="42"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8" fillId="0" borderId="0"/>
    <xf numFmtId="0" fontId="18" fillId="0" borderId="0"/>
    <xf numFmtId="0" fontId="18" fillId="0" borderId="0"/>
    <xf numFmtId="169" fontId="1" fillId="0" borderId="0"/>
    <xf numFmtId="169" fontId="1" fillId="0" borderId="0"/>
    <xf numFmtId="169" fontId="1" fillId="0" borderId="0"/>
    <xf numFmtId="169" fontId="1" fillId="0" borderId="0"/>
    <xf numFmtId="169" fontId="1" fillId="0" borderId="0"/>
    <xf numFmtId="169" fontId="1" fillId="0" borderId="0"/>
    <xf numFmtId="181"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169" fontId="1" fillId="0" borderId="0"/>
    <xf numFmtId="169" fontId="1" fillId="0" borderId="0"/>
    <xf numFmtId="169"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 fillId="0" borderId="0"/>
    <xf numFmtId="181" fontId="1" fillId="0" borderId="0"/>
    <xf numFmtId="181" fontId="1" fillId="0" borderId="0"/>
    <xf numFmtId="181" fontId="1" fillId="0" borderId="0"/>
    <xf numFmtId="0" fontId="1" fillId="0" borderId="0"/>
    <xf numFmtId="0" fontId="1" fillId="0" borderId="0"/>
    <xf numFmtId="0" fontId="1" fillId="0" borderId="0"/>
    <xf numFmtId="0" fontId="1" fillId="0" borderId="0"/>
    <xf numFmtId="0" fontId="1" fillId="0" borderId="0"/>
    <xf numFmtId="169" fontId="1" fillId="0" borderId="0"/>
    <xf numFmtId="181" fontId="1" fillId="0" borderId="0"/>
    <xf numFmtId="0" fontId="20" fillId="0" borderId="0"/>
    <xf numFmtId="0" fontId="20" fillId="0" borderId="0"/>
    <xf numFmtId="0" fontId="20" fillId="0" borderId="0"/>
    <xf numFmtId="0" fontId="20" fillId="0" borderId="0"/>
    <xf numFmtId="0" fontId="20" fillId="0" borderId="0"/>
    <xf numFmtId="0" fontId="20" fillId="0" borderId="0"/>
    <xf numFmtId="169" fontId="1" fillId="0" borderId="0"/>
    <xf numFmtId="0" fontId="20" fillId="0" borderId="0"/>
    <xf numFmtId="0" fontId="20" fillId="0" borderId="0"/>
    <xf numFmtId="0" fontId="20" fillId="0" borderId="0"/>
    <xf numFmtId="0" fontId="20" fillId="0" borderId="0"/>
    <xf numFmtId="0" fontId="20" fillId="0" borderId="0"/>
    <xf numFmtId="0" fontId="20" fillId="0" borderId="0"/>
    <xf numFmtId="169" fontId="1" fillId="0" borderId="0"/>
    <xf numFmtId="181" fontId="1" fillId="0" borderId="0"/>
    <xf numFmtId="181" fontId="1" fillId="0" borderId="0"/>
    <xf numFmtId="181" fontId="1" fillId="0" borderId="0"/>
    <xf numFmtId="181" fontId="1" fillId="0" borderId="0"/>
    <xf numFmtId="181" fontId="1" fillId="0" borderId="0"/>
    <xf numFmtId="181"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169" fontId="18" fillId="0" borderId="0"/>
    <xf numFmtId="0" fontId="1" fillId="0" borderId="0"/>
    <xf numFmtId="0" fontId="18" fillId="0" borderId="0"/>
    <xf numFmtId="0" fontId="1" fillId="0" borderId="0"/>
    <xf numFmtId="0" fontId="1" fillId="0" borderId="0"/>
    <xf numFmtId="0" fontId="20"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8" fillId="0" borderId="0"/>
    <xf numFmtId="169" fontId="1" fillId="0" borderId="0"/>
    <xf numFmtId="169" fontId="1" fillId="0" borderId="0"/>
    <xf numFmtId="169" fontId="1" fillId="0" borderId="0"/>
    <xf numFmtId="0" fontId="18" fillId="0" borderId="0"/>
    <xf numFmtId="169" fontId="18" fillId="0" borderId="0"/>
    <xf numFmtId="0" fontId="1" fillId="0" borderId="0"/>
    <xf numFmtId="0" fontId="18" fillId="0" borderId="0"/>
    <xf numFmtId="0" fontId="1" fillId="0" borderId="0"/>
    <xf numFmtId="0"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8" fillId="0" borderId="0"/>
    <xf numFmtId="169" fontId="18" fillId="0" borderId="0"/>
    <xf numFmtId="0" fontId="1" fillId="0" borderId="0"/>
    <xf numFmtId="0" fontId="18" fillId="0" borderId="0"/>
    <xf numFmtId="0" fontId="1" fillId="0" borderId="0"/>
    <xf numFmtId="0"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 fillId="0" borderId="0"/>
    <xf numFmtId="0" fontId="18" fillId="0" borderId="0"/>
    <xf numFmtId="169" fontId="18" fillId="0" borderId="0"/>
    <xf numFmtId="0" fontId="1" fillId="0" borderId="0"/>
    <xf numFmtId="0" fontId="18" fillId="0" borderId="0"/>
    <xf numFmtId="0" fontId="1" fillId="0" borderId="0"/>
    <xf numFmtId="0" fontId="1" fillId="0" borderId="0"/>
    <xf numFmtId="169" fontId="18" fillId="0" borderId="0"/>
    <xf numFmtId="181" fontId="1" fillId="0" borderId="0"/>
    <xf numFmtId="181" fontId="1" fillId="0" borderId="0"/>
    <xf numFmtId="181" fontId="1" fillId="0" borderId="0"/>
    <xf numFmtId="181" fontId="1" fillId="0" borderId="0"/>
    <xf numFmtId="181" fontId="1" fillId="0" borderId="0"/>
    <xf numFmtId="181" fontId="1" fillId="0" borderId="0"/>
    <xf numFmtId="181" fontId="1" fillId="0" borderId="0"/>
    <xf numFmtId="181" fontId="1" fillId="0" borderId="0"/>
    <xf numFmtId="181" fontId="1" fillId="0" borderId="0"/>
    <xf numFmtId="181" fontId="1" fillId="0" borderId="0"/>
    <xf numFmtId="0" fontId="18" fillId="0" borderId="0"/>
    <xf numFmtId="169" fontId="18" fillId="0" borderId="0"/>
    <xf numFmtId="0" fontId="1" fillId="0" borderId="0"/>
    <xf numFmtId="0" fontId="18" fillId="0" borderId="0"/>
    <xf numFmtId="0" fontId="1" fillId="0" borderId="0"/>
    <xf numFmtId="0" fontId="1" fillId="0" borderId="0"/>
    <xf numFmtId="181" fontId="1" fillId="0" borderId="0"/>
    <xf numFmtId="181" fontId="1" fillId="0" borderId="0"/>
    <xf numFmtId="181" fontId="1" fillId="0" borderId="0"/>
    <xf numFmtId="181" fontId="1" fillId="0" borderId="0"/>
    <xf numFmtId="181" fontId="1" fillId="0" borderId="0"/>
    <xf numFmtId="181" fontId="1" fillId="0" borderId="0"/>
    <xf numFmtId="181" fontId="1" fillId="0" borderId="0"/>
    <xf numFmtId="181" fontId="1" fillId="0" borderId="0"/>
    <xf numFmtId="181" fontId="1" fillId="0" borderId="0"/>
    <xf numFmtId="181" fontId="1" fillId="0" borderId="0"/>
    <xf numFmtId="0" fontId="18" fillId="0" borderId="0"/>
    <xf numFmtId="169" fontId="18" fillId="0" borderId="0"/>
    <xf numFmtId="0" fontId="1" fillId="0" borderId="0"/>
    <xf numFmtId="0" fontId="18" fillId="0" borderId="0"/>
    <xf numFmtId="0" fontId="1" fillId="0" borderId="0"/>
    <xf numFmtId="0" fontId="1" fillId="0" borderId="0"/>
    <xf numFmtId="181" fontId="1" fillId="0" borderId="0"/>
    <xf numFmtId="181"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169" fontId="18" fillId="0" borderId="0"/>
    <xf numFmtId="0" fontId="1" fillId="0" borderId="0"/>
    <xf numFmtId="0" fontId="18"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8" fillId="0" borderId="0"/>
    <xf numFmtId="0" fontId="1" fillId="0" borderId="0"/>
    <xf numFmtId="0"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169" fontId="1" fillId="0" borderId="0"/>
    <xf numFmtId="0" fontId="18" fillId="0" borderId="0"/>
    <xf numFmtId="0" fontId="1" fillId="0" borderId="0"/>
    <xf numFmtId="0"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169" fontId="1" fillId="0" borderId="0"/>
    <xf numFmtId="0" fontId="18" fillId="0" borderId="0"/>
    <xf numFmtId="0" fontId="1" fillId="0" borderId="0"/>
    <xf numFmtId="0"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169" fontId="1" fillId="0" borderId="0"/>
    <xf numFmtId="0" fontId="18" fillId="0" borderId="0"/>
    <xf numFmtId="0" fontId="1" fillId="0" borderId="0"/>
    <xf numFmtId="0"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169" fontId="1" fillId="0" borderId="0"/>
    <xf numFmtId="0" fontId="18" fillId="0" borderId="0"/>
    <xf numFmtId="0" fontId="1" fillId="0" borderId="0"/>
    <xf numFmtId="0"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8" fillId="0" borderId="0"/>
    <xf numFmtId="0" fontId="1" fillId="0" borderId="0"/>
    <xf numFmtId="0"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170" fontId="41" fillId="0" borderId="0"/>
    <xf numFmtId="170" fontId="41" fillId="0" borderId="0"/>
    <xf numFmtId="0" fontId="1" fillId="0" borderId="0"/>
    <xf numFmtId="0"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170" fontId="41" fillId="0" borderId="0"/>
    <xf numFmtId="169" fontId="1" fillId="0" borderId="0"/>
    <xf numFmtId="170" fontId="41" fillId="0" borderId="0"/>
    <xf numFmtId="170" fontId="41" fillId="0" borderId="0"/>
    <xf numFmtId="0" fontId="1" fillId="0" borderId="0"/>
    <xf numFmtId="0"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170" fontId="41" fillId="0" borderId="0"/>
    <xf numFmtId="169" fontId="1" fillId="0" borderId="0"/>
    <xf numFmtId="0" fontId="1" fillId="0" borderId="0"/>
    <xf numFmtId="0"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20" fillId="0" borderId="0"/>
    <xf numFmtId="0" fontId="20" fillId="0" borderId="0"/>
    <xf numFmtId="0" fontId="20" fillId="0" borderId="0"/>
    <xf numFmtId="0"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0" fontId="20" fillId="0" borderId="0"/>
    <xf numFmtId="0" fontId="20" fillId="0" borderId="0"/>
    <xf numFmtId="0" fontId="20" fillId="0" borderId="0"/>
    <xf numFmtId="169" fontId="18" fillId="0" borderId="0"/>
    <xf numFmtId="0" fontId="20" fillId="0" borderId="0"/>
    <xf numFmtId="0" fontId="20" fillId="0" borderId="0"/>
    <xf numFmtId="0"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0" fontId="20" fillId="0" borderId="0"/>
    <xf numFmtId="0" fontId="20" fillId="0" borderId="0"/>
    <xf numFmtId="0" fontId="20" fillId="0" borderId="0"/>
    <xf numFmtId="0" fontId="20" fillId="0" borderId="0"/>
    <xf numFmtId="169" fontId="18" fillId="0" borderId="0"/>
    <xf numFmtId="0"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69" fontId="18" fillId="0" borderId="0"/>
    <xf numFmtId="0"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169" fontId="18" fillId="0" borderId="0"/>
    <xf numFmtId="181"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181"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8" fillId="0" borderId="0"/>
    <xf numFmtId="0" fontId="1" fillId="0" borderId="0"/>
    <xf numFmtId="0" fontId="1" fillId="0" borderId="0"/>
    <xf numFmtId="0" fontId="1"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 fillId="0" borderId="0"/>
    <xf numFmtId="169" fontId="18" fillId="0" borderId="0"/>
    <xf numFmtId="181" fontId="18" fillId="0" borderId="0"/>
    <xf numFmtId="0" fontId="1" fillId="0" borderId="0"/>
    <xf numFmtId="0" fontId="1" fillId="0" borderId="0"/>
    <xf numFmtId="0" fontId="18" fillId="0" borderId="0"/>
    <xf numFmtId="0" fontId="18" fillId="0" borderId="0"/>
    <xf numFmtId="181" fontId="18"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 fillId="0" borderId="0"/>
    <xf numFmtId="0" fontId="18" fillId="0" borderId="0"/>
    <xf numFmtId="0" fontId="18" fillId="0" borderId="0"/>
    <xf numFmtId="0" fontId="1" fillId="0" borderId="0"/>
    <xf numFmtId="0" fontId="20"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20" fillId="0" borderId="0"/>
    <xf numFmtId="181" fontId="18" fillId="0" borderId="0"/>
    <xf numFmtId="181"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81" fontId="18" fillId="0" borderId="0"/>
    <xf numFmtId="181" fontId="18" fillId="0" borderId="0"/>
    <xf numFmtId="181" fontId="18" fillId="0" borderId="0"/>
    <xf numFmtId="181" fontId="18" fillId="0" borderId="0"/>
    <xf numFmtId="169" fontId="18" fillId="0" borderId="0"/>
    <xf numFmtId="169" fontId="20"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0" fontId="20" fillId="0" borderId="0"/>
    <xf numFmtId="181" fontId="18" fillId="0" borderId="0"/>
    <xf numFmtId="181"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0" fontId="20" fillId="0" borderId="0"/>
    <xf numFmtId="0"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20" fillId="0" borderId="0"/>
    <xf numFmtId="0" fontId="18" fillId="0" borderId="0"/>
    <xf numFmtId="0" fontId="1"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xf numFmtId="0" fontId="18" fillId="0" borderId="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169" fontId="18" fillId="0" borderId="0"/>
    <xf numFmtId="0" fontId="18" fillId="0" borderId="0"/>
    <xf numFmtId="181" fontId="18" fillId="0" borderId="0"/>
    <xf numFmtId="181" fontId="18" fillId="0" borderId="0"/>
    <xf numFmtId="181" fontId="18" fillId="0" borderId="0"/>
    <xf numFmtId="181" fontId="18" fillId="0" borderId="0"/>
    <xf numFmtId="181" fontId="18" fillId="0" borderId="0"/>
    <xf numFmtId="181"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169"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169"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pplyNumberFormat="0" applyFill="0" applyBorder="0" applyAlignment="0" applyProtection="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169" fontId="18" fillId="0" borderId="0"/>
    <xf numFmtId="169" fontId="1"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 fillId="0" borderId="0"/>
    <xf numFmtId="0" fontId="1" fillId="0" borderId="0"/>
    <xf numFmtId="0" fontId="1" fillId="0" borderId="0"/>
    <xf numFmtId="169"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9"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20" fillId="0" borderId="0"/>
    <xf numFmtId="169" fontId="18" fillId="0" borderId="0"/>
    <xf numFmtId="169" fontId="18" fillId="0" borderId="0"/>
    <xf numFmtId="0" fontId="20" fillId="0" borderId="0"/>
    <xf numFmtId="0" fontId="20" fillId="0" borderId="0"/>
    <xf numFmtId="0" fontId="20" fillId="0" borderId="0"/>
    <xf numFmtId="0" fontId="20"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20" fillId="0" borderId="0"/>
    <xf numFmtId="169" fontId="18" fillId="0" borderId="0"/>
    <xf numFmtId="169" fontId="18" fillId="0" borderId="0"/>
    <xf numFmtId="0" fontId="20" fillId="0" borderId="0"/>
    <xf numFmtId="0" fontId="20" fillId="0" borderId="0"/>
    <xf numFmtId="0" fontId="20" fillId="0" borderId="0"/>
    <xf numFmtId="0" fontId="20" fillId="0" borderId="0"/>
    <xf numFmtId="169" fontId="18" fillId="0" borderId="0"/>
    <xf numFmtId="169" fontId="18" fillId="0" borderId="0"/>
    <xf numFmtId="169" fontId="18" fillId="0" borderId="0"/>
    <xf numFmtId="169"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xf numFmtId="0" fontId="18" fillId="0" borderId="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20" fillId="0" borderId="0"/>
    <xf numFmtId="0" fontId="1" fillId="0" borderId="0"/>
    <xf numFmtId="0" fontId="1"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20"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20" fillId="0" borderId="0"/>
    <xf numFmtId="169" fontId="18" fillId="0" borderId="0"/>
    <xf numFmtId="169" fontId="18" fillId="0" borderId="0"/>
    <xf numFmtId="169" fontId="18" fillId="0" borderId="0"/>
    <xf numFmtId="169" fontId="18" fillId="0" borderId="0"/>
    <xf numFmtId="169" fontId="18" fillId="0" borderId="0"/>
    <xf numFmtId="0" fontId="20" fillId="0" borderId="0"/>
    <xf numFmtId="169" fontId="18" fillId="0" borderId="0"/>
    <xf numFmtId="169" fontId="18" fillId="0" borderId="0"/>
    <xf numFmtId="169" fontId="18" fillId="0" borderId="0"/>
    <xf numFmtId="169"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169"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169"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169"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169"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8" fillId="0" borderId="0"/>
    <xf numFmtId="0" fontId="20" fillId="0" borderId="0"/>
    <xf numFmtId="0" fontId="1" fillId="0" borderId="0"/>
    <xf numFmtId="0" fontId="20" fillId="0" borderId="0"/>
    <xf numFmtId="0" fontId="1" fillId="0" borderId="0"/>
    <xf numFmtId="169" fontId="1" fillId="0" borderId="0"/>
    <xf numFmtId="0" fontId="1" fillId="0" borderId="0"/>
    <xf numFmtId="0" fontId="1" fillId="0" borderId="0"/>
    <xf numFmtId="0" fontId="1" fillId="0" borderId="0"/>
    <xf numFmtId="0"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52" fillId="0" borderId="0"/>
    <xf numFmtId="0" fontId="63" fillId="0" borderId="0"/>
    <xf numFmtId="0" fontId="63" fillId="0" borderId="0"/>
    <xf numFmtId="0" fontId="63" fillId="0" borderId="0"/>
    <xf numFmtId="0" fontId="63" fillId="0" borderId="0"/>
    <xf numFmtId="0" fontId="20" fillId="0" borderId="0"/>
    <xf numFmtId="0" fontId="1" fillId="0" borderId="0"/>
    <xf numFmtId="0" fontId="20" fillId="0" borderId="0"/>
    <xf numFmtId="0" fontId="20" fillId="0" borderId="0"/>
    <xf numFmtId="169" fontId="1" fillId="0" borderId="0"/>
    <xf numFmtId="0" fontId="18" fillId="0" borderId="0"/>
    <xf numFmtId="0" fontId="52" fillId="0" borderId="0"/>
    <xf numFmtId="0" fontId="52" fillId="0" borderId="0"/>
    <xf numFmtId="0" fontId="52" fillId="0" borderId="0"/>
    <xf numFmtId="0" fontId="52" fillId="0" borderId="0"/>
    <xf numFmtId="169" fontId="1" fillId="0" borderId="0"/>
    <xf numFmtId="169" fontId="1" fillId="0" borderId="0"/>
    <xf numFmtId="169" fontId="1" fillId="0" borderId="0"/>
    <xf numFmtId="169" fontId="1" fillId="0" borderId="0"/>
    <xf numFmtId="169"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1" fillId="0" borderId="0"/>
    <xf numFmtId="169" fontId="64" fillId="0" borderId="0">
      <alignment vertical="top"/>
    </xf>
    <xf numFmtId="0" fontId="1" fillId="0" borderId="0"/>
    <xf numFmtId="0" fontId="1" fillId="0" borderId="0"/>
    <xf numFmtId="0" fontId="64" fillId="0" borderId="0">
      <alignment vertical="top"/>
    </xf>
    <xf numFmtId="0" fontId="1" fillId="0" borderId="0"/>
    <xf numFmtId="0" fontId="1" fillId="0" borderId="0"/>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 fillId="0" borderId="0"/>
    <xf numFmtId="0" fontId="26" fillId="0" borderId="0"/>
    <xf numFmtId="0" fontId="26" fillId="0" borderId="0"/>
    <xf numFmtId="0" fontId="26" fillId="0" borderId="0"/>
    <xf numFmtId="0" fontId="1" fillId="0" borderId="0"/>
    <xf numFmtId="0" fontId="1" fillId="0" borderId="0"/>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4" fillId="0" borderId="0">
      <alignment vertical="top"/>
    </xf>
    <xf numFmtId="0" fontId="64" fillId="0" borderId="0">
      <alignment vertical="top"/>
    </xf>
    <xf numFmtId="0" fontId="64" fillId="0" borderId="0">
      <alignment vertical="top"/>
    </xf>
    <xf numFmtId="0" fontId="64"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26" fillId="0" borderId="0"/>
    <xf numFmtId="0" fontId="1" fillId="0" borderId="0"/>
    <xf numFmtId="0" fontId="26" fillId="0" borderId="0"/>
    <xf numFmtId="0" fontId="26" fillId="0" borderId="0"/>
    <xf numFmtId="0" fontId="26"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52" fillId="0" borderId="0"/>
    <xf numFmtId="0" fontId="52" fillId="0" borderId="0"/>
    <xf numFmtId="0" fontId="52" fillId="0" borderId="0"/>
    <xf numFmtId="0" fontId="52" fillId="0" borderId="0"/>
    <xf numFmtId="0" fontId="1" fillId="0" borderId="0"/>
    <xf numFmtId="169" fontId="1" fillId="0" borderId="0"/>
    <xf numFmtId="0" fontId="26" fillId="0" borderId="0"/>
    <xf numFmtId="0" fontId="26" fillId="0" borderId="0"/>
    <xf numFmtId="0" fontId="26" fillId="0" borderId="0"/>
    <xf numFmtId="0" fontId="26" fillId="0" borderId="0"/>
    <xf numFmtId="0" fontId="52" fillId="0" borderId="0"/>
    <xf numFmtId="0" fontId="65" fillId="0" borderId="0" applyFill="0" applyProtection="0"/>
    <xf numFmtId="0" fontId="65" fillId="0" borderId="0" applyFill="0" applyProtection="0"/>
    <xf numFmtId="0" fontId="65" fillId="0" borderId="0" applyFill="0" applyProtection="0"/>
    <xf numFmtId="0" fontId="65" fillId="0" borderId="0" applyFill="0" applyProtection="0"/>
    <xf numFmtId="203" fontId="20" fillId="0" borderId="0"/>
    <xf numFmtId="203" fontId="20" fillId="0" borderId="0"/>
    <xf numFmtId="0" fontId="1" fillId="0" borderId="0"/>
    <xf numFmtId="0" fontId="1" fillId="0" borderId="0"/>
    <xf numFmtId="203" fontId="20" fillId="0" borderId="0"/>
    <xf numFmtId="0" fontId="18" fillId="0" borderId="0" applyNumberFormat="0" applyFill="0" applyBorder="0" applyAlignment="0" applyProtection="0"/>
    <xf numFmtId="0" fontId="1" fillId="0" borderId="0"/>
    <xf numFmtId="169" fontId="1" fillId="0" borderId="0"/>
    <xf numFmtId="169" fontId="1" fillId="0" borderId="0"/>
    <xf numFmtId="0" fontId="1" fillId="0" borderId="0"/>
    <xf numFmtId="0" fontId="1" fillId="0" borderId="0"/>
    <xf numFmtId="169" fontId="1" fillId="0" borderId="0"/>
    <xf numFmtId="0" fontId="1" fillId="0" borderId="0"/>
    <xf numFmtId="0" fontId="1" fillId="0" borderId="0"/>
    <xf numFmtId="0" fontId="18" fillId="0" borderId="0"/>
    <xf numFmtId="169" fontId="52" fillId="0" borderId="0"/>
    <xf numFmtId="0" fontId="1" fillId="0" borderId="0"/>
    <xf numFmtId="0" fontId="18" fillId="0" borderId="0"/>
    <xf numFmtId="0" fontId="1" fillId="0" borderId="0"/>
    <xf numFmtId="0" fontId="1" fillId="0" borderId="0"/>
    <xf numFmtId="204" fontId="63" fillId="0" borderId="0"/>
    <xf numFmtId="0" fontId="20" fillId="0" borderId="0"/>
    <xf numFmtId="0" fontId="1" fillId="0" borderId="0"/>
    <xf numFmtId="0" fontId="1" fillId="0" borderId="0"/>
    <xf numFmtId="0" fontId="1" fillId="0" borderId="0"/>
    <xf numFmtId="169" fontId="18" fillId="0" borderId="0"/>
    <xf numFmtId="0" fontId="18" fillId="0" borderId="0"/>
    <xf numFmtId="0" fontId="1" fillId="0" borderId="0"/>
    <xf numFmtId="0" fontId="1" fillId="0" borderId="0"/>
    <xf numFmtId="0" fontId="1" fillId="0" borderId="0"/>
    <xf numFmtId="189" fontId="63" fillId="0" borderId="0"/>
    <xf numFmtId="0" fontId="18" fillId="0" borderId="0"/>
    <xf numFmtId="0" fontId="1" fillId="0" borderId="0"/>
    <xf numFmtId="0" fontId="1" fillId="0" borderId="0"/>
    <xf numFmtId="0" fontId="1" fillId="0" borderId="0"/>
    <xf numFmtId="0" fontId="18" fillId="0" borderId="0"/>
    <xf numFmtId="37" fontId="20" fillId="0" borderId="0"/>
    <xf numFmtId="0" fontId="52" fillId="0" borderId="0"/>
    <xf numFmtId="0" fontId="18" fillId="0" borderId="0"/>
    <xf numFmtId="0" fontId="52" fillId="0" borderId="0"/>
    <xf numFmtId="0" fontId="52" fillId="0" borderId="0"/>
    <xf numFmtId="169" fontId="18" fillId="0" borderId="0"/>
    <xf numFmtId="0" fontId="20" fillId="0" borderId="0"/>
    <xf numFmtId="169" fontId="18" fillId="0" borderId="0"/>
    <xf numFmtId="169" fontId="18" fillId="0" borderId="0"/>
    <xf numFmtId="169" fontId="18" fillId="0" borderId="0">
      <protection locked="0"/>
    </xf>
    <xf numFmtId="0" fontId="1" fillId="0" borderId="0"/>
    <xf numFmtId="169" fontId="1" fillId="0" borderId="0"/>
    <xf numFmtId="169" fontId="23" fillId="0" borderId="0"/>
    <xf numFmtId="169" fontId="18" fillId="0" borderId="0"/>
    <xf numFmtId="169" fontId="18"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170" fontId="20" fillId="0" borderId="0"/>
    <xf numFmtId="169" fontId="1" fillId="0" borderId="0"/>
    <xf numFmtId="170" fontId="20" fillId="0" borderId="0"/>
    <xf numFmtId="170" fontId="20" fillId="0" borderId="0"/>
    <xf numFmtId="170" fontId="20" fillId="0" borderId="0"/>
    <xf numFmtId="170" fontId="20" fillId="0" borderId="0"/>
    <xf numFmtId="17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37" fontId="20"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37" fontId="20"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37" fontId="20"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 fillId="0" borderId="0"/>
    <xf numFmtId="169"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169"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66"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xf numFmtId="0" fontId="66" fillId="0" borderId="0"/>
    <xf numFmtId="0" fontId="66" fillId="0" borderId="0"/>
    <xf numFmtId="0" fontId="66" fillId="0" borderId="0"/>
    <xf numFmtId="0" fontId="66" fillId="0" borderId="0"/>
    <xf numFmtId="0" fontId="20" fillId="0" borderId="0"/>
    <xf numFmtId="0" fontId="20" fillId="0" borderId="0"/>
    <xf numFmtId="0" fontId="66" fillId="0" borderId="0"/>
    <xf numFmtId="0" fontId="66" fillId="0" borderId="0"/>
    <xf numFmtId="0" fontId="66" fillId="0" borderId="0"/>
    <xf numFmtId="0" fontId="20" fillId="0" borderId="0"/>
    <xf numFmtId="0" fontId="20" fillId="0" borderId="0"/>
    <xf numFmtId="0" fontId="66" fillId="0" borderId="0"/>
    <xf numFmtId="0" fontId="66" fillId="0" borderId="0"/>
    <xf numFmtId="0" fontId="66" fillId="0" borderId="0"/>
    <xf numFmtId="0" fontId="20" fillId="0" borderId="0"/>
    <xf numFmtId="0" fontId="20" fillId="0" borderId="0"/>
    <xf numFmtId="0" fontId="66" fillId="0" borderId="0"/>
    <xf numFmtId="0" fontId="66" fillId="0" borderId="0"/>
    <xf numFmtId="0" fontId="66" fillId="0" borderId="0"/>
    <xf numFmtId="0" fontId="20" fillId="0" borderId="0"/>
    <xf numFmtId="0" fontId="20" fillId="0" borderId="0"/>
    <xf numFmtId="0" fontId="66" fillId="0" borderId="0"/>
    <xf numFmtId="0" fontId="66" fillId="0" borderId="0"/>
    <xf numFmtId="0" fontId="66" fillId="0" borderId="0"/>
    <xf numFmtId="0" fontId="20" fillId="0" borderId="0"/>
    <xf numFmtId="0" fontId="20" fillId="0" borderId="0"/>
    <xf numFmtId="0" fontId="66" fillId="0" borderId="0"/>
    <xf numFmtId="0" fontId="66" fillId="0" borderId="0"/>
    <xf numFmtId="0" fontId="66" fillId="0" borderId="0"/>
    <xf numFmtId="0" fontId="20" fillId="0" borderId="0"/>
    <xf numFmtId="0" fontId="20" fillId="0" borderId="0"/>
    <xf numFmtId="0" fontId="66" fillId="0" borderId="0"/>
    <xf numFmtId="0" fontId="66" fillId="0" borderId="0"/>
    <xf numFmtId="0" fontId="66" fillId="0" borderId="0"/>
    <xf numFmtId="0" fontId="18" fillId="0" borderId="0" applyNumberFormat="0" applyFill="0" applyBorder="0" applyAlignment="0" applyProtection="0"/>
    <xf numFmtId="0" fontId="18" fillId="0" borderId="0" applyNumberFormat="0" applyFill="0" applyBorder="0" applyAlignment="0" applyProtection="0"/>
    <xf numFmtId="0" fontId="66" fillId="0" borderId="0"/>
    <xf numFmtId="0" fontId="66" fillId="0" borderId="0"/>
    <xf numFmtId="0" fontId="66" fillId="0" borderId="0"/>
    <xf numFmtId="0" fontId="18" fillId="0" borderId="0"/>
    <xf numFmtId="0" fontId="18" fillId="0" borderId="0"/>
    <xf numFmtId="0" fontId="18" fillId="0" borderId="0"/>
    <xf numFmtId="169" fontId="2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 fillId="0" borderId="0"/>
    <xf numFmtId="0" fontId="18" fillId="0" borderId="0"/>
    <xf numFmtId="0" fontId="1" fillId="0" borderId="0"/>
    <xf numFmtId="0" fontId="1"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37" fontId="41" fillId="0" borderId="0"/>
    <xf numFmtId="37" fontId="41" fillId="0" borderId="0"/>
    <xf numFmtId="37" fontId="41" fillId="0" borderId="0"/>
    <xf numFmtId="37" fontId="41" fillId="0" borderId="0"/>
    <xf numFmtId="0" fontId="66" fillId="0" borderId="0"/>
    <xf numFmtId="0" fontId="1"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6" fillId="0" borderId="0"/>
    <xf numFmtId="0" fontId="66" fillId="0" borderId="0"/>
    <xf numFmtId="0" fontId="66" fillId="0" borderId="0"/>
    <xf numFmtId="0" fontId="66" fillId="0" borderId="0"/>
    <xf numFmtId="0" fontId="66"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169"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39" fontId="20"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39" fontId="20" fillId="0" borderId="0"/>
    <xf numFmtId="39" fontId="20" fillId="0" borderId="0"/>
    <xf numFmtId="39" fontId="20" fillId="0" borderId="0"/>
    <xf numFmtId="0" fontId="20" fillId="0" borderId="0"/>
    <xf numFmtId="0" fontId="20" fillId="0" borderId="0"/>
    <xf numFmtId="0" fontId="18" fillId="0" borderId="0"/>
    <xf numFmtId="0" fontId="18" fillId="0" borderId="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20" fillId="0" borderId="0"/>
    <xf numFmtId="0" fontId="18" fillId="0" borderId="0"/>
    <xf numFmtId="0" fontId="18" fillId="0" borderId="0"/>
    <xf numFmtId="0" fontId="20" fillId="0" borderId="0"/>
    <xf numFmtId="169" fontId="18" fillId="0" borderId="0"/>
    <xf numFmtId="169" fontId="18" fillId="0" borderId="0"/>
    <xf numFmtId="169" fontId="18" fillId="0" borderId="0"/>
    <xf numFmtId="169" fontId="18" fillId="0" borderId="0"/>
    <xf numFmtId="169" fontId="18" fillId="0" borderId="0"/>
    <xf numFmtId="169" fontId="1"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 fillId="0" borderId="0"/>
    <xf numFmtId="0" fontId="1" fillId="0" borderId="0"/>
    <xf numFmtId="0" fontId="1" fillId="0" borderId="0"/>
    <xf numFmtId="169"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20"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9"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0" fontId="18" fillId="0" borderId="0"/>
    <xf numFmtId="0" fontId="20" fillId="0" borderId="0"/>
    <xf numFmtId="0" fontId="20" fillId="0" borderId="0"/>
    <xf numFmtId="0" fontId="20" fillId="0" borderId="0"/>
    <xf numFmtId="169" fontId="1" fillId="0" borderId="0"/>
    <xf numFmtId="0" fontId="1" fillId="0" borderId="0"/>
    <xf numFmtId="0" fontId="20" fillId="0" borderId="0"/>
    <xf numFmtId="0" fontId="20"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 fillId="0" borderId="0"/>
    <xf numFmtId="0" fontId="1" fillId="0" borderId="0"/>
    <xf numFmtId="0"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8" fillId="0" borderId="0"/>
    <xf numFmtId="169" fontId="1" fillId="0" borderId="0"/>
    <xf numFmtId="0" fontId="1" fillId="0" borderId="0"/>
    <xf numFmtId="0" fontId="1" fillId="0" borderId="0"/>
    <xf numFmtId="169" fontId="18" fillId="0" borderId="0"/>
    <xf numFmtId="169" fontId="18" fillId="0" borderId="0"/>
    <xf numFmtId="169" fontId="18" fillId="0" borderId="0"/>
    <xf numFmtId="169" fontId="18"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169" fontId="1" fillId="0" borderId="0"/>
    <xf numFmtId="169" fontId="1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8" fillId="0" borderId="0"/>
    <xf numFmtId="0" fontId="18" fillId="0" borderId="0"/>
    <xf numFmtId="0" fontId="18"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8" fillId="0" borderId="0"/>
    <xf numFmtId="0" fontId="18" fillId="0" borderId="0"/>
    <xf numFmtId="0" fontId="18" fillId="0" borderId="0"/>
    <xf numFmtId="0" fontId="18" fillId="0" borderId="0"/>
    <xf numFmtId="0" fontId="18" fillId="0" borderId="0"/>
    <xf numFmtId="169" fontId="1" fillId="0" borderId="0"/>
    <xf numFmtId="169" fontId="1" fillId="0" borderId="0"/>
    <xf numFmtId="169" fontId="1" fillId="0" borderId="0"/>
    <xf numFmtId="169" fontId="1" fillId="0" borderId="0"/>
    <xf numFmtId="169" fontId="1" fillId="0" borderId="0"/>
    <xf numFmtId="0"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37" fontId="20" fillId="0" borderId="0"/>
    <xf numFmtId="37"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69" fontId="1" fillId="0" borderId="0"/>
    <xf numFmtId="0" fontId="20" fillId="0" borderId="0"/>
    <xf numFmtId="0" fontId="20" fillId="0" borderId="0"/>
    <xf numFmtId="0" fontId="20" fillId="0" borderId="0"/>
    <xf numFmtId="0" fontId="20" fillId="0" borderId="0"/>
    <xf numFmtId="0" fontId="20" fillId="0" borderId="0"/>
    <xf numFmtId="0" fontId="20" fillId="0" borderId="0"/>
    <xf numFmtId="169" fontId="1" fillId="0" borderId="0"/>
    <xf numFmtId="0" fontId="20" fillId="0" borderId="0"/>
    <xf numFmtId="0" fontId="20" fillId="0" borderId="0"/>
    <xf numFmtId="0" fontId="20" fillId="0" borderId="0"/>
    <xf numFmtId="0" fontId="20" fillId="0" borderId="0"/>
    <xf numFmtId="0" fontId="20" fillId="0" borderId="0"/>
    <xf numFmtId="0" fontId="20" fillId="0" borderId="0"/>
    <xf numFmtId="169" fontId="1" fillId="0" borderId="0"/>
    <xf numFmtId="37" fontId="20" fillId="0" borderId="0"/>
    <xf numFmtId="37" fontId="20" fillId="0" borderId="0"/>
    <xf numFmtId="37" fontId="20" fillId="0" borderId="0"/>
    <xf numFmtId="37" fontId="20" fillId="0" borderId="0"/>
    <xf numFmtId="37" fontId="20" fillId="0" borderId="0"/>
    <xf numFmtId="37" fontId="20" fillId="0" borderId="0"/>
    <xf numFmtId="169" fontId="1" fillId="0" borderId="0"/>
    <xf numFmtId="37" fontId="20" fillId="0" borderId="0"/>
    <xf numFmtId="37" fontId="20" fillId="0" borderId="0"/>
    <xf numFmtId="37" fontId="20" fillId="0" borderId="0"/>
    <xf numFmtId="37" fontId="20" fillId="0" borderId="0"/>
    <xf numFmtId="37" fontId="20" fillId="0" borderId="0"/>
    <xf numFmtId="37" fontId="20" fillId="0" borderId="0"/>
    <xf numFmtId="169" fontId="1" fillId="0" borderId="0"/>
    <xf numFmtId="37" fontId="20" fillId="0" borderId="0"/>
    <xf numFmtId="37" fontId="20" fillId="0" borderId="0"/>
    <xf numFmtId="37" fontId="20" fillId="0" borderId="0"/>
    <xf numFmtId="37" fontId="20" fillId="0" borderId="0"/>
    <xf numFmtId="37" fontId="20" fillId="0" borderId="0"/>
    <xf numFmtId="37" fontId="20" fillId="0" borderId="0"/>
    <xf numFmtId="169" fontId="1" fillId="0" borderId="0"/>
    <xf numFmtId="37" fontId="20" fillId="0" borderId="0"/>
    <xf numFmtId="37" fontId="20" fillId="0" borderId="0"/>
    <xf numFmtId="37" fontId="20" fillId="0" borderId="0"/>
    <xf numFmtId="37" fontId="20" fillId="0" borderId="0"/>
    <xf numFmtId="37" fontId="20" fillId="0" borderId="0"/>
    <xf numFmtId="37" fontId="20" fillId="0" borderId="0"/>
    <xf numFmtId="169" fontId="1" fillId="0" borderId="0"/>
    <xf numFmtId="37" fontId="20" fillId="0" borderId="0"/>
    <xf numFmtId="37" fontId="20" fillId="0" borderId="0"/>
    <xf numFmtId="37" fontId="20" fillId="0" borderId="0"/>
    <xf numFmtId="37" fontId="20" fillId="0" borderId="0"/>
    <xf numFmtId="37" fontId="20" fillId="0" borderId="0"/>
    <xf numFmtId="37" fontId="20" fillId="0" borderId="0"/>
    <xf numFmtId="169" fontId="1" fillId="0" borderId="0"/>
    <xf numFmtId="169" fontId="1" fillId="0" borderId="0"/>
    <xf numFmtId="0" fontId="20" fillId="0" borderId="0"/>
    <xf numFmtId="37" fontId="20" fillId="0" borderId="0"/>
    <xf numFmtId="37" fontId="20" fillId="0" borderId="0"/>
    <xf numFmtId="37" fontId="20" fillId="0" borderId="0"/>
    <xf numFmtId="37" fontId="20" fillId="0" borderId="0"/>
    <xf numFmtId="0" fontId="1" fillId="0" borderId="0"/>
    <xf numFmtId="0" fontId="1" fillId="0" borderId="0"/>
    <xf numFmtId="0" fontId="1" fillId="0" borderId="0"/>
    <xf numFmtId="0" fontId="1" fillId="0" borderId="0"/>
    <xf numFmtId="0" fontId="1" fillId="0" borderId="0"/>
    <xf numFmtId="0" fontId="20" fillId="0" borderId="0"/>
    <xf numFmtId="37" fontId="20" fillId="0" borderId="0"/>
    <xf numFmtId="37" fontId="20" fillId="0" borderId="0"/>
    <xf numFmtId="0" fontId="20" fillId="0" borderId="0"/>
    <xf numFmtId="37" fontId="20" fillId="0" borderId="0"/>
    <xf numFmtId="0"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0" fontId="20" fillId="0" borderId="0"/>
    <xf numFmtId="0" fontId="20" fillId="0" borderId="0"/>
    <xf numFmtId="0" fontId="20" fillId="0" borderId="0"/>
    <xf numFmtId="0"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37" fontId="20" fillId="0" borderId="0"/>
    <xf numFmtId="0" fontId="20" fillId="0" borderId="0"/>
    <xf numFmtId="0" fontId="20" fillId="0" borderId="0"/>
    <xf numFmtId="0" fontId="20" fillId="0" borderId="0"/>
    <xf numFmtId="0" fontId="20" fillId="0" borderId="0"/>
    <xf numFmtId="0" fontId="20" fillId="0" borderId="0"/>
    <xf numFmtId="169" fontId="1" fillId="0" borderId="0"/>
    <xf numFmtId="37" fontId="20" fillId="0" borderId="0"/>
    <xf numFmtId="37" fontId="20" fillId="0" borderId="0"/>
    <xf numFmtId="37" fontId="20" fillId="0" borderId="0"/>
    <xf numFmtId="37" fontId="20" fillId="0" borderId="0"/>
    <xf numFmtId="0" fontId="1" fillId="0" borderId="0"/>
    <xf numFmtId="37" fontId="20" fillId="0" borderId="0"/>
    <xf numFmtId="0" fontId="20" fillId="0" borderId="0"/>
    <xf numFmtId="0" fontId="20" fillId="0" borderId="0"/>
    <xf numFmtId="0" fontId="20" fillId="0" borderId="0"/>
    <xf numFmtId="37" fontId="20" fillId="0" borderId="0"/>
    <xf numFmtId="37" fontId="20" fillId="0" borderId="0"/>
    <xf numFmtId="37" fontId="20" fillId="0" borderId="0"/>
    <xf numFmtId="37" fontId="20" fillId="0" borderId="0"/>
    <xf numFmtId="0" fontId="20" fillId="0" borderId="0"/>
    <xf numFmtId="0" fontId="20" fillId="0" borderId="0"/>
    <xf numFmtId="0" fontId="20" fillId="0" borderId="0"/>
    <xf numFmtId="0" fontId="20" fillId="0" borderId="0"/>
    <xf numFmtId="37" fontId="20" fillId="0" borderId="0"/>
    <xf numFmtId="37" fontId="20" fillId="0" borderId="0"/>
    <xf numFmtId="37" fontId="20" fillId="0" borderId="0"/>
    <xf numFmtId="37" fontId="20"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37"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1"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8"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169" fontId="1" fillId="0" borderId="0"/>
    <xf numFmtId="169" fontId="1" fillId="0" borderId="0"/>
    <xf numFmtId="0" fontId="1" fillId="0" borderId="0"/>
    <xf numFmtId="169" fontId="2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20" fillId="0" borderId="0"/>
    <xf numFmtId="0" fontId="1" fillId="0" borderId="0"/>
    <xf numFmtId="0" fontId="1" fillId="0" borderId="0"/>
    <xf numFmtId="37" fontId="20" fillId="0" borderId="0"/>
    <xf numFmtId="37" fontId="20" fillId="0" borderId="0"/>
    <xf numFmtId="37" fontId="20" fillId="0" borderId="0"/>
    <xf numFmtId="37" fontId="20" fillId="0" borderId="0"/>
    <xf numFmtId="37" fontId="20" fillId="0" borderId="0"/>
    <xf numFmtId="37" fontId="20" fillId="0" borderId="0"/>
    <xf numFmtId="0" fontId="1"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20" fillId="0" borderId="0"/>
    <xf numFmtId="0" fontId="18" fillId="0" borderId="0"/>
    <xf numFmtId="0" fontId="20" fillId="0" borderId="0"/>
    <xf numFmtId="0" fontId="18"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169" fontId="1" fillId="0" borderId="0"/>
    <xf numFmtId="0" fontId="20" fillId="0" borderId="0"/>
    <xf numFmtId="0" fontId="20" fillId="0" borderId="0"/>
    <xf numFmtId="0" fontId="20" fillId="0" borderId="0"/>
    <xf numFmtId="0" fontId="20" fillId="0" borderId="0"/>
    <xf numFmtId="0" fontId="20" fillId="0" borderId="0"/>
    <xf numFmtId="0" fontId="20" fillId="0" borderId="0"/>
    <xf numFmtId="169" fontId="1" fillId="0" borderId="0"/>
    <xf numFmtId="0" fontId="20" fillId="0" borderId="0"/>
    <xf numFmtId="0" fontId="20" fillId="0" borderId="0"/>
    <xf numFmtId="0" fontId="20" fillId="0" borderId="0"/>
    <xf numFmtId="0" fontId="20" fillId="0" borderId="0"/>
    <xf numFmtId="0" fontId="20" fillId="0" borderId="0"/>
    <xf numFmtId="0" fontId="20" fillId="0" borderId="0"/>
    <xf numFmtId="169" fontId="1" fillId="0" borderId="0"/>
    <xf numFmtId="0" fontId="20" fillId="0" borderId="0"/>
    <xf numFmtId="0" fontId="20" fillId="0" borderId="0"/>
    <xf numFmtId="0" fontId="20" fillId="0" borderId="0"/>
    <xf numFmtId="0" fontId="20" fillId="0" borderId="0"/>
    <xf numFmtId="0" fontId="20" fillId="0" borderId="0"/>
    <xf numFmtId="0" fontId="20" fillId="0" borderId="0"/>
    <xf numFmtId="169" fontId="1" fillId="0" borderId="0"/>
    <xf numFmtId="0" fontId="20" fillId="0" borderId="0"/>
    <xf numFmtId="0" fontId="20" fillId="0" borderId="0"/>
    <xf numFmtId="0" fontId="20" fillId="0" borderId="0"/>
    <xf numFmtId="0" fontId="20" fillId="0" borderId="0"/>
    <xf numFmtId="0" fontId="20" fillId="0" borderId="0"/>
    <xf numFmtId="0" fontId="20" fillId="0" borderId="0"/>
    <xf numFmtId="169" fontId="1" fillId="0" borderId="0"/>
    <xf numFmtId="0" fontId="20" fillId="0" borderId="0"/>
    <xf numFmtId="0" fontId="20" fillId="0" borderId="0"/>
    <xf numFmtId="0" fontId="20" fillId="0" borderId="0"/>
    <xf numFmtId="0" fontId="20" fillId="0" borderId="0"/>
    <xf numFmtId="0" fontId="20" fillId="0" borderId="0"/>
    <xf numFmtId="0" fontId="20" fillId="0" borderId="0"/>
    <xf numFmtId="169" fontId="1" fillId="0" borderId="0"/>
    <xf numFmtId="169" fontId="1" fillId="0" borderId="0"/>
    <xf numFmtId="169" fontId="1" fillId="0" borderId="0"/>
    <xf numFmtId="169" fontId="1" fillId="0" borderId="0"/>
    <xf numFmtId="169" fontId="1" fillId="0" borderId="0"/>
    <xf numFmtId="0"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8" fillId="0" borderId="0"/>
    <xf numFmtId="0" fontId="18" fillId="0" borderId="0"/>
    <xf numFmtId="169"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8" fillId="0" borderId="0"/>
    <xf numFmtId="0" fontId="18" fillId="0" borderId="0"/>
    <xf numFmtId="0" fontId="18"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169" fontId="1" fillId="0" borderId="0"/>
    <xf numFmtId="169" fontId="1" fillId="0" borderId="0"/>
    <xf numFmtId="0" fontId="18" fillId="0" borderId="0"/>
    <xf numFmtId="0" fontId="18" fillId="0" borderId="0"/>
    <xf numFmtId="0" fontId="18" fillId="0" borderId="0"/>
    <xf numFmtId="0" fontId="18" fillId="0" borderId="0"/>
    <xf numFmtId="169" fontId="1" fillId="0" borderId="0"/>
    <xf numFmtId="169" fontId="1" fillId="0" borderId="0"/>
    <xf numFmtId="169" fontId="1" fillId="0" borderId="0"/>
    <xf numFmtId="169"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169" fontId="1" fillId="0" borderId="0"/>
    <xf numFmtId="169" fontId="1" fillId="0" borderId="0"/>
    <xf numFmtId="0" fontId="18" fillId="0" borderId="0"/>
    <xf numFmtId="0" fontId="18" fillId="0" borderId="0"/>
    <xf numFmtId="0" fontId="18" fillId="0" borderId="0"/>
    <xf numFmtId="0" fontId="18" fillId="0" borderId="0"/>
    <xf numFmtId="169" fontId="1" fillId="0" borderId="0"/>
    <xf numFmtId="169" fontId="1" fillId="0" borderId="0"/>
    <xf numFmtId="169" fontId="1" fillId="0" borderId="0"/>
    <xf numFmtId="169" fontId="1" fillId="0" borderId="0"/>
    <xf numFmtId="169" fontId="1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20" fillId="0" borderId="0"/>
    <xf numFmtId="169" fontId="1" fillId="0" borderId="0"/>
    <xf numFmtId="0" fontId="1" fillId="0" borderId="0"/>
    <xf numFmtId="169"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1" fillId="0" borderId="0"/>
    <xf numFmtId="0" fontId="18" fillId="0" borderId="0"/>
    <xf numFmtId="0" fontId="20" fillId="0" borderId="0"/>
    <xf numFmtId="0" fontId="20" fillId="0" borderId="0"/>
    <xf numFmtId="0" fontId="20" fillId="0" borderId="0"/>
    <xf numFmtId="0" fontId="20" fillId="0" borderId="0"/>
    <xf numFmtId="0" fontId="20"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0" fontId="18" fillId="0" borderId="0"/>
    <xf numFmtId="0" fontId="1" fillId="0" borderId="0"/>
    <xf numFmtId="0" fontId="1" fillId="0" borderId="0"/>
    <xf numFmtId="0" fontId="18" fillId="0" borderId="0"/>
    <xf numFmtId="0" fontId="1" fillId="0" borderId="0"/>
    <xf numFmtId="0" fontId="1" fillId="0" borderId="0"/>
    <xf numFmtId="0" fontId="20"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18" fillId="0" borderId="0"/>
    <xf numFmtId="0" fontId="20" fillId="0" borderId="0"/>
    <xf numFmtId="0" fontId="20" fillId="0" borderId="0"/>
    <xf numFmtId="0" fontId="20" fillId="0" borderId="0"/>
    <xf numFmtId="0" fontId="67" fillId="0" borderId="0"/>
    <xf numFmtId="0" fontId="67" fillId="0" borderId="0"/>
    <xf numFmtId="0" fontId="67" fillId="0" borderId="0"/>
    <xf numFmtId="0" fontId="18" fillId="0" borderId="0"/>
    <xf numFmtId="0" fontId="18" fillId="0" borderId="0"/>
    <xf numFmtId="0" fontId="18" fillId="0" borderId="0"/>
    <xf numFmtId="0" fontId="18" fillId="0" borderId="0"/>
    <xf numFmtId="0" fontId="1" fillId="0" borderId="0"/>
    <xf numFmtId="169" fontId="1" fillId="0" borderId="0"/>
    <xf numFmtId="169"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67" fillId="0" borderId="0"/>
    <xf numFmtId="0" fontId="67" fillId="0" borderId="0"/>
    <xf numFmtId="0" fontId="67"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20" fillId="0" borderId="0"/>
    <xf numFmtId="0" fontId="20" fillId="0" borderId="0"/>
    <xf numFmtId="0" fontId="18"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52" fillId="0" borderId="0"/>
    <xf numFmtId="0" fontId="52" fillId="0" borderId="0"/>
    <xf numFmtId="0" fontId="52" fillId="0" borderId="0"/>
    <xf numFmtId="0" fontId="18"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68" fillId="0" borderId="0"/>
    <xf numFmtId="0" fontId="1" fillId="0" borderId="0"/>
    <xf numFmtId="0" fontId="1" fillId="0" borderId="0"/>
    <xf numFmtId="0" fontId="1" fillId="0" borderId="0"/>
    <xf numFmtId="0" fontId="18" fillId="0" borderId="0"/>
    <xf numFmtId="0" fontId="1" fillId="0" borderId="0"/>
    <xf numFmtId="0" fontId="18" fillId="0" borderId="0"/>
    <xf numFmtId="0" fontId="18" fillId="0" borderId="0"/>
    <xf numFmtId="0" fontId="18"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68"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applyNumberFormat="0" applyFill="0" applyBorder="0" applyAlignment="0" applyProtection="0"/>
    <xf numFmtId="0" fontId="18" fillId="0" borderId="0"/>
    <xf numFmtId="0" fontId="18" fillId="0" borderId="0"/>
    <xf numFmtId="0" fontId="18" fillId="0" borderId="0"/>
    <xf numFmtId="0" fontId="18" fillId="0" borderId="0" applyNumberFormat="0" applyFill="0" applyBorder="0" applyAlignment="0" applyProtection="0"/>
    <xf numFmtId="0" fontId="68" fillId="0" borderId="0"/>
    <xf numFmtId="0" fontId="68" fillId="0" borderId="0"/>
    <xf numFmtId="0" fontId="68" fillId="0" borderId="0"/>
    <xf numFmtId="0" fontId="68" fillId="0" borderId="0"/>
    <xf numFmtId="0" fontId="68" fillId="0" borderId="0"/>
    <xf numFmtId="0" fontId="1" fillId="0" borderId="0"/>
    <xf numFmtId="0" fontId="18" fillId="0" borderId="0"/>
    <xf numFmtId="0" fontId="1" fillId="0" borderId="0"/>
    <xf numFmtId="0" fontId="1" fillId="0" borderId="0"/>
    <xf numFmtId="0" fontId="18" fillId="0" borderId="0" applyNumberForma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pplyNumberForma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pplyNumberFormat="0" applyFill="0" applyBorder="0" applyAlignment="0" applyProtection="0"/>
    <xf numFmtId="0" fontId="18" fillId="0" borderId="0"/>
    <xf numFmtId="0" fontId="18" fillId="0" borderId="0"/>
    <xf numFmtId="0" fontId="18" fillId="0" borderId="0"/>
    <xf numFmtId="0" fontId="18" fillId="0" borderId="0" applyNumberFormat="0" applyFill="0" applyBorder="0" applyAlignment="0" applyProtection="0"/>
    <xf numFmtId="0" fontId="18" fillId="0" borderId="0"/>
    <xf numFmtId="0" fontId="18" fillId="0" borderId="0"/>
    <xf numFmtId="0" fontId="18" fillId="0" borderId="0"/>
    <xf numFmtId="0" fontId="1" fillId="0" borderId="0"/>
    <xf numFmtId="0" fontId="1" fillId="0" borderId="0"/>
    <xf numFmtId="0" fontId="1" fillId="0" borderId="0"/>
    <xf numFmtId="169"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applyNumberFormat="0" applyFill="0" applyBorder="0" applyAlignment="0" applyProtection="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68" fillId="0" borderId="0"/>
    <xf numFmtId="0" fontId="18" fillId="0" borderId="0" applyNumberFormat="0" applyFill="0" applyBorder="0" applyAlignment="0" applyProtection="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169" fontId="6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20" fillId="0" borderId="0"/>
    <xf numFmtId="0" fontId="18"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68" fillId="0" borderId="0"/>
    <xf numFmtId="0" fontId="6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68" fillId="0" borderId="0"/>
    <xf numFmtId="0" fontId="1" fillId="0" borderId="0"/>
    <xf numFmtId="0" fontId="1" fillId="0" borderId="0"/>
    <xf numFmtId="0" fontId="1" fillId="0" borderId="0"/>
    <xf numFmtId="0" fontId="1" fillId="0" borderId="0"/>
    <xf numFmtId="0" fontId="68" fillId="0" borderId="0"/>
    <xf numFmtId="0" fontId="68" fillId="0" borderId="0"/>
    <xf numFmtId="0" fontId="68" fillId="0" borderId="0"/>
    <xf numFmtId="0" fontId="18" fillId="0" borderId="0" applyNumberFormat="0" applyFill="0" applyBorder="0" applyAlignment="0" applyProtection="0"/>
    <xf numFmtId="0" fontId="68" fillId="0" borderId="0"/>
    <xf numFmtId="0" fontId="68" fillId="0" borderId="0"/>
    <xf numFmtId="0" fontId="1" fillId="0" borderId="0"/>
    <xf numFmtId="0" fontId="1" fillId="0" borderId="0"/>
    <xf numFmtId="0" fontId="1" fillId="0" borderId="0"/>
    <xf numFmtId="0" fontId="1" fillId="0" borderId="0"/>
    <xf numFmtId="0" fontId="68" fillId="0" borderId="0"/>
    <xf numFmtId="0" fontId="68" fillId="0" borderId="0"/>
    <xf numFmtId="0" fontId="68" fillId="0" borderId="0"/>
    <xf numFmtId="0" fontId="68"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39" fontId="20" fillId="0" borderId="0"/>
    <xf numFmtId="0" fontId="18" fillId="0" borderId="0"/>
    <xf numFmtId="0" fontId="18" fillId="0" borderId="0"/>
    <xf numFmtId="0" fontId="18" fillId="0" borderId="0"/>
    <xf numFmtId="0" fontId="18" fillId="0" borderId="0"/>
    <xf numFmtId="0" fontId="18" fillId="0" borderId="0"/>
    <xf numFmtId="203" fontId="20" fillId="0" borderId="0"/>
    <xf numFmtId="203" fontId="20" fillId="0" borderId="0"/>
    <xf numFmtId="203" fontId="20" fillId="0" borderId="0"/>
    <xf numFmtId="203"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203" fontId="20" fillId="0" borderId="0"/>
    <xf numFmtId="203"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181" fontId="1" fillId="0" borderId="0"/>
    <xf numFmtId="169" fontId="1" fillId="0" borderId="0"/>
    <xf numFmtId="0" fontId="1" fillId="0" borderId="0"/>
    <xf numFmtId="181"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37"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37" fontId="20" fillId="0" borderId="0"/>
    <xf numFmtId="37" fontId="20" fillId="0" borderId="0"/>
    <xf numFmtId="37"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9" fontId="1" fillId="0" borderId="0"/>
    <xf numFmtId="0" fontId="1" fillId="0" borderId="0"/>
    <xf numFmtId="0" fontId="1" fillId="0" borderId="0"/>
    <xf numFmtId="0" fontId="1" fillId="0" borderId="0"/>
    <xf numFmtId="169" fontId="1" fillId="0" borderId="0"/>
    <xf numFmtId="169" fontId="1" fillId="0" borderId="0"/>
    <xf numFmtId="0" fontId="1" fillId="0" borderId="0"/>
    <xf numFmtId="0" fontId="1" fillId="0" borderId="0"/>
    <xf numFmtId="0"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8" fillId="0" borderId="0"/>
    <xf numFmtId="0" fontId="18" fillId="0" borderId="0"/>
    <xf numFmtId="0" fontId="18" fillId="0" borderId="0"/>
    <xf numFmtId="0" fontId="18" fillId="0" borderId="0"/>
    <xf numFmtId="169"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169"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0" borderId="0"/>
    <xf numFmtId="169"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8" fillId="57" borderId="20" applyNumberFormat="0" applyFont="0" applyAlignment="0" applyProtection="0"/>
    <xf numFmtId="0" fontId="18" fillId="57" borderId="20" applyNumberFormat="0" applyFont="0" applyAlignment="0" applyProtection="0"/>
    <xf numFmtId="0" fontId="18" fillId="57" borderId="20" applyNumberFormat="0" applyFont="0" applyAlignment="0" applyProtection="0"/>
    <xf numFmtId="0" fontId="18" fillId="57" borderId="20" applyNumberFormat="0" applyFont="0" applyAlignment="0" applyProtection="0"/>
    <xf numFmtId="0" fontId="18" fillId="57" borderId="20" applyNumberFormat="0" applyFont="0" applyAlignment="0" applyProtection="0"/>
    <xf numFmtId="0" fontId="18" fillId="57" borderId="20" applyNumberFormat="0" applyFont="0" applyAlignment="0" applyProtection="0"/>
    <xf numFmtId="0" fontId="1" fillId="8" borderId="8" applyNumberFormat="0" applyFont="0" applyAlignment="0" applyProtection="0"/>
    <xf numFmtId="0" fontId="18" fillId="57" borderId="20" applyNumberFormat="0" applyFont="0" applyAlignment="0" applyProtection="0"/>
    <xf numFmtId="0" fontId="1" fillId="8" borderId="8" applyNumberFormat="0" applyFont="0" applyAlignment="0" applyProtection="0"/>
    <xf numFmtId="0" fontId="1" fillId="8" borderId="8" applyNumberFormat="0" applyFont="0" applyAlignment="0" applyProtection="0"/>
    <xf numFmtId="0" fontId="18" fillId="57" borderId="20" applyNumberFormat="0" applyFont="0" applyAlignment="0" applyProtection="0"/>
    <xf numFmtId="0" fontId="1" fillId="8" borderId="8" applyNumberFormat="0" applyFont="0" applyAlignment="0" applyProtection="0"/>
    <xf numFmtId="0" fontId="18" fillId="57" borderId="20" applyNumberFormat="0" applyFont="0" applyAlignment="0" applyProtection="0"/>
    <xf numFmtId="0" fontId="18" fillId="57" borderId="20" applyNumberFormat="0" applyFont="0" applyAlignment="0" applyProtection="0"/>
    <xf numFmtId="0" fontId="18" fillId="57" borderId="20" applyNumberFormat="0" applyFont="0" applyAlignment="0" applyProtection="0"/>
    <xf numFmtId="0" fontId="18" fillId="57" borderId="20" applyNumberFormat="0" applyFont="0" applyAlignment="0" applyProtection="0"/>
    <xf numFmtId="0" fontId="18" fillId="57" borderId="20" applyNumberFormat="0" applyFont="0" applyAlignment="0" applyProtection="0"/>
    <xf numFmtId="0" fontId="18" fillId="57" borderId="20" applyNumberFormat="0" applyFont="0" applyAlignment="0" applyProtection="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8" fillId="57" borderId="20" applyNumberFormat="0" applyFont="0" applyAlignment="0" applyProtection="0"/>
    <xf numFmtId="0" fontId="18" fillId="57" borderId="20" applyNumberFormat="0" applyFont="0" applyAlignment="0" applyProtection="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8" fillId="57" borderId="20" applyNumberFormat="0" applyFont="0" applyAlignment="0" applyProtection="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1" fillId="8" borderId="8" applyNumberFormat="0" applyFont="0" applyAlignment="0" applyProtection="0"/>
    <xf numFmtId="169" fontId="1" fillId="8" borderId="8" applyNumberFormat="0" applyFont="0" applyAlignment="0" applyProtection="0"/>
    <xf numFmtId="0" fontId="1" fillId="0" borderId="0"/>
    <xf numFmtId="0" fontId="1" fillId="8" borderId="8" applyNumberFormat="0" applyFont="0" applyAlignment="0" applyProtection="0"/>
    <xf numFmtId="0" fontId="1" fillId="0" borderId="0"/>
    <xf numFmtId="0" fontId="1" fillId="0" borderId="0"/>
    <xf numFmtId="0" fontId="26" fillId="57" borderId="20" applyNumberFormat="0" applyFont="0" applyAlignment="0" applyProtection="0"/>
    <xf numFmtId="0" fontId="26" fillId="57" borderId="20" applyNumberFormat="0" applyFont="0" applyAlignment="0" applyProtection="0"/>
    <xf numFmtId="0" fontId="18" fillId="57" borderId="20" applyNumberFormat="0" applyFont="0" applyAlignment="0" applyProtection="0"/>
    <xf numFmtId="0" fontId="1" fillId="8" borderId="8" applyNumberFormat="0" applyFont="0" applyAlignment="0" applyProtection="0"/>
    <xf numFmtId="0" fontId="69" fillId="59" borderId="20">
      <alignment vertical="center"/>
    </xf>
    <xf numFmtId="0" fontId="42" fillId="50" borderId="21" applyNumberFormat="0" applyAlignment="0" applyProtection="0"/>
    <xf numFmtId="0" fontId="42" fillId="50" borderId="21" applyNumberFormat="0" applyAlignment="0" applyProtection="0"/>
    <xf numFmtId="0" fontId="10" fillId="6" borderId="5" applyNumberFormat="0" applyAlignment="0" applyProtection="0"/>
    <xf numFmtId="9" fontId="1" fillId="0" borderId="0" applyFont="0" applyFill="0" applyBorder="0" applyAlignment="0" applyProtection="0"/>
    <xf numFmtId="9" fontId="70" fillId="0" borderId="0" applyFont="0" applyFill="0" applyBorder="0" applyAlignment="0" applyProtection="0"/>
    <xf numFmtId="9" fontId="18" fillId="0" borderId="0" applyFont="0" applyFill="0" applyBorder="0" applyAlignment="0" applyProtection="0"/>
    <xf numFmtId="205" fontId="32" fillId="0" borderId="0" applyFont="0" applyFill="0" applyBorder="0" applyAlignment="0" applyProtection="0"/>
    <xf numFmtId="205" fontId="32" fillId="0" borderId="0" applyFont="0" applyFill="0" applyBorder="0" applyAlignment="0" applyProtection="0"/>
    <xf numFmtId="0" fontId="1" fillId="0" borderId="0"/>
    <xf numFmtId="0" fontId="1" fillId="0" borderId="0"/>
    <xf numFmtId="0" fontId="1" fillId="0" borderId="0"/>
    <xf numFmtId="206" fontId="49" fillId="0" borderId="0" applyFont="0" applyFill="0" applyBorder="0" applyAlignment="0" applyProtection="0"/>
    <xf numFmtId="207" fontId="49"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6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0" fontId="1" fillId="0" borderId="0"/>
    <xf numFmtId="9" fontId="18" fillId="0" borderId="0" applyFont="0" applyFill="0" applyBorder="0" applyAlignment="0" applyProtection="0"/>
    <xf numFmtId="0" fontId="1" fillId="0" borderId="0"/>
    <xf numFmtId="0" fontId="1" fillId="0" borderId="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0" fontId="1" fillId="0" borderId="0"/>
    <xf numFmtId="0" fontId="1" fillId="0" borderId="0"/>
    <xf numFmtId="0" fontId="1" fillId="0" borderId="0"/>
    <xf numFmtId="9" fontId="26" fillId="0" borderId="0" applyFont="0" applyFill="0" applyBorder="0" applyAlignment="0" applyProtection="0"/>
    <xf numFmtId="9" fontId="26" fillId="0" borderId="0" applyFont="0" applyFill="0" applyBorder="0" applyAlignment="0" applyProtection="0"/>
    <xf numFmtId="0" fontId="1" fillId="0" borderId="0"/>
    <xf numFmtId="0" fontId="1" fillId="0" borderId="0"/>
    <xf numFmtId="0" fontId="1" fillId="0" borderId="0"/>
    <xf numFmtId="9" fontId="26" fillId="0" borderId="0" applyFont="0" applyFill="0" applyBorder="0" applyAlignment="0" applyProtection="0"/>
    <xf numFmtId="9" fontId="26" fillId="0" borderId="0" applyFont="0" applyFill="0" applyBorder="0" applyAlignment="0" applyProtection="0"/>
    <xf numFmtId="0" fontId="1" fillId="0" borderId="0"/>
    <xf numFmtId="0" fontId="1" fillId="0" borderId="0"/>
    <xf numFmtId="0" fontId="1" fillId="0" borderId="0"/>
    <xf numFmtId="9" fontId="52" fillId="0" borderId="0" applyFont="0" applyFill="0" applyBorder="0" applyAlignment="0" applyProtection="0"/>
    <xf numFmtId="0" fontId="1" fillId="0" borderId="0"/>
    <xf numFmtId="0" fontId="1" fillId="0" borderId="0"/>
    <xf numFmtId="0" fontId="1" fillId="0" borderId="0"/>
    <xf numFmtId="9" fontId="20" fillId="0" borderId="0" applyFont="0" applyFill="0" applyBorder="0" applyAlignment="0" applyProtection="0"/>
    <xf numFmtId="0" fontId="1" fillId="0" borderId="0"/>
    <xf numFmtId="9" fontId="52" fillId="0" borderId="0" applyFont="0" applyFill="0" applyBorder="0" applyAlignment="0" applyProtection="0"/>
    <xf numFmtId="9" fontId="18" fillId="0" borderId="0" applyFont="0" applyFill="0" applyBorder="0" applyAlignment="0" applyProtection="0"/>
    <xf numFmtId="9" fontId="25" fillId="0" borderId="0" applyFont="0" applyFill="0" applyBorder="0" applyAlignment="0" applyProtection="0"/>
    <xf numFmtId="0" fontId="1" fillId="0" borderId="0"/>
    <xf numFmtId="9" fontId="18" fillId="0" borderId="0" applyFont="0" applyFill="0" applyBorder="0" applyAlignment="0" applyProtection="0"/>
    <xf numFmtId="0" fontId="1" fillId="0" borderId="0"/>
    <xf numFmtId="0" fontId="1" fillId="0" borderId="0"/>
    <xf numFmtId="9" fontId="18" fillId="0" borderId="0" applyFont="0" applyFill="0" applyBorder="0" applyAlignment="0" applyProtection="0"/>
    <xf numFmtId="9" fontId="25" fillId="0" borderId="0" applyFont="0" applyFill="0" applyBorder="0" applyAlignment="0" applyProtection="0"/>
    <xf numFmtId="0" fontId="1" fillId="0" borderId="0"/>
    <xf numFmtId="9" fontId="18" fillId="0" borderId="0" applyFont="0" applyFill="0" applyBorder="0" applyAlignment="0" applyProtection="0"/>
    <xf numFmtId="0" fontId="1" fillId="0" borderId="0"/>
    <xf numFmtId="0" fontId="1" fillId="0" borderId="0"/>
    <xf numFmtId="9" fontId="18" fillId="0" borderId="0" applyFont="0" applyFill="0" applyBorder="0" applyAlignment="0" applyProtection="0"/>
    <xf numFmtId="9" fontId="25" fillId="0" borderId="0" applyFont="0" applyFill="0" applyBorder="0" applyAlignment="0" applyProtection="0"/>
    <xf numFmtId="0" fontId="1" fillId="0" borderId="0"/>
    <xf numFmtId="9" fontId="18" fillId="0" borderId="0" applyFont="0" applyFill="0" applyBorder="0" applyAlignment="0" applyProtection="0"/>
    <xf numFmtId="0" fontId="1" fillId="0" borderId="0"/>
    <xf numFmtId="0" fontId="1" fillId="0" borderId="0"/>
    <xf numFmtId="9" fontId="18" fillId="0" borderId="0" applyFont="0" applyFill="0" applyBorder="0" applyAlignment="0" applyProtection="0"/>
    <xf numFmtId="9" fontId="25" fillId="0" borderId="0" applyFont="0" applyFill="0" applyBorder="0" applyAlignment="0" applyProtection="0"/>
    <xf numFmtId="0" fontId="1" fillId="0" borderId="0"/>
    <xf numFmtId="9" fontId="18" fillId="0" borderId="0" applyFont="0" applyFill="0" applyBorder="0" applyAlignment="0" applyProtection="0"/>
    <xf numFmtId="0" fontId="1" fillId="0" borderId="0"/>
    <xf numFmtId="0" fontId="1" fillId="0" borderId="0"/>
    <xf numFmtId="9" fontId="18" fillId="0" borderId="0" applyFont="0" applyFill="0" applyBorder="0" applyAlignment="0" applyProtection="0"/>
    <xf numFmtId="9" fontId="25" fillId="0" borderId="0" applyFont="0" applyFill="0" applyBorder="0" applyAlignment="0" applyProtection="0"/>
    <xf numFmtId="0" fontId="1" fillId="0" borderId="0"/>
    <xf numFmtId="9" fontId="18" fillId="0" borderId="0" applyFont="0" applyFill="0" applyBorder="0" applyAlignment="0" applyProtection="0"/>
    <xf numFmtId="0" fontId="1" fillId="0" borderId="0"/>
    <xf numFmtId="0" fontId="1" fillId="0" borderId="0"/>
    <xf numFmtId="9" fontId="18" fillId="0" borderId="0" applyFont="0" applyFill="0" applyBorder="0" applyAlignment="0" applyProtection="0"/>
    <xf numFmtId="9" fontId="25" fillId="0" borderId="0" applyFont="0" applyFill="0" applyBorder="0" applyAlignment="0" applyProtection="0"/>
    <xf numFmtId="0" fontId="1" fillId="0" borderId="0"/>
    <xf numFmtId="9" fontId="18" fillId="0" borderId="0" applyFont="0" applyFill="0" applyBorder="0" applyAlignment="0" applyProtection="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13" fontId="18" fillId="0" borderId="0" applyFont="0" applyFill="0" applyProtection="0"/>
    <xf numFmtId="13" fontId="18" fillId="0" borderId="0" applyFont="0" applyFill="0" applyProtection="0"/>
    <xf numFmtId="13" fontId="18" fillId="0" borderId="0" applyFont="0" applyFill="0" applyProtection="0"/>
    <xf numFmtId="9" fontId="18" fillId="0" borderId="0" applyFont="0" applyFill="0" applyBorder="0" applyAlignment="0" applyProtection="0"/>
    <xf numFmtId="9" fontId="18" fillId="0" borderId="0" applyFont="0" applyFill="0" applyBorder="0" applyAlignment="0" applyProtection="0"/>
    <xf numFmtId="13" fontId="18" fillId="0" borderId="0" applyFont="0" applyFill="0" applyProtection="0"/>
    <xf numFmtId="13" fontId="18" fillId="0" borderId="0" applyFont="0" applyFill="0" applyProtection="0"/>
    <xf numFmtId="13" fontId="18" fillId="0" borderId="0" applyFont="0" applyFill="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9" fontId="1"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25" fillId="0" borderId="0" applyFont="0" applyFill="0" applyBorder="0" applyAlignment="0" applyProtection="0"/>
    <xf numFmtId="0" fontId="1" fillId="0" borderId="0"/>
    <xf numFmtId="9" fontId="18" fillId="0" borderId="0" applyFont="0" applyFill="0" applyBorder="0" applyAlignment="0" applyProtection="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25" fillId="0" borderId="0" applyFont="0" applyFill="0" applyBorder="0" applyAlignment="0" applyProtection="0"/>
    <xf numFmtId="0" fontId="1" fillId="0" borderId="0"/>
    <xf numFmtId="9" fontId="18" fillId="0" borderId="0" applyFont="0" applyFill="0" applyBorder="0" applyAlignment="0" applyProtection="0"/>
    <xf numFmtId="0" fontId="1" fillId="0" borderId="0"/>
    <xf numFmtId="0" fontId="1" fillId="0" borderId="0"/>
    <xf numFmtId="9" fontId="18"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5" fillId="0" borderId="0" applyFont="0" applyFill="0" applyBorder="0" applyAlignment="0" applyProtection="0"/>
    <xf numFmtId="0" fontId="1" fillId="0" borderId="0"/>
    <xf numFmtId="9" fontId="18"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25" fillId="0" borderId="0" applyFont="0" applyFill="0" applyBorder="0" applyAlignment="0" applyProtection="0"/>
    <xf numFmtId="0" fontId="1" fillId="0" borderId="0"/>
    <xf numFmtId="9" fontId="18" fillId="0" borderId="0" applyFont="0" applyFill="0" applyBorder="0" applyAlignment="0" applyProtection="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8"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8"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8"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8"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62" fillId="0" borderId="0" applyFont="0" applyFill="0" applyBorder="0" applyAlignment="0" applyProtection="0"/>
    <xf numFmtId="9" fontId="26"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6"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62"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26"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8"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62"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62"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 fillId="0" borderId="0" applyFont="0" applyFill="0" applyBorder="0" applyAlignment="0" applyProtection="0"/>
    <xf numFmtId="9" fontId="62"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62"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3" fontId="22" fillId="0" borderId="11" applyFill="0" applyProtection="0">
      <alignment horizontal="left" wrapText="1"/>
    </xf>
    <xf numFmtId="3" fontId="22" fillId="0" borderId="11" applyFill="0" applyProtection="0">
      <alignment horizontal="left" wrapText="1"/>
    </xf>
    <xf numFmtId="3" fontId="22" fillId="0" borderId="11" applyFill="0" applyProtection="0">
      <alignment horizontal="left" wrapText="1"/>
    </xf>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6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6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8" fillId="0" borderId="0" applyFont="0" applyFill="0" applyBorder="0" applyAlignment="0" applyProtection="0"/>
    <xf numFmtId="9" fontId="26"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1"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42" fillId="50" borderId="21" applyNumberFormat="0" applyAlignment="0" applyProtection="0"/>
    <xf numFmtId="0" fontId="42" fillId="50" borderId="21" applyNumberFormat="0" applyAlignment="0" applyProtection="0"/>
    <xf numFmtId="0" fontId="42" fillId="50" borderId="21" applyNumberFormat="0" applyAlignment="0" applyProtection="0"/>
    <xf numFmtId="0" fontId="42" fillId="50" borderId="21" applyNumberFormat="0" applyAlignment="0" applyProtection="0"/>
    <xf numFmtId="0" fontId="42" fillId="50" borderId="21" applyNumberFormat="0" applyAlignment="0" applyProtection="0"/>
    <xf numFmtId="0" fontId="42" fillId="50" borderId="21" applyNumberFormat="0" applyAlignment="0" applyProtection="0"/>
    <xf numFmtId="169" fontId="10" fillId="6" borderId="5" applyNumberFormat="0" applyAlignment="0" applyProtection="0"/>
    <xf numFmtId="0" fontId="42" fillId="50" borderId="21" applyNumberFormat="0" applyAlignment="0" applyProtection="0"/>
    <xf numFmtId="0" fontId="10" fillId="6" borderId="5" applyNumberFormat="0" applyAlignment="0" applyProtection="0"/>
    <xf numFmtId="0" fontId="42" fillId="50" borderId="21" applyNumberFormat="0" applyAlignment="0" applyProtection="0"/>
    <xf numFmtId="0" fontId="42" fillId="50" borderId="21" applyNumberFormat="0" applyAlignment="0" applyProtection="0"/>
    <xf numFmtId="0" fontId="42" fillId="50" borderId="21" applyNumberFormat="0" applyAlignment="0" applyProtection="0"/>
    <xf numFmtId="0" fontId="42" fillId="50" borderId="21" applyNumberFormat="0" applyAlignment="0" applyProtection="0"/>
    <xf numFmtId="0" fontId="42" fillId="50" borderId="21" applyNumberFormat="0" applyAlignment="0" applyProtection="0"/>
    <xf numFmtId="0" fontId="42" fillId="50" borderId="21" applyNumberFormat="0" applyAlignment="0" applyProtection="0"/>
    <xf numFmtId="0" fontId="42" fillId="50" borderId="21" applyNumberFormat="0" applyAlignment="0" applyProtection="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42" fillId="50" borderId="21" applyNumberFormat="0" applyAlignment="0" applyProtection="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42" fillId="50" borderId="21" applyNumberFormat="0" applyAlignment="0" applyProtection="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0" fillId="6" borderId="5" applyNumberFormat="0" applyAlignment="0" applyProtection="0"/>
    <xf numFmtId="169" fontId="10" fillId="6" borderId="5" applyNumberFormat="0" applyAlignment="0" applyProtection="0"/>
    <xf numFmtId="0" fontId="1" fillId="0" borderId="0"/>
    <xf numFmtId="0" fontId="10" fillId="6" borderId="5" applyNumberFormat="0" applyAlignment="0" applyProtection="0"/>
    <xf numFmtId="0" fontId="1" fillId="0" borderId="0"/>
    <xf numFmtId="0" fontId="1" fillId="0" borderId="0"/>
    <xf numFmtId="0" fontId="18"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169" fontId="43" fillId="0" borderId="0" applyNumberFormat="0" applyFill="0" applyBorder="0" applyAlignment="0" applyProtection="0"/>
    <xf numFmtId="0" fontId="43" fillId="0" borderId="0" applyNumberFormat="0" applyFill="0" applyBorder="0" applyAlignment="0" applyProtection="0"/>
    <xf numFmtId="0" fontId="14"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43" fillId="0" borderId="0" applyNumberFormat="0" applyFill="0" applyBorder="0" applyAlignment="0" applyProtection="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43" fillId="0" borderId="0" applyNumberFormat="0" applyFill="0" applyBorder="0" applyAlignment="0" applyProtection="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4" fillId="0" borderId="0" applyNumberFormat="0" applyFill="0" applyBorder="0" applyAlignment="0" applyProtection="0"/>
    <xf numFmtId="169" fontId="14" fillId="0" borderId="0" applyNumberFormat="0" applyFill="0" applyBorder="0" applyAlignment="0" applyProtection="0"/>
    <xf numFmtId="0" fontId="1" fillId="0" borderId="0"/>
    <xf numFmtId="0" fontId="14"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169" fontId="15" fillId="0" borderId="0" applyNumberFormat="0" applyFill="0" applyBorder="0" applyAlignment="0" applyProtection="0"/>
    <xf numFmtId="0" fontId="44" fillId="0" borderId="0" applyNumberFormat="0" applyFill="0" applyBorder="0" applyAlignment="0" applyProtection="0"/>
    <xf numFmtId="0" fontId="15"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44" fillId="0" borderId="0" applyNumberFormat="0" applyFill="0" applyBorder="0" applyAlignment="0" applyProtection="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44" fillId="0" borderId="0" applyNumberFormat="0" applyFill="0" applyBorder="0" applyAlignment="0" applyProtection="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15" fillId="0" borderId="0" applyNumberFormat="0" applyFill="0" applyBorder="0" applyAlignment="0" applyProtection="0"/>
    <xf numFmtId="169" fontId="15" fillId="0" borderId="0" applyNumberFormat="0" applyFill="0" applyBorder="0" applyAlignment="0" applyProtection="0"/>
    <xf numFmtId="0" fontId="1" fillId="0" borderId="0"/>
    <xf numFmtId="0" fontId="15" fillId="0" borderId="0" applyNumberFormat="0" applyFill="0" applyBorder="0" applyAlignment="0" applyProtection="0"/>
    <xf numFmtId="0" fontId="1" fillId="0" borderId="0"/>
    <xf numFmtId="0" fontId="1" fillId="0" borderId="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169" fontId="3" fillId="0" borderId="1" applyNumberFormat="0" applyFill="0" applyAlignment="0" applyProtection="0"/>
    <xf numFmtId="0" fontId="45" fillId="0" borderId="22" applyNumberFormat="0" applyFill="0" applyAlignment="0" applyProtection="0"/>
    <xf numFmtId="0" fontId="3" fillId="0" borderId="1"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45" fillId="0" borderId="22" applyNumberFormat="0" applyFill="0" applyAlignment="0" applyProtection="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45" fillId="0" borderId="22" applyNumberFormat="0" applyFill="0" applyAlignment="0" applyProtection="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3" fillId="0" borderId="1" applyNumberFormat="0" applyFill="0" applyAlignment="0" applyProtection="0"/>
    <xf numFmtId="169" fontId="3" fillId="0" borderId="1" applyNumberFormat="0" applyFill="0" applyAlignment="0" applyProtection="0"/>
    <xf numFmtId="0" fontId="1" fillId="0" borderId="0"/>
    <xf numFmtId="0" fontId="3" fillId="0" borderId="1" applyNumberFormat="0" applyFill="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169" fontId="4" fillId="0" borderId="2" applyNumberFormat="0" applyFill="0" applyAlignment="0" applyProtection="0"/>
    <xf numFmtId="0" fontId="46" fillId="0" borderId="23" applyNumberFormat="0" applyFill="0" applyAlignment="0" applyProtection="0"/>
    <xf numFmtId="0" fontId="4" fillId="0" borderId="2"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6" fillId="0" borderId="23" applyNumberFormat="0" applyFill="0" applyAlignment="0" applyProtection="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6" fillId="0" borderId="23" applyNumberFormat="0" applyFill="0" applyAlignment="0" applyProtection="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4" fillId="0" borderId="2" applyNumberFormat="0" applyFill="0" applyAlignment="0" applyProtection="0"/>
    <xf numFmtId="169" fontId="4" fillId="0" borderId="2" applyNumberFormat="0" applyFill="0" applyAlignment="0" applyProtection="0"/>
    <xf numFmtId="0" fontId="1" fillId="0" borderId="0"/>
    <xf numFmtId="0" fontId="4" fillId="0" borderId="2" applyNumberFormat="0" applyFill="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33" fillId="0" borderId="24"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169" fontId="5" fillId="0" borderId="3" applyNumberFormat="0" applyFill="0" applyAlignment="0" applyProtection="0"/>
    <xf numFmtId="0" fontId="33" fillId="0" borderId="24" applyNumberFormat="0" applyFill="0" applyAlignment="0" applyProtection="0"/>
    <xf numFmtId="0" fontId="5" fillId="0" borderId="3"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0" fontId="33" fillId="0" borderId="24" applyNumberFormat="0" applyFill="0" applyAlignment="0" applyProtection="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33" fillId="0" borderId="24" applyNumberFormat="0" applyFill="0" applyAlignment="0" applyProtection="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33" fillId="0" borderId="24" applyNumberFormat="0" applyFill="0" applyAlignment="0" applyProtection="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5" fillId="0" borderId="3" applyNumberFormat="0" applyFill="0" applyAlignment="0" applyProtection="0"/>
    <xf numFmtId="169" fontId="5" fillId="0" borderId="3" applyNumberFormat="0" applyFill="0" applyAlignment="0" applyProtection="0"/>
    <xf numFmtId="0" fontId="1" fillId="0" borderId="0"/>
    <xf numFmtId="0" fontId="5" fillId="0" borderId="3" applyNumberFormat="0" applyFill="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71" fillId="0" borderId="0" applyNumberFormat="0" applyFill="0" applyBorder="0" applyAlignment="0" applyProtection="0"/>
    <xf numFmtId="169" fontId="2" fillId="0" borderId="0" applyNumberForma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47" fillId="0" borderId="0" applyNumberFormat="0" applyFill="0" applyBorder="0" applyAlignment="0" applyProtection="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47" fillId="0" borderId="0" applyNumberFormat="0" applyFill="0" applyBorder="0" applyAlignment="0" applyProtection="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169" fontId="2" fillId="0" borderId="0" applyNumberFormat="0" applyFill="0" applyBorder="0" applyAlignment="0" applyProtection="0"/>
    <xf numFmtId="0" fontId="1" fillId="0" borderId="0"/>
    <xf numFmtId="0" fontId="2" fillId="0" borderId="0" applyNumberFormat="0" applyFill="0" applyBorder="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48" fillId="0" borderId="25" applyNumberFormat="0" applyFill="0" applyAlignment="0" applyProtection="0"/>
    <xf numFmtId="0" fontId="16" fillId="0" borderId="9"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0" fontId="1" fillId="0" borderId="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169" fontId="48" fillId="0" borderId="25"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169" fontId="48" fillId="0" borderId="25" applyNumberFormat="0" applyFill="0" applyAlignment="0" applyProtection="0"/>
    <xf numFmtId="0" fontId="48" fillId="0" borderId="25" applyNumberFormat="0" applyFill="0" applyAlignment="0" applyProtection="0"/>
    <xf numFmtId="0" fontId="16" fillId="0" borderId="9"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0" fontId="48" fillId="0" borderId="25" applyNumberFormat="0" applyFill="0" applyAlignment="0" applyProtection="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48" fillId="0" borderId="25" applyNumberFormat="0" applyFill="0" applyAlignment="0" applyProtection="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48" fillId="0" borderId="25" applyNumberFormat="0" applyFill="0" applyAlignment="0" applyProtection="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16" fillId="0" borderId="9" applyNumberFormat="0" applyFill="0" applyAlignment="0" applyProtection="0"/>
    <xf numFmtId="169" fontId="16" fillId="0" borderId="9" applyNumberFormat="0" applyFill="0" applyAlignment="0" applyProtection="0"/>
    <xf numFmtId="0" fontId="1" fillId="0" borderId="0"/>
    <xf numFmtId="0" fontId="16" fillId="0" borderId="9" applyNumberFormat="0" applyFill="0" applyAlignment="0" applyProtection="0"/>
    <xf numFmtId="0" fontId="1" fillId="0" borderId="0"/>
    <xf numFmtId="0" fontId="1" fillId="0" borderId="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14" fillId="0" borderId="0" applyNumberFormat="0" applyFill="0" applyBorder="0" applyAlignment="0" applyProtection="0"/>
    <xf numFmtId="169" fontId="72" fillId="0" borderId="0" applyNumberFormat="0" applyFill="0" applyBorder="0" applyAlignment="0" applyProtection="0">
      <alignment vertical="top"/>
      <protection locked="0"/>
    </xf>
    <xf numFmtId="169" fontId="73" fillId="0" borderId="0"/>
    <xf numFmtId="0" fontId="66" fillId="0" borderId="0"/>
    <xf numFmtId="9" fontId="1" fillId="0" borderId="0" applyFont="0" applyFill="0" applyBorder="0" applyAlignment="0" applyProtection="0"/>
    <xf numFmtId="165" fontId="1" fillId="0" borderId="0" applyFont="0" applyFill="0" applyBorder="0" applyAlignment="0" applyProtection="0"/>
    <xf numFmtId="0" fontId="1" fillId="0" borderId="0">
      <alignment horizontal="right" vertical="center"/>
    </xf>
    <xf numFmtId="0" fontId="1" fillId="0" borderId="0">
      <alignment horizontal="center" vertical="center"/>
    </xf>
    <xf numFmtId="0" fontId="1" fillId="0" borderId="0">
      <alignment horizontal="right" vertical="center"/>
    </xf>
    <xf numFmtId="0" fontId="1" fillId="0" borderId="0">
      <alignment horizontal="left" vertical="center"/>
    </xf>
    <xf numFmtId="0" fontId="1" fillId="0" borderId="0">
      <alignment horizontal="center" vertical="center"/>
    </xf>
    <xf numFmtId="0" fontId="1" fillId="0" borderId="0">
      <alignment horizontal="center" vertical="center"/>
    </xf>
    <xf numFmtId="0" fontId="1" fillId="0" borderId="0">
      <alignment horizontal="left" vertical="top"/>
    </xf>
    <xf numFmtId="0" fontId="1" fillId="0" borderId="0">
      <alignment horizontal="left" vertical="center"/>
    </xf>
    <xf numFmtId="0" fontId="1" fillId="0" borderId="0">
      <alignment horizontal="right" vertical="center"/>
    </xf>
    <xf numFmtId="0" fontId="1" fillId="0" borderId="0">
      <alignment horizontal="center" vertical="center"/>
    </xf>
    <xf numFmtId="0" fontId="1" fillId="0" borderId="0"/>
    <xf numFmtId="0" fontId="1" fillId="0" borderId="0">
      <alignment horizontal="center" vertical="center" wrapText="1"/>
    </xf>
    <xf numFmtId="0" fontId="1" fillId="0" borderId="0">
      <alignment horizontal="left" vertical="center" indent="1"/>
    </xf>
    <xf numFmtId="0" fontId="1" fillId="0" borderId="0">
      <alignment horizontal="left" vertical="center"/>
    </xf>
    <xf numFmtId="0" fontId="1" fillId="0" borderId="0">
      <alignment horizontal="center" vertical="center"/>
    </xf>
    <xf numFmtId="0" fontId="1" fillId="0" borderId="0">
      <alignment horizontal="center" vertical="center"/>
    </xf>
    <xf numFmtId="0" fontId="1" fillId="0" borderId="0">
      <alignment horizontal="left" vertical="center"/>
    </xf>
    <xf numFmtId="0" fontId="74" fillId="42" borderId="0" applyNumberFormat="0" applyBorder="0" applyAlignment="0" applyProtection="0"/>
    <xf numFmtId="0" fontId="74" fillId="40" borderId="0" applyNumberFormat="0" applyBorder="0" applyAlignment="0" applyProtection="0"/>
    <xf numFmtId="0" fontId="75" fillId="40" borderId="0" applyNumberFormat="0" applyBorder="0" applyAlignment="0" applyProtection="0"/>
    <xf numFmtId="0" fontId="74" fillId="43" borderId="0" applyNumberFormat="0" applyBorder="0" applyAlignment="0" applyProtection="0"/>
    <xf numFmtId="0" fontId="74" fillId="43" borderId="0" applyNumberFormat="0" applyBorder="0" applyAlignment="0" applyProtection="0"/>
    <xf numFmtId="0" fontId="75" fillId="55" borderId="0" applyNumberFormat="0" applyBorder="0" applyAlignment="0" applyProtection="0"/>
    <xf numFmtId="0" fontId="74" fillId="57" borderId="0" applyNumberFormat="0" applyBorder="0" applyAlignment="0" applyProtection="0"/>
    <xf numFmtId="0" fontId="74" fillId="56" borderId="0" applyNumberFormat="0" applyBorder="0" applyAlignment="0" applyProtection="0"/>
    <xf numFmtId="0" fontId="75" fillId="45" borderId="0" applyNumberFormat="0" applyBorder="0" applyAlignment="0" applyProtection="0"/>
    <xf numFmtId="0" fontId="74" fillId="41" borderId="0" applyNumberFormat="0" applyBorder="0" applyAlignment="0" applyProtection="0"/>
    <xf numFmtId="0" fontId="74" fillId="37" borderId="0" applyNumberFormat="0" applyBorder="0" applyAlignment="0" applyProtection="0"/>
    <xf numFmtId="0" fontId="75" fillId="37" borderId="0" applyNumberFormat="0" applyBorder="0" applyAlignment="0" applyProtection="0"/>
    <xf numFmtId="0" fontId="74" fillId="40" borderId="0" applyNumberFormat="0" applyBorder="0" applyAlignment="0" applyProtection="0"/>
    <xf numFmtId="0" fontId="74" fillId="40" borderId="0" applyNumberFormat="0" applyBorder="0" applyAlignment="0" applyProtection="0"/>
    <xf numFmtId="0" fontId="75" fillId="40" borderId="0" applyNumberFormat="0" applyBorder="0" applyAlignment="0" applyProtection="0"/>
    <xf numFmtId="0" fontId="74" fillId="57" borderId="0" applyNumberFormat="0" applyBorder="0" applyAlignment="0" applyProtection="0"/>
    <xf numFmtId="0" fontId="74" fillId="57" borderId="0" applyNumberFormat="0" applyBorder="0" applyAlignment="0" applyProtection="0"/>
    <xf numFmtId="0" fontId="75" fillId="43" borderId="0" applyNumberFormat="0" applyBorder="0" applyAlignment="0" applyProtection="0"/>
    <xf numFmtId="0" fontId="58" fillId="0" borderId="0" applyNumberFormat="0" applyFill="0" applyBorder="0" applyAlignment="0" applyProtection="0">
      <alignment vertical="top"/>
      <protection locked="0"/>
    </xf>
  </cellStyleXfs>
  <cellXfs count="437">
    <xf numFmtId="0" fontId="0" fillId="0" borderId="0" xfId="0"/>
    <xf numFmtId="169" fontId="82" fillId="34" borderId="0" xfId="3" applyNumberFormat="1" applyFont="1" applyFill="1" applyBorder="1" applyAlignment="1">
      <alignment horizontal="center" vertical="center"/>
    </xf>
    <xf numFmtId="0" fontId="81" fillId="0" borderId="0" xfId="2" applyNumberFormat="1" applyFont="1" applyFill="1" applyBorder="1"/>
    <xf numFmtId="0" fontId="76" fillId="0" borderId="0" xfId="0" applyFont="1" applyFill="1" applyAlignment="1">
      <alignment horizontal="center" vertical="center"/>
    </xf>
    <xf numFmtId="169" fontId="82" fillId="34" borderId="0" xfId="3" applyNumberFormat="1" applyFont="1" applyFill="1" applyBorder="1" applyAlignment="1">
      <alignment horizontal="center" vertical="center"/>
    </xf>
    <xf numFmtId="166" fontId="81" fillId="0" borderId="0" xfId="1" applyNumberFormat="1" applyFont="1" applyFill="1" applyBorder="1" applyAlignment="1">
      <alignment horizontal="right"/>
    </xf>
    <xf numFmtId="0" fontId="76" fillId="0" borderId="0" xfId="0" applyFont="1"/>
    <xf numFmtId="9" fontId="76" fillId="0" borderId="0" xfId="44761" applyFont="1"/>
    <xf numFmtId="171" fontId="76" fillId="0" borderId="0" xfId="44761" applyNumberFormat="1" applyFont="1"/>
    <xf numFmtId="0" fontId="76" fillId="0" borderId="0" xfId="0" pivotButton="1" applyFont="1"/>
    <xf numFmtId="0" fontId="76" fillId="0" borderId="0" xfId="0" applyFont="1" applyAlignment="1">
      <alignment horizontal="left"/>
    </xf>
    <xf numFmtId="171" fontId="76" fillId="0" borderId="0" xfId="0" applyNumberFormat="1" applyFont="1"/>
    <xf numFmtId="9" fontId="76" fillId="0" borderId="0" xfId="0" applyNumberFormat="1" applyFont="1"/>
    <xf numFmtId="0" fontId="76" fillId="0" borderId="0" xfId="28478" applyFont="1" applyFill="1" applyAlignment="1">
      <alignment horizontal="center" vertical="center"/>
    </xf>
    <xf numFmtId="0" fontId="76" fillId="0" borderId="0" xfId="0" applyNumberFormat="1" applyFont="1"/>
    <xf numFmtId="2" fontId="76" fillId="0" borderId="0" xfId="0" applyNumberFormat="1" applyFont="1"/>
    <xf numFmtId="0" fontId="85" fillId="0" borderId="0" xfId="0" applyFont="1"/>
    <xf numFmtId="0" fontId="76" fillId="0" borderId="0" xfId="0" applyFont="1" applyBorder="1"/>
    <xf numFmtId="210" fontId="87" fillId="0" borderId="0" xfId="145" applyNumberFormat="1" applyFont="1" applyFill="1" applyBorder="1" applyAlignment="1">
      <alignment horizontal="right"/>
    </xf>
    <xf numFmtId="10" fontId="87" fillId="0" borderId="0" xfId="44761" applyNumberFormat="1" applyFont="1" applyFill="1" applyBorder="1" applyAlignment="1">
      <alignment horizontal="right"/>
    </xf>
    <xf numFmtId="0" fontId="76" fillId="0" borderId="0" xfId="0" applyFont="1" applyAlignment="1">
      <alignment horizontal="center" vertical="center"/>
    </xf>
    <xf numFmtId="1" fontId="95" fillId="0" borderId="0" xfId="0" applyNumberFormat="1" applyFont="1" applyAlignment="1">
      <alignment horizontal="center"/>
    </xf>
    <xf numFmtId="14" fontId="95" fillId="0" borderId="0" xfId="0" applyNumberFormat="1" applyFont="1" applyAlignment="1">
      <alignment horizontal="center"/>
    </xf>
    <xf numFmtId="0" fontId="96" fillId="0" borderId="0" xfId="0" applyFont="1"/>
    <xf numFmtId="14" fontId="95" fillId="0" borderId="0" xfId="0" applyNumberFormat="1" applyFont="1"/>
    <xf numFmtId="0" fontId="95" fillId="0" borderId="0" xfId="0" applyFont="1" applyAlignment="1">
      <alignment horizontal="center" vertical="center"/>
    </xf>
    <xf numFmtId="0" fontId="95" fillId="0" borderId="0" xfId="0" applyFont="1" applyAlignment="1">
      <alignment horizontal="center"/>
    </xf>
    <xf numFmtId="173" fontId="95" fillId="0" borderId="0" xfId="0" applyNumberFormat="1" applyFont="1"/>
    <xf numFmtId="171" fontId="95" fillId="0" borderId="0" xfId="0" applyNumberFormat="1" applyFont="1"/>
    <xf numFmtId="0" fontId="78" fillId="60" borderId="0" xfId="0" applyFont="1" applyFill="1"/>
    <xf numFmtId="1" fontId="89" fillId="35" borderId="10" xfId="0" applyNumberFormat="1" applyFont="1" applyFill="1" applyBorder="1" applyAlignment="1" applyProtection="1">
      <alignment horizontal="right"/>
    </xf>
    <xf numFmtId="3" fontId="89" fillId="61" borderId="10" xfId="44760" applyNumberFormat="1" applyFont="1" applyFill="1" applyBorder="1" applyAlignment="1" applyProtection="1">
      <alignment horizontal="right"/>
    </xf>
    <xf numFmtId="0" fontId="76" fillId="0" borderId="10" xfId="0" applyFont="1" applyBorder="1"/>
    <xf numFmtId="1" fontId="89" fillId="35" borderId="41" xfId="0" applyNumberFormat="1" applyFont="1" applyFill="1" applyBorder="1" applyAlignment="1" applyProtection="1">
      <alignment horizontal="right"/>
    </xf>
    <xf numFmtId="3" fontId="89" fillId="61" borderId="41" xfId="44760" applyNumberFormat="1" applyFont="1" applyFill="1" applyBorder="1" applyAlignment="1" applyProtection="1">
      <alignment horizontal="right"/>
    </xf>
    <xf numFmtId="0" fontId="76" fillId="0" borderId="40" xfId="0" applyFont="1" applyFill="1" applyBorder="1"/>
    <xf numFmtId="0" fontId="89" fillId="35" borderId="0" xfId="27695" applyFont="1" applyFill="1"/>
    <xf numFmtId="0" fontId="89" fillId="35" borderId="0" xfId="27695" applyFont="1" applyFill="1" applyAlignment="1">
      <alignment horizontal="left" vertical="top"/>
    </xf>
    <xf numFmtId="170" fontId="99" fillId="35" borderId="0" xfId="103" applyNumberFormat="1" applyFont="1" applyFill="1" applyBorder="1" applyAlignment="1" applyProtection="1">
      <alignment horizontal="center" vertical="center"/>
    </xf>
    <xf numFmtId="170" fontId="99" fillId="35" borderId="0" xfId="103" applyNumberFormat="1" applyFont="1" applyFill="1" applyBorder="1" applyAlignment="1" applyProtection="1">
      <alignment vertical="center"/>
    </xf>
    <xf numFmtId="0" fontId="100" fillId="35" borderId="0" xfId="27695" applyFont="1" applyFill="1"/>
    <xf numFmtId="170" fontId="101" fillId="35" borderId="0" xfId="103" applyNumberFormat="1" applyFont="1" applyFill="1" applyBorder="1" applyAlignment="1" applyProtection="1">
      <alignment horizontal="center"/>
    </xf>
    <xf numFmtId="0" fontId="89" fillId="35" borderId="0" xfId="27695" applyFont="1" applyFill="1" applyBorder="1"/>
    <xf numFmtId="0" fontId="92" fillId="60" borderId="12" xfId="27695" applyFont="1" applyFill="1" applyBorder="1"/>
    <xf numFmtId="0" fontId="90" fillId="35" borderId="33" xfId="27695" applyFont="1" applyFill="1" applyBorder="1"/>
    <xf numFmtId="0" fontId="90" fillId="35" borderId="0" xfId="27695" applyFont="1" applyFill="1" applyBorder="1"/>
    <xf numFmtId="2" fontId="90" fillId="35" borderId="0" xfId="27695" applyNumberFormat="1" applyFont="1" applyFill="1" applyBorder="1"/>
    <xf numFmtId="0" fontId="90" fillId="35" borderId="30" xfId="27695" applyFont="1" applyFill="1" applyBorder="1"/>
    <xf numFmtId="0" fontId="90" fillId="35" borderId="0" xfId="27695" applyFont="1" applyFill="1"/>
    <xf numFmtId="166" fontId="90" fillId="35" borderId="0" xfId="27695" applyNumberFormat="1" applyFont="1" applyFill="1" applyBorder="1"/>
    <xf numFmtId="166" fontId="90" fillId="35" borderId="0" xfId="28557" applyNumberFormat="1" applyFont="1" applyFill="1" applyBorder="1"/>
    <xf numFmtId="166" fontId="90" fillId="35" borderId="30" xfId="27695" applyNumberFormat="1" applyFont="1" applyFill="1" applyBorder="1"/>
    <xf numFmtId="166" fontId="90" fillId="35" borderId="0" xfId="27695" applyNumberFormat="1" applyFont="1" applyFill="1"/>
    <xf numFmtId="0" fontId="90" fillId="35" borderId="33" xfId="27695" applyFont="1" applyFill="1" applyBorder="1" applyAlignment="1">
      <alignment wrapText="1"/>
    </xf>
    <xf numFmtId="3" fontId="90" fillId="35" borderId="0" xfId="27695" applyNumberFormat="1" applyFont="1" applyFill="1" applyBorder="1"/>
    <xf numFmtId="3" fontId="90" fillId="35" borderId="30" xfId="27695" applyNumberFormat="1" applyFont="1" applyFill="1" applyBorder="1"/>
    <xf numFmtId="3" fontId="90" fillId="35" borderId="0" xfId="27695" applyNumberFormat="1" applyFont="1" applyFill="1"/>
    <xf numFmtId="0" fontId="89" fillId="35" borderId="33" xfId="27695" applyFont="1" applyFill="1" applyBorder="1"/>
    <xf numFmtId="166" fontId="89" fillId="35" borderId="0" xfId="27695" applyNumberFormat="1" applyFont="1" applyFill="1" applyBorder="1"/>
    <xf numFmtId="166" fontId="89" fillId="35" borderId="0" xfId="28557" applyNumberFormat="1" applyFont="1" applyFill="1" applyBorder="1"/>
    <xf numFmtId="166" fontId="89" fillId="35" borderId="30" xfId="27695" applyNumberFormat="1" applyFont="1" applyFill="1" applyBorder="1"/>
    <xf numFmtId="0" fontId="89" fillId="35" borderId="0" xfId="27695" applyFont="1" applyFill="1" applyBorder="1" applyAlignment="1">
      <alignment horizontal="center" vertical="center" wrapText="1"/>
    </xf>
    <xf numFmtId="168" fontId="90" fillId="35" borderId="0" xfId="27695" applyNumberFormat="1" applyFont="1" applyFill="1" applyBorder="1"/>
    <xf numFmtId="0" fontId="90" fillId="35" borderId="34" xfId="27695" applyFont="1" applyFill="1" applyBorder="1"/>
    <xf numFmtId="2" fontId="90" fillId="35" borderId="35" xfId="27695" applyNumberFormat="1" applyFont="1" applyFill="1" applyBorder="1"/>
    <xf numFmtId="0" fontId="90" fillId="35" borderId="35" xfId="27695" applyFont="1" applyFill="1" applyBorder="1"/>
    <xf numFmtId="0" fontId="90" fillId="35" borderId="32" xfId="27695" applyFont="1" applyFill="1" applyBorder="1"/>
    <xf numFmtId="2" fontId="90" fillId="35" borderId="0" xfId="27695" applyNumberFormat="1" applyFont="1" applyFill="1"/>
    <xf numFmtId="168" fontId="90" fillId="35" borderId="0" xfId="27695" applyNumberFormat="1" applyFont="1" applyFill="1"/>
    <xf numFmtId="0" fontId="90" fillId="35" borderId="0" xfId="27695" applyFont="1" applyFill="1" applyAlignment="1">
      <alignment horizontal="left"/>
    </xf>
    <xf numFmtId="0" fontId="102" fillId="35" borderId="0" xfId="27695" applyFont="1" applyFill="1"/>
    <xf numFmtId="211" fontId="102" fillId="35" borderId="0" xfId="27695" applyNumberFormat="1" applyFont="1" applyFill="1"/>
    <xf numFmtId="212" fontId="83" fillId="35" borderId="0" xfId="27695" applyNumberFormat="1" applyFont="1" applyFill="1"/>
    <xf numFmtId="213" fontId="102" fillId="35" borderId="0" xfId="27695" applyNumberFormat="1" applyFont="1" applyFill="1"/>
    <xf numFmtId="0" fontId="103" fillId="35" borderId="0" xfId="27695" applyFont="1" applyFill="1"/>
    <xf numFmtId="214" fontId="76" fillId="0" borderId="0" xfId="44762" applyNumberFormat="1" applyFont="1"/>
    <xf numFmtId="210" fontId="76" fillId="0" borderId="0" xfId="0" applyNumberFormat="1" applyFont="1"/>
    <xf numFmtId="49" fontId="86" fillId="65" borderId="37" xfId="0" applyNumberFormat="1" applyFont="1" applyFill="1" applyBorder="1" applyAlignment="1">
      <alignment horizontal="center" vertical="center" wrapText="1"/>
    </xf>
    <xf numFmtId="209" fontId="98" fillId="62" borderId="37" xfId="0" applyNumberFormat="1" applyFont="1" applyFill="1" applyBorder="1" applyAlignment="1">
      <alignment horizontal="right"/>
    </xf>
    <xf numFmtId="209" fontId="98" fillId="64" borderId="37" xfId="0" applyNumberFormat="1" applyFont="1" applyFill="1" applyBorder="1" applyAlignment="1">
      <alignment horizontal="right"/>
    </xf>
    <xf numFmtId="209" fontId="98" fillId="63" borderId="37" xfId="0" applyNumberFormat="1" applyFont="1" applyFill="1" applyBorder="1" applyAlignment="1">
      <alignment horizontal="right"/>
    </xf>
    <xf numFmtId="17" fontId="97" fillId="35" borderId="10" xfId="0" applyNumberFormat="1" applyFont="1" applyFill="1" applyBorder="1" applyAlignment="1">
      <alignment horizontal="center"/>
    </xf>
    <xf numFmtId="17" fontId="105" fillId="60" borderId="10" xfId="0" applyNumberFormat="1" applyFont="1" applyFill="1" applyBorder="1" applyAlignment="1">
      <alignment horizontal="center" vertical="center"/>
    </xf>
    <xf numFmtId="17" fontId="105" fillId="60" borderId="10" xfId="0" applyNumberFormat="1" applyFont="1" applyFill="1" applyBorder="1" applyAlignment="1">
      <alignment horizontal="center" vertical="center" wrapText="1"/>
    </xf>
    <xf numFmtId="193" fontId="97" fillId="35" borderId="10" xfId="44762" applyNumberFormat="1" applyFont="1" applyFill="1" applyBorder="1" applyAlignment="1">
      <alignment horizontal="center"/>
    </xf>
    <xf numFmtId="194" fontId="80" fillId="35" borderId="10" xfId="0" applyNumberFormat="1" applyFont="1" applyFill="1" applyBorder="1"/>
    <xf numFmtId="173" fontId="80" fillId="35" borderId="10" xfId="0" applyNumberFormat="1" applyFont="1" applyFill="1" applyBorder="1"/>
    <xf numFmtId="193" fontId="76" fillId="0" borderId="0" xfId="0" applyNumberFormat="1" applyFont="1"/>
    <xf numFmtId="173" fontId="95" fillId="35" borderId="10" xfId="0" applyNumberFormat="1" applyFont="1" applyFill="1" applyBorder="1"/>
    <xf numFmtId="0" fontId="97" fillId="35" borderId="10" xfId="44762" applyNumberFormat="1" applyFont="1" applyFill="1" applyBorder="1" applyAlignment="1">
      <alignment horizontal="center"/>
    </xf>
    <xf numFmtId="0" fontId="84" fillId="0" borderId="0" xfId="0" applyFont="1"/>
    <xf numFmtId="0" fontId="84" fillId="0" borderId="0" xfId="0" applyFont="1" applyAlignment="1">
      <alignment horizontal="center" vertical="center" wrapText="1"/>
    </xf>
    <xf numFmtId="0" fontId="76" fillId="0" borderId="0" xfId="0" applyFont="1" applyAlignment="1">
      <alignment horizontal="center" vertical="center" wrapText="1"/>
    </xf>
    <xf numFmtId="173" fontId="84" fillId="0" borderId="0" xfId="21662" applyNumberFormat="1" applyFont="1" applyAlignment="1">
      <alignment horizontal="center" vertical="center"/>
    </xf>
    <xf numFmtId="173" fontId="76" fillId="0" borderId="0" xfId="21662" applyNumberFormat="1" applyFont="1" applyAlignment="1">
      <alignment horizontal="center" vertical="center"/>
    </xf>
    <xf numFmtId="43" fontId="76" fillId="0" borderId="0" xfId="0" applyNumberFormat="1" applyFont="1" applyAlignment="1">
      <alignment horizontal="center" vertical="center"/>
    </xf>
    <xf numFmtId="9" fontId="84" fillId="0" borderId="0" xfId="44761" applyFont="1" applyAlignment="1">
      <alignment horizontal="center" vertical="center"/>
    </xf>
    <xf numFmtId="0" fontId="76" fillId="0" borderId="0" xfId="0" applyFont="1" applyAlignment="1">
      <alignment horizontal="right"/>
    </xf>
    <xf numFmtId="0" fontId="83" fillId="0" borderId="0" xfId="0" applyFont="1"/>
    <xf numFmtId="0" fontId="84" fillId="0" borderId="0" xfId="0" applyFont="1" applyAlignment="1">
      <alignment horizontal="center" vertical="center"/>
    </xf>
    <xf numFmtId="15" fontId="76" fillId="0" borderId="0" xfId="0" applyNumberFormat="1" applyFont="1"/>
    <xf numFmtId="10" fontId="76" fillId="0" borderId="0" xfId="44761" applyNumberFormat="1" applyFont="1"/>
    <xf numFmtId="171" fontId="84" fillId="0" borderId="0" xfId="44761" applyNumberFormat="1" applyFont="1" applyAlignment="1">
      <alignment horizontal="center" vertical="center"/>
    </xf>
    <xf numFmtId="166" fontId="89" fillId="35" borderId="0" xfId="27695" applyNumberFormat="1" applyFont="1" applyFill="1"/>
    <xf numFmtId="17" fontId="76" fillId="0" borderId="0" xfId="0" applyNumberFormat="1" applyFont="1"/>
    <xf numFmtId="0" fontId="79" fillId="0" borderId="0" xfId="0" applyFont="1"/>
    <xf numFmtId="194" fontId="79" fillId="0" borderId="0" xfId="21662" applyNumberFormat="1" applyFont="1"/>
    <xf numFmtId="3" fontId="79" fillId="0" borderId="0" xfId="0" applyNumberFormat="1" applyFont="1"/>
    <xf numFmtId="0" fontId="106" fillId="0" borderId="0" xfId="0" applyFont="1" applyAlignment="1">
      <alignment horizontal="right"/>
    </xf>
    <xf numFmtId="194" fontId="106" fillId="0" borderId="0" xfId="21662" applyNumberFormat="1" applyFont="1"/>
    <xf numFmtId="3" fontId="76" fillId="0" borderId="0" xfId="0" applyNumberFormat="1" applyFont="1"/>
    <xf numFmtId="4" fontId="76" fillId="0" borderId="0" xfId="0" applyNumberFormat="1" applyFont="1"/>
    <xf numFmtId="3" fontId="106" fillId="0" borderId="0" xfId="0" applyNumberFormat="1" applyFont="1"/>
    <xf numFmtId="0" fontId="83" fillId="0" borderId="43" xfId="0" applyFont="1" applyBorder="1" applyAlignment="1">
      <alignment horizontal="right"/>
    </xf>
    <xf numFmtId="194" fontId="83" fillId="0" borderId="43" xfId="21662" applyNumberFormat="1" applyFont="1" applyBorder="1"/>
    <xf numFmtId="0" fontId="79" fillId="0" borderId="0" xfId="0" applyFont="1" applyAlignment="1">
      <alignment horizontal="left"/>
    </xf>
    <xf numFmtId="0" fontId="77" fillId="0" borderId="0" xfId="0" applyFont="1"/>
    <xf numFmtId="194" fontId="76" fillId="0" borderId="0" xfId="21662" applyNumberFormat="1" applyFont="1"/>
    <xf numFmtId="0" fontId="107" fillId="0" borderId="0" xfId="0" applyFont="1"/>
    <xf numFmtId="194" fontId="107" fillId="0" borderId="44" xfId="21662" applyNumberFormat="1" applyFont="1" applyBorder="1"/>
    <xf numFmtId="0" fontId="108" fillId="0" borderId="0" xfId="0" applyFont="1"/>
    <xf numFmtId="0" fontId="107" fillId="0" borderId="0" xfId="0" applyFont="1" applyAlignment="1">
      <alignment horizontal="left"/>
    </xf>
    <xf numFmtId="3" fontId="107" fillId="0" borderId="44" xfId="0" applyNumberFormat="1" applyFont="1" applyBorder="1"/>
    <xf numFmtId="17" fontId="77" fillId="60" borderId="0" xfId="0" applyNumberFormat="1" applyFont="1" applyFill="1"/>
    <xf numFmtId="0" fontId="76" fillId="0" borderId="45" xfId="0" applyFont="1" applyBorder="1" applyAlignment="1">
      <alignment horizontal="center"/>
    </xf>
    <xf numFmtId="0" fontId="76" fillId="0" borderId="46" xfId="0" applyFont="1" applyBorder="1"/>
    <xf numFmtId="0" fontId="76" fillId="0" borderId="48" xfId="0" applyFont="1" applyBorder="1"/>
    <xf numFmtId="0" fontId="76" fillId="0" borderId="47" xfId="0" applyFont="1" applyBorder="1"/>
    <xf numFmtId="0" fontId="76" fillId="0" borderId="47" xfId="0" applyFont="1" applyBorder="1" applyAlignment="1">
      <alignment horizontal="center" vertical="center"/>
    </xf>
    <xf numFmtId="0" fontId="76" fillId="0" borderId="45" xfId="0" applyFont="1" applyBorder="1"/>
    <xf numFmtId="193" fontId="95" fillId="0" borderId="0" xfId="44762" applyNumberFormat="1" applyFont="1" applyAlignment="1">
      <alignment horizontal="center"/>
    </xf>
    <xf numFmtId="0" fontId="110" fillId="0" borderId="0" xfId="0" applyFont="1" applyAlignment="1">
      <alignment vertical="center" wrapText="1"/>
    </xf>
    <xf numFmtId="0" fontId="85" fillId="0" borderId="0" xfId="0" applyFont="1" applyAlignment="1">
      <alignment horizontal="center"/>
    </xf>
    <xf numFmtId="0" fontId="112" fillId="0" borderId="0" xfId="0" applyFont="1"/>
    <xf numFmtId="0" fontId="58" fillId="0" borderId="0" xfId="44798" applyAlignment="1" applyProtection="1"/>
    <xf numFmtId="0" fontId="109" fillId="0" borderId="0" xfId="0" applyFont="1" applyAlignment="1">
      <alignment horizontal="center"/>
    </xf>
    <xf numFmtId="0" fontId="113" fillId="0" borderId="0" xfId="0" applyFont="1" applyAlignment="1">
      <alignment horizontal="center"/>
    </xf>
    <xf numFmtId="0" fontId="114" fillId="0" borderId="0" xfId="0" applyFont="1"/>
    <xf numFmtId="0" fontId="109" fillId="0" borderId="0" xfId="0" applyFont="1"/>
    <xf numFmtId="0" fontId="115" fillId="0" borderId="0" xfId="27695" applyFont="1" applyBorder="1"/>
    <xf numFmtId="0" fontId="115" fillId="0" borderId="0" xfId="27695" applyFont="1"/>
    <xf numFmtId="0" fontId="93" fillId="0" borderId="0" xfId="27695" applyFont="1"/>
    <xf numFmtId="0" fontId="115" fillId="0" borderId="50" xfId="27695" applyFont="1" applyBorder="1"/>
    <xf numFmtId="165" fontId="115" fillId="0" borderId="47" xfId="21204" applyFont="1" applyBorder="1"/>
    <xf numFmtId="165" fontId="115" fillId="0" borderId="41" xfId="21204" applyFont="1" applyBorder="1"/>
    <xf numFmtId="0" fontId="116" fillId="0" borderId="50" xfId="27695" applyFont="1" applyBorder="1" applyAlignment="1">
      <alignment horizontal="left"/>
    </xf>
    <xf numFmtId="0" fontId="116" fillId="0" borderId="0" xfId="27695" applyFont="1" applyBorder="1"/>
    <xf numFmtId="210" fontId="116" fillId="0" borderId="41" xfId="27695" applyNumberFormat="1" applyFont="1" applyBorder="1"/>
    <xf numFmtId="0" fontId="87" fillId="0" borderId="0" xfId="27695" applyFont="1"/>
    <xf numFmtId="0" fontId="115" fillId="0" borderId="0" xfId="27695" applyFont="1" applyBorder="1" applyAlignment="1">
      <alignment horizontal="left"/>
    </xf>
    <xf numFmtId="210" fontId="115" fillId="0" borderId="41" xfId="27695" applyNumberFormat="1" applyFont="1" applyBorder="1" applyAlignment="1">
      <alignment horizontal="right"/>
    </xf>
    <xf numFmtId="210" fontId="115" fillId="0" borderId="40" xfId="27695" applyNumberFormat="1" applyFont="1" applyBorder="1" applyAlignment="1">
      <alignment horizontal="right"/>
    </xf>
    <xf numFmtId="210" fontId="115" fillId="0" borderId="41" xfId="20810" applyNumberFormat="1" applyFont="1" applyBorder="1" applyProtection="1"/>
    <xf numFmtId="210" fontId="115" fillId="0" borderId="40" xfId="20810" applyNumberFormat="1" applyFont="1" applyBorder="1" applyProtection="1"/>
    <xf numFmtId="210" fontId="116" fillId="0" borderId="41" xfId="20810" applyNumberFormat="1" applyFont="1" applyBorder="1" applyProtection="1"/>
    <xf numFmtId="210" fontId="115" fillId="0" borderId="41" xfId="27695" applyNumberFormat="1" applyFont="1" applyBorder="1"/>
    <xf numFmtId="0" fontId="116" fillId="0" borderId="50" xfId="27695" applyFont="1" applyBorder="1"/>
    <xf numFmtId="0" fontId="115" fillId="0" borderId="15" xfId="27695" applyFont="1" applyBorder="1"/>
    <xf numFmtId="0" fontId="115" fillId="0" borderId="39" xfId="27695" applyFont="1" applyBorder="1"/>
    <xf numFmtId="213" fontId="115" fillId="0" borderId="14" xfId="27695" applyNumberFormat="1" applyFont="1" applyBorder="1"/>
    <xf numFmtId="213" fontId="115" fillId="0" borderId="0" xfId="27695" applyNumberFormat="1" applyFont="1"/>
    <xf numFmtId="0" fontId="116" fillId="0" borderId="0" xfId="27695" applyFont="1" applyAlignment="1">
      <alignment horizontal="centerContinuous"/>
    </xf>
    <xf numFmtId="0" fontId="115" fillId="0" borderId="40" xfId="27695" applyFont="1" applyBorder="1"/>
    <xf numFmtId="165" fontId="76" fillId="0" borderId="0" xfId="0" applyNumberFormat="1" applyFont="1"/>
    <xf numFmtId="193" fontId="80" fillId="0" borderId="50" xfId="44762" applyNumberFormat="1" applyFont="1" applyBorder="1"/>
    <xf numFmtId="193" fontId="80" fillId="0" borderId="53" xfId="44762" applyNumberFormat="1" applyFont="1" applyBorder="1" applyAlignment="1">
      <alignment horizontal="center"/>
    </xf>
    <xf numFmtId="0" fontId="80" fillId="0" borderId="0" xfId="0" applyFont="1" applyFill="1" applyBorder="1" applyAlignment="1">
      <alignment horizontal="center"/>
    </xf>
    <xf numFmtId="2" fontId="80" fillId="0" borderId="0" xfId="0" applyNumberFormat="1" applyFont="1" applyFill="1" applyBorder="1" applyAlignment="1">
      <alignment horizontal="center"/>
    </xf>
    <xf numFmtId="4" fontId="80" fillId="0" borderId="0" xfId="0" applyNumberFormat="1" applyFont="1" applyFill="1" applyBorder="1" applyAlignment="1">
      <alignment horizontal="center"/>
    </xf>
    <xf numFmtId="0" fontId="80" fillId="0" borderId="0" xfId="0" applyFont="1" applyFill="1" applyAlignment="1">
      <alignment horizontal="center"/>
    </xf>
    <xf numFmtId="0" fontId="76" fillId="35" borderId="0" xfId="28326" applyFont="1" applyFill="1"/>
    <xf numFmtId="0" fontId="117" fillId="0" borderId="0" xfId="19364" applyFont="1"/>
    <xf numFmtId="0" fontId="88" fillId="35" borderId="0" xfId="4" applyFont="1" applyFill="1"/>
    <xf numFmtId="0" fontId="91" fillId="35" borderId="0" xfId="4" applyFont="1" applyFill="1" applyAlignment="1">
      <alignment horizontal="center"/>
    </xf>
    <xf numFmtId="0" fontId="88" fillId="35" borderId="35" xfId="4" applyFont="1" applyFill="1" applyBorder="1" applyAlignment="1">
      <alignment horizontal="centerContinuous"/>
    </xf>
    <xf numFmtId="170" fontId="81" fillId="35" borderId="35" xfId="5" applyNumberFormat="1" applyFont="1" applyFill="1" applyBorder="1"/>
    <xf numFmtId="39" fontId="88" fillId="35" borderId="0" xfId="4" applyNumberFormat="1" applyFont="1" applyFill="1" applyAlignment="1">
      <alignment horizontal="center"/>
    </xf>
    <xf numFmtId="0" fontId="88" fillId="35" borderId="0" xfId="4" applyFont="1" applyFill="1" applyAlignment="1">
      <alignment horizontal="center"/>
    </xf>
    <xf numFmtId="170" fontId="88" fillId="35" borderId="0" xfId="5" applyNumberFormat="1" applyFont="1" applyFill="1" applyAlignment="1">
      <alignment horizontal="center"/>
    </xf>
    <xf numFmtId="49" fontId="88" fillId="35" borderId="0" xfId="4" applyNumberFormat="1" applyFont="1" applyFill="1" applyAlignment="1">
      <alignment horizontal="center"/>
    </xf>
    <xf numFmtId="49" fontId="88" fillId="35" borderId="35" xfId="4" applyNumberFormat="1" applyFont="1" applyFill="1" applyBorder="1" applyAlignment="1">
      <alignment horizontal="center"/>
    </xf>
    <xf numFmtId="170" fontId="88" fillId="35" borderId="35" xfId="5" applyNumberFormat="1" applyFont="1" applyFill="1" applyBorder="1" applyAlignment="1">
      <alignment horizontal="center"/>
    </xf>
    <xf numFmtId="0" fontId="81" fillId="35" borderId="0" xfId="4" applyFont="1" applyFill="1" applyAlignment="1">
      <alignment horizontal="left"/>
    </xf>
    <xf numFmtId="4" fontId="81" fillId="35" borderId="0" xfId="4" applyNumberFormat="1" applyFont="1" applyFill="1" applyAlignment="1">
      <alignment horizontal="center"/>
    </xf>
    <xf numFmtId="0" fontId="88" fillId="35" borderId="0" xfId="4" applyFont="1" applyFill="1" applyAlignment="1">
      <alignment horizontal="right"/>
    </xf>
    <xf numFmtId="170" fontId="81" fillId="35" borderId="0" xfId="5" applyNumberFormat="1" applyFont="1" applyFill="1"/>
    <xf numFmtId="170" fontId="81" fillId="35" borderId="0" xfId="5" applyNumberFormat="1" applyFont="1" applyFill="1" applyAlignment="1">
      <alignment horizontal="left"/>
    </xf>
    <xf numFmtId="0" fontId="88" fillId="35" borderId="35" xfId="4" applyFont="1" applyFill="1" applyBorder="1"/>
    <xf numFmtId="4" fontId="81" fillId="35" borderId="35" xfId="4" applyNumberFormat="1" applyFont="1" applyFill="1" applyBorder="1"/>
    <xf numFmtId="4" fontId="81" fillId="35" borderId="0" xfId="4" applyNumberFormat="1" applyFont="1" applyFill="1"/>
    <xf numFmtId="0" fontId="88" fillId="35" borderId="0" xfId="4" quotePrefix="1" applyFont="1" applyFill="1"/>
    <xf numFmtId="0" fontId="97" fillId="35" borderId="0" xfId="28326" applyFont="1" applyFill="1"/>
    <xf numFmtId="0" fontId="118" fillId="35" borderId="0" xfId="4" applyFont="1" applyFill="1"/>
    <xf numFmtId="170" fontId="88" fillId="35" borderId="0" xfId="5" applyNumberFormat="1" applyFont="1" applyFill="1"/>
    <xf numFmtId="0" fontId="85" fillId="0" borderId="0" xfId="0" applyFont="1" applyAlignment="1">
      <alignment horizontal="center" vertical="center"/>
    </xf>
    <xf numFmtId="0" fontId="109" fillId="0" borderId="0" xfId="0" applyFont="1" applyAlignment="1">
      <alignment horizontal="center" vertical="center"/>
    </xf>
    <xf numFmtId="0" fontId="86" fillId="60" borderId="10" xfId="27695" applyFont="1" applyFill="1" applyBorder="1" applyAlignment="1">
      <alignment horizontal="center" vertical="center"/>
    </xf>
    <xf numFmtId="0" fontId="86" fillId="60" borderId="46" xfId="27695" applyFont="1" applyFill="1" applyBorder="1" applyAlignment="1">
      <alignment horizontal="center" vertical="center"/>
    </xf>
    <xf numFmtId="0" fontId="111" fillId="0" borderId="0" xfId="0" applyFont="1"/>
    <xf numFmtId="0" fontId="111" fillId="0" borderId="0" xfId="0" applyFont="1" applyAlignment="1">
      <alignment horizontal="center" vertical="center"/>
    </xf>
    <xf numFmtId="0" fontId="58" fillId="35" borderId="0" xfId="44798" applyFill="1" applyAlignment="1" applyProtection="1">
      <alignment vertical="top"/>
    </xf>
    <xf numFmtId="169" fontId="58" fillId="0" borderId="0" xfId="44798" applyNumberFormat="1" applyFill="1" applyBorder="1" applyAlignment="1" applyProtection="1">
      <alignment horizontal="left" vertical="center"/>
    </xf>
    <xf numFmtId="0" fontId="58" fillId="35" borderId="0" xfId="44798" applyFill="1" applyAlignment="1" applyProtection="1"/>
    <xf numFmtId="17" fontId="58" fillId="35" borderId="10" xfId="44798" applyNumberFormat="1" applyFill="1" applyBorder="1" applyAlignment="1" applyProtection="1">
      <alignment horizontal="left"/>
    </xf>
    <xf numFmtId="0" fontId="85" fillId="0" borderId="0" xfId="0" applyFont="1" applyAlignment="1">
      <alignment horizontal="center"/>
    </xf>
    <xf numFmtId="0" fontId="76" fillId="0" borderId="0" xfId="0" applyFont="1" applyAlignment="1">
      <alignment horizontal="center" vertical="center"/>
    </xf>
    <xf numFmtId="0" fontId="77" fillId="60" borderId="0" xfId="0" applyFont="1" applyFill="1" applyAlignment="1">
      <alignment horizontal="center" vertical="center"/>
    </xf>
    <xf numFmtId="171" fontId="76" fillId="0" borderId="0" xfId="44761" applyNumberFormat="1" applyFont="1" applyFill="1"/>
    <xf numFmtId="0" fontId="78" fillId="60" borderId="0" xfId="0" applyFont="1" applyFill="1" applyBorder="1" applyAlignment="1">
      <alignment horizontal="center" vertical="center" wrapText="1"/>
    </xf>
    <xf numFmtId="0" fontId="77" fillId="60" borderId="0" xfId="0" applyFont="1" applyFill="1"/>
    <xf numFmtId="0" fontId="119" fillId="0" borderId="0" xfId="0" applyFont="1"/>
    <xf numFmtId="0" fontId="110" fillId="0" borderId="0" xfId="0" applyFont="1"/>
    <xf numFmtId="0" fontId="84" fillId="0" borderId="0" xfId="28478" applyFont="1" applyFill="1" applyAlignment="1">
      <alignment horizontal="center" vertical="center"/>
    </xf>
    <xf numFmtId="0" fontId="77" fillId="0" borderId="0" xfId="0" applyFont="1" applyFill="1"/>
    <xf numFmtId="0" fontId="76" fillId="0" borderId="16" xfId="0" applyFont="1" applyFill="1" applyBorder="1"/>
    <xf numFmtId="194" fontId="76" fillId="0" borderId="16" xfId="21662" applyNumberFormat="1" applyFont="1" applyFill="1" applyBorder="1"/>
    <xf numFmtId="3" fontId="76" fillId="0" borderId="16" xfId="0" applyNumberFormat="1" applyFont="1" applyFill="1" applyBorder="1"/>
    <xf numFmtId="210" fontId="87" fillId="0" borderId="16" xfId="145" applyNumberFormat="1" applyFont="1" applyFill="1" applyBorder="1" applyAlignment="1">
      <alignment horizontal="right"/>
    </xf>
    <xf numFmtId="10" fontId="87" fillId="0" borderId="16" xfId="44761" applyNumberFormat="1" applyFont="1" applyFill="1" applyBorder="1" applyAlignment="1">
      <alignment horizontal="right"/>
    </xf>
    <xf numFmtId="171" fontId="87" fillId="0" borderId="16" xfId="44761" applyNumberFormat="1" applyFont="1" applyFill="1" applyBorder="1" applyAlignment="1">
      <alignment horizontal="right"/>
    </xf>
    <xf numFmtId="3" fontId="83" fillId="0" borderId="27" xfId="0" applyNumberFormat="1" applyFont="1" applyFill="1" applyBorder="1"/>
    <xf numFmtId="3" fontId="83" fillId="0" borderId="16" xfId="0" applyNumberFormat="1" applyFont="1" applyFill="1" applyBorder="1"/>
    <xf numFmtId="0" fontId="76" fillId="0" borderId="0" xfId="0" applyFont="1" applyFill="1"/>
    <xf numFmtId="0" fontId="86" fillId="60" borderId="0" xfId="0" applyFont="1" applyFill="1" applyAlignment="1">
      <alignment horizontal="center" vertical="center" wrapText="1"/>
    </xf>
    <xf numFmtId="0" fontId="77" fillId="60" borderId="0" xfId="0" applyFont="1" applyFill="1" applyAlignment="1">
      <alignment horizontal="center" vertical="center" wrapText="1"/>
    </xf>
    <xf numFmtId="0" fontId="121" fillId="0" borderId="0" xfId="19364" applyFont="1" applyFill="1"/>
    <xf numFmtId="3" fontId="84" fillId="0" borderId="16" xfId="0" applyNumberFormat="1" applyFont="1" applyFill="1" applyBorder="1"/>
    <xf numFmtId="169" fontId="82" fillId="0" borderId="0" xfId="3" applyNumberFormat="1" applyFont="1" applyFill="1" applyBorder="1" applyAlignment="1">
      <alignment horizontal="center" vertical="center"/>
    </xf>
    <xf numFmtId="169" fontId="82" fillId="60" borderId="0" xfId="3" applyNumberFormat="1" applyFont="1" applyFill="1" applyBorder="1" applyAlignment="1">
      <alignment horizontal="center" vertical="center"/>
    </xf>
    <xf numFmtId="169" fontId="120" fillId="0" borderId="0" xfId="3" applyNumberFormat="1" applyFont="1" applyFill="1" applyBorder="1" applyAlignment="1">
      <alignment horizontal="center" vertical="center"/>
    </xf>
    <xf numFmtId="0" fontId="80" fillId="0" borderId="0" xfId="0" applyFont="1" applyAlignment="1">
      <alignment horizontal="left"/>
    </xf>
    <xf numFmtId="0" fontId="80" fillId="0" borderId="52" xfId="0" applyFont="1" applyBorder="1" applyAlignment="1">
      <alignment horizontal="left"/>
    </xf>
    <xf numFmtId="0" fontId="105" fillId="60" borderId="36" xfId="0" applyFont="1" applyFill="1" applyBorder="1" applyAlignment="1">
      <alignment horizontal="center"/>
    </xf>
    <xf numFmtId="0" fontId="105" fillId="60" borderId="51" xfId="0" applyFont="1" applyFill="1" applyBorder="1" applyAlignment="1">
      <alignment horizontal="center"/>
    </xf>
    <xf numFmtId="0" fontId="124" fillId="0" borderId="0" xfId="44798" applyFont="1" applyAlignment="1" applyProtection="1"/>
    <xf numFmtId="168" fontId="105" fillId="60" borderId="51" xfId="0" applyNumberFormat="1" applyFont="1" applyFill="1" applyBorder="1" applyAlignment="1">
      <alignment horizontal="center"/>
    </xf>
    <xf numFmtId="0" fontId="105" fillId="60" borderId="57" xfId="0" applyFont="1" applyFill="1" applyBorder="1" applyAlignment="1">
      <alignment horizontal="center"/>
    </xf>
    <xf numFmtId="0" fontId="105" fillId="60" borderId="54" xfId="0" applyFont="1" applyFill="1" applyBorder="1" applyAlignment="1">
      <alignment horizontal="center"/>
    </xf>
    <xf numFmtId="0" fontId="105" fillId="60" borderId="58" xfId="0" applyFont="1" applyFill="1" applyBorder="1" applyAlignment="1">
      <alignment horizontal="center"/>
    </xf>
    <xf numFmtId="165" fontId="105" fillId="60" borderId="59" xfId="44762" applyFont="1" applyFill="1" applyBorder="1" applyAlignment="1">
      <alignment horizontal="center"/>
    </xf>
    <xf numFmtId="0" fontId="80" fillId="0" borderId="0" xfId="0" applyFont="1" applyBorder="1" applyAlignment="1">
      <alignment horizontal="center"/>
    </xf>
    <xf numFmtId="193" fontId="80" fillId="0" borderId="0" xfId="44762" applyNumberFormat="1" applyFont="1" applyBorder="1" applyAlignment="1">
      <alignment horizontal="center"/>
    </xf>
    <xf numFmtId="0" fontId="77" fillId="0" borderId="39" xfId="0" applyFont="1" applyFill="1" applyBorder="1"/>
    <xf numFmtId="15" fontId="78" fillId="60" borderId="39" xfId="0" applyNumberFormat="1" applyFont="1" applyFill="1" applyBorder="1"/>
    <xf numFmtId="15" fontId="78" fillId="0" borderId="39" xfId="0" applyNumberFormat="1" applyFont="1" applyFill="1" applyBorder="1"/>
    <xf numFmtId="0" fontId="78" fillId="0" borderId="39" xfId="0" applyFont="1" applyFill="1" applyBorder="1"/>
    <xf numFmtId="0" fontId="78" fillId="0" borderId="0" xfId="0" applyFont="1" applyFill="1" applyBorder="1" applyAlignment="1">
      <alignment horizontal="center"/>
    </xf>
    <xf numFmtId="0" fontId="91" fillId="0" borderId="0" xfId="0" applyFont="1" applyFill="1" applyBorder="1" applyAlignment="1">
      <alignment horizontal="center"/>
    </xf>
    <xf numFmtId="0" fontId="104" fillId="60" borderId="39" xfId="0" applyFont="1" applyFill="1" applyBorder="1" applyAlignment="1">
      <alignment horizontal="center" vertical="center" wrapText="1"/>
    </xf>
    <xf numFmtId="0" fontId="104" fillId="60" borderId="38" xfId="0" applyFont="1" applyFill="1" applyBorder="1" applyAlignment="1">
      <alignment horizontal="center" vertical="center" wrapText="1"/>
    </xf>
    <xf numFmtId="49" fontId="125" fillId="65" borderId="37" xfId="0" applyNumberFormat="1" applyFont="1" applyFill="1" applyBorder="1" applyAlignment="1">
      <alignment horizontal="center" vertical="center" wrapText="1"/>
    </xf>
    <xf numFmtId="0" fontId="82" fillId="67" borderId="26" xfId="0" applyFont="1" applyFill="1" applyBorder="1" applyAlignment="1">
      <alignment horizontal="center" vertical="center"/>
    </xf>
    <xf numFmtId="0" fontId="82" fillId="67" borderId="26" xfId="0" applyFont="1" applyFill="1" applyBorder="1" applyAlignment="1">
      <alignment horizontal="center" vertical="center" wrapText="1"/>
    </xf>
    <xf numFmtId="0" fontId="82" fillId="67" borderId="0" xfId="0" applyFont="1" applyFill="1" applyBorder="1" applyAlignment="1">
      <alignment horizontal="center" vertical="center" wrapText="1"/>
    </xf>
    <xf numFmtId="193" fontId="82" fillId="34" borderId="0" xfId="44762" applyNumberFormat="1" applyFont="1" applyFill="1" applyBorder="1" applyAlignment="1">
      <alignment horizontal="center" vertical="center"/>
    </xf>
    <xf numFmtId="17" fontId="82" fillId="34" borderId="0" xfId="44762" applyNumberFormat="1" applyFont="1" applyFill="1" applyBorder="1" applyAlignment="1">
      <alignment horizontal="center" vertical="center"/>
    </xf>
    <xf numFmtId="0" fontId="58" fillId="0" borderId="0" xfId="44798" applyFill="1" applyAlignment="1" applyProtection="1"/>
    <xf numFmtId="169" fontId="124" fillId="0" borderId="0" xfId="44798" applyNumberFormat="1" applyFont="1" applyFill="1" applyBorder="1" applyAlignment="1" applyProtection="1">
      <alignment horizontal="left" vertical="center"/>
    </xf>
    <xf numFmtId="0" fontId="126" fillId="0" borderId="0" xfId="44798" applyFont="1" applyAlignment="1" applyProtection="1"/>
    <xf numFmtId="169" fontId="127" fillId="0" borderId="0" xfId="44798" applyNumberFormat="1" applyFont="1" applyFill="1" applyBorder="1" applyAlignment="1" applyProtection="1">
      <alignment horizontal="left" vertical="center"/>
    </xf>
    <xf numFmtId="0" fontId="91" fillId="0" borderId="0" xfId="0" applyFont="1"/>
    <xf numFmtId="0" fontId="123" fillId="0" borderId="0" xfId="44798" applyFont="1" applyFill="1" applyAlignment="1" applyProtection="1">
      <alignment horizontal="left" vertical="center"/>
    </xf>
    <xf numFmtId="0" fontId="84" fillId="0" borderId="0" xfId="28478" applyNumberFormat="1" applyFont="1" applyFill="1" applyAlignment="1">
      <alignment horizontal="center" vertical="center"/>
    </xf>
    <xf numFmtId="0" fontId="76" fillId="0" borderId="0" xfId="28478" applyFont="1" applyFill="1"/>
    <xf numFmtId="208" fontId="120" fillId="0" borderId="0" xfId="21807" applyNumberFormat="1" applyFont="1" applyFill="1" applyBorder="1" applyAlignment="1">
      <alignment horizontal="center" vertical="center"/>
    </xf>
    <xf numFmtId="9" fontId="84" fillId="0" borderId="0" xfId="44761" applyFont="1" applyFill="1" applyAlignment="1">
      <alignment horizontal="center" vertical="center"/>
    </xf>
    <xf numFmtId="0" fontId="0" fillId="0" borderId="0" xfId="0" applyFill="1"/>
    <xf numFmtId="0" fontId="76" fillId="0" borderId="0" xfId="0" applyFont="1" applyFill="1" applyAlignment="1">
      <alignment horizontal="left"/>
    </xf>
    <xf numFmtId="0" fontId="76" fillId="0" borderId="0" xfId="0" applyNumberFormat="1" applyFont="1" applyFill="1"/>
    <xf numFmtId="171" fontId="83" fillId="0" borderId="0" xfId="0" applyNumberFormat="1" applyFont="1" applyFill="1"/>
    <xf numFmtId="171" fontId="84" fillId="0" borderId="0" xfId="44761" applyNumberFormat="1" applyFont="1" applyFill="1" applyAlignment="1">
      <alignment horizontal="center" vertical="center"/>
    </xf>
    <xf numFmtId="10" fontId="83" fillId="0" borderId="0" xfId="0" applyNumberFormat="1" applyFont="1" applyFill="1"/>
    <xf numFmtId="2" fontId="76" fillId="0" borderId="0" xfId="0" applyNumberFormat="1" applyFont="1" applyFill="1"/>
    <xf numFmtId="0" fontId="76" fillId="0" borderId="0" xfId="28478" applyNumberFormat="1" applyFont="1" applyFill="1" applyAlignment="1">
      <alignment horizontal="center" vertical="center"/>
    </xf>
    <xf numFmtId="171" fontId="76" fillId="0" borderId="0" xfId="28478" applyNumberFormat="1" applyFont="1" applyFill="1" applyAlignment="1">
      <alignment horizontal="center" vertical="center"/>
    </xf>
    <xf numFmtId="0" fontId="78" fillId="60" borderId="0" xfId="28478" applyFont="1" applyFill="1" applyBorder="1" applyAlignment="1">
      <alignment horizontal="center" vertical="center" wrapText="1"/>
    </xf>
    <xf numFmtId="194" fontId="111" fillId="0" borderId="16" xfId="21662" applyNumberFormat="1" applyFont="1" applyFill="1" applyBorder="1"/>
    <xf numFmtId="3" fontId="111" fillId="0" borderId="16" xfId="0" applyNumberFormat="1" applyFont="1" applyFill="1" applyBorder="1"/>
    <xf numFmtId="210" fontId="90" fillId="0" borderId="16" xfId="145" applyNumberFormat="1" applyFont="1" applyFill="1" applyBorder="1" applyAlignment="1">
      <alignment horizontal="right"/>
    </xf>
    <xf numFmtId="10" fontId="90" fillId="0" borderId="16" xfId="44761" applyNumberFormat="1" applyFont="1" applyFill="1" applyBorder="1" applyAlignment="1">
      <alignment horizontal="right"/>
    </xf>
    <xf numFmtId="171" fontId="90" fillId="0" borderId="16" xfId="44761" applyNumberFormat="1" applyFont="1" applyFill="1" applyBorder="1" applyAlignment="1">
      <alignment horizontal="right"/>
    </xf>
    <xf numFmtId="3" fontId="90" fillId="0" borderId="27" xfId="0" applyNumberFormat="1" applyFont="1" applyFill="1" applyBorder="1"/>
    <xf numFmtId="3" fontId="90" fillId="0" borderId="16" xfId="0" applyNumberFormat="1" applyFont="1" applyFill="1" applyBorder="1"/>
    <xf numFmtId="0" fontId="97" fillId="0" borderId="0" xfId="0" applyFont="1"/>
    <xf numFmtId="0" fontId="128" fillId="0" borderId="0" xfId="0" applyFont="1" applyAlignment="1">
      <alignment horizontal="center"/>
    </xf>
    <xf numFmtId="9" fontId="0" fillId="0" borderId="0" xfId="44761" applyFont="1"/>
    <xf numFmtId="0" fontId="129" fillId="60" borderId="0" xfId="0" applyFont="1" applyFill="1" applyAlignment="1">
      <alignment horizontal="center" vertical="center" wrapText="1"/>
    </xf>
    <xf numFmtId="17" fontId="17" fillId="60" borderId="60" xfId="0" applyNumberFormat="1" applyFont="1" applyFill="1" applyBorder="1" applyAlignment="1">
      <alignment horizontal="center" vertical="center"/>
    </xf>
    <xf numFmtId="0" fontId="79" fillId="0" borderId="0" xfId="28478" applyFont="1" applyFill="1" applyAlignment="1">
      <alignment horizontal="center" vertical="center"/>
    </xf>
    <xf numFmtId="214" fontId="76" fillId="0" borderId="0" xfId="44762" applyNumberFormat="1" applyFont="1" applyFill="1"/>
    <xf numFmtId="214" fontId="84" fillId="0" borderId="0" xfId="44762" applyNumberFormat="1" applyFont="1" applyFill="1" applyAlignment="1">
      <alignment horizontal="center" vertical="center"/>
    </xf>
    <xf numFmtId="0" fontId="130" fillId="0" borderId="0" xfId="0" applyFont="1"/>
    <xf numFmtId="0" fontId="16" fillId="0" borderId="0" xfId="0" applyFont="1"/>
    <xf numFmtId="0" fontId="17" fillId="60" borderId="0" xfId="0" applyFont="1" applyFill="1"/>
    <xf numFmtId="171" fontId="0" fillId="0" borderId="0" xfId="44761" applyNumberFormat="1" applyFont="1"/>
    <xf numFmtId="0" fontId="17" fillId="60" borderId="0" xfId="0" applyFont="1" applyFill="1" applyAlignment="1">
      <alignment horizontal="center" vertical="center" wrapText="1"/>
    </xf>
    <xf numFmtId="17" fontId="17" fillId="0" borderId="60" xfId="0" applyNumberFormat="1" applyFont="1" applyFill="1" applyBorder="1" applyAlignment="1">
      <alignment horizontal="center" vertical="center"/>
    </xf>
    <xf numFmtId="0" fontId="131" fillId="0" borderId="0" xfId="0" applyFont="1"/>
    <xf numFmtId="0" fontId="132" fillId="0" borderId="0" xfId="44798" applyFont="1" applyFill="1" applyAlignment="1" applyProtection="1"/>
    <xf numFmtId="0" fontId="134" fillId="68" borderId="61" xfId="0" applyFont="1" applyFill="1" applyBorder="1" applyAlignment="1">
      <alignment horizontal="left" wrapText="1" readingOrder="1"/>
    </xf>
    <xf numFmtId="0" fontId="134" fillId="68" borderId="61" xfId="0" applyFont="1" applyFill="1" applyBorder="1" applyAlignment="1">
      <alignment horizontal="right" wrapText="1" readingOrder="1"/>
    </xf>
    <xf numFmtId="0" fontId="135" fillId="68" borderId="61" xfId="0" applyFont="1" applyFill="1" applyBorder="1" applyAlignment="1">
      <alignment horizontal="left" wrapText="1" readingOrder="1"/>
    </xf>
    <xf numFmtId="0" fontId="135" fillId="68" borderId="61" xfId="0" applyFont="1" applyFill="1" applyBorder="1" applyAlignment="1">
      <alignment horizontal="right" wrapText="1" readingOrder="1"/>
    </xf>
    <xf numFmtId="0" fontId="134" fillId="66" borderId="63" xfId="0" applyFont="1" applyFill="1" applyBorder="1" applyAlignment="1">
      <alignment horizontal="right" wrapText="1" readingOrder="1"/>
    </xf>
    <xf numFmtId="0" fontId="134" fillId="66" borderId="63" xfId="0" applyFont="1" applyFill="1" applyBorder="1" applyAlignment="1">
      <alignment horizontal="left" wrapText="1" readingOrder="1"/>
    </xf>
    <xf numFmtId="0" fontId="134" fillId="66" borderId="66" xfId="0" applyFont="1" applyFill="1" applyBorder="1" applyAlignment="1">
      <alignment horizontal="right" wrapText="1" readingOrder="1"/>
    </xf>
    <xf numFmtId="0" fontId="134" fillId="66" borderId="66" xfId="0" applyFont="1" applyFill="1" applyBorder="1" applyAlignment="1">
      <alignment horizontal="left" wrapText="1" readingOrder="1"/>
    </xf>
    <xf numFmtId="0" fontId="135" fillId="66" borderId="61" xfId="0" applyFont="1" applyFill="1" applyBorder="1" applyAlignment="1">
      <alignment horizontal="right" wrapText="1" readingOrder="1"/>
    </xf>
    <xf numFmtId="0" fontId="135" fillId="66" borderId="61" xfId="0" applyFont="1" applyFill="1" applyBorder="1" applyAlignment="1">
      <alignment horizontal="left" wrapText="1" readingOrder="1"/>
    </xf>
    <xf numFmtId="0" fontId="134" fillId="68" borderId="71" xfId="0" applyFont="1" applyFill="1" applyBorder="1" applyAlignment="1">
      <alignment horizontal="left" wrapText="1" readingOrder="1"/>
    </xf>
    <xf numFmtId="0" fontId="134" fillId="68" borderId="72" xfId="0" applyFont="1" applyFill="1" applyBorder="1" applyAlignment="1">
      <alignment horizontal="right" wrapText="1" readingOrder="1"/>
    </xf>
    <xf numFmtId="0" fontId="135" fillId="68" borderId="71" xfId="0" applyFont="1" applyFill="1" applyBorder="1" applyAlignment="1">
      <alignment horizontal="left" wrapText="1" readingOrder="1"/>
    </xf>
    <xf numFmtId="0" fontId="135" fillId="68" borderId="72" xfId="0" applyFont="1" applyFill="1" applyBorder="1" applyAlignment="1">
      <alignment horizontal="right" wrapText="1" readingOrder="1"/>
    </xf>
    <xf numFmtId="0" fontId="134" fillId="66" borderId="73" xfId="0" applyFont="1" applyFill="1" applyBorder="1" applyAlignment="1">
      <alignment horizontal="left" wrapText="1" readingOrder="1"/>
    </xf>
    <xf numFmtId="0" fontId="134" fillId="66" borderId="74" xfId="0" applyFont="1" applyFill="1" applyBorder="1" applyAlignment="1">
      <alignment horizontal="right" wrapText="1" readingOrder="1"/>
    </xf>
    <xf numFmtId="0" fontId="134" fillId="66" borderId="50" xfId="0" applyFont="1" applyFill="1" applyBorder="1" applyAlignment="1">
      <alignment horizontal="left" wrapText="1" readingOrder="1"/>
    </xf>
    <xf numFmtId="0" fontId="134" fillId="66" borderId="0" xfId="0" applyFont="1" applyFill="1" applyBorder="1" applyAlignment="1">
      <alignment horizontal="right" wrapText="1" readingOrder="1"/>
    </xf>
    <xf numFmtId="0" fontId="134" fillId="66" borderId="0" xfId="0" applyFont="1" applyFill="1" applyBorder="1" applyAlignment="1">
      <alignment horizontal="left" wrapText="1" readingOrder="1"/>
    </xf>
    <xf numFmtId="0" fontId="134" fillId="66" borderId="40" xfId="0" applyFont="1" applyFill="1" applyBorder="1" applyAlignment="1">
      <alignment horizontal="right" wrapText="1" readingOrder="1"/>
    </xf>
    <xf numFmtId="0" fontId="134" fillId="66" borderId="40" xfId="0" applyFont="1" applyFill="1" applyBorder="1" applyAlignment="1">
      <alignment horizontal="left" wrapText="1" readingOrder="1"/>
    </xf>
    <xf numFmtId="0" fontId="134" fillId="66" borderId="75" xfId="0" applyFont="1" applyFill="1" applyBorder="1" applyAlignment="1">
      <alignment horizontal="left" wrapText="1" readingOrder="1"/>
    </xf>
    <xf numFmtId="0" fontId="134" fillId="66" borderId="76" xfId="0" applyFont="1" applyFill="1" applyBorder="1" applyAlignment="1">
      <alignment horizontal="left" wrapText="1" readingOrder="1"/>
    </xf>
    <xf numFmtId="0" fontId="135" fillId="66" borderId="71" xfId="0" applyFont="1" applyFill="1" applyBorder="1" applyAlignment="1">
      <alignment horizontal="left" wrapText="1" readingOrder="1"/>
    </xf>
    <xf numFmtId="0" fontId="135" fillId="66" borderId="72" xfId="0" applyFont="1" applyFill="1" applyBorder="1" applyAlignment="1">
      <alignment horizontal="right" wrapText="1" readingOrder="1"/>
    </xf>
    <xf numFmtId="0" fontId="134" fillId="66" borderId="74" xfId="0" applyFont="1" applyFill="1" applyBorder="1" applyAlignment="1">
      <alignment horizontal="left" wrapText="1" readingOrder="1"/>
    </xf>
    <xf numFmtId="0" fontId="135" fillId="66" borderId="72" xfId="0" applyFont="1" applyFill="1" applyBorder="1" applyAlignment="1">
      <alignment horizontal="left" wrapText="1" readingOrder="1"/>
    </xf>
    <xf numFmtId="0" fontId="135" fillId="66" borderId="77" xfId="0" applyFont="1" applyFill="1" applyBorder="1" applyAlignment="1">
      <alignment horizontal="left" wrapText="1" readingOrder="1"/>
    </xf>
    <xf numFmtId="0" fontId="135" fillId="66" borderId="78" xfId="0" applyFont="1" applyFill="1" applyBorder="1" applyAlignment="1">
      <alignment horizontal="left" wrapText="1" readingOrder="1"/>
    </xf>
    <xf numFmtId="0" fontId="135" fillId="66" borderId="79" xfId="0" applyFont="1" applyFill="1" applyBorder="1" applyAlignment="1">
      <alignment horizontal="left" wrapText="1" readingOrder="1"/>
    </xf>
    <xf numFmtId="0" fontId="136" fillId="0" borderId="64" xfId="0" applyFont="1" applyFill="1" applyBorder="1" applyAlignment="1">
      <alignment horizontal="right" vertical="top" wrapText="1"/>
    </xf>
    <xf numFmtId="0" fontId="136" fillId="0" borderId="67" xfId="0" applyFont="1" applyFill="1" applyBorder="1" applyAlignment="1">
      <alignment horizontal="right" vertical="top" wrapText="1"/>
    </xf>
    <xf numFmtId="0" fontId="0" fillId="0" borderId="61" xfId="0" applyFill="1" applyBorder="1" applyAlignment="1">
      <alignment horizontal="left" wrapText="1"/>
    </xf>
    <xf numFmtId="0" fontId="137" fillId="69" borderId="63" xfId="0" applyFont="1" applyFill="1" applyBorder="1" applyAlignment="1">
      <alignment horizontal="right" vertical="top" wrapText="1"/>
    </xf>
    <xf numFmtId="0" fontId="137" fillId="69" borderId="66" xfId="0" applyFont="1" applyFill="1" applyBorder="1" applyAlignment="1">
      <alignment horizontal="right" vertical="top" wrapText="1"/>
    </xf>
    <xf numFmtId="0" fontId="136" fillId="0" borderId="63" xfId="0" applyFont="1" applyFill="1" applyBorder="1" applyAlignment="1">
      <alignment horizontal="right" vertical="top" wrapText="1"/>
    </xf>
    <xf numFmtId="0" fontId="136" fillId="0" borderId="0" xfId="0" applyFont="1" applyFill="1" applyBorder="1" applyAlignment="1">
      <alignment horizontal="right" vertical="top" wrapText="1"/>
    </xf>
    <xf numFmtId="1" fontId="138" fillId="0" borderId="0" xfId="0" applyNumberFormat="1" applyFont="1" applyFill="1" applyBorder="1" applyAlignment="1">
      <alignment horizontal="right" vertical="top" shrinkToFit="1"/>
    </xf>
    <xf numFmtId="1" fontId="138" fillId="0" borderId="66" xfId="0" applyNumberFormat="1" applyFont="1" applyFill="1" applyBorder="1" applyAlignment="1">
      <alignment horizontal="right" vertical="top" shrinkToFit="1"/>
    </xf>
    <xf numFmtId="0" fontId="137" fillId="69" borderId="61" xfId="0" applyFont="1" applyFill="1" applyBorder="1" applyAlignment="1">
      <alignment horizontal="right" vertical="top" wrapText="1"/>
    </xf>
    <xf numFmtId="0" fontId="137" fillId="0" borderId="66" xfId="0" applyFont="1" applyFill="1" applyBorder="1" applyAlignment="1">
      <alignment horizontal="right" vertical="top" wrapText="1"/>
    </xf>
    <xf numFmtId="10" fontId="84" fillId="0" borderId="0" xfId="44761" applyNumberFormat="1" applyFont="1" applyFill="1" applyAlignment="1">
      <alignment horizontal="center" vertical="center"/>
    </xf>
    <xf numFmtId="0" fontId="139" fillId="0" borderId="0" xfId="0" applyFont="1"/>
    <xf numFmtId="0" fontId="140" fillId="0" borderId="0" xfId="0" applyFont="1" applyAlignment="1">
      <alignment vertical="center" wrapText="1"/>
    </xf>
    <xf numFmtId="1" fontId="139" fillId="0" borderId="0" xfId="0" applyNumberFormat="1" applyFont="1"/>
    <xf numFmtId="0" fontId="139" fillId="0" borderId="0" xfId="0" applyFont="1" applyAlignment="1">
      <alignment wrapText="1"/>
    </xf>
    <xf numFmtId="0" fontId="140" fillId="0" borderId="0" xfId="0" applyFont="1" applyAlignment="1">
      <alignment wrapText="1"/>
    </xf>
    <xf numFmtId="0" fontId="139" fillId="0" borderId="0" xfId="0" applyFont="1" applyAlignment="1">
      <alignment vertical="center"/>
    </xf>
    <xf numFmtId="14" fontId="139" fillId="0" borderId="0" xfId="0" applyNumberFormat="1" applyFont="1"/>
    <xf numFmtId="0" fontId="139" fillId="0" borderId="0" xfId="0" applyNumberFormat="1" applyFont="1"/>
    <xf numFmtId="0" fontId="141" fillId="60" borderId="0" xfId="0" applyFont="1" applyFill="1"/>
    <xf numFmtId="0" fontId="139" fillId="0" borderId="10" xfId="0" applyFont="1" applyBorder="1"/>
    <xf numFmtId="1" fontId="139" fillId="0" borderId="10" xfId="0" applyNumberFormat="1" applyFont="1" applyBorder="1"/>
    <xf numFmtId="0" fontId="139" fillId="0" borderId="10" xfId="0" applyFont="1" applyBorder="1" applyAlignment="1">
      <alignment wrapText="1"/>
    </xf>
    <xf numFmtId="14" fontId="142" fillId="60" borderId="0" xfId="0" applyNumberFormat="1" applyFont="1" applyFill="1" applyAlignment="1">
      <alignment vertical="center" wrapText="1"/>
    </xf>
    <xf numFmtId="0" fontId="110" fillId="0" borderId="0" xfId="0" applyFont="1" applyAlignment="1">
      <alignment horizontal="center" vertical="center" wrapText="1"/>
    </xf>
    <xf numFmtId="0" fontId="85" fillId="0" borderId="0" xfId="0" applyFont="1" applyAlignment="1">
      <alignment horizontal="center"/>
    </xf>
    <xf numFmtId="0" fontId="122" fillId="0" borderId="0" xfId="0" applyFont="1" applyAlignment="1">
      <alignment horizontal="center"/>
    </xf>
    <xf numFmtId="0" fontId="122" fillId="0" borderId="0" xfId="0" applyFont="1" applyAlignment="1">
      <alignment horizontal="center" vertical="center" wrapText="1"/>
    </xf>
    <xf numFmtId="0" fontId="76" fillId="0" borderId="0" xfId="0" applyFont="1" applyAlignment="1">
      <alignment horizontal="left" wrapText="1"/>
    </xf>
    <xf numFmtId="0" fontId="79" fillId="0" borderId="0" xfId="0" applyFont="1" applyAlignment="1">
      <alignment horizontal="center"/>
    </xf>
    <xf numFmtId="0" fontId="88" fillId="35" borderId="55" xfId="4" applyFont="1" applyFill="1" applyBorder="1" applyAlignment="1">
      <alignment horizontal="center" wrapText="1"/>
    </xf>
    <xf numFmtId="0" fontId="88" fillId="35" borderId="56" xfId="4" applyFont="1" applyFill="1" applyBorder="1" applyAlignment="1">
      <alignment horizontal="center" wrapText="1"/>
    </xf>
    <xf numFmtId="0" fontId="88" fillId="35" borderId="33" xfId="4" applyFont="1" applyFill="1" applyBorder="1" applyAlignment="1">
      <alignment horizontal="center" wrapText="1"/>
    </xf>
    <xf numFmtId="0" fontId="88" fillId="35" borderId="30" xfId="4" applyFont="1" applyFill="1" applyBorder="1" applyAlignment="1">
      <alignment horizontal="center" wrapText="1"/>
    </xf>
    <xf numFmtId="0" fontId="88" fillId="35" borderId="34" xfId="4" applyFont="1" applyFill="1" applyBorder="1" applyAlignment="1">
      <alignment horizontal="center" wrapText="1"/>
    </xf>
    <xf numFmtId="0" fontId="88" fillId="35" borderId="32" xfId="4" applyFont="1" applyFill="1" applyBorder="1" applyAlignment="1">
      <alignment horizontal="center" wrapText="1"/>
    </xf>
    <xf numFmtId="0" fontId="91" fillId="35" borderId="0" xfId="4" applyFont="1" applyFill="1" applyAlignment="1">
      <alignment horizontal="center"/>
    </xf>
    <xf numFmtId="170" fontId="91" fillId="35" borderId="0" xfId="5" applyNumberFormat="1" applyFont="1" applyFill="1" applyAlignment="1">
      <alignment horizontal="center"/>
    </xf>
    <xf numFmtId="0" fontId="140" fillId="0" borderId="0" xfId="0" applyFont="1" applyAlignment="1">
      <alignment horizontal="center" wrapText="1"/>
    </xf>
    <xf numFmtId="0" fontId="140" fillId="0" borderId="10" xfId="0" applyFont="1" applyBorder="1" applyAlignment="1">
      <alignment horizontal="center" vertical="center" wrapText="1"/>
    </xf>
    <xf numFmtId="1" fontId="139" fillId="0" borderId="10" xfId="0" applyNumberFormat="1" applyFont="1" applyBorder="1" applyAlignment="1">
      <alignment horizontal="center" vertical="center"/>
    </xf>
    <xf numFmtId="0" fontId="139" fillId="0" borderId="10" xfId="0" applyFont="1" applyBorder="1" applyAlignment="1">
      <alignment horizontal="center" vertical="center"/>
    </xf>
    <xf numFmtId="17" fontId="97" fillId="35" borderId="10" xfId="0" applyNumberFormat="1" applyFont="1" applyFill="1" applyBorder="1" applyAlignment="1">
      <alignment horizontal="center"/>
    </xf>
    <xf numFmtId="0" fontId="86" fillId="60" borderId="49" xfId="27695" applyFont="1" applyFill="1" applyBorder="1" applyAlignment="1">
      <alignment horizontal="center"/>
    </xf>
    <xf numFmtId="0" fontId="86" fillId="60" borderId="44" xfId="27695" applyFont="1" applyFill="1" applyBorder="1" applyAlignment="1">
      <alignment horizontal="center"/>
    </xf>
    <xf numFmtId="0" fontId="86" fillId="60" borderId="48" xfId="27695" applyFont="1" applyFill="1" applyBorder="1" applyAlignment="1">
      <alignment horizontal="center"/>
    </xf>
    <xf numFmtId="0" fontId="86" fillId="60" borderId="50" xfId="27695" applyFont="1" applyFill="1" applyBorder="1" applyAlignment="1">
      <alignment horizontal="center"/>
    </xf>
    <xf numFmtId="0" fontId="86" fillId="60" borderId="0" xfId="27695" applyFont="1" applyFill="1" applyBorder="1" applyAlignment="1">
      <alignment horizontal="center"/>
    </xf>
    <xf numFmtId="0" fontId="86" fillId="60" borderId="40" xfId="27695" applyFont="1" applyFill="1" applyBorder="1" applyAlignment="1">
      <alignment horizontal="center"/>
    </xf>
    <xf numFmtId="0" fontId="86" fillId="60" borderId="15" xfId="27695" applyFont="1" applyFill="1" applyBorder="1" applyAlignment="1">
      <alignment horizontal="center"/>
    </xf>
    <xf numFmtId="0" fontId="86" fillId="60" borderId="39" xfId="27695" applyFont="1" applyFill="1" applyBorder="1" applyAlignment="1">
      <alignment horizontal="center"/>
    </xf>
    <xf numFmtId="0" fontId="86" fillId="60" borderId="38" xfId="27695" applyFont="1" applyFill="1" applyBorder="1" applyAlignment="1">
      <alignment horizontal="center"/>
    </xf>
    <xf numFmtId="0" fontId="86" fillId="60" borderId="49" xfId="27695" applyFont="1" applyFill="1" applyBorder="1" applyAlignment="1">
      <alignment horizontal="center" vertical="center" wrapText="1"/>
    </xf>
    <xf numFmtId="0" fontId="86" fillId="60" borderId="44" xfId="27695" applyFont="1" applyFill="1" applyBorder="1" applyAlignment="1">
      <alignment horizontal="center" vertical="center" wrapText="1"/>
    </xf>
    <xf numFmtId="0" fontId="86" fillId="60" borderId="48" xfId="27695" applyFont="1" applyFill="1" applyBorder="1" applyAlignment="1">
      <alignment horizontal="center" vertical="center" wrapText="1"/>
    </xf>
    <xf numFmtId="0" fontId="86" fillId="60" borderId="15" xfId="27695" applyFont="1" applyFill="1" applyBorder="1" applyAlignment="1">
      <alignment horizontal="center" vertical="center" wrapText="1"/>
    </xf>
    <xf numFmtId="0" fontId="86" fillId="60" borderId="39" xfId="27695" applyFont="1" applyFill="1" applyBorder="1" applyAlignment="1">
      <alignment horizontal="center" vertical="center" wrapText="1"/>
    </xf>
    <xf numFmtId="0" fontId="86" fillId="60" borderId="38" xfId="27695" applyFont="1" applyFill="1" applyBorder="1" applyAlignment="1">
      <alignment horizontal="center" vertical="center" wrapText="1"/>
    </xf>
    <xf numFmtId="0" fontId="86" fillId="60" borderId="45" xfId="27695" applyFont="1" applyFill="1" applyBorder="1" applyAlignment="1">
      <alignment horizontal="center"/>
    </xf>
    <xf numFmtId="0" fontId="86" fillId="60" borderId="42" xfId="27695" applyFont="1" applyFill="1" applyBorder="1" applyAlignment="1">
      <alignment horizontal="center"/>
    </xf>
    <xf numFmtId="0" fontId="86" fillId="60" borderId="46" xfId="27695" applyFont="1" applyFill="1" applyBorder="1" applyAlignment="1">
      <alignment horizontal="center"/>
    </xf>
    <xf numFmtId="16" fontId="92" fillId="60" borderId="29" xfId="27695" applyNumberFormat="1" applyFont="1" applyFill="1" applyBorder="1" applyAlignment="1">
      <alignment horizontal="center" vertical="center" wrapText="1"/>
    </xf>
    <xf numFmtId="16" fontId="92" fillId="60" borderId="31" xfId="27695" applyNumberFormat="1" applyFont="1" applyFill="1" applyBorder="1" applyAlignment="1">
      <alignment horizontal="center" vertical="center" wrapText="1"/>
    </xf>
    <xf numFmtId="16" fontId="92" fillId="60" borderId="30" xfId="27695" applyNumberFormat="1" applyFont="1" applyFill="1" applyBorder="1" applyAlignment="1">
      <alignment horizontal="center" vertical="center" wrapText="1"/>
    </xf>
    <xf numFmtId="16" fontId="92" fillId="60" borderId="32" xfId="27695" applyNumberFormat="1" applyFont="1" applyFill="1" applyBorder="1" applyAlignment="1">
      <alignment horizontal="center" vertical="center" wrapText="1"/>
    </xf>
    <xf numFmtId="16" fontId="92" fillId="60" borderId="28" xfId="27695" applyNumberFormat="1" applyFont="1" applyFill="1" applyBorder="1" applyAlignment="1">
      <alignment horizontal="center" vertical="center" wrapText="1"/>
    </xf>
    <xf numFmtId="0" fontId="92" fillId="60" borderId="12" xfId="27695" applyFont="1" applyFill="1" applyBorder="1" applyAlignment="1">
      <alignment horizontal="center"/>
    </xf>
    <xf numFmtId="0" fontId="92" fillId="60" borderId="13" xfId="27695" applyFont="1" applyFill="1" applyBorder="1" applyAlignment="1">
      <alignment horizontal="center"/>
    </xf>
    <xf numFmtId="0" fontId="92" fillId="60" borderId="11" xfId="27695" applyFont="1" applyFill="1" applyBorder="1" applyAlignment="1">
      <alignment horizontal="center"/>
    </xf>
    <xf numFmtId="0" fontId="92" fillId="60" borderId="12" xfId="27695" applyFont="1" applyFill="1" applyBorder="1"/>
    <xf numFmtId="0" fontId="92" fillId="60" borderId="13" xfId="27695" applyFont="1" applyFill="1" applyBorder="1"/>
    <xf numFmtId="0" fontId="92" fillId="60" borderId="28" xfId="27695" applyFont="1" applyFill="1" applyBorder="1" applyAlignment="1">
      <alignment horizontal="center" vertical="center"/>
    </xf>
    <xf numFmtId="0" fontId="92" fillId="60" borderId="29" xfId="27695" applyFont="1" applyFill="1" applyBorder="1" applyAlignment="1">
      <alignment horizontal="center" vertical="center"/>
    </xf>
    <xf numFmtId="0" fontId="92" fillId="60" borderId="31" xfId="27695" applyFont="1" applyFill="1" applyBorder="1" applyAlignment="1">
      <alignment horizontal="center" vertical="center"/>
    </xf>
    <xf numFmtId="0" fontId="92" fillId="60" borderId="11" xfId="27695" applyFont="1" applyFill="1" applyBorder="1" applyAlignment="1">
      <alignment horizontal="center" vertical="center" wrapText="1"/>
    </xf>
    <xf numFmtId="0" fontId="92" fillId="60" borderId="12" xfId="27695" applyFont="1" applyFill="1" applyBorder="1" applyAlignment="1">
      <alignment horizontal="center" vertical="center" wrapText="1"/>
    </xf>
    <xf numFmtId="0" fontId="92" fillId="60" borderId="13" xfId="27695" applyFont="1" applyFill="1" applyBorder="1" applyAlignment="1">
      <alignment horizontal="center" vertical="center" wrapText="1"/>
    </xf>
    <xf numFmtId="0" fontId="92" fillId="60" borderId="11" xfId="27695" applyFont="1" applyFill="1" applyBorder="1" applyAlignment="1">
      <alignment horizontal="center" vertical="center"/>
    </xf>
    <xf numFmtId="0" fontId="92" fillId="60" borderId="12" xfId="27695" applyFont="1" applyFill="1" applyBorder="1" applyAlignment="1">
      <alignment horizontal="center" vertical="center"/>
    </xf>
    <xf numFmtId="0" fontId="0" fillId="0" borderId="61" xfId="0" applyFill="1" applyBorder="1" applyAlignment="1">
      <alignment horizontal="left" wrapText="1"/>
    </xf>
    <xf numFmtId="0" fontId="137" fillId="69" borderId="63" xfId="0" applyFont="1" applyFill="1" applyBorder="1" applyAlignment="1">
      <alignment horizontal="left" vertical="top" wrapText="1"/>
    </xf>
    <xf numFmtId="0" fontId="137" fillId="69" borderId="66" xfId="0" applyFont="1" applyFill="1" applyBorder="1" applyAlignment="1">
      <alignment horizontal="left" vertical="top" wrapText="1"/>
    </xf>
    <xf numFmtId="0" fontId="0" fillId="0" borderId="66" xfId="0" applyFill="1" applyBorder="1" applyAlignment="1">
      <alignment horizontal="left" wrapText="1"/>
    </xf>
    <xf numFmtId="0" fontId="136" fillId="0" borderId="62" xfId="0" applyFont="1" applyFill="1" applyBorder="1" applyAlignment="1">
      <alignment horizontal="left" vertical="top" wrapText="1"/>
    </xf>
    <xf numFmtId="0" fontId="136" fillId="0" borderId="63" xfId="0" applyFont="1" applyFill="1" applyBorder="1" applyAlignment="1">
      <alignment horizontal="left" vertical="top" wrapText="1"/>
    </xf>
    <xf numFmtId="0" fontId="136" fillId="0" borderId="65" xfId="0" applyFont="1" applyFill="1" applyBorder="1" applyAlignment="1">
      <alignment horizontal="left" vertical="top" wrapText="1"/>
    </xf>
    <xf numFmtId="0" fontId="136" fillId="0" borderId="66" xfId="0" applyFont="1" applyFill="1" applyBorder="1" applyAlignment="1">
      <alignment horizontal="left" vertical="top" wrapText="1"/>
    </xf>
    <xf numFmtId="0" fontId="136" fillId="0" borderId="0" xfId="0" applyFont="1" applyFill="1" applyBorder="1" applyAlignment="1">
      <alignment horizontal="left" vertical="top" wrapText="1"/>
    </xf>
    <xf numFmtId="0" fontId="137" fillId="69" borderId="61" xfId="0" applyFont="1" applyFill="1" applyBorder="1" applyAlignment="1">
      <alignment horizontal="left" vertical="top" wrapText="1"/>
    </xf>
    <xf numFmtId="0" fontId="133" fillId="60" borderId="68" xfId="0" applyFont="1" applyFill="1" applyBorder="1" applyAlignment="1">
      <alignment horizontal="center" wrapText="1" readingOrder="1"/>
    </xf>
    <xf numFmtId="0" fontId="133" fillId="60" borderId="69" xfId="0" applyFont="1" applyFill="1" applyBorder="1" applyAlignment="1">
      <alignment horizontal="center" wrapText="1" readingOrder="1"/>
    </xf>
    <xf numFmtId="0" fontId="133" fillId="60" borderId="70" xfId="0" applyFont="1" applyFill="1" applyBorder="1" applyAlignment="1">
      <alignment horizontal="center" wrapText="1" readingOrder="1"/>
    </xf>
    <xf numFmtId="0" fontId="133" fillId="60" borderId="71" xfId="0" applyFont="1" applyFill="1" applyBorder="1" applyAlignment="1">
      <alignment horizontal="center" wrapText="1" readingOrder="1"/>
    </xf>
    <xf numFmtId="0" fontId="133" fillId="60" borderId="61" xfId="0" applyFont="1" applyFill="1" applyBorder="1" applyAlignment="1">
      <alignment horizontal="center" wrapText="1" readingOrder="1"/>
    </xf>
    <xf numFmtId="0" fontId="133" fillId="60" borderId="72" xfId="0" applyFont="1" applyFill="1" applyBorder="1" applyAlignment="1">
      <alignment horizontal="center" wrapText="1" readingOrder="1"/>
    </xf>
    <xf numFmtId="0" fontId="78" fillId="60" borderId="0" xfId="0" applyFont="1" applyFill="1" applyBorder="1" applyAlignment="1">
      <alignment horizontal="center"/>
    </xf>
    <xf numFmtId="0" fontId="76" fillId="0" borderId="10" xfId="0" applyFont="1" applyBorder="1" applyAlignment="1">
      <alignment horizontal="center"/>
    </xf>
    <xf numFmtId="0" fontId="76" fillId="0" borderId="10" xfId="0" applyFont="1" applyBorder="1" applyAlignment="1">
      <alignment horizontal="center" vertical="center"/>
    </xf>
    <xf numFmtId="0" fontId="76" fillId="0" borderId="47" xfId="0" applyFont="1" applyBorder="1" applyAlignment="1">
      <alignment horizontal="center"/>
    </xf>
    <xf numFmtId="0" fontId="77" fillId="60" borderId="0" xfId="0" applyFont="1" applyFill="1" applyAlignment="1">
      <alignment horizontal="center"/>
    </xf>
    <xf numFmtId="0" fontId="77" fillId="60" borderId="0" xfId="0" applyFont="1" applyFill="1" applyAlignment="1">
      <alignment horizontal="center" vertical="center"/>
    </xf>
    <xf numFmtId="0" fontId="76" fillId="0" borderId="42" xfId="0" applyFont="1" applyBorder="1" applyAlignment="1">
      <alignment horizontal="center"/>
    </xf>
    <xf numFmtId="0" fontId="76" fillId="0" borderId="44" xfId="0" applyFont="1" applyBorder="1" applyAlignment="1">
      <alignment horizontal="center" vertical="center"/>
    </xf>
    <xf numFmtId="0" fontId="76" fillId="0" borderId="0" xfId="0" applyFont="1" applyAlignment="1">
      <alignment horizontal="center" vertical="center"/>
    </xf>
    <xf numFmtId="0" fontId="76" fillId="0" borderId="44" xfId="0" applyFont="1" applyBorder="1" applyAlignment="1">
      <alignment horizontal="center"/>
    </xf>
    <xf numFmtId="0" fontId="76" fillId="0" borderId="10" xfId="0" applyFont="1" applyBorder="1" applyAlignment="1">
      <alignment horizontal="left" vertical="center"/>
    </xf>
    <xf numFmtId="0" fontId="76" fillId="0" borderId="47" xfId="0" applyFont="1" applyBorder="1" applyAlignment="1">
      <alignment horizontal="left" vertical="center"/>
    </xf>
  </cellXfs>
  <cellStyles count="44799">
    <cellStyle name="=C:\WINNT\SYSTEM32\COMMAND.COM" xfId="233"/>
    <cellStyle name="=C:\WINNT\SYSTEM32\COMMAND.COM 2" xfId="234"/>
    <cellStyle name="=C:\WINNT\SYSTEM32\COMMAND.COM 2 2" xfId="235"/>
    <cellStyle name="1 indent" xfId="236"/>
    <cellStyle name="2 indents" xfId="237"/>
    <cellStyle name="20% - Accent1" xfId="238"/>
    <cellStyle name="20% - Accent1 2" xfId="239"/>
    <cellStyle name="20% - Accent1 3" xfId="240"/>
    <cellStyle name="20% - Accent1 4" xfId="241"/>
    <cellStyle name="20% - Accent2" xfId="242"/>
    <cellStyle name="20% - Accent2 2" xfId="243"/>
    <cellStyle name="20% - Accent2 3" xfId="244"/>
    <cellStyle name="20% - Accent2 4" xfId="245"/>
    <cellStyle name="20% - Accent3" xfId="246"/>
    <cellStyle name="20% - Accent3 2" xfId="247"/>
    <cellStyle name="20% - Accent3 3" xfId="248"/>
    <cellStyle name="20% - Accent3 4" xfId="249"/>
    <cellStyle name="20% - Accent4" xfId="250"/>
    <cellStyle name="20% - Accent4 2" xfId="251"/>
    <cellStyle name="20% - Accent4 3" xfId="252"/>
    <cellStyle name="20% - Accent4 4" xfId="253"/>
    <cellStyle name="20% - Accent5" xfId="254"/>
    <cellStyle name="20% - Accent5 2" xfId="255"/>
    <cellStyle name="20% - Accent5 3" xfId="256"/>
    <cellStyle name="20% - Accent5 4" xfId="257"/>
    <cellStyle name="20% - Accent6" xfId="258"/>
    <cellStyle name="20% - Accent6 2" xfId="259"/>
    <cellStyle name="20% - Accent6 3" xfId="260"/>
    <cellStyle name="20% - Accent6 4" xfId="261"/>
    <cellStyle name="20% - Énfasis1 10" xfId="262"/>
    <cellStyle name="20% - Énfasis1 10 2" xfId="263"/>
    <cellStyle name="20% - Énfasis1 100" xfId="264"/>
    <cellStyle name="20% - Énfasis1 100 2" xfId="265"/>
    <cellStyle name="20% - Énfasis1 101" xfId="266"/>
    <cellStyle name="20% - Énfasis1 101 2" xfId="267"/>
    <cellStyle name="20% - Énfasis1 102" xfId="268"/>
    <cellStyle name="20% - Énfasis1 102 2" xfId="269"/>
    <cellStyle name="20% - Énfasis1 103" xfId="270"/>
    <cellStyle name="20% - Énfasis1 103 2" xfId="271"/>
    <cellStyle name="20% - Énfasis1 104" xfId="272"/>
    <cellStyle name="20% - Énfasis1 104 2" xfId="273"/>
    <cellStyle name="20% - Énfasis1 105" xfId="274"/>
    <cellStyle name="20% - Énfasis1 105 2" xfId="275"/>
    <cellStyle name="20% - Énfasis1 106" xfId="276"/>
    <cellStyle name="20% - Énfasis1 106 2" xfId="277"/>
    <cellStyle name="20% - Énfasis1 107" xfId="278"/>
    <cellStyle name="20% - Énfasis1 107 2" xfId="279"/>
    <cellStyle name="20% - Énfasis1 108" xfId="280"/>
    <cellStyle name="20% - Énfasis1 108 2" xfId="281"/>
    <cellStyle name="20% - Énfasis1 109" xfId="282"/>
    <cellStyle name="20% - Énfasis1 109 2" xfId="283"/>
    <cellStyle name="20% - Énfasis1 11" xfId="284"/>
    <cellStyle name="20% - Énfasis1 11 2" xfId="285"/>
    <cellStyle name="20% - Énfasis1 110" xfId="286"/>
    <cellStyle name="20% - Énfasis1 110 2" xfId="287"/>
    <cellStyle name="20% - Énfasis1 111" xfId="288"/>
    <cellStyle name="20% - Énfasis1 111 2" xfId="289"/>
    <cellStyle name="20% - Énfasis1 112" xfId="290"/>
    <cellStyle name="20% - Énfasis1 112 2" xfId="291"/>
    <cellStyle name="20% - Énfasis1 113" xfId="292"/>
    <cellStyle name="20% - Énfasis1 113 2" xfId="293"/>
    <cellStyle name="20% - Énfasis1 114" xfId="294"/>
    <cellStyle name="20% - Énfasis1 114 2" xfId="295"/>
    <cellStyle name="20% - Énfasis1 115" xfId="296"/>
    <cellStyle name="20% - Énfasis1 115 2" xfId="297"/>
    <cellStyle name="20% - Énfasis1 116" xfId="298"/>
    <cellStyle name="20% - Énfasis1 116 2" xfId="299"/>
    <cellStyle name="20% - Énfasis1 117" xfId="300"/>
    <cellStyle name="20% - Énfasis1 117 2" xfId="301"/>
    <cellStyle name="20% - Énfasis1 118" xfId="302"/>
    <cellStyle name="20% - Énfasis1 118 2" xfId="303"/>
    <cellStyle name="20% - Énfasis1 119" xfId="304"/>
    <cellStyle name="20% - Énfasis1 119 2" xfId="305"/>
    <cellStyle name="20% - Énfasis1 12" xfId="306"/>
    <cellStyle name="20% - Énfasis1 12 2" xfId="307"/>
    <cellStyle name="20% - Énfasis1 120" xfId="308"/>
    <cellStyle name="20% - Énfasis1 120 2" xfId="309"/>
    <cellStyle name="20% - Énfasis1 121" xfId="310"/>
    <cellStyle name="20% - Énfasis1 121 2" xfId="311"/>
    <cellStyle name="20% - Énfasis1 122" xfId="312"/>
    <cellStyle name="20% - Énfasis1 122 2" xfId="313"/>
    <cellStyle name="20% - Énfasis1 123" xfId="314"/>
    <cellStyle name="20% - Énfasis1 123 2" xfId="315"/>
    <cellStyle name="20% - Énfasis1 124" xfId="316"/>
    <cellStyle name="20% - Énfasis1 124 2" xfId="317"/>
    <cellStyle name="20% - Énfasis1 125" xfId="318"/>
    <cellStyle name="20% - Énfasis1 125 2" xfId="319"/>
    <cellStyle name="20% - Énfasis1 126" xfId="320"/>
    <cellStyle name="20% - Énfasis1 126 2" xfId="321"/>
    <cellStyle name="20% - Énfasis1 127" xfId="322"/>
    <cellStyle name="20% - Énfasis1 127 2" xfId="323"/>
    <cellStyle name="20% - Énfasis1 128" xfId="324"/>
    <cellStyle name="20% - Énfasis1 128 2" xfId="325"/>
    <cellStyle name="20% - Énfasis1 129" xfId="326"/>
    <cellStyle name="20% - Énfasis1 129 2" xfId="327"/>
    <cellStyle name="20% - Énfasis1 13" xfId="328"/>
    <cellStyle name="20% - Énfasis1 13 2" xfId="329"/>
    <cellStyle name="20% - Énfasis1 130" xfId="330"/>
    <cellStyle name="20% - Énfasis1 130 2" xfId="331"/>
    <cellStyle name="20% - Énfasis1 131" xfId="332"/>
    <cellStyle name="20% - Énfasis1 131 2" xfId="333"/>
    <cellStyle name="20% - Énfasis1 132" xfId="334"/>
    <cellStyle name="20% - Énfasis1 132 2" xfId="335"/>
    <cellStyle name="20% - Énfasis1 133" xfId="336"/>
    <cellStyle name="20% - Énfasis1 133 2" xfId="337"/>
    <cellStyle name="20% - Énfasis1 134" xfId="338"/>
    <cellStyle name="20% - Énfasis1 134 2" xfId="339"/>
    <cellStyle name="20% - Énfasis1 135" xfId="340"/>
    <cellStyle name="20% - Énfasis1 135 2" xfId="341"/>
    <cellStyle name="20% - Énfasis1 136" xfId="342"/>
    <cellStyle name="20% - Énfasis1 136 2" xfId="343"/>
    <cellStyle name="20% - Énfasis1 137" xfId="344"/>
    <cellStyle name="20% - Énfasis1 137 2" xfId="345"/>
    <cellStyle name="20% - Énfasis1 138" xfId="346"/>
    <cellStyle name="20% - Énfasis1 138 2" xfId="347"/>
    <cellStyle name="20% - Énfasis1 139" xfId="348"/>
    <cellStyle name="20% - Énfasis1 139 2" xfId="349"/>
    <cellStyle name="20% - Énfasis1 14" xfId="350"/>
    <cellStyle name="20% - Énfasis1 14 2" xfId="351"/>
    <cellStyle name="20% - Énfasis1 140" xfId="352"/>
    <cellStyle name="20% - Énfasis1 140 2" xfId="353"/>
    <cellStyle name="20% - Énfasis1 141" xfId="354"/>
    <cellStyle name="20% - Énfasis1 141 2" xfId="355"/>
    <cellStyle name="20% - Énfasis1 142" xfId="356"/>
    <cellStyle name="20% - Énfasis1 142 2" xfId="357"/>
    <cellStyle name="20% - Énfasis1 143" xfId="358"/>
    <cellStyle name="20% - Énfasis1 143 2" xfId="359"/>
    <cellStyle name="20% - Énfasis1 144" xfId="360"/>
    <cellStyle name="20% - Énfasis1 144 2" xfId="361"/>
    <cellStyle name="20% - Énfasis1 145" xfId="362"/>
    <cellStyle name="20% - Énfasis1 145 2" xfId="363"/>
    <cellStyle name="20% - Énfasis1 146" xfId="364"/>
    <cellStyle name="20% - Énfasis1 146 2" xfId="365"/>
    <cellStyle name="20% - Énfasis1 147" xfId="366"/>
    <cellStyle name="20% - Énfasis1 147 2" xfId="367"/>
    <cellStyle name="20% - Énfasis1 148" xfId="368"/>
    <cellStyle name="20% - Énfasis1 148 2" xfId="369"/>
    <cellStyle name="20% - Énfasis1 149" xfId="370"/>
    <cellStyle name="20% - Énfasis1 149 2" xfId="371"/>
    <cellStyle name="20% - Énfasis1 15" xfId="372"/>
    <cellStyle name="20% - Énfasis1 15 2" xfId="373"/>
    <cellStyle name="20% - Énfasis1 150" xfId="374"/>
    <cellStyle name="20% - Énfasis1 150 2" xfId="375"/>
    <cellStyle name="20% - Énfasis1 151" xfId="376"/>
    <cellStyle name="20% - Énfasis1 151 2" xfId="377"/>
    <cellStyle name="20% - Énfasis1 152" xfId="378"/>
    <cellStyle name="20% - Énfasis1 152 2" xfId="379"/>
    <cellStyle name="20% - Énfasis1 153" xfId="380"/>
    <cellStyle name="20% - Énfasis1 153 2" xfId="381"/>
    <cellStyle name="20% - Énfasis1 154" xfId="382"/>
    <cellStyle name="20% - Énfasis1 154 2" xfId="383"/>
    <cellStyle name="20% - Énfasis1 155" xfId="384"/>
    <cellStyle name="20% - Énfasis1 155 2" xfId="385"/>
    <cellStyle name="20% - Énfasis1 156" xfId="386"/>
    <cellStyle name="20% - Énfasis1 156 2" xfId="387"/>
    <cellStyle name="20% - Énfasis1 157" xfId="388"/>
    <cellStyle name="20% - Énfasis1 157 2" xfId="389"/>
    <cellStyle name="20% - Énfasis1 158" xfId="390"/>
    <cellStyle name="20% - Énfasis1 158 2" xfId="391"/>
    <cellStyle name="20% - Énfasis1 159" xfId="392"/>
    <cellStyle name="20% - Énfasis1 159 2" xfId="393"/>
    <cellStyle name="20% - Énfasis1 16" xfId="394"/>
    <cellStyle name="20% - Énfasis1 16 2" xfId="395"/>
    <cellStyle name="20% - Énfasis1 160" xfId="396"/>
    <cellStyle name="20% - Énfasis1 160 2" xfId="397"/>
    <cellStyle name="20% - Énfasis1 161" xfId="398"/>
    <cellStyle name="20% - Énfasis1 161 2" xfId="399"/>
    <cellStyle name="20% - Énfasis1 162" xfId="400"/>
    <cellStyle name="20% - Énfasis1 162 2" xfId="401"/>
    <cellStyle name="20% - Énfasis1 163" xfId="402"/>
    <cellStyle name="20% - Énfasis1 163 2" xfId="403"/>
    <cellStyle name="20% - Énfasis1 164" xfId="404"/>
    <cellStyle name="20% - Énfasis1 164 2" xfId="405"/>
    <cellStyle name="20% - Énfasis1 165" xfId="406"/>
    <cellStyle name="20% - Énfasis1 165 2" xfId="407"/>
    <cellStyle name="20% - Énfasis1 166" xfId="408"/>
    <cellStyle name="20% - Énfasis1 166 2" xfId="409"/>
    <cellStyle name="20% - Énfasis1 167" xfId="410"/>
    <cellStyle name="20% - Énfasis1 167 2" xfId="411"/>
    <cellStyle name="20% - Énfasis1 168" xfId="412"/>
    <cellStyle name="20% - Énfasis1 168 2" xfId="413"/>
    <cellStyle name="20% - Énfasis1 169" xfId="414"/>
    <cellStyle name="20% - Énfasis1 169 2" xfId="415"/>
    <cellStyle name="20% - Énfasis1 17" xfId="416"/>
    <cellStyle name="20% - Énfasis1 17 2" xfId="417"/>
    <cellStyle name="20% - Énfasis1 170" xfId="418"/>
    <cellStyle name="20% - Énfasis1 170 2" xfId="419"/>
    <cellStyle name="20% - Énfasis1 171" xfId="420"/>
    <cellStyle name="20% - Énfasis1 171 2" xfId="421"/>
    <cellStyle name="20% - Énfasis1 172" xfId="422"/>
    <cellStyle name="20% - Énfasis1 172 2" xfId="423"/>
    <cellStyle name="20% - Énfasis1 173" xfId="424"/>
    <cellStyle name="20% - Énfasis1 173 2" xfId="425"/>
    <cellStyle name="20% - Énfasis1 174" xfId="426"/>
    <cellStyle name="20% - Énfasis1 174 2" xfId="427"/>
    <cellStyle name="20% - Énfasis1 175" xfId="428"/>
    <cellStyle name="20% - Énfasis1 175 2" xfId="429"/>
    <cellStyle name="20% - Énfasis1 176" xfId="430"/>
    <cellStyle name="20% - Énfasis1 176 2" xfId="431"/>
    <cellStyle name="20% - Énfasis1 177" xfId="432"/>
    <cellStyle name="20% - Énfasis1 177 2" xfId="433"/>
    <cellStyle name="20% - Énfasis1 178" xfId="434"/>
    <cellStyle name="20% - Énfasis1 178 2" xfId="435"/>
    <cellStyle name="20% - Énfasis1 179" xfId="436"/>
    <cellStyle name="20% - Énfasis1 179 2" xfId="437"/>
    <cellStyle name="20% - Énfasis1 18" xfId="438"/>
    <cellStyle name="20% - Énfasis1 18 2" xfId="439"/>
    <cellStyle name="20% - Énfasis1 180" xfId="440"/>
    <cellStyle name="20% - Énfasis1 180 2" xfId="441"/>
    <cellStyle name="20% - Énfasis1 181" xfId="442"/>
    <cellStyle name="20% - Énfasis1 181 2" xfId="443"/>
    <cellStyle name="20% - Énfasis1 182" xfId="444"/>
    <cellStyle name="20% - Énfasis1 182 2" xfId="445"/>
    <cellStyle name="20% - Énfasis1 183" xfId="446"/>
    <cellStyle name="20% - Énfasis1 183 2" xfId="447"/>
    <cellStyle name="20% - Énfasis1 184" xfId="448"/>
    <cellStyle name="20% - Énfasis1 184 2" xfId="449"/>
    <cellStyle name="20% - Énfasis1 185" xfId="450"/>
    <cellStyle name="20% - Énfasis1 185 2" xfId="451"/>
    <cellStyle name="20% - Énfasis1 186" xfId="452"/>
    <cellStyle name="20% - Énfasis1 186 2" xfId="453"/>
    <cellStyle name="20% - Énfasis1 187" xfId="454"/>
    <cellStyle name="20% - Énfasis1 187 2" xfId="455"/>
    <cellStyle name="20% - Énfasis1 188" xfId="456"/>
    <cellStyle name="20% - Énfasis1 188 2" xfId="457"/>
    <cellStyle name="20% - Énfasis1 189" xfId="458"/>
    <cellStyle name="20% - Énfasis1 189 2" xfId="459"/>
    <cellStyle name="20% - Énfasis1 19" xfId="460"/>
    <cellStyle name="20% - Énfasis1 19 2" xfId="461"/>
    <cellStyle name="20% - Énfasis1 190" xfId="462"/>
    <cellStyle name="20% - Énfasis1 190 2" xfId="463"/>
    <cellStyle name="20% - Énfasis1 2" xfId="10"/>
    <cellStyle name="20% - Énfasis1 2 10" xfId="464"/>
    <cellStyle name="20% - Énfasis1 2 11" xfId="465"/>
    <cellStyle name="20% - Énfasis1 2 12" xfId="466"/>
    <cellStyle name="20% - Énfasis1 2 13" xfId="467"/>
    <cellStyle name="20% - Énfasis1 2 14" xfId="468"/>
    <cellStyle name="20% - Énfasis1 2 15" xfId="469"/>
    <cellStyle name="20% - Énfasis1 2 16" xfId="470"/>
    <cellStyle name="20% - Énfasis1 2 2" xfId="471"/>
    <cellStyle name="20% - Énfasis1 2 2 2" xfId="472"/>
    <cellStyle name="20% - Énfasis1 2 3" xfId="473"/>
    <cellStyle name="20% - Énfasis1 2 3 2" xfId="474"/>
    <cellStyle name="20% - Énfasis1 2 4" xfId="475"/>
    <cellStyle name="20% - Énfasis1 2 5" xfId="476"/>
    <cellStyle name="20% - Énfasis1 2 6" xfId="477"/>
    <cellStyle name="20% - Énfasis1 2 7" xfId="478"/>
    <cellStyle name="20% - Énfasis1 2 8" xfId="479"/>
    <cellStyle name="20% - Énfasis1 2 9" xfId="480"/>
    <cellStyle name="20% - Énfasis1 20" xfId="481"/>
    <cellStyle name="20% - Énfasis1 20 2" xfId="482"/>
    <cellStyle name="20% - Énfasis1 21" xfId="483"/>
    <cellStyle name="20% - Énfasis1 21 2" xfId="484"/>
    <cellStyle name="20% - Énfasis1 22" xfId="485"/>
    <cellStyle name="20% - Énfasis1 22 2" xfId="486"/>
    <cellStyle name="20% - Énfasis1 23" xfId="487"/>
    <cellStyle name="20% - Énfasis1 23 2" xfId="488"/>
    <cellStyle name="20% - Énfasis1 24" xfId="489"/>
    <cellStyle name="20% - Énfasis1 24 2" xfId="490"/>
    <cellStyle name="20% - Énfasis1 25" xfId="491"/>
    <cellStyle name="20% - Énfasis1 25 2" xfId="492"/>
    <cellStyle name="20% - Énfasis1 26" xfId="493"/>
    <cellStyle name="20% - Énfasis1 26 2" xfId="494"/>
    <cellStyle name="20% - Énfasis1 27" xfId="495"/>
    <cellStyle name="20% - Énfasis1 27 2" xfId="496"/>
    <cellStyle name="20% - Énfasis1 28" xfId="497"/>
    <cellStyle name="20% - Énfasis1 28 2" xfId="498"/>
    <cellStyle name="20% - Énfasis1 29" xfId="499"/>
    <cellStyle name="20% - Énfasis1 29 2" xfId="500"/>
    <cellStyle name="20% - Énfasis1 3" xfId="11"/>
    <cellStyle name="20% - Énfasis1 3 2" xfId="501"/>
    <cellStyle name="20% - Énfasis1 3 3" xfId="502"/>
    <cellStyle name="20% - Énfasis1 30" xfId="503"/>
    <cellStyle name="20% - Énfasis1 30 2" xfId="504"/>
    <cellStyle name="20% - Énfasis1 31" xfId="505"/>
    <cellStyle name="20% - Énfasis1 31 2" xfId="506"/>
    <cellStyle name="20% - Énfasis1 32" xfId="507"/>
    <cellStyle name="20% - Énfasis1 32 2" xfId="508"/>
    <cellStyle name="20% - Énfasis1 33" xfId="509"/>
    <cellStyle name="20% - Énfasis1 33 2" xfId="510"/>
    <cellStyle name="20% - Énfasis1 34" xfId="511"/>
    <cellStyle name="20% - Énfasis1 34 2" xfId="512"/>
    <cellStyle name="20% - Énfasis1 35" xfId="513"/>
    <cellStyle name="20% - Énfasis1 35 2" xfId="514"/>
    <cellStyle name="20% - Énfasis1 36" xfId="515"/>
    <cellStyle name="20% - Énfasis1 36 2" xfId="516"/>
    <cellStyle name="20% - Énfasis1 37" xfId="517"/>
    <cellStyle name="20% - Énfasis1 37 2" xfId="518"/>
    <cellStyle name="20% - Énfasis1 38" xfId="519"/>
    <cellStyle name="20% - Énfasis1 38 2" xfId="520"/>
    <cellStyle name="20% - Énfasis1 39" xfId="521"/>
    <cellStyle name="20% - Énfasis1 39 2" xfId="522"/>
    <cellStyle name="20% - Énfasis1 4" xfId="12"/>
    <cellStyle name="20% - Énfasis1 4 2" xfId="523"/>
    <cellStyle name="20% - Énfasis1 4 3" xfId="524"/>
    <cellStyle name="20% - Énfasis1 40" xfId="525"/>
    <cellStyle name="20% - Énfasis1 40 2" xfId="526"/>
    <cellStyle name="20% - Énfasis1 41" xfId="527"/>
    <cellStyle name="20% - Énfasis1 41 2" xfId="528"/>
    <cellStyle name="20% - Énfasis1 42" xfId="529"/>
    <cellStyle name="20% - Énfasis1 42 2" xfId="530"/>
    <cellStyle name="20% - Énfasis1 43" xfId="531"/>
    <cellStyle name="20% - Énfasis1 43 2" xfId="532"/>
    <cellStyle name="20% - Énfasis1 44" xfId="533"/>
    <cellStyle name="20% - Énfasis1 44 2" xfId="534"/>
    <cellStyle name="20% - Énfasis1 45" xfId="535"/>
    <cellStyle name="20% - Énfasis1 45 2" xfId="536"/>
    <cellStyle name="20% - Énfasis1 46" xfId="537"/>
    <cellStyle name="20% - Énfasis1 46 2" xfId="538"/>
    <cellStyle name="20% - Énfasis1 47" xfId="539"/>
    <cellStyle name="20% - Énfasis1 47 2" xfId="540"/>
    <cellStyle name="20% - Énfasis1 48" xfId="541"/>
    <cellStyle name="20% - Énfasis1 48 2" xfId="542"/>
    <cellStyle name="20% - Énfasis1 49" xfId="543"/>
    <cellStyle name="20% - Énfasis1 49 2" xfId="544"/>
    <cellStyle name="20% - Énfasis1 5" xfId="545"/>
    <cellStyle name="20% - Énfasis1 5 2" xfId="546"/>
    <cellStyle name="20% - Énfasis1 50" xfId="547"/>
    <cellStyle name="20% - Énfasis1 50 2" xfId="548"/>
    <cellStyle name="20% - Énfasis1 51" xfId="549"/>
    <cellStyle name="20% - Énfasis1 51 2" xfId="550"/>
    <cellStyle name="20% - Énfasis1 52" xfId="551"/>
    <cellStyle name="20% - Énfasis1 52 2" xfId="552"/>
    <cellStyle name="20% - Énfasis1 53" xfId="553"/>
    <cellStyle name="20% - Énfasis1 53 2" xfId="554"/>
    <cellStyle name="20% - Énfasis1 54" xfId="555"/>
    <cellStyle name="20% - Énfasis1 54 2" xfId="556"/>
    <cellStyle name="20% - Énfasis1 55" xfId="557"/>
    <cellStyle name="20% - Énfasis1 55 2" xfId="558"/>
    <cellStyle name="20% - Énfasis1 56" xfId="559"/>
    <cellStyle name="20% - Énfasis1 56 2" xfId="560"/>
    <cellStyle name="20% - Énfasis1 57" xfId="561"/>
    <cellStyle name="20% - Énfasis1 57 2" xfId="562"/>
    <cellStyle name="20% - Énfasis1 58" xfId="563"/>
    <cellStyle name="20% - Énfasis1 58 2" xfId="564"/>
    <cellStyle name="20% - Énfasis1 59" xfId="565"/>
    <cellStyle name="20% - Énfasis1 59 2" xfId="566"/>
    <cellStyle name="20% - Énfasis1 6" xfId="567"/>
    <cellStyle name="20% - Énfasis1 6 2" xfId="568"/>
    <cellStyle name="20% - Énfasis1 60" xfId="569"/>
    <cellStyle name="20% - Énfasis1 60 2" xfId="570"/>
    <cellStyle name="20% - Énfasis1 61" xfId="571"/>
    <cellStyle name="20% - Énfasis1 61 2" xfId="572"/>
    <cellStyle name="20% - Énfasis1 62" xfId="573"/>
    <cellStyle name="20% - Énfasis1 62 2" xfId="574"/>
    <cellStyle name="20% - Énfasis1 63" xfId="575"/>
    <cellStyle name="20% - Énfasis1 63 2" xfId="576"/>
    <cellStyle name="20% - Énfasis1 64" xfId="577"/>
    <cellStyle name="20% - Énfasis1 64 2" xfId="578"/>
    <cellStyle name="20% - Énfasis1 65" xfId="579"/>
    <cellStyle name="20% - Énfasis1 65 2" xfId="580"/>
    <cellStyle name="20% - Énfasis1 66" xfId="581"/>
    <cellStyle name="20% - Énfasis1 66 2" xfId="582"/>
    <cellStyle name="20% - Énfasis1 67" xfId="583"/>
    <cellStyle name="20% - Énfasis1 67 2" xfId="584"/>
    <cellStyle name="20% - Énfasis1 68" xfId="585"/>
    <cellStyle name="20% - Énfasis1 68 2" xfId="586"/>
    <cellStyle name="20% - Énfasis1 69" xfId="587"/>
    <cellStyle name="20% - Énfasis1 69 2" xfId="588"/>
    <cellStyle name="20% - Énfasis1 7" xfId="589"/>
    <cellStyle name="20% - Énfasis1 7 2" xfId="590"/>
    <cellStyle name="20% - Énfasis1 70" xfId="591"/>
    <cellStyle name="20% - Énfasis1 70 2" xfId="592"/>
    <cellStyle name="20% - Énfasis1 71" xfId="593"/>
    <cellStyle name="20% - Énfasis1 71 2" xfId="594"/>
    <cellStyle name="20% - Énfasis1 72" xfId="595"/>
    <cellStyle name="20% - Énfasis1 72 2" xfId="596"/>
    <cellStyle name="20% - Énfasis1 73" xfId="597"/>
    <cellStyle name="20% - Énfasis1 73 2" xfId="598"/>
    <cellStyle name="20% - Énfasis1 74" xfId="599"/>
    <cellStyle name="20% - Énfasis1 74 2" xfId="600"/>
    <cellStyle name="20% - Énfasis1 75" xfId="601"/>
    <cellStyle name="20% - Énfasis1 75 2" xfId="602"/>
    <cellStyle name="20% - Énfasis1 76" xfId="603"/>
    <cellStyle name="20% - Énfasis1 76 2" xfId="604"/>
    <cellStyle name="20% - Énfasis1 77" xfId="605"/>
    <cellStyle name="20% - Énfasis1 77 2" xfId="606"/>
    <cellStyle name="20% - Énfasis1 78" xfId="607"/>
    <cellStyle name="20% - Énfasis1 78 2" xfId="608"/>
    <cellStyle name="20% - Énfasis1 79" xfId="609"/>
    <cellStyle name="20% - Énfasis1 79 2" xfId="610"/>
    <cellStyle name="20% - Énfasis1 8" xfId="611"/>
    <cellStyle name="20% - Énfasis1 8 2" xfId="612"/>
    <cellStyle name="20% - Énfasis1 80" xfId="613"/>
    <cellStyle name="20% - Énfasis1 80 2" xfId="614"/>
    <cellStyle name="20% - Énfasis1 81" xfId="615"/>
    <cellStyle name="20% - Énfasis1 81 2" xfId="616"/>
    <cellStyle name="20% - Énfasis1 82" xfId="617"/>
    <cellStyle name="20% - Énfasis1 82 2" xfId="618"/>
    <cellStyle name="20% - Énfasis1 83" xfId="619"/>
    <cellStyle name="20% - Énfasis1 83 2" xfId="620"/>
    <cellStyle name="20% - Énfasis1 84" xfId="621"/>
    <cellStyle name="20% - Énfasis1 84 2" xfId="622"/>
    <cellStyle name="20% - Énfasis1 85" xfId="623"/>
    <cellStyle name="20% - Énfasis1 85 2" xfId="624"/>
    <cellStyle name="20% - Énfasis1 86" xfId="625"/>
    <cellStyle name="20% - Énfasis1 86 2" xfId="626"/>
    <cellStyle name="20% - Énfasis1 87" xfId="627"/>
    <cellStyle name="20% - Énfasis1 87 2" xfId="628"/>
    <cellStyle name="20% - Énfasis1 88" xfId="629"/>
    <cellStyle name="20% - Énfasis1 88 2" xfId="630"/>
    <cellStyle name="20% - Énfasis1 89" xfId="631"/>
    <cellStyle name="20% - Énfasis1 89 2" xfId="632"/>
    <cellStyle name="20% - Énfasis1 9" xfId="633"/>
    <cellStyle name="20% - Énfasis1 9 2" xfId="634"/>
    <cellStyle name="20% - Énfasis1 90" xfId="635"/>
    <cellStyle name="20% - Énfasis1 90 2" xfId="636"/>
    <cellStyle name="20% - Énfasis1 91" xfId="637"/>
    <cellStyle name="20% - Énfasis1 91 2" xfId="638"/>
    <cellStyle name="20% - Énfasis1 92" xfId="639"/>
    <cellStyle name="20% - Énfasis1 92 2" xfId="640"/>
    <cellStyle name="20% - Énfasis1 93" xfId="641"/>
    <cellStyle name="20% - Énfasis1 93 2" xfId="642"/>
    <cellStyle name="20% - Énfasis1 94" xfId="643"/>
    <cellStyle name="20% - Énfasis1 94 2" xfId="644"/>
    <cellStyle name="20% - Énfasis1 95" xfId="645"/>
    <cellStyle name="20% - Énfasis1 95 2" xfId="646"/>
    <cellStyle name="20% - Énfasis1 96" xfId="647"/>
    <cellStyle name="20% - Énfasis1 96 2" xfId="648"/>
    <cellStyle name="20% - Énfasis1 97" xfId="649"/>
    <cellStyle name="20% - Énfasis1 97 2" xfId="650"/>
    <cellStyle name="20% - Énfasis1 98" xfId="651"/>
    <cellStyle name="20% - Énfasis1 98 2" xfId="652"/>
    <cellStyle name="20% - Énfasis1 99" xfId="653"/>
    <cellStyle name="20% - Énfasis1 99 2" xfId="654"/>
    <cellStyle name="20% - Énfasis2 10" xfId="655"/>
    <cellStyle name="20% - Énfasis2 10 2" xfId="656"/>
    <cellStyle name="20% - Énfasis2 100" xfId="657"/>
    <cellStyle name="20% - Énfasis2 100 2" xfId="658"/>
    <cellStyle name="20% - Énfasis2 101" xfId="659"/>
    <cellStyle name="20% - Énfasis2 101 2" xfId="660"/>
    <cellStyle name="20% - Énfasis2 102" xfId="661"/>
    <cellStyle name="20% - Énfasis2 102 2" xfId="662"/>
    <cellStyle name="20% - Énfasis2 103" xfId="663"/>
    <cellStyle name="20% - Énfasis2 103 2" xfId="664"/>
    <cellStyle name="20% - Énfasis2 104" xfId="665"/>
    <cellStyle name="20% - Énfasis2 104 2" xfId="666"/>
    <cellStyle name="20% - Énfasis2 105" xfId="667"/>
    <cellStyle name="20% - Énfasis2 105 2" xfId="668"/>
    <cellStyle name="20% - Énfasis2 106" xfId="669"/>
    <cellStyle name="20% - Énfasis2 106 2" xfId="670"/>
    <cellStyle name="20% - Énfasis2 107" xfId="671"/>
    <cellStyle name="20% - Énfasis2 107 2" xfId="672"/>
    <cellStyle name="20% - Énfasis2 108" xfId="673"/>
    <cellStyle name="20% - Énfasis2 108 2" xfId="674"/>
    <cellStyle name="20% - Énfasis2 109" xfId="675"/>
    <cellStyle name="20% - Énfasis2 109 2" xfId="676"/>
    <cellStyle name="20% - Énfasis2 11" xfId="677"/>
    <cellStyle name="20% - Énfasis2 11 2" xfId="678"/>
    <cellStyle name="20% - Énfasis2 110" xfId="679"/>
    <cellStyle name="20% - Énfasis2 110 2" xfId="680"/>
    <cellStyle name="20% - Énfasis2 111" xfId="681"/>
    <cellStyle name="20% - Énfasis2 111 2" xfId="682"/>
    <cellStyle name="20% - Énfasis2 112" xfId="683"/>
    <cellStyle name="20% - Énfasis2 112 2" xfId="684"/>
    <cellStyle name="20% - Énfasis2 113" xfId="685"/>
    <cellStyle name="20% - Énfasis2 113 2" xfId="686"/>
    <cellStyle name="20% - Énfasis2 114" xfId="687"/>
    <cellStyle name="20% - Énfasis2 114 2" xfId="688"/>
    <cellStyle name="20% - Énfasis2 115" xfId="689"/>
    <cellStyle name="20% - Énfasis2 115 2" xfId="690"/>
    <cellStyle name="20% - Énfasis2 116" xfId="691"/>
    <cellStyle name="20% - Énfasis2 116 2" xfId="692"/>
    <cellStyle name="20% - Énfasis2 117" xfId="693"/>
    <cellStyle name="20% - Énfasis2 117 2" xfId="694"/>
    <cellStyle name="20% - Énfasis2 118" xfId="695"/>
    <cellStyle name="20% - Énfasis2 118 2" xfId="696"/>
    <cellStyle name="20% - Énfasis2 119" xfId="697"/>
    <cellStyle name="20% - Énfasis2 119 2" xfId="698"/>
    <cellStyle name="20% - Énfasis2 12" xfId="699"/>
    <cellStyle name="20% - Énfasis2 12 2" xfId="700"/>
    <cellStyle name="20% - Énfasis2 120" xfId="701"/>
    <cellStyle name="20% - Énfasis2 120 2" xfId="702"/>
    <cellStyle name="20% - Énfasis2 121" xfId="703"/>
    <cellStyle name="20% - Énfasis2 121 2" xfId="704"/>
    <cellStyle name="20% - Énfasis2 122" xfId="705"/>
    <cellStyle name="20% - Énfasis2 122 2" xfId="706"/>
    <cellStyle name="20% - Énfasis2 123" xfId="707"/>
    <cellStyle name="20% - Énfasis2 123 2" xfId="708"/>
    <cellStyle name="20% - Énfasis2 124" xfId="709"/>
    <cellStyle name="20% - Énfasis2 124 2" xfId="710"/>
    <cellStyle name="20% - Énfasis2 125" xfId="711"/>
    <cellStyle name="20% - Énfasis2 125 2" xfId="712"/>
    <cellStyle name="20% - Énfasis2 126" xfId="713"/>
    <cellStyle name="20% - Énfasis2 126 2" xfId="714"/>
    <cellStyle name="20% - Énfasis2 127" xfId="715"/>
    <cellStyle name="20% - Énfasis2 127 2" xfId="716"/>
    <cellStyle name="20% - Énfasis2 128" xfId="717"/>
    <cellStyle name="20% - Énfasis2 128 2" xfId="718"/>
    <cellStyle name="20% - Énfasis2 129" xfId="719"/>
    <cellStyle name="20% - Énfasis2 129 2" xfId="720"/>
    <cellStyle name="20% - Énfasis2 13" xfId="721"/>
    <cellStyle name="20% - Énfasis2 13 2" xfId="722"/>
    <cellStyle name="20% - Énfasis2 130" xfId="723"/>
    <cellStyle name="20% - Énfasis2 130 2" xfId="724"/>
    <cellStyle name="20% - Énfasis2 131" xfId="725"/>
    <cellStyle name="20% - Énfasis2 131 2" xfId="726"/>
    <cellStyle name="20% - Énfasis2 132" xfId="727"/>
    <cellStyle name="20% - Énfasis2 132 2" xfId="728"/>
    <cellStyle name="20% - Énfasis2 133" xfId="729"/>
    <cellStyle name="20% - Énfasis2 133 2" xfId="730"/>
    <cellStyle name="20% - Énfasis2 134" xfId="731"/>
    <cellStyle name="20% - Énfasis2 134 2" xfId="732"/>
    <cellStyle name="20% - Énfasis2 135" xfId="733"/>
    <cellStyle name="20% - Énfasis2 135 2" xfId="734"/>
    <cellStyle name="20% - Énfasis2 136" xfId="735"/>
    <cellStyle name="20% - Énfasis2 136 2" xfId="736"/>
    <cellStyle name="20% - Énfasis2 137" xfId="737"/>
    <cellStyle name="20% - Énfasis2 137 2" xfId="738"/>
    <cellStyle name="20% - Énfasis2 138" xfId="739"/>
    <cellStyle name="20% - Énfasis2 138 2" xfId="740"/>
    <cellStyle name="20% - Énfasis2 139" xfId="741"/>
    <cellStyle name="20% - Énfasis2 139 2" xfId="742"/>
    <cellStyle name="20% - Énfasis2 14" xfId="743"/>
    <cellStyle name="20% - Énfasis2 14 2" xfId="744"/>
    <cellStyle name="20% - Énfasis2 140" xfId="745"/>
    <cellStyle name="20% - Énfasis2 140 2" xfId="746"/>
    <cellStyle name="20% - Énfasis2 141" xfId="747"/>
    <cellStyle name="20% - Énfasis2 141 2" xfId="748"/>
    <cellStyle name="20% - Énfasis2 142" xfId="749"/>
    <cellStyle name="20% - Énfasis2 142 2" xfId="750"/>
    <cellStyle name="20% - Énfasis2 143" xfId="751"/>
    <cellStyle name="20% - Énfasis2 143 2" xfId="752"/>
    <cellStyle name="20% - Énfasis2 144" xfId="753"/>
    <cellStyle name="20% - Énfasis2 144 2" xfId="754"/>
    <cellStyle name="20% - Énfasis2 145" xfId="755"/>
    <cellStyle name="20% - Énfasis2 145 2" xfId="756"/>
    <cellStyle name="20% - Énfasis2 146" xfId="757"/>
    <cellStyle name="20% - Énfasis2 146 2" xfId="758"/>
    <cellStyle name="20% - Énfasis2 147" xfId="759"/>
    <cellStyle name="20% - Énfasis2 147 2" xfId="760"/>
    <cellStyle name="20% - Énfasis2 148" xfId="761"/>
    <cellStyle name="20% - Énfasis2 148 2" xfId="762"/>
    <cellStyle name="20% - Énfasis2 149" xfId="763"/>
    <cellStyle name="20% - Énfasis2 149 2" xfId="764"/>
    <cellStyle name="20% - Énfasis2 15" xfId="765"/>
    <cellStyle name="20% - Énfasis2 15 2" xfId="766"/>
    <cellStyle name="20% - Énfasis2 150" xfId="767"/>
    <cellStyle name="20% - Énfasis2 150 2" xfId="768"/>
    <cellStyle name="20% - Énfasis2 151" xfId="769"/>
    <cellStyle name="20% - Énfasis2 151 2" xfId="770"/>
    <cellStyle name="20% - Énfasis2 152" xfId="771"/>
    <cellStyle name="20% - Énfasis2 152 2" xfId="772"/>
    <cellStyle name="20% - Énfasis2 153" xfId="773"/>
    <cellStyle name="20% - Énfasis2 153 2" xfId="774"/>
    <cellStyle name="20% - Énfasis2 154" xfId="775"/>
    <cellStyle name="20% - Énfasis2 154 2" xfId="776"/>
    <cellStyle name="20% - Énfasis2 155" xfId="777"/>
    <cellStyle name="20% - Énfasis2 155 2" xfId="778"/>
    <cellStyle name="20% - Énfasis2 156" xfId="779"/>
    <cellStyle name="20% - Énfasis2 156 2" xfId="780"/>
    <cellStyle name="20% - Énfasis2 157" xfId="781"/>
    <cellStyle name="20% - Énfasis2 157 2" xfId="782"/>
    <cellStyle name="20% - Énfasis2 158" xfId="783"/>
    <cellStyle name="20% - Énfasis2 158 2" xfId="784"/>
    <cellStyle name="20% - Énfasis2 159" xfId="785"/>
    <cellStyle name="20% - Énfasis2 159 2" xfId="786"/>
    <cellStyle name="20% - Énfasis2 16" xfId="787"/>
    <cellStyle name="20% - Énfasis2 16 2" xfId="788"/>
    <cellStyle name="20% - Énfasis2 160" xfId="789"/>
    <cellStyle name="20% - Énfasis2 160 2" xfId="790"/>
    <cellStyle name="20% - Énfasis2 161" xfId="791"/>
    <cellStyle name="20% - Énfasis2 161 2" xfId="792"/>
    <cellStyle name="20% - Énfasis2 162" xfId="793"/>
    <cellStyle name="20% - Énfasis2 162 2" xfId="794"/>
    <cellStyle name="20% - Énfasis2 163" xfId="795"/>
    <cellStyle name="20% - Énfasis2 163 2" xfId="796"/>
    <cellStyle name="20% - Énfasis2 164" xfId="797"/>
    <cellStyle name="20% - Énfasis2 164 2" xfId="798"/>
    <cellStyle name="20% - Énfasis2 165" xfId="799"/>
    <cellStyle name="20% - Énfasis2 165 2" xfId="800"/>
    <cellStyle name="20% - Énfasis2 166" xfId="801"/>
    <cellStyle name="20% - Énfasis2 166 2" xfId="802"/>
    <cellStyle name="20% - Énfasis2 167" xfId="803"/>
    <cellStyle name="20% - Énfasis2 167 2" xfId="804"/>
    <cellStyle name="20% - Énfasis2 168" xfId="805"/>
    <cellStyle name="20% - Énfasis2 168 2" xfId="806"/>
    <cellStyle name="20% - Énfasis2 169" xfId="807"/>
    <cellStyle name="20% - Énfasis2 169 2" xfId="808"/>
    <cellStyle name="20% - Énfasis2 17" xfId="809"/>
    <cellStyle name="20% - Énfasis2 17 2" xfId="810"/>
    <cellStyle name="20% - Énfasis2 170" xfId="811"/>
    <cellStyle name="20% - Énfasis2 170 2" xfId="812"/>
    <cellStyle name="20% - Énfasis2 171" xfId="813"/>
    <cellStyle name="20% - Énfasis2 171 2" xfId="814"/>
    <cellStyle name="20% - Énfasis2 172" xfId="815"/>
    <cellStyle name="20% - Énfasis2 172 2" xfId="816"/>
    <cellStyle name="20% - Énfasis2 173" xfId="817"/>
    <cellStyle name="20% - Énfasis2 173 2" xfId="818"/>
    <cellStyle name="20% - Énfasis2 174" xfId="819"/>
    <cellStyle name="20% - Énfasis2 174 2" xfId="820"/>
    <cellStyle name="20% - Énfasis2 175" xfId="821"/>
    <cellStyle name="20% - Énfasis2 175 2" xfId="822"/>
    <cellStyle name="20% - Énfasis2 176" xfId="823"/>
    <cellStyle name="20% - Énfasis2 176 2" xfId="824"/>
    <cellStyle name="20% - Énfasis2 177" xfId="825"/>
    <cellStyle name="20% - Énfasis2 177 2" xfId="826"/>
    <cellStyle name="20% - Énfasis2 178" xfId="827"/>
    <cellStyle name="20% - Énfasis2 178 2" xfId="828"/>
    <cellStyle name="20% - Énfasis2 179" xfId="829"/>
    <cellStyle name="20% - Énfasis2 179 2" xfId="830"/>
    <cellStyle name="20% - Énfasis2 18" xfId="831"/>
    <cellStyle name="20% - Énfasis2 18 2" xfId="832"/>
    <cellStyle name="20% - Énfasis2 180" xfId="833"/>
    <cellStyle name="20% - Énfasis2 180 2" xfId="834"/>
    <cellStyle name="20% - Énfasis2 181" xfId="835"/>
    <cellStyle name="20% - Énfasis2 181 2" xfId="836"/>
    <cellStyle name="20% - Énfasis2 182" xfId="837"/>
    <cellStyle name="20% - Énfasis2 182 2" xfId="838"/>
    <cellStyle name="20% - Énfasis2 183" xfId="839"/>
    <cellStyle name="20% - Énfasis2 183 2" xfId="840"/>
    <cellStyle name="20% - Énfasis2 184" xfId="841"/>
    <cellStyle name="20% - Énfasis2 184 2" xfId="842"/>
    <cellStyle name="20% - Énfasis2 185" xfId="843"/>
    <cellStyle name="20% - Énfasis2 185 2" xfId="844"/>
    <cellStyle name="20% - Énfasis2 186" xfId="845"/>
    <cellStyle name="20% - Énfasis2 186 2" xfId="846"/>
    <cellStyle name="20% - Énfasis2 187" xfId="847"/>
    <cellStyle name="20% - Énfasis2 187 2" xfId="848"/>
    <cellStyle name="20% - Énfasis2 188" xfId="849"/>
    <cellStyle name="20% - Énfasis2 188 2" xfId="850"/>
    <cellStyle name="20% - Énfasis2 189" xfId="851"/>
    <cellStyle name="20% - Énfasis2 189 2" xfId="852"/>
    <cellStyle name="20% - Énfasis2 19" xfId="853"/>
    <cellStyle name="20% - Énfasis2 19 2" xfId="854"/>
    <cellStyle name="20% - Énfasis2 190" xfId="855"/>
    <cellStyle name="20% - Énfasis2 190 2" xfId="856"/>
    <cellStyle name="20% - Énfasis2 2" xfId="13"/>
    <cellStyle name="20% - Énfasis2 2 10" xfId="857"/>
    <cellStyle name="20% - Énfasis2 2 11" xfId="858"/>
    <cellStyle name="20% - Énfasis2 2 12" xfId="859"/>
    <cellStyle name="20% - Énfasis2 2 13" xfId="860"/>
    <cellStyle name="20% - Énfasis2 2 14" xfId="861"/>
    <cellStyle name="20% - Énfasis2 2 15" xfId="862"/>
    <cellStyle name="20% - Énfasis2 2 16" xfId="863"/>
    <cellStyle name="20% - Énfasis2 2 2" xfId="864"/>
    <cellStyle name="20% - Énfasis2 2 2 2" xfId="865"/>
    <cellStyle name="20% - Énfasis2 2 3" xfId="866"/>
    <cellStyle name="20% - Énfasis2 2 3 2" xfId="867"/>
    <cellStyle name="20% - Énfasis2 2 4" xfId="868"/>
    <cellStyle name="20% - Énfasis2 2 5" xfId="869"/>
    <cellStyle name="20% - Énfasis2 2 6" xfId="870"/>
    <cellStyle name="20% - Énfasis2 2 7" xfId="871"/>
    <cellStyle name="20% - Énfasis2 2 8" xfId="872"/>
    <cellStyle name="20% - Énfasis2 2 9" xfId="873"/>
    <cellStyle name="20% - Énfasis2 20" xfId="874"/>
    <cellStyle name="20% - Énfasis2 20 2" xfId="875"/>
    <cellStyle name="20% - Énfasis2 21" xfId="876"/>
    <cellStyle name="20% - Énfasis2 21 2" xfId="877"/>
    <cellStyle name="20% - Énfasis2 22" xfId="878"/>
    <cellStyle name="20% - Énfasis2 22 2" xfId="879"/>
    <cellStyle name="20% - Énfasis2 23" xfId="880"/>
    <cellStyle name="20% - Énfasis2 23 2" xfId="881"/>
    <cellStyle name="20% - Énfasis2 24" xfId="882"/>
    <cellStyle name="20% - Énfasis2 24 2" xfId="883"/>
    <cellStyle name="20% - Énfasis2 25" xfId="884"/>
    <cellStyle name="20% - Énfasis2 25 2" xfId="885"/>
    <cellStyle name="20% - Énfasis2 26" xfId="886"/>
    <cellStyle name="20% - Énfasis2 26 2" xfId="887"/>
    <cellStyle name="20% - Énfasis2 27" xfId="888"/>
    <cellStyle name="20% - Énfasis2 27 2" xfId="889"/>
    <cellStyle name="20% - Énfasis2 28" xfId="890"/>
    <cellStyle name="20% - Énfasis2 28 2" xfId="891"/>
    <cellStyle name="20% - Énfasis2 29" xfId="892"/>
    <cellStyle name="20% - Énfasis2 29 2" xfId="893"/>
    <cellStyle name="20% - Énfasis2 3" xfId="14"/>
    <cellStyle name="20% - Énfasis2 3 2" xfId="894"/>
    <cellStyle name="20% - Énfasis2 3 3" xfId="895"/>
    <cellStyle name="20% - Énfasis2 30" xfId="896"/>
    <cellStyle name="20% - Énfasis2 30 2" xfId="897"/>
    <cellStyle name="20% - Énfasis2 31" xfId="898"/>
    <cellStyle name="20% - Énfasis2 31 2" xfId="899"/>
    <cellStyle name="20% - Énfasis2 32" xfId="900"/>
    <cellStyle name="20% - Énfasis2 32 2" xfId="901"/>
    <cellStyle name="20% - Énfasis2 33" xfId="902"/>
    <cellStyle name="20% - Énfasis2 33 2" xfId="903"/>
    <cellStyle name="20% - Énfasis2 34" xfId="904"/>
    <cellStyle name="20% - Énfasis2 34 2" xfId="905"/>
    <cellStyle name="20% - Énfasis2 35" xfId="906"/>
    <cellStyle name="20% - Énfasis2 35 2" xfId="907"/>
    <cellStyle name="20% - Énfasis2 36" xfId="908"/>
    <cellStyle name="20% - Énfasis2 36 2" xfId="909"/>
    <cellStyle name="20% - Énfasis2 37" xfId="910"/>
    <cellStyle name="20% - Énfasis2 37 2" xfId="911"/>
    <cellStyle name="20% - Énfasis2 38" xfId="912"/>
    <cellStyle name="20% - Énfasis2 38 2" xfId="913"/>
    <cellStyle name="20% - Énfasis2 39" xfId="914"/>
    <cellStyle name="20% - Énfasis2 39 2" xfId="915"/>
    <cellStyle name="20% - Énfasis2 4" xfId="15"/>
    <cellStyle name="20% - Énfasis2 4 2" xfId="916"/>
    <cellStyle name="20% - Énfasis2 4 3" xfId="917"/>
    <cellStyle name="20% - Énfasis2 40" xfId="918"/>
    <cellStyle name="20% - Énfasis2 40 2" xfId="919"/>
    <cellStyle name="20% - Énfasis2 41" xfId="920"/>
    <cellStyle name="20% - Énfasis2 41 2" xfId="921"/>
    <cellStyle name="20% - Énfasis2 42" xfId="922"/>
    <cellStyle name="20% - Énfasis2 42 2" xfId="923"/>
    <cellStyle name="20% - Énfasis2 43" xfId="924"/>
    <cellStyle name="20% - Énfasis2 43 2" xfId="925"/>
    <cellStyle name="20% - Énfasis2 44" xfId="926"/>
    <cellStyle name="20% - Énfasis2 44 2" xfId="927"/>
    <cellStyle name="20% - Énfasis2 45" xfId="928"/>
    <cellStyle name="20% - Énfasis2 45 2" xfId="929"/>
    <cellStyle name="20% - Énfasis2 46" xfId="930"/>
    <cellStyle name="20% - Énfasis2 46 2" xfId="931"/>
    <cellStyle name="20% - Énfasis2 47" xfId="932"/>
    <cellStyle name="20% - Énfasis2 47 2" xfId="933"/>
    <cellStyle name="20% - Énfasis2 48" xfId="934"/>
    <cellStyle name="20% - Énfasis2 48 2" xfId="935"/>
    <cellStyle name="20% - Énfasis2 49" xfId="936"/>
    <cellStyle name="20% - Énfasis2 49 2" xfId="937"/>
    <cellStyle name="20% - Énfasis2 5" xfId="938"/>
    <cellStyle name="20% - Énfasis2 5 2" xfId="939"/>
    <cellStyle name="20% - Énfasis2 50" xfId="940"/>
    <cellStyle name="20% - Énfasis2 50 2" xfId="941"/>
    <cellStyle name="20% - Énfasis2 51" xfId="942"/>
    <cellStyle name="20% - Énfasis2 51 2" xfId="943"/>
    <cellStyle name="20% - Énfasis2 52" xfId="944"/>
    <cellStyle name="20% - Énfasis2 52 2" xfId="945"/>
    <cellStyle name="20% - Énfasis2 53" xfId="946"/>
    <cellStyle name="20% - Énfasis2 53 2" xfId="947"/>
    <cellStyle name="20% - Énfasis2 54" xfId="948"/>
    <cellStyle name="20% - Énfasis2 54 2" xfId="949"/>
    <cellStyle name="20% - Énfasis2 55" xfId="950"/>
    <cellStyle name="20% - Énfasis2 55 2" xfId="951"/>
    <cellStyle name="20% - Énfasis2 56" xfId="952"/>
    <cellStyle name="20% - Énfasis2 56 2" xfId="953"/>
    <cellStyle name="20% - Énfasis2 57" xfId="954"/>
    <cellStyle name="20% - Énfasis2 57 2" xfId="955"/>
    <cellStyle name="20% - Énfasis2 58" xfId="956"/>
    <cellStyle name="20% - Énfasis2 58 2" xfId="957"/>
    <cellStyle name="20% - Énfasis2 59" xfId="958"/>
    <cellStyle name="20% - Énfasis2 59 2" xfId="959"/>
    <cellStyle name="20% - Énfasis2 6" xfId="960"/>
    <cellStyle name="20% - Énfasis2 6 2" xfId="961"/>
    <cellStyle name="20% - Énfasis2 60" xfId="962"/>
    <cellStyle name="20% - Énfasis2 60 2" xfId="963"/>
    <cellStyle name="20% - Énfasis2 61" xfId="964"/>
    <cellStyle name="20% - Énfasis2 61 2" xfId="965"/>
    <cellStyle name="20% - Énfasis2 62" xfId="966"/>
    <cellStyle name="20% - Énfasis2 62 2" xfId="967"/>
    <cellStyle name="20% - Énfasis2 63" xfId="968"/>
    <cellStyle name="20% - Énfasis2 63 2" xfId="969"/>
    <cellStyle name="20% - Énfasis2 64" xfId="970"/>
    <cellStyle name="20% - Énfasis2 64 2" xfId="971"/>
    <cellStyle name="20% - Énfasis2 65" xfId="972"/>
    <cellStyle name="20% - Énfasis2 65 2" xfId="973"/>
    <cellStyle name="20% - Énfasis2 66" xfId="974"/>
    <cellStyle name="20% - Énfasis2 66 2" xfId="975"/>
    <cellStyle name="20% - Énfasis2 67" xfId="976"/>
    <cellStyle name="20% - Énfasis2 67 2" xfId="977"/>
    <cellStyle name="20% - Énfasis2 68" xfId="978"/>
    <cellStyle name="20% - Énfasis2 68 2" xfId="979"/>
    <cellStyle name="20% - Énfasis2 69" xfId="980"/>
    <cellStyle name="20% - Énfasis2 69 2" xfId="981"/>
    <cellStyle name="20% - Énfasis2 7" xfId="982"/>
    <cellStyle name="20% - Énfasis2 7 2" xfId="983"/>
    <cellStyle name="20% - Énfasis2 70" xfId="984"/>
    <cellStyle name="20% - Énfasis2 70 2" xfId="985"/>
    <cellStyle name="20% - Énfasis2 71" xfId="986"/>
    <cellStyle name="20% - Énfasis2 71 2" xfId="987"/>
    <cellStyle name="20% - Énfasis2 72" xfId="988"/>
    <cellStyle name="20% - Énfasis2 72 2" xfId="989"/>
    <cellStyle name="20% - Énfasis2 73" xfId="990"/>
    <cellStyle name="20% - Énfasis2 73 2" xfId="991"/>
    <cellStyle name="20% - Énfasis2 74" xfId="992"/>
    <cellStyle name="20% - Énfasis2 74 2" xfId="993"/>
    <cellStyle name="20% - Énfasis2 75" xfId="994"/>
    <cellStyle name="20% - Énfasis2 75 2" xfId="995"/>
    <cellStyle name="20% - Énfasis2 76" xfId="996"/>
    <cellStyle name="20% - Énfasis2 76 2" xfId="997"/>
    <cellStyle name="20% - Énfasis2 77" xfId="998"/>
    <cellStyle name="20% - Énfasis2 77 2" xfId="999"/>
    <cellStyle name="20% - Énfasis2 78" xfId="1000"/>
    <cellStyle name="20% - Énfasis2 78 2" xfId="1001"/>
    <cellStyle name="20% - Énfasis2 79" xfId="1002"/>
    <cellStyle name="20% - Énfasis2 79 2" xfId="1003"/>
    <cellStyle name="20% - Énfasis2 8" xfId="1004"/>
    <cellStyle name="20% - Énfasis2 8 2" xfId="1005"/>
    <cellStyle name="20% - Énfasis2 80" xfId="1006"/>
    <cellStyle name="20% - Énfasis2 80 2" xfId="1007"/>
    <cellStyle name="20% - Énfasis2 81" xfId="1008"/>
    <cellStyle name="20% - Énfasis2 81 2" xfId="1009"/>
    <cellStyle name="20% - Énfasis2 82" xfId="1010"/>
    <cellStyle name="20% - Énfasis2 82 2" xfId="1011"/>
    <cellStyle name="20% - Énfasis2 83" xfId="1012"/>
    <cellStyle name="20% - Énfasis2 83 2" xfId="1013"/>
    <cellStyle name="20% - Énfasis2 84" xfId="1014"/>
    <cellStyle name="20% - Énfasis2 84 2" xfId="1015"/>
    <cellStyle name="20% - Énfasis2 85" xfId="1016"/>
    <cellStyle name="20% - Énfasis2 85 2" xfId="1017"/>
    <cellStyle name="20% - Énfasis2 86" xfId="1018"/>
    <cellStyle name="20% - Énfasis2 86 2" xfId="1019"/>
    <cellStyle name="20% - Énfasis2 87" xfId="1020"/>
    <cellStyle name="20% - Énfasis2 87 2" xfId="1021"/>
    <cellStyle name="20% - Énfasis2 88" xfId="1022"/>
    <cellStyle name="20% - Énfasis2 88 2" xfId="1023"/>
    <cellStyle name="20% - Énfasis2 89" xfId="1024"/>
    <cellStyle name="20% - Énfasis2 89 2" xfId="1025"/>
    <cellStyle name="20% - Énfasis2 9" xfId="1026"/>
    <cellStyle name="20% - Énfasis2 9 2" xfId="1027"/>
    <cellStyle name="20% - Énfasis2 90" xfId="1028"/>
    <cellStyle name="20% - Énfasis2 90 2" xfId="1029"/>
    <cellStyle name="20% - Énfasis2 91" xfId="1030"/>
    <cellStyle name="20% - Énfasis2 91 2" xfId="1031"/>
    <cellStyle name="20% - Énfasis2 92" xfId="1032"/>
    <cellStyle name="20% - Énfasis2 92 2" xfId="1033"/>
    <cellStyle name="20% - Énfasis2 93" xfId="1034"/>
    <cellStyle name="20% - Énfasis2 93 2" xfId="1035"/>
    <cellStyle name="20% - Énfasis2 94" xfId="1036"/>
    <cellStyle name="20% - Énfasis2 94 2" xfId="1037"/>
    <cellStyle name="20% - Énfasis2 95" xfId="1038"/>
    <cellStyle name="20% - Énfasis2 95 2" xfId="1039"/>
    <cellStyle name="20% - Énfasis2 96" xfId="1040"/>
    <cellStyle name="20% - Énfasis2 96 2" xfId="1041"/>
    <cellStyle name="20% - Énfasis2 97" xfId="1042"/>
    <cellStyle name="20% - Énfasis2 97 2" xfId="1043"/>
    <cellStyle name="20% - Énfasis2 98" xfId="1044"/>
    <cellStyle name="20% - Énfasis2 98 2" xfId="1045"/>
    <cellStyle name="20% - Énfasis2 99" xfId="1046"/>
    <cellStyle name="20% - Énfasis2 99 2" xfId="1047"/>
    <cellStyle name="20% - Énfasis3 10" xfId="1048"/>
    <cellStyle name="20% - Énfasis3 10 2" xfId="1049"/>
    <cellStyle name="20% - Énfasis3 100" xfId="1050"/>
    <cellStyle name="20% - Énfasis3 100 2" xfId="1051"/>
    <cellStyle name="20% - Énfasis3 101" xfId="1052"/>
    <cellStyle name="20% - Énfasis3 101 2" xfId="1053"/>
    <cellStyle name="20% - Énfasis3 102" xfId="1054"/>
    <cellStyle name="20% - Énfasis3 102 2" xfId="1055"/>
    <cellStyle name="20% - Énfasis3 103" xfId="1056"/>
    <cellStyle name="20% - Énfasis3 103 2" xfId="1057"/>
    <cellStyle name="20% - Énfasis3 104" xfId="1058"/>
    <cellStyle name="20% - Énfasis3 104 2" xfId="1059"/>
    <cellStyle name="20% - Énfasis3 105" xfId="1060"/>
    <cellStyle name="20% - Énfasis3 105 2" xfId="1061"/>
    <cellStyle name="20% - Énfasis3 106" xfId="1062"/>
    <cellStyle name="20% - Énfasis3 106 2" xfId="1063"/>
    <cellStyle name="20% - Énfasis3 107" xfId="1064"/>
    <cellStyle name="20% - Énfasis3 107 2" xfId="1065"/>
    <cellStyle name="20% - Énfasis3 108" xfId="1066"/>
    <cellStyle name="20% - Énfasis3 108 2" xfId="1067"/>
    <cellStyle name="20% - Énfasis3 109" xfId="1068"/>
    <cellStyle name="20% - Énfasis3 109 2" xfId="1069"/>
    <cellStyle name="20% - Énfasis3 11" xfId="1070"/>
    <cellStyle name="20% - Énfasis3 11 2" xfId="1071"/>
    <cellStyle name="20% - Énfasis3 110" xfId="1072"/>
    <cellStyle name="20% - Énfasis3 110 2" xfId="1073"/>
    <cellStyle name="20% - Énfasis3 111" xfId="1074"/>
    <cellStyle name="20% - Énfasis3 111 2" xfId="1075"/>
    <cellStyle name="20% - Énfasis3 112" xfId="1076"/>
    <cellStyle name="20% - Énfasis3 112 2" xfId="1077"/>
    <cellStyle name="20% - Énfasis3 113" xfId="1078"/>
    <cellStyle name="20% - Énfasis3 113 2" xfId="1079"/>
    <cellStyle name="20% - Énfasis3 114" xfId="1080"/>
    <cellStyle name="20% - Énfasis3 114 2" xfId="1081"/>
    <cellStyle name="20% - Énfasis3 115" xfId="1082"/>
    <cellStyle name="20% - Énfasis3 115 2" xfId="1083"/>
    <cellStyle name="20% - Énfasis3 116" xfId="1084"/>
    <cellStyle name="20% - Énfasis3 116 2" xfId="1085"/>
    <cellStyle name="20% - Énfasis3 117" xfId="1086"/>
    <cellStyle name="20% - Énfasis3 117 2" xfId="1087"/>
    <cellStyle name="20% - Énfasis3 118" xfId="1088"/>
    <cellStyle name="20% - Énfasis3 118 2" xfId="1089"/>
    <cellStyle name="20% - Énfasis3 119" xfId="1090"/>
    <cellStyle name="20% - Énfasis3 119 2" xfId="1091"/>
    <cellStyle name="20% - Énfasis3 12" xfId="1092"/>
    <cellStyle name="20% - Énfasis3 12 2" xfId="1093"/>
    <cellStyle name="20% - Énfasis3 120" xfId="1094"/>
    <cellStyle name="20% - Énfasis3 120 2" xfId="1095"/>
    <cellStyle name="20% - Énfasis3 121" xfId="1096"/>
    <cellStyle name="20% - Énfasis3 121 2" xfId="1097"/>
    <cellStyle name="20% - Énfasis3 122" xfId="1098"/>
    <cellStyle name="20% - Énfasis3 122 2" xfId="1099"/>
    <cellStyle name="20% - Énfasis3 123" xfId="1100"/>
    <cellStyle name="20% - Énfasis3 123 2" xfId="1101"/>
    <cellStyle name="20% - Énfasis3 124" xfId="1102"/>
    <cellStyle name="20% - Énfasis3 124 2" xfId="1103"/>
    <cellStyle name="20% - Énfasis3 125" xfId="1104"/>
    <cellStyle name="20% - Énfasis3 125 2" xfId="1105"/>
    <cellStyle name="20% - Énfasis3 126" xfId="1106"/>
    <cellStyle name="20% - Énfasis3 126 2" xfId="1107"/>
    <cellStyle name="20% - Énfasis3 127" xfId="1108"/>
    <cellStyle name="20% - Énfasis3 127 2" xfId="1109"/>
    <cellStyle name="20% - Énfasis3 128" xfId="1110"/>
    <cellStyle name="20% - Énfasis3 128 2" xfId="1111"/>
    <cellStyle name="20% - Énfasis3 129" xfId="1112"/>
    <cellStyle name="20% - Énfasis3 129 2" xfId="1113"/>
    <cellStyle name="20% - Énfasis3 13" xfId="1114"/>
    <cellStyle name="20% - Énfasis3 13 2" xfId="1115"/>
    <cellStyle name="20% - Énfasis3 130" xfId="1116"/>
    <cellStyle name="20% - Énfasis3 130 2" xfId="1117"/>
    <cellStyle name="20% - Énfasis3 131" xfId="1118"/>
    <cellStyle name="20% - Énfasis3 131 2" xfId="1119"/>
    <cellStyle name="20% - Énfasis3 132" xfId="1120"/>
    <cellStyle name="20% - Énfasis3 132 2" xfId="1121"/>
    <cellStyle name="20% - Énfasis3 133" xfId="1122"/>
    <cellStyle name="20% - Énfasis3 133 2" xfId="1123"/>
    <cellStyle name="20% - Énfasis3 134" xfId="1124"/>
    <cellStyle name="20% - Énfasis3 134 2" xfId="1125"/>
    <cellStyle name="20% - Énfasis3 135" xfId="1126"/>
    <cellStyle name="20% - Énfasis3 135 2" xfId="1127"/>
    <cellStyle name="20% - Énfasis3 136" xfId="1128"/>
    <cellStyle name="20% - Énfasis3 136 2" xfId="1129"/>
    <cellStyle name="20% - Énfasis3 137" xfId="1130"/>
    <cellStyle name="20% - Énfasis3 137 2" xfId="1131"/>
    <cellStyle name="20% - Énfasis3 138" xfId="1132"/>
    <cellStyle name="20% - Énfasis3 138 2" xfId="1133"/>
    <cellStyle name="20% - Énfasis3 139" xfId="1134"/>
    <cellStyle name="20% - Énfasis3 139 2" xfId="1135"/>
    <cellStyle name="20% - Énfasis3 14" xfId="1136"/>
    <cellStyle name="20% - Énfasis3 14 2" xfId="1137"/>
    <cellStyle name="20% - Énfasis3 140" xfId="1138"/>
    <cellStyle name="20% - Énfasis3 140 2" xfId="1139"/>
    <cellStyle name="20% - Énfasis3 141" xfId="1140"/>
    <cellStyle name="20% - Énfasis3 141 2" xfId="1141"/>
    <cellStyle name="20% - Énfasis3 142" xfId="1142"/>
    <cellStyle name="20% - Énfasis3 142 2" xfId="1143"/>
    <cellStyle name="20% - Énfasis3 143" xfId="1144"/>
    <cellStyle name="20% - Énfasis3 143 2" xfId="1145"/>
    <cellStyle name="20% - Énfasis3 144" xfId="1146"/>
    <cellStyle name="20% - Énfasis3 144 2" xfId="1147"/>
    <cellStyle name="20% - Énfasis3 145" xfId="1148"/>
    <cellStyle name="20% - Énfasis3 145 2" xfId="1149"/>
    <cellStyle name="20% - Énfasis3 146" xfId="1150"/>
    <cellStyle name="20% - Énfasis3 146 2" xfId="1151"/>
    <cellStyle name="20% - Énfasis3 147" xfId="1152"/>
    <cellStyle name="20% - Énfasis3 147 2" xfId="1153"/>
    <cellStyle name="20% - Énfasis3 148" xfId="1154"/>
    <cellStyle name="20% - Énfasis3 148 2" xfId="1155"/>
    <cellStyle name="20% - Énfasis3 149" xfId="1156"/>
    <cellStyle name="20% - Énfasis3 149 2" xfId="1157"/>
    <cellStyle name="20% - Énfasis3 15" xfId="1158"/>
    <cellStyle name="20% - Énfasis3 15 2" xfId="1159"/>
    <cellStyle name="20% - Énfasis3 150" xfId="1160"/>
    <cellStyle name="20% - Énfasis3 150 2" xfId="1161"/>
    <cellStyle name="20% - Énfasis3 151" xfId="1162"/>
    <cellStyle name="20% - Énfasis3 151 2" xfId="1163"/>
    <cellStyle name="20% - Énfasis3 152" xfId="1164"/>
    <cellStyle name="20% - Énfasis3 152 2" xfId="1165"/>
    <cellStyle name="20% - Énfasis3 153" xfId="1166"/>
    <cellStyle name="20% - Énfasis3 153 2" xfId="1167"/>
    <cellStyle name="20% - Énfasis3 154" xfId="1168"/>
    <cellStyle name="20% - Énfasis3 154 2" xfId="1169"/>
    <cellStyle name="20% - Énfasis3 155" xfId="1170"/>
    <cellStyle name="20% - Énfasis3 155 2" xfId="1171"/>
    <cellStyle name="20% - Énfasis3 156" xfId="1172"/>
    <cellStyle name="20% - Énfasis3 156 2" xfId="1173"/>
    <cellStyle name="20% - Énfasis3 157" xfId="1174"/>
    <cellStyle name="20% - Énfasis3 157 2" xfId="1175"/>
    <cellStyle name="20% - Énfasis3 158" xfId="1176"/>
    <cellStyle name="20% - Énfasis3 158 2" xfId="1177"/>
    <cellStyle name="20% - Énfasis3 159" xfId="1178"/>
    <cellStyle name="20% - Énfasis3 159 2" xfId="1179"/>
    <cellStyle name="20% - Énfasis3 16" xfId="1180"/>
    <cellStyle name="20% - Énfasis3 16 2" xfId="1181"/>
    <cellStyle name="20% - Énfasis3 160" xfId="1182"/>
    <cellStyle name="20% - Énfasis3 160 2" xfId="1183"/>
    <cellStyle name="20% - Énfasis3 161" xfId="1184"/>
    <cellStyle name="20% - Énfasis3 161 2" xfId="1185"/>
    <cellStyle name="20% - Énfasis3 162" xfId="1186"/>
    <cellStyle name="20% - Énfasis3 162 2" xfId="1187"/>
    <cellStyle name="20% - Énfasis3 163" xfId="1188"/>
    <cellStyle name="20% - Énfasis3 163 2" xfId="1189"/>
    <cellStyle name="20% - Énfasis3 164" xfId="1190"/>
    <cellStyle name="20% - Énfasis3 164 2" xfId="1191"/>
    <cellStyle name="20% - Énfasis3 165" xfId="1192"/>
    <cellStyle name="20% - Énfasis3 165 2" xfId="1193"/>
    <cellStyle name="20% - Énfasis3 166" xfId="1194"/>
    <cellStyle name="20% - Énfasis3 166 2" xfId="1195"/>
    <cellStyle name="20% - Énfasis3 167" xfId="1196"/>
    <cellStyle name="20% - Énfasis3 167 2" xfId="1197"/>
    <cellStyle name="20% - Énfasis3 168" xfId="1198"/>
    <cellStyle name="20% - Énfasis3 168 2" xfId="1199"/>
    <cellStyle name="20% - Énfasis3 169" xfId="1200"/>
    <cellStyle name="20% - Énfasis3 169 2" xfId="1201"/>
    <cellStyle name="20% - Énfasis3 17" xfId="1202"/>
    <cellStyle name="20% - Énfasis3 17 2" xfId="1203"/>
    <cellStyle name="20% - Énfasis3 170" xfId="1204"/>
    <cellStyle name="20% - Énfasis3 170 2" xfId="1205"/>
    <cellStyle name="20% - Énfasis3 171" xfId="1206"/>
    <cellStyle name="20% - Énfasis3 171 2" xfId="1207"/>
    <cellStyle name="20% - Énfasis3 172" xfId="1208"/>
    <cellStyle name="20% - Énfasis3 172 2" xfId="1209"/>
    <cellStyle name="20% - Énfasis3 173" xfId="1210"/>
    <cellStyle name="20% - Énfasis3 173 2" xfId="1211"/>
    <cellStyle name="20% - Énfasis3 174" xfId="1212"/>
    <cellStyle name="20% - Énfasis3 174 2" xfId="1213"/>
    <cellStyle name="20% - Énfasis3 175" xfId="1214"/>
    <cellStyle name="20% - Énfasis3 175 2" xfId="1215"/>
    <cellStyle name="20% - Énfasis3 176" xfId="1216"/>
    <cellStyle name="20% - Énfasis3 176 2" xfId="1217"/>
    <cellStyle name="20% - Énfasis3 177" xfId="1218"/>
    <cellStyle name="20% - Énfasis3 177 2" xfId="1219"/>
    <cellStyle name="20% - Énfasis3 178" xfId="1220"/>
    <cellStyle name="20% - Énfasis3 178 2" xfId="1221"/>
    <cellStyle name="20% - Énfasis3 179" xfId="1222"/>
    <cellStyle name="20% - Énfasis3 179 2" xfId="1223"/>
    <cellStyle name="20% - Énfasis3 18" xfId="1224"/>
    <cellStyle name="20% - Énfasis3 18 2" xfId="1225"/>
    <cellStyle name="20% - Énfasis3 180" xfId="1226"/>
    <cellStyle name="20% - Énfasis3 180 2" xfId="1227"/>
    <cellStyle name="20% - Énfasis3 181" xfId="1228"/>
    <cellStyle name="20% - Énfasis3 181 2" xfId="1229"/>
    <cellStyle name="20% - Énfasis3 182" xfId="1230"/>
    <cellStyle name="20% - Énfasis3 182 2" xfId="1231"/>
    <cellStyle name="20% - Énfasis3 183" xfId="1232"/>
    <cellStyle name="20% - Énfasis3 183 2" xfId="1233"/>
    <cellStyle name="20% - Énfasis3 184" xfId="1234"/>
    <cellStyle name="20% - Énfasis3 184 2" xfId="1235"/>
    <cellStyle name="20% - Énfasis3 185" xfId="1236"/>
    <cellStyle name="20% - Énfasis3 185 2" xfId="1237"/>
    <cellStyle name="20% - Énfasis3 186" xfId="1238"/>
    <cellStyle name="20% - Énfasis3 186 2" xfId="1239"/>
    <cellStyle name="20% - Énfasis3 187" xfId="1240"/>
    <cellStyle name="20% - Énfasis3 187 2" xfId="1241"/>
    <cellStyle name="20% - Énfasis3 188" xfId="1242"/>
    <cellStyle name="20% - Énfasis3 188 2" xfId="1243"/>
    <cellStyle name="20% - Énfasis3 189" xfId="1244"/>
    <cellStyle name="20% - Énfasis3 189 2" xfId="1245"/>
    <cellStyle name="20% - Énfasis3 19" xfId="1246"/>
    <cellStyle name="20% - Énfasis3 19 2" xfId="1247"/>
    <cellStyle name="20% - Énfasis3 190" xfId="1248"/>
    <cellStyle name="20% - Énfasis3 190 2" xfId="1249"/>
    <cellStyle name="20% - Énfasis3 2" xfId="16"/>
    <cellStyle name="20% - Énfasis3 2 10" xfId="1250"/>
    <cellStyle name="20% - Énfasis3 2 11" xfId="1251"/>
    <cellStyle name="20% - Énfasis3 2 12" xfId="1252"/>
    <cellStyle name="20% - Énfasis3 2 13" xfId="1253"/>
    <cellStyle name="20% - Énfasis3 2 14" xfId="1254"/>
    <cellStyle name="20% - Énfasis3 2 15" xfId="1255"/>
    <cellStyle name="20% - Énfasis3 2 16" xfId="1256"/>
    <cellStyle name="20% - Énfasis3 2 2" xfId="1257"/>
    <cellStyle name="20% - Énfasis3 2 2 2" xfId="1258"/>
    <cellStyle name="20% - Énfasis3 2 3" xfId="1259"/>
    <cellStyle name="20% - Énfasis3 2 3 2" xfId="1260"/>
    <cellStyle name="20% - Énfasis3 2 4" xfId="1261"/>
    <cellStyle name="20% - Énfasis3 2 5" xfId="1262"/>
    <cellStyle name="20% - Énfasis3 2 6" xfId="1263"/>
    <cellStyle name="20% - Énfasis3 2 7" xfId="1264"/>
    <cellStyle name="20% - Énfasis3 2 8" xfId="1265"/>
    <cellStyle name="20% - Énfasis3 2 9" xfId="1266"/>
    <cellStyle name="20% - Énfasis3 20" xfId="1267"/>
    <cellStyle name="20% - Énfasis3 20 2" xfId="1268"/>
    <cellStyle name="20% - Énfasis3 21" xfId="1269"/>
    <cellStyle name="20% - Énfasis3 21 2" xfId="1270"/>
    <cellStyle name="20% - Énfasis3 22" xfId="1271"/>
    <cellStyle name="20% - Énfasis3 22 2" xfId="1272"/>
    <cellStyle name="20% - Énfasis3 23" xfId="1273"/>
    <cellStyle name="20% - Énfasis3 23 2" xfId="1274"/>
    <cellStyle name="20% - Énfasis3 24" xfId="1275"/>
    <cellStyle name="20% - Énfasis3 24 2" xfId="1276"/>
    <cellStyle name="20% - Énfasis3 25" xfId="1277"/>
    <cellStyle name="20% - Énfasis3 25 2" xfId="1278"/>
    <cellStyle name="20% - Énfasis3 26" xfId="1279"/>
    <cellStyle name="20% - Énfasis3 26 2" xfId="1280"/>
    <cellStyle name="20% - Énfasis3 27" xfId="1281"/>
    <cellStyle name="20% - Énfasis3 27 2" xfId="1282"/>
    <cellStyle name="20% - Énfasis3 28" xfId="1283"/>
    <cellStyle name="20% - Énfasis3 28 2" xfId="1284"/>
    <cellStyle name="20% - Énfasis3 29" xfId="1285"/>
    <cellStyle name="20% - Énfasis3 29 2" xfId="1286"/>
    <cellStyle name="20% - Énfasis3 3" xfId="17"/>
    <cellStyle name="20% - Énfasis3 3 2" xfId="1287"/>
    <cellStyle name="20% - Énfasis3 3 3" xfId="1288"/>
    <cellStyle name="20% - Énfasis3 30" xfId="1289"/>
    <cellStyle name="20% - Énfasis3 30 2" xfId="1290"/>
    <cellStyle name="20% - Énfasis3 31" xfId="1291"/>
    <cellStyle name="20% - Énfasis3 31 2" xfId="1292"/>
    <cellStyle name="20% - Énfasis3 32" xfId="1293"/>
    <cellStyle name="20% - Énfasis3 32 2" xfId="1294"/>
    <cellStyle name="20% - Énfasis3 33" xfId="1295"/>
    <cellStyle name="20% - Énfasis3 33 2" xfId="1296"/>
    <cellStyle name="20% - Énfasis3 34" xfId="1297"/>
    <cellStyle name="20% - Énfasis3 34 2" xfId="1298"/>
    <cellStyle name="20% - Énfasis3 35" xfId="1299"/>
    <cellStyle name="20% - Énfasis3 35 2" xfId="1300"/>
    <cellStyle name="20% - Énfasis3 36" xfId="1301"/>
    <cellStyle name="20% - Énfasis3 36 2" xfId="1302"/>
    <cellStyle name="20% - Énfasis3 37" xfId="1303"/>
    <cellStyle name="20% - Énfasis3 37 2" xfId="1304"/>
    <cellStyle name="20% - Énfasis3 38" xfId="1305"/>
    <cellStyle name="20% - Énfasis3 38 2" xfId="1306"/>
    <cellStyle name="20% - Énfasis3 39" xfId="1307"/>
    <cellStyle name="20% - Énfasis3 39 2" xfId="1308"/>
    <cellStyle name="20% - Énfasis3 4" xfId="18"/>
    <cellStyle name="20% - Énfasis3 4 2" xfId="1309"/>
    <cellStyle name="20% - Énfasis3 4 3" xfId="1310"/>
    <cellStyle name="20% - Énfasis3 40" xfId="1311"/>
    <cellStyle name="20% - Énfasis3 40 2" xfId="1312"/>
    <cellStyle name="20% - Énfasis3 41" xfId="1313"/>
    <cellStyle name="20% - Énfasis3 41 2" xfId="1314"/>
    <cellStyle name="20% - Énfasis3 42" xfId="1315"/>
    <cellStyle name="20% - Énfasis3 42 2" xfId="1316"/>
    <cellStyle name="20% - Énfasis3 43" xfId="1317"/>
    <cellStyle name="20% - Énfasis3 43 2" xfId="1318"/>
    <cellStyle name="20% - Énfasis3 44" xfId="1319"/>
    <cellStyle name="20% - Énfasis3 44 2" xfId="1320"/>
    <cellStyle name="20% - Énfasis3 45" xfId="1321"/>
    <cellStyle name="20% - Énfasis3 45 2" xfId="1322"/>
    <cellStyle name="20% - Énfasis3 46" xfId="1323"/>
    <cellStyle name="20% - Énfasis3 46 2" xfId="1324"/>
    <cellStyle name="20% - Énfasis3 47" xfId="1325"/>
    <cellStyle name="20% - Énfasis3 47 2" xfId="1326"/>
    <cellStyle name="20% - Énfasis3 48" xfId="1327"/>
    <cellStyle name="20% - Énfasis3 48 2" xfId="1328"/>
    <cellStyle name="20% - Énfasis3 49" xfId="1329"/>
    <cellStyle name="20% - Énfasis3 49 2" xfId="1330"/>
    <cellStyle name="20% - Énfasis3 5" xfId="1331"/>
    <cellStyle name="20% - Énfasis3 5 2" xfId="1332"/>
    <cellStyle name="20% - Énfasis3 50" xfId="1333"/>
    <cellStyle name="20% - Énfasis3 50 2" xfId="1334"/>
    <cellStyle name="20% - Énfasis3 51" xfId="1335"/>
    <cellStyle name="20% - Énfasis3 51 2" xfId="1336"/>
    <cellStyle name="20% - Énfasis3 52" xfId="1337"/>
    <cellStyle name="20% - Énfasis3 52 2" xfId="1338"/>
    <cellStyle name="20% - Énfasis3 53" xfId="1339"/>
    <cellStyle name="20% - Énfasis3 53 2" xfId="1340"/>
    <cellStyle name="20% - Énfasis3 54" xfId="1341"/>
    <cellStyle name="20% - Énfasis3 54 2" xfId="1342"/>
    <cellStyle name="20% - Énfasis3 55" xfId="1343"/>
    <cellStyle name="20% - Énfasis3 55 2" xfId="1344"/>
    <cellStyle name="20% - Énfasis3 56" xfId="1345"/>
    <cellStyle name="20% - Énfasis3 56 2" xfId="1346"/>
    <cellStyle name="20% - Énfasis3 57" xfId="1347"/>
    <cellStyle name="20% - Énfasis3 57 2" xfId="1348"/>
    <cellStyle name="20% - Énfasis3 58" xfId="1349"/>
    <cellStyle name="20% - Énfasis3 58 2" xfId="1350"/>
    <cellStyle name="20% - Énfasis3 59" xfId="1351"/>
    <cellStyle name="20% - Énfasis3 59 2" xfId="1352"/>
    <cellStyle name="20% - Énfasis3 6" xfId="1353"/>
    <cellStyle name="20% - Énfasis3 6 2" xfId="1354"/>
    <cellStyle name="20% - Énfasis3 60" xfId="1355"/>
    <cellStyle name="20% - Énfasis3 60 2" xfId="1356"/>
    <cellStyle name="20% - Énfasis3 61" xfId="1357"/>
    <cellStyle name="20% - Énfasis3 61 2" xfId="1358"/>
    <cellStyle name="20% - Énfasis3 62" xfId="1359"/>
    <cellStyle name="20% - Énfasis3 62 2" xfId="1360"/>
    <cellStyle name="20% - Énfasis3 63" xfId="1361"/>
    <cellStyle name="20% - Énfasis3 63 2" xfId="1362"/>
    <cellStyle name="20% - Énfasis3 64" xfId="1363"/>
    <cellStyle name="20% - Énfasis3 64 2" xfId="1364"/>
    <cellStyle name="20% - Énfasis3 65" xfId="1365"/>
    <cellStyle name="20% - Énfasis3 65 2" xfId="1366"/>
    <cellStyle name="20% - Énfasis3 66" xfId="1367"/>
    <cellStyle name="20% - Énfasis3 66 2" xfId="1368"/>
    <cellStyle name="20% - Énfasis3 67" xfId="1369"/>
    <cellStyle name="20% - Énfasis3 67 2" xfId="1370"/>
    <cellStyle name="20% - Énfasis3 68" xfId="1371"/>
    <cellStyle name="20% - Énfasis3 68 2" xfId="1372"/>
    <cellStyle name="20% - Énfasis3 69" xfId="1373"/>
    <cellStyle name="20% - Énfasis3 69 2" xfId="1374"/>
    <cellStyle name="20% - Énfasis3 7" xfId="1375"/>
    <cellStyle name="20% - Énfasis3 7 2" xfId="1376"/>
    <cellStyle name="20% - Énfasis3 70" xfId="1377"/>
    <cellStyle name="20% - Énfasis3 70 2" xfId="1378"/>
    <cellStyle name="20% - Énfasis3 71" xfId="1379"/>
    <cellStyle name="20% - Énfasis3 71 2" xfId="1380"/>
    <cellStyle name="20% - Énfasis3 72" xfId="1381"/>
    <cellStyle name="20% - Énfasis3 72 2" xfId="1382"/>
    <cellStyle name="20% - Énfasis3 73" xfId="1383"/>
    <cellStyle name="20% - Énfasis3 73 2" xfId="1384"/>
    <cellStyle name="20% - Énfasis3 74" xfId="1385"/>
    <cellStyle name="20% - Énfasis3 74 2" xfId="1386"/>
    <cellStyle name="20% - Énfasis3 75" xfId="1387"/>
    <cellStyle name="20% - Énfasis3 75 2" xfId="1388"/>
    <cellStyle name="20% - Énfasis3 76" xfId="1389"/>
    <cellStyle name="20% - Énfasis3 76 2" xfId="1390"/>
    <cellStyle name="20% - Énfasis3 77" xfId="1391"/>
    <cellStyle name="20% - Énfasis3 77 2" xfId="1392"/>
    <cellStyle name="20% - Énfasis3 78" xfId="1393"/>
    <cellStyle name="20% - Énfasis3 78 2" xfId="1394"/>
    <cellStyle name="20% - Énfasis3 79" xfId="1395"/>
    <cellStyle name="20% - Énfasis3 79 2" xfId="1396"/>
    <cellStyle name="20% - Énfasis3 8" xfId="1397"/>
    <cellStyle name="20% - Énfasis3 8 2" xfId="1398"/>
    <cellStyle name="20% - Énfasis3 80" xfId="1399"/>
    <cellStyle name="20% - Énfasis3 80 2" xfId="1400"/>
    <cellStyle name="20% - Énfasis3 81" xfId="1401"/>
    <cellStyle name="20% - Énfasis3 81 2" xfId="1402"/>
    <cellStyle name="20% - Énfasis3 82" xfId="1403"/>
    <cellStyle name="20% - Énfasis3 82 2" xfId="1404"/>
    <cellStyle name="20% - Énfasis3 83" xfId="1405"/>
    <cellStyle name="20% - Énfasis3 83 2" xfId="1406"/>
    <cellStyle name="20% - Énfasis3 84" xfId="1407"/>
    <cellStyle name="20% - Énfasis3 84 2" xfId="1408"/>
    <cellStyle name="20% - Énfasis3 85" xfId="1409"/>
    <cellStyle name="20% - Énfasis3 85 2" xfId="1410"/>
    <cellStyle name="20% - Énfasis3 86" xfId="1411"/>
    <cellStyle name="20% - Énfasis3 86 2" xfId="1412"/>
    <cellStyle name="20% - Énfasis3 87" xfId="1413"/>
    <cellStyle name="20% - Énfasis3 87 2" xfId="1414"/>
    <cellStyle name="20% - Énfasis3 88" xfId="1415"/>
    <cellStyle name="20% - Énfasis3 88 2" xfId="1416"/>
    <cellStyle name="20% - Énfasis3 89" xfId="1417"/>
    <cellStyle name="20% - Énfasis3 89 2" xfId="1418"/>
    <cellStyle name="20% - Énfasis3 9" xfId="1419"/>
    <cellStyle name="20% - Énfasis3 9 2" xfId="1420"/>
    <cellStyle name="20% - Énfasis3 90" xfId="1421"/>
    <cellStyle name="20% - Énfasis3 90 2" xfId="1422"/>
    <cellStyle name="20% - Énfasis3 91" xfId="1423"/>
    <cellStyle name="20% - Énfasis3 91 2" xfId="1424"/>
    <cellStyle name="20% - Énfasis3 92" xfId="1425"/>
    <cellStyle name="20% - Énfasis3 92 2" xfId="1426"/>
    <cellStyle name="20% - Énfasis3 93" xfId="1427"/>
    <cellStyle name="20% - Énfasis3 93 2" xfId="1428"/>
    <cellStyle name="20% - Énfasis3 94" xfId="1429"/>
    <cellStyle name="20% - Énfasis3 94 2" xfId="1430"/>
    <cellStyle name="20% - Énfasis3 95" xfId="1431"/>
    <cellStyle name="20% - Énfasis3 95 2" xfId="1432"/>
    <cellStyle name="20% - Énfasis3 96" xfId="1433"/>
    <cellStyle name="20% - Énfasis3 96 2" xfId="1434"/>
    <cellStyle name="20% - Énfasis3 97" xfId="1435"/>
    <cellStyle name="20% - Énfasis3 97 2" xfId="1436"/>
    <cellStyle name="20% - Énfasis3 98" xfId="1437"/>
    <cellStyle name="20% - Énfasis3 98 2" xfId="1438"/>
    <cellStyle name="20% - Énfasis3 99" xfId="1439"/>
    <cellStyle name="20% - Énfasis3 99 2" xfId="1440"/>
    <cellStyle name="20% - Énfasis4 10" xfId="1441"/>
    <cellStyle name="20% - Énfasis4 10 2" xfId="1442"/>
    <cellStyle name="20% - Énfasis4 100" xfId="1443"/>
    <cellStyle name="20% - Énfasis4 100 2" xfId="1444"/>
    <cellStyle name="20% - Énfasis4 101" xfId="1445"/>
    <cellStyle name="20% - Énfasis4 101 2" xfId="1446"/>
    <cellStyle name="20% - Énfasis4 102" xfId="1447"/>
    <cellStyle name="20% - Énfasis4 102 2" xfId="1448"/>
    <cellStyle name="20% - Énfasis4 103" xfId="1449"/>
    <cellStyle name="20% - Énfasis4 103 2" xfId="1450"/>
    <cellStyle name="20% - Énfasis4 104" xfId="1451"/>
    <cellStyle name="20% - Énfasis4 104 2" xfId="1452"/>
    <cellStyle name="20% - Énfasis4 105" xfId="1453"/>
    <cellStyle name="20% - Énfasis4 105 2" xfId="1454"/>
    <cellStyle name="20% - Énfasis4 106" xfId="1455"/>
    <cellStyle name="20% - Énfasis4 106 2" xfId="1456"/>
    <cellStyle name="20% - Énfasis4 107" xfId="1457"/>
    <cellStyle name="20% - Énfasis4 107 2" xfId="1458"/>
    <cellStyle name="20% - Énfasis4 108" xfId="1459"/>
    <cellStyle name="20% - Énfasis4 108 2" xfId="1460"/>
    <cellStyle name="20% - Énfasis4 109" xfId="1461"/>
    <cellStyle name="20% - Énfasis4 109 2" xfId="1462"/>
    <cellStyle name="20% - Énfasis4 11" xfId="1463"/>
    <cellStyle name="20% - Énfasis4 11 2" xfId="1464"/>
    <cellStyle name="20% - Énfasis4 110" xfId="1465"/>
    <cellStyle name="20% - Énfasis4 110 2" xfId="1466"/>
    <cellStyle name="20% - Énfasis4 111" xfId="1467"/>
    <cellStyle name="20% - Énfasis4 111 2" xfId="1468"/>
    <cellStyle name="20% - Énfasis4 112" xfId="1469"/>
    <cellStyle name="20% - Énfasis4 112 2" xfId="1470"/>
    <cellStyle name="20% - Énfasis4 113" xfId="1471"/>
    <cellStyle name="20% - Énfasis4 113 2" xfId="1472"/>
    <cellStyle name="20% - Énfasis4 114" xfId="1473"/>
    <cellStyle name="20% - Énfasis4 114 2" xfId="1474"/>
    <cellStyle name="20% - Énfasis4 115" xfId="1475"/>
    <cellStyle name="20% - Énfasis4 115 2" xfId="1476"/>
    <cellStyle name="20% - Énfasis4 116" xfId="1477"/>
    <cellStyle name="20% - Énfasis4 116 2" xfId="1478"/>
    <cellStyle name="20% - Énfasis4 117" xfId="1479"/>
    <cellStyle name="20% - Énfasis4 117 2" xfId="1480"/>
    <cellStyle name="20% - Énfasis4 118" xfId="1481"/>
    <cellStyle name="20% - Énfasis4 118 2" xfId="1482"/>
    <cellStyle name="20% - Énfasis4 119" xfId="1483"/>
    <cellStyle name="20% - Énfasis4 119 2" xfId="1484"/>
    <cellStyle name="20% - Énfasis4 12" xfId="1485"/>
    <cellStyle name="20% - Énfasis4 12 2" xfId="1486"/>
    <cellStyle name="20% - Énfasis4 120" xfId="1487"/>
    <cellStyle name="20% - Énfasis4 120 2" xfId="1488"/>
    <cellStyle name="20% - Énfasis4 121" xfId="1489"/>
    <cellStyle name="20% - Énfasis4 121 2" xfId="1490"/>
    <cellStyle name="20% - Énfasis4 122" xfId="1491"/>
    <cellStyle name="20% - Énfasis4 122 2" xfId="1492"/>
    <cellStyle name="20% - Énfasis4 123" xfId="1493"/>
    <cellStyle name="20% - Énfasis4 123 2" xfId="1494"/>
    <cellStyle name="20% - Énfasis4 124" xfId="1495"/>
    <cellStyle name="20% - Énfasis4 124 2" xfId="1496"/>
    <cellStyle name="20% - Énfasis4 125" xfId="1497"/>
    <cellStyle name="20% - Énfasis4 125 2" xfId="1498"/>
    <cellStyle name="20% - Énfasis4 126" xfId="1499"/>
    <cellStyle name="20% - Énfasis4 126 2" xfId="1500"/>
    <cellStyle name="20% - Énfasis4 127" xfId="1501"/>
    <cellStyle name="20% - Énfasis4 127 2" xfId="1502"/>
    <cellStyle name="20% - Énfasis4 128" xfId="1503"/>
    <cellStyle name="20% - Énfasis4 128 2" xfId="1504"/>
    <cellStyle name="20% - Énfasis4 129" xfId="1505"/>
    <cellStyle name="20% - Énfasis4 129 2" xfId="1506"/>
    <cellStyle name="20% - Énfasis4 13" xfId="1507"/>
    <cellStyle name="20% - Énfasis4 13 2" xfId="1508"/>
    <cellStyle name="20% - Énfasis4 130" xfId="1509"/>
    <cellStyle name="20% - Énfasis4 130 2" xfId="1510"/>
    <cellStyle name="20% - Énfasis4 131" xfId="1511"/>
    <cellStyle name="20% - Énfasis4 131 2" xfId="1512"/>
    <cellStyle name="20% - Énfasis4 132" xfId="1513"/>
    <cellStyle name="20% - Énfasis4 132 2" xfId="1514"/>
    <cellStyle name="20% - Énfasis4 133" xfId="1515"/>
    <cellStyle name="20% - Énfasis4 133 2" xfId="1516"/>
    <cellStyle name="20% - Énfasis4 134" xfId="1517"/>
    <cellStyle name="20% - Énfasis4 134 2" xfId="1518"/>
    <cellStyle name="20% - Énfasis4 135" xfId="1519"/>
    <cellStyle name="20% - Énfasis4 135 2" xfId="1520"/>
    <cellStyle name="20% - Énfasis4 136" xfId="1521"/>
    <cellStyle name="20% - Énfasis4 136 2" xfId="1522"/>
    <cellStyle name="20% - Énfasis4 137" xfId="1523"/>
    <cellStyle name="20% - Énfasis4 137 2" xfId="1524"/>
    <cellStyle name="20% - Énfasis4 138" xfId="1525"/>
    <cellStyle name="20% - Énfasis4 138 2" xfId="1526"/>
    <cellStyle name="20% - Énfasis4 139" xfId="1527"/>
    <cellStyle name="20% - Énfasis4 139 2" xfId="1528"/>
    <cellStyle name="20% - Énfasis4 14" xfId="1529"/>
    <cellStyle name="20% - Énfasis4 14 2" xfId="1530"/>
    <cellStyle name="20% - Énfasis4 140" xfId="1531"/>
    <cellStyle name="20% - Énfasis4 140 2" xfId="1532"/>
    <cellStyle name="20% - Énfasis4 141" xfId="1533"/>
    <cellStyle name="20% - Énfasis4 141 2" xfId="1534"/>
    <cellStyle name="20% - Énfasis4 142" xfId="1535"/>
    <cellStyle name="20% - Énfasis4 142 2" xfId="1536"/>
    <cellStyle name="20% - Énfasis4 143" xfId="1537"/>
    <cellStyle name="20% - Énfasis4 143 2" xfId="1538"/>
    <cellStyle name="20% - Énfasis4 144" xfId="1539"/>
    <cellStyle name="20% - Énfasis4 144 2" xfId="1540"/>
    <cellStyle name="20% - Énfasis4 145" xfId="1541"/>
    <cellStyle name="20% - Énfasis4 145 2" xfId="1542"/>
    <cellStyle name="20% - Énfasis4 146" xfId="1543"/>
    <cellStyle name="20% - Énfasis4 146 2" xfId="1544"/>
    <cellStyle name="20% - Énfasis4 147" xfId="1545"/>
    <cellStyle name="20% - Énfasis4 147 2" xfId="1546"/>
    <cellStyle name="20% - Énfasis4 148" xfId="1547"/>
    <cellStyle name="20% - Énfasis4 148 2" xfId="1548"/>
    <cellStyle name="20% - Énfasis4 149" xfId="1549"/>
    <cellStyle name="20% - Énfasis4 149 2" xfId="1550"/>
    <cellStyle name="20% - Énfasis4 15" xfId="1551"/>
    <cellStyle name="20% - Énfasis4 15 2" xfId="1552"/>
    <cellStyle name="20% - Énfasis4 150" xfId="1553"/>
    <cellStyle name="20% - Énfasis4 150 2" xfId="1554"/>
    <cellStyle name="20% - Énfasis4 151" xfId="1555"/>
    <cellStyle name="20% - Énfasis4 151 2" xfId="1556"/>
    <cellStyle name="20% - Énfasis4 152" xfId="1557"/>
    <cellStyle name="20% - Énfasis4 152 2" xfId="1558"/>
    <cellStyle name="20% - Énfasis4 153" xfId="1559"/>
    <cellStyle name="20% - Énfasis4 153 2" xfId="1560"/>
    <cellStyle name="20% - Énfasis4 154" xfId="1561"/>
    <cellStyle name="20% - Énfasis4 154 2" xfId="1562"/>
    <cellStyle name="20% - Énfasis4 155" xfId="1563"/>
    <cellStyle name="20% - Énfasis4 155 2" xfId="1564"/>
    <cellStyle name="20% - Énfasis4 156" xfId="1565"/>
    <cellStyle name="20% - Énfasis4 156 2" xfId="1566"/>
    <cellStyle name="20% - Énfasis4 157" xfId="1567"/>
    <cellStyle name="20% - Énfasis4 157 2" xfId="1568"/>
    <cellStyle name="20% - Énfasis4 158" xfId="1569"/>
    <cellStyle name="20% - Énfasis4 158 2" xfId="1570"/>
    <cellStyle name="20% - Énfasis4 159" xfId="1571"/>
    <cellStyle name="20% - Énfasis4 159 2" xfId="1572"/>
    <cellStyle name="20% - Énfasis4 16" xfId="1573"/>
    <cellStyle name="20% - Énfasis4 16 2" xfId="1574"/>
    <cellStyle name="20% - Énfasis4 160" xfId="1575"/>
    <cellStyle name="20% - Énfasis4 160 2" xfId="1576"/>
    <cellStyle name="20% - Énfasis4 161" xfId="1577"/>
    <cellStyle name="20% - Énfasis4 161 2" xfId="1578"/>
    <cellStyle name="20% - Énfasis4 162" xfId="1579"/>
    <cellStyle name="20% - Énfasis4 162 2" xfId="1580"/>
    <cellStyle name="20% - Énfasis4 163" xfId="1581"/>
    <cellStyle name="20% - Énfasis4 163 2" xfId="1582"/>
    <cellStyle name="20% - Énfasis4 164" xfId="1583"/>
    <cellStyle name="20% - Énfasis4 164 2" xfId="1584"/>
    <cellStyle name="20% - Énfasis4 165" xfId="1585"/>
    <cellStyle name="20% - Énfasis4 165 2" xfId="1586"/>
    <cellStyle name="20% - Énfasis4 166" xfId="1587"/>
    <cellStyle name="20% - Énfasis4 166 2" xfId="1588"/>
    <cellStyle name="20% - Énfasis4 167" xfId="1589"/>
    <cellStyle name="20% - Énfasis4 167 2" xfId="1590"/>
    <cellStyle name="20% - Énfasis4 168" xfId="1591"/>
    <cellStyle name="20% - Énfasis4 168 2" xfId="1592"/>
    <cellStyle name="20% - Énfasis4 169" xfId="1593"/>
    <cellStyle name="20% - Énfasis4 169 2" xfId="1594"/>
    <cellStyle name="20% - Énfasis4 17" xfId="1595"/>
    <cellStyle name="20% - Énfasis4 17 2" xfId="1596"/>
    <cellStyle name="20% - Énfasis4 170" xfId="1597"/>
    <cellStyle name="20% - Énfasis4 170 2" xfId="1598"/>
    <cellStyle name="20% - Énfasis4 171" xfId="1599"/>
    <cellStyle name="20% - Énfasis4 171 2" xfId="1600"/>
    <cellStyle name="20% - Énfasis4 172" xfId="1601"/>
    <cellStyle name="20% - Énfasis4 172 2" xfId="1602"/>
    <cellStyle name="20% - Énfasis4 173" xfId="1603"/>
    <cellStyle name="20% - Énfasis4 173 2" xfId="1604"/>
    <cellStyle name="20% - Énfasis4 174" xfId="1605"/>
    <cellStyle name="20% - Énfasis4 174 2" xfId="1606"/>
    <cellStyle name="20% - Énfasis4 175" xfId="1607"/>
    <cellStyle name="20% - Énfasis4 175 2" xfId="1608"/>
    <cellStyle name="20% - Énfasis4 176" xfId="1609"/>
    <cellStyle name="20% - Énfasis4 176 2" xfId="1610"/>
    <cellStyle name="20% - Énfasis4 177" xfId="1611"/>
    <cellStyle name="20% - Énfasis4 177 2" xfId="1612"/>
    <cellStyle name="20% - Énfasis4 178" xfId="1613"/>
    <cellStyle name="20% - Énfasis4 178 2" xfId="1614"/>
    <cellStyle name="20% - Énfasis4 179" xfId="1615"/>
    <cellStyle name="20% - Énfasis4 179 2" xfId="1616"/>
    <cellStyle name="20% - Énfasis4 18" xfId="1617"/>
    <cellStyle name="20% - Énfasis4 18 2" xfId="1618"/>
    <cellStyle name="20% - Énfasis4 180" xfId="1619"/>
    <cellStyle name="20% - Énfasis4 180 2" xfId="1620"/>
    <cellStyle name="20% - Énfasis4 181" xfId="1621"/>
    <cellStyle name="20% - Énfasis4 181 2" xfId="1622"/>
    <cellStyle name="20% - Énfasis4 182" xfId="1623"/>
    <cellStyle name="20% - Énfasis4 182 2" xfId="1624"/>
    <cellStyle name="20% - Énfasis4 183" xfId="1625"/>
    <cellStyle name="20% - Énfasis4 183 2" xfId="1626"/>
    <cellStyle name="20% - Énfasis4 184" xfId="1627"/>
    <cellStyle name="20% - Énfasis4 184 2" xfId="1628"/>
    <cellStyle name="20% - Énfasis4 185" xfId="1629"/>
    <cellStyle name="20% - Énfasis4 185 2" xfId="1630"/>
    <cellStyle name="20% - Énfasis4 186" xfId="1631"/>
    <cellStyle name="20% - Énfasis4 186 2" xfId="1632"/>
    <cellStyle name="20% - Énfasis4 187" xfId="1633"/>
    <cellStyle name="20% - Énfasis4 187 2" xfId="1634"/>
    <cellStyle name="20% - Énfasis4 188" xfId="1635"/>
    <cellStyle name="20% - Énfasis4 188 2" xfId="1636"/>
    <cellStyle name="20% - Énfasis4 189" xfId="1637"/>
    <cellStyle name="20% - Énfasis4 189 2" xfId="1638"/>
    <cellStyle name="20% - Énfasis4 19" xfId="1639"/>
    <cellStyle name="20% - Énfasis4 19 2" xfId="1640"/>
    <cellStyle name="20% - Énfasis4 190" xfId="1641"/>
    <cellStyle name="20% - Énfasis4 190 2" xfId="1642"/>
    <cellStyle name="20% - Énfasis4 2" xfId="19"/>
    <cellStyle name="20% - Énfasis4 2 10" xfId="1643"/>
    <cellStyle name="20% - Énfasis4 2 11" xfId="1644"/>
    <cellStyle name="20% - Énfasis4 2 12" xfId="1645"/>
    <cellStyle name="20% - Énfasis4 2 13" xfId="1646"/>
    <cellStyle name="20% - Énfasis4 2 14" xfId="1647"/>
    <cellStyle name="20% - Énfasis4 2 15" xfId="1648"/>
    <cellStyle name="20% - Énfasis4 2 16" xfId="1649"/>
    <cellStyle name="20% - Énfasis4 2 2" xfId="1650"/>
    <cellStyle name="20% - Énfasis4 2 2 2" xfId="1651"/>
    <cellStyle name="20% - Énfasis4 2 3" xfId="1652"/>
    <cellStyle name="20% - Énfasis4 2 3 2" xfId="1653"/>
    <cellStyle name="20% - Énfasis4 2 4" xfId="1654"/>
    <cellStyle name="20% - Énfasis4 2 5" xfId="1655"/>
    <cellStyle name="20% - Énfasis4 2 6" xfId="1656"/>
    <cellStyle name="20% - Énfasis4 2 7" xfId="1657"/>
    <cellStyle name="20% - Énfasis4 2 8" xfId="1658"/>
    <cellStyle name="20% - Énfasis4 2 9" xfId="1659"/>
    <cellStyle name="20% - Énfasis4 20" xfId="1660"/>
    <cellStyle name="20% - Énfasis4 20 2" xfId="1661"/>
    <cellStyle name="20% - Énfasis4 21" xfId="1662"/>
    <cellStyle name="20% - Énfasis4 21 2" xfId="1663"/>
    <cellStyle name="20% - Énfasis4 22" xfId="1664"/>
    <cellStyle name="20% - Énfasis4 22 2" xfId="1665"/>
    <cellStyle name="20% - Énfasis4 23" xfId="1666"/>
    <cellStyle name="20% - Énfasis4 23 2" xfId="1667"/>
    <cellStyle name="20% - Énfasis4 24" xfId="1668"/>
    <cellStyle name="20% - Énfasis4 24 2" xfId="1669"/>
    <cellStyle name="20% - Énfasis4 25" xfId="1670"/>
    <cellStyle name="20% - Énfasis4 25 2" xfId="1671"/>
    <cellStyle name="20% - Énfasis4 26" xfId="1672"/>
    <cellStyle name="20% - Énfasis4 26 2" xfId="1673"/>
    <cellStyle name="20% - Énfasis4 27" xfId="1674"/>
    <cellStyle name="20% - Énfasis4 27 2" xfId="1675"/>
    <cellStyle name="20% - Énfasis4 28" xfId="1676"/>
    <cellStyle name="20% - Énfasis4 28 2" xfId="1677"/>
    <cellStyle name="20% - Énfasis4 29" xfId="1678"/>
    <cellStyle name="20% - Énfasis4 29 2" xfId="1679"/>
    <cellStyle name="20% - Énfasis4 3" xfId="20"/>
    <cellStyle name="20% - Énfasis4 3 2" xfId="1680"/>
    <cellStyle name="20% - Énfasis4 3 3" xfId="1681"/>
    <cellStyle name="20% - Énfasis4 30" xfId="1682"/>
    <cellStyle name="20% - Énfasis4 30 2" xfId="1683"/>
    <cellStyle name="20% - Énfasis4 31" xfId="1684"/>
    <cellStyle name="20% - Énfasis4 31 2" xfId="1685"/>
    <cellStyle name="20% - Énfasis4 32" xfId="1686"/>
    <cellStyle name="20% - Énfasis4 32 2" xfId="1687"/>
    <cellStyle name="20% - Énfasis4 33" xfId="1688"/>
    <cellStyle name="20% - Énfasis4 33 2" xfId="1689"/>
    <cellStyle name="20% - Énfasis4 34" xfId="1690"/>
    <cellStyle name="20% - Énfasis4 34 2" xfId="1691"/>
    <cellStyle name="20% - Énfasis4 35" xfId="1692"/>
    <cellStyle name="20% - Énfasis4 35 2" xfId="1693"/>
    <cellStyle name="20% - Énfasis4 36" xfId="1694"/>
    <cellStyle name="20% - Énfasis4 36 2" xfId="1695"/>
    <cellStyle name="20% - Énfasis4 37" xfId="1696"/>
    <cellStyle name="20% - Énfasis4 37 2" xfId="1697"/>
    <cellStyle name="20% - Énfasis4 38" xfId="1698"/>
    <cellStyle name="20% - Énfasis4 38 2" xfId="1699"/>
    <cellStyle name="20% - Énfasis4 39" xfId="1700"/>
    <cellStyle name="20% - Énfasis4 39 2" xfId="1701"/>
    <cellStyle name="20% - Énfasis4 4" xfId="21"/>
    <cellStyle name="20% - Énfasis4 4 2" xfId="1702"/>
    <cellStyle name="20% - Énfasis4 4 3" xfId="1703"/>
    <cellStyle name="20% - Énfasis4 40" xfId="1704"/>
    <cellStyle name="20% - Énfasis4 40 2" xfId="1705"/>
    <cellStyle name="20% - Énfasis4 41" xfId="1706"/>
    <cellStyle name="20% - Énfasis4 41 2" xfId="1707"/>
    <cellStyle name="20% - Énfasis4 42" xfId="1708"/>
    <cellStyle name="20% - Énfasis4 42 2" xfId="1709"/>
    <cellStyle name="20% - Énfasis4 43" xfId="1710"/>
    <cellStyle name="20% - Énfasis4 43 2" xfId="1711"/>
    <cellStyle name="20% - Énfasis4 44" xfId="1712"/>
    <cellStyle name="20% - Énfasis4 44 2" xfId="1713"/>
    <cellStyle name="20% - Énfasis4 45" xfId="1714"/>
    <cellStyle name="20% - Énfasis4 45 2" xfId="1715"/>
    <cellStyle name="20% - Énfasis4 46" xfId="1716"/>
    <cellStyle name="20% - Énfasis4 46 2" xfId="1717"/>
    <cellStyle name="20% - Énfasis4 47" xfId="1718"/>
    <cellStyle name="20% - Énfasis4 47 2" xfId="1719"/>
    <cellStyle name="20% - Énfasis4 48" xfId="1720"/>
    <cellStyle name="20% - Énfasis4 48 2" xfId="1721"/>
    <cellStyle name="20% - Énfasis4 49" xfId="1722"/>
    <cellStyle name="20% - Énfasis4 49 2" xfId="1723"/>
    <cellStyle name="20% - Énfasis4 5" xfId="1724"/>
    <cellStyle name="20% - Énfasis4 5 2" xfId="1725"/>
    <cellStyle name="20% - Énfasis4 50" xfId="1726"/>
    <cellStyle name="20% - Énfasis4 50 2" xfId="1727"/>
    <cellStyle name="20% - Énfasis4 51" xfId="1728"/>
    <cellStyle name="20% - Énfasis4 51 2" xfId="1729"/>
    <cellStyle name="20% - Énfasis4 52" xfId="1730"/>
    <cellStyle name="20% - Énfasis4 52 2" xfId="1731"/>
    <cellStyle name="20% - Énfasis4 53" xfId="1732"/>
    <cellStyle name="20% - Énfasis4 53 2" xfId="1733"/>
    <cellStyle name="20% - Énfasis4 54" xfId="1734"/>
    <cellStyle name="20% - Énfasis4 54 2" xfId="1735"/>
    <cellStyle name="20% - Énfasis4 55" xfId="1736"/>
    <cellStyle name="20% - Énfasis4 55 2" xfId="1737"/>
    <cellStyle name="20% - Énfasis4 56" xfId="1738"/>
    <cellStyle name="20% - Énfasis4 56 2" xfId="1739"/>
    <cellStyle name="20% - Énfasis4 57" xfId="1740"/>
    <cellStyle name="20% - Énfasis4 57 2" xfId="1741"/>
    <cellStyle name="20% - Énfasis4 58" xfId="1742"/>
    <cellStyle name="20% - Énfasis4 58 2" xfId="1743"/>
    <cellStyle name="20% - Énfasis4 59" xfId="1744"/>
    <cellStyle name="20% - Énfasis4 59 2" xfId="1745"/>
    <cellStyle name="20% - Énfasis4 6" xfId="1746"/>
    <cellStyle name="20% - Énfasis4 6 2" xfId="1747"/>
    <cellStyle name="20% - Énfasis4 60" xfId="1748"/>
    <cellStyle name="20% - Énfasis4 60 2" xfId="1749"/>
    <cellStyle name="20% - Énfasis4 61" xfId="1750"/>
    <cellStyle name="20% - Énfasis4 61 2" xfId="1751"/>
    <cellStyle name="20% - Énfasis4 62" xfId="1752"/>
    <cellStyle name="20% - Énfasis4 62 2" xfId="1753"/>
    <cellStyle name="20% - Énfasis4 63" xfId="1754"/>
    <cellStyle name="20% - Énfasis4 63 2" xfId="1755"/>
    <cellStyle name="20% - Énfasis4 64" xfId="1756"/>
    <cellStyle name="20% - Énfasis4 64 2" xfId="1757"/>
    <cellStyle name="20% - Énfasis4 65" xfId="1758"/>
    <cellStyle name="20% - Énfasis4 65 2" xfId="1759"/>
    <cellStyle name="20% - Énfasis4 66" xfId="1760"/>
    <cellStyle name="20% - Énfasis4 66 2" xfId="1761"/>
    <cellStyle name="20% - Énfasis4 67" xfId="1762"/>
    <cellStyle name="20% - Énfasis4 67 2" xfId="1763"/>
    <cellStyle name="20% - Énfasis4 68" xfId="1764"/>
    <cellStyle name="20% - Énfasis4 68 2" xfId="1765"/>
    <cellStyle name="20% - Énfasis4 69" xfId="1766"/>
    <cellStyle name="20% - Énfasis4 69 2" xfId="1767"/>
    <cellStyle name="20% - Énfasis4 7" xfId="1768"/>
    <cellStyle name="20% - Énfasis4 7 2" xfId="1769"/>
    <cellStyle name="20% - Énfasis4 70" xfId="1770"/>
    <cellStyle name="20% - Énfasis4 70 2" xfId="1771"/>
    <cellStyle name="20% - Énfasis4 71" xfId="1772"/>
    <cellStyle name="20% - Énfasis4 71 2" xfId="1773"/>
    <cellStyle name="20% - Énfasis4 72" xfId="1774"/>
    <cellStyle name="20% - Énfasis4 72 2" xfId="1775"/>
    <cellStyle name="20% - Énfasis4 73" xfId="1776"/>
    <cellStyle name="20% - Énfasis4 73 2" xfId="1777"/>
    <cellStyle name="20% - Énfasis4 74" xfId="1778"/>
    <cellStyle name="20% - Énfasis4 74 2" xfId="1779"/>
    <cellStyle name="20% - Énfasis4 75" xfId="1780"/>
    <cellStyle name="20% - Énfasis4 75 2" xfId="1781"/>
    <cellStyle name="20% - Énfasis4 76" xfId="1782"/>
    <cellStyle name="20% - Énfasis4 76 2" xfId="1783"/>
    <cellStyle name="20% - Énfasis4 77" xfId="1784"/>
    <cellStyle name="20% - Énfasis4 77 2" xfId="1785"/>
    <cellStyle name="20% - Énfasis4 78" xfId="1786"/>
    <cellStyle name="20% - Énfasis4 78 2" xfId="1787"/>
    <cellStyle name="20% - Énfasis4 79" xfId="1788"/>
    <cellStyle name="20% - Énfasis4 79 2" xfId="1789"/>
    <cellStyle name="20% - Énfasis4 8" xfId="1790"/>
    <cellStyle name="20% - Énfasis4 8 2" xfId="1791"/>
    <cellStyle name="20% - Énfasis4 80" xfId="1792"/>
    <cellStyle name="20% - Énfasis4 80 2" xfId="1793"/>
    <cellStyle name="20% - Énfasis4 81" xfId="1794"/>
    <cellStyle name="20% - Énfasis4 81 2" xfId="1795"/>
    <cellStyle name="20% - Énfasis4 82" xfId="1796"/>
    <cellStyle name="20% - Énfasis4 82 2" xfId="1797"/>
    <cellStyle name="20% - Énfasis4 83" xfId="1798"/>
    <cellStyle name="20% - Énfasis4 83 2" xfId="1799"/>
    <cellStyle name="20% - Énfasis4 84" xfId="1800"/>
    <cellStyle name="20% - Énfasis4 84 2" xfId="1801"/>
    <cellStyle name="20% - Énfasis4 85" xfId="1802"/>
    <cellStyle name="20% - Énfasis4 85 2" xfId="1803"/>
    <cellStyle name="20% - Énfasis4 86" xfId="1804"/>
    <cellStyle name="20% - Énfasis4 86 2" xfId="1805"/>
    <cellStyle name="20% - Énfasis4 87" xfId="1806"/>
    <cellStyle name="20% - Énfasis4 87 2" xfId="1807"/>
    <cellStyle name="20% - Énfasis4 88" xfId="1808"/>
    <cellStyle name="20% - Énfasis4 88 2" xfId="1809"/>
    <cellStyle name="20% - Énfasis4 89" xfId="1810"/>
    <cellStyle name="20% - Énfasis4 89 2" xfId="1811"/>
    <cellStyle name="20% - Énfasis4 9" xfId="1812"/>
    <cellStyle name="20% - Énfasis4 9 2" xfId="1813"/>
    <cellStyle name="20% - Énfasis4 90" xfId="1814"/>
    <cellStyle name="20% - Énfasis4 90 2" xfId="1815"/>
    <cellStyle name="20% - Énfasis4 91" xfId="1816"/>
    <cellStyle name="20% - Énfasis4 91 2" xfId="1817"/>
    <cellStyle name="20% - Énfasis4 92" xfId="1818"/>
    <cellStyle name="20% - Énfasis4 92 2" xfId="1819"/>
    <cellStyle name="20% - Énfasis4 93" xfId="1820"/>
    <cellStyle name="20% - Énfasis4 93 2" xfId="1821"/>
    <cellStyle name="20% - Énfasis4 94" xfId="1822"/>
    <cellStyle name="20% - Énfasis4 94 2" xfId="1823"/>
    <cellStyle name="20% - Énfasis4 95" xfId="1824"/>
    <cellStyle name="20% - Énfasis4 95 2" xfId="1825"/>
    <cellStyle name="20% - Énfasis4 96" xfId="1826"/>
    <cellStyle name="20% - Énfasis4 96 2" xfId="1827"/>
    <cellStyle name="20% - Énfasis4 97" xfId="1828"/>
    <cellStyle name="20% - Énfasis4 97 2" xfId="1829"/>
    <cellStyle name="20% - Énfasis4 98" xfId="1830"/>
    <cellStyle name="20% - Énfasis4 98 2" xfId="1831"/>
    <cellStyle name="20% - Énfasis4 99" xfId="1832"/>
    <cellStyle name="20% - Énfasis4 99 2" xfId="1833"/>
    <cellStyle name="20% - Énfasis5 10" xfId="1834"/>
    <cellStyle name="20% - Énfasis5 10 2" xfId="1835"/>
    <cellStyle name="20% - Énfasis5 100" xfId="1836"/>
    <cellStyle name="20% - Énfasis5 100 2" xfId="1837"/>
    <cellStyle name="20% - Énfasis5 101" xfId="1838"/>
    <cellStyle name="20% - Énfasis5 101 2" xfId="1839"/>
    <cellStyle name="20% - Énfasis5 102" xfId="1840"/>
    <cellStyle name="20% - Énfasis5 102 2" xfId="1841"/>
    <cellStyle name="20% - Énfasis5 103" xfId="1842"/>
    <cellStyle name="20% - Énfasis5 103 2" xfId="1843"/>
    <cellStyle name="20% - Énfasis5 104" xfId="1844"/>
    <cellStyle name="20% - Énfasis5 104 2" xfId="1845"/>
    <cellStyle name="20% - Énfasis5 105" xfId="1846"/>
    <cellStyle name="20% - Énfasis5 105 2" xfId="1847"/>
    <cellStyle name="20% - Énfasis5 106" xfId="1848"/>
    <cellStyle name="20% - Énfasis5 106 2" xfId="1849"/>
    <cellStyle name="20% - Énfasis5 107" xfId="1850"/>
    <cellStyle name="20% - Énfasis5 107 2" xfId="1851"/>
    <cellStyle name="20% - Énfasis5 108" xfId="1852"/>
    <cellStyle name="20% - Énfasis5 108 2" xfId="1853"/>
    <cellStyle name="20% - Énfasis5 109" xfId="1854"/>
    <cellStyle name="20% - Énfasis5 109 2" xfId="1855"/>
    <cellStyle name="20% - Énfasis5 11" xfId="1856"/>
    <cellStyle name="20% - Énfasis5 11 2" xfId="1857"/>
    <cellStyle name="20% - Énfasis5 110" xfId="1858"/>
    <cellStyle name="20% - Énfasis5 110 2" xfId="1859"/>
    <cellStyle name="20% - Énfasis5 111" xfId="1860"/>
    <cellStyle name="20% - Énfasis5 111 2" xfId="1861"/>
    <cellStyle name="20% - Énfasis5 112" xfId="1862"/>
    <cellStyle name="20% - Énfasis5 112 2" xfId="1863"/>
    <cellStyle name="20% - Énfasis5 113" xfId="1864"/>
    <cellStyle name="20% - Énfasis5 113 2" xfId="1865"/>
    <cellStyle name="20% - Énfasis5 114" xfId="1866"/>
    <cellStyle name="20% - Énfasis5 114 2" xfId="1867"/>
    <cellStyle name="20% - Énfasis5 115" xfId="1868"/>
    <cellStyle name="20% - Énfasis5 115 2" xfId="1869"/>
    <cellStyle name="20% - Énfasis5 116" xfId="1870"/>
    <cellStyle name="20% - Énfasis5 116 2" xfId="1871"/>
    <cellStyle name="20% - Énfasis5 117" xfId="1872"/>
    <cellStyle name="20% - Énfasis5 117 2" xfId="1873"/>
    <cellStyle name="20% - Énfasis5 118" xfId="1874"/>
    <cellStyle name="20% - Énfasis5 118 2" xfId="1875"/>
    <cellStyle name="20% - Énfasis5 119" xfId="1876"/>
    <cellStyle name="20% - Énfasis5 119 2" xfId="1877"/>
    <cellStyle name="20% - Énfasis5 12" xfId="1878"/>
    <cellStyle name="20% - Énfasis5 12 2" xfId="1879"/>
    <cellStyle name="20% - Énfasis5 120" xfId="1880"/>
    <cellStyle name="20% - Énfasis5 120 2" xfId="1881"/>
    <cellStyle name="20% - Énfasis5 121" xfId="1882"/>
    <cellStyle name="20% - Énfasis5 121 2" xfId="1883"/>
    <cellStyle name="20% - Énfasis5 122" xfId="1884"/>
    <cellStyle name="20% - Énfasis5 122 2" xfId="1885"/>
    <cellStyle name="20% - Énfasis5 123" xfId="1886"/>
    <cellStyle name="20% - Énfasis5 123 2" xfId="1887"/>
    <cellStyle name="20% - Énfasis5 124" xfId="1888"/>
    <cellStyle name="20% - Énfasis5 124 2" xfId="1889"/>
    <cellStyle name="20% - Énfasis5 125" xfId="1890"/>
    <cellStyle name="20% - Énfasis5 125 2" xfId="1891"/>
    <cellStyle name="20% - Énfasis5 126" xfId="1892"/>
    <cellStyle name="20% - Énfasis5 126 2" xfId="1893"/>
    <cellStyle name="20% - Énfasis5 127" xfId="1894"/>
    <cellStyle name="20% - Énfasis5 127 2" xfId="1895"/>
    <cellStyle name="20% - Énfasis5 128" xfId="1896"/>
    <cellStyle name="20% - Énfasis5 128 2" xfId="1897"/>
    <cellStyle name="20% - Énfasis5 129" xfId="1898"/>
    <cellStyle name="20% - Énfasis5 129 2" xfId="1899"/>
    <cellStyle name="20% - Énfasis5 13" xfId="1900"/>
    <cellStyle name="20% - Énfasis5 13 2" xfId="1901"/>
    <cellStyle name="20% - Énfasis5 130" xfId="1902"/>
    <cellStyle name="20% - Énfasis5 130 2" xfId="1903"/>
    <cellStyle name="20% - Énfasis5 131" xfId="1904"/>
    <cellStyle name="20% - Énfasis5 131 2" xfId="1905"/>
    <cellStyle name="20% - Énfasis5 132" xfId="1906"/>
    <cellStyle name="20% - Énfasis5 132 2" xfId="1907"/>
    <cellStyle name="20% - Énfasis5 133" xfId="1908"/>
    <cellStyle name="20% - Énfasis5 133 2" xfId="1909"/>
    <cellStyle name="20% - Énfasis5 134" xfId="1910"/>
    <cellStyle name="20% - Énfasis5 134 2" xfId="1911"/>
    <cellStyle name="20% - Énfasis5 135" xfId="1912"/>
    <cellStyle name="20% - Énfasis5 135 2" xfId="1913"/>
    <cellStyle name="20% - Énfasis5 136" xfId="1914"/>
    <cellStyle name="20% - Énfasis5 136 2" xfId="1915"/>
    <cellStyle name="20% - Énfasis5 137" xfId="1916"/>
    <cellStyle name="20% - Énfasis5 137 2" xfId="1917"/>
    <cellStyle name="20% - Énfasis5 138" xfId="1918"/>
    <cellStyle name="20% - Énfasis5 138 2" xfId="1919"/>
    <cellStyle name="20% - Énfasis5 139" xfId="1920"/>
    <cellStyle name="20% - Énfasis5 139 2" xfId="1921"/>
    <cellStyle name="20% - Énfasis5 14" xfId="1922"/>
    <cellStyle name="20% - Énfasis5 14 2" xfId="1923"/>
    <cellStyle name="20% - Énfasis5 140" xfId="1924"/>
    <cellStyle name="20% - Énfasis5 140 2" xfId="1925"/>
    <cellStyle name="20% - Énfasis5 141" xfId="1926"/>
    <cellStyle name="20% - Énfasis5 141 2" xfId="1927"/>
    <cellStyle name="20% - Énfasis5 142" xfId="1928"/>
    <cellStyle name="20% - Énfasis5 142 2" xfId="1929"/>
    <cellStyle name="20% - Énfasis5 143" xfId="1930"/>
    <cellStyle name="20% - Énfasis5 143 2" xfId="1931"/>
    <cellStyle name="20% - Énfasis5 144" xfId="1932"/>
    <cellStyle name="20% - Énfasis5 144 2" xfId="1933"/>
    <cellStyle name="20% - Énfasis5 145" xfId="1934"/>
    <cellStyle name="20% - Énfasis5 145 2" xfId="1935"/>
    <cellStyle name="20% - Énfasis5 146" xfId="1936"/>
    <cellStyle name="20% - Énfasis5 146 2" xfId="1937"/>
    <cellStyle name="20% - Énfasis5 147" xfId="1938"/>
    <cellStyle name="20% - Énfasis5 147 2" xfId="1939"/>
    <cellStyle name="20% - Énfasis5 148" xfId="1940"/>
    <cellStyle name="20% - Énfasis5 148 2" xfId="1941"/>
    <cellStyle name="20% - Énfasis5 149" xfId="1942"/>
    <cellStyle name="20% - Énfasis5 149 2" xfId="1943"/>
    <cellStyle name="20% - Énfasis5 15" xfId="1944"/>
    <cellStyle name="20% - Énfasis5 15 2" xfId="1945"/>
    <cellStyle name="20% - Énfasis5 150" xfId="1946"/>
    <cellStyle name="20% - Énfasis5 150 2" xfId="1947"/>
    <cellStyle name="20% - Énfasis5 151" xfId="1948"/>
    <cellStyle name="20% - Énfasis5 151 2" xfId="1949"/>
    <cellStyle name="20% - Énfasis5 152" xfId="1950"/>
    <cellStyle name="20% - Énfasis5 152 2" xfId="1951"/>
    <cellStyle name="20% - Énfasis5 153" xfId="1952"/>
    <cellStyle name="20% - Énfasis5 153 2" xfId="1953"/>
    <cellStyle name="20% - Énfasis5 154" xfId="1954"/>
    <cellStyle name="20% - Énfasis5 154 2" xfId="1955"/>
    <cellStyle name="20% - Énfasis5 155" xfId="1956"/>
    <cellStyle name="20% - Énfasis5 155 2" xfId="1957"/>
    <cellStyle name="20% - Énfasis5 156" xfId="1958"/>
    <cellStyle name="20% - Énfasis5 156 2" xfId="1959"/>
    <cellStyle name="20% - Énfasis5 157" xfId="1960"/>
    <cellStyle name="20% - Énfasis5 157 2" xfId="1961"/>
    <cellStyle name="20% - Énfasis5 158" xfId="1962"/>
    <cellStyle name="20% - Énfasis5 158 2" xfId="1963"/>
    <cellStyle name="20% - Énfasis5 159" xfId="1964"/>
    <cellStyle name="20% - Énfasis5 159 2" xfId="1965"/>
    <cellStyle name="20% - Énfasis5 16" xfId="1966"/>
    <cellStyle name="20% - Énfasis5 16 2" xfId="1967"/>
    <cellStyle name="20% - Énfasis5 160" xfId="1968"/>
    <cellStyle name="20% - Énfasis5 160 2" xfId="1969"/>
    <cellStyle name="20% - Énfasis5 161" xfId="1970"/>
    <cellStyle name="20% - Énfasis5 161 2" xfId="1971"/>
    <cellStyle name="20% - Énfasis5 162" xfId="1972"/>
    <cellStyle name="20% - Énfasis5 162 2" xfId="1973"/>
    <cellStyle name="20% - Énfasis5 163" xfId="1974"/>
    <cellStyle name="20% - Énfasis5 163 2" xfId="1975"/>
    <cellStyle name="20% - Énfasis5 164" xfId="1976"/>
    <cellStyle name="20% - Énfasis5 164 2" xfId="1977"/>
    <cellStyle name="20% - Énfasis5 165" xfId="1978"/>
    <cellStyle name="20% - Énfasis5 165 2" xfId="1979"/>
    <cellStyle name="20% - Énfasis5 166" xfId="1980"/>
    <cellStyle name="20% - Énfasis5 166 2" xfId="1981"/>
    <cellStyle name="20% - Énfasis5 167" xfId="1982"/>
    <cellStyle name="20% - Énfasis5 167 2" xfId="1983"/>
    <cellStyle name="20% - Énfasis5 168" xfId="1984"/>
    <cellStyle name="20% - Énfasis5 168 2" xfId="1985"/>
    <cellStyle name="20% - Énfasis5 169" xfId="1986"/>
    <cellStyle name="20% - Énfasis5 169 2" xfId="1987"/>
    <cellStyle name="20% - Énfasis5 17" xfId="1988"/>
    <cellStyle name="20% - Énfasis5 17 2" xfId="1989"/>
    <cellStyle name="20% - Énfasis5 170" xfId="1990"/>
    <cellStyle name="20% - Énfasis5 170 2" xfId="1991"/>
    <cellStyle name="20% - Énfasis5 171" xfId="1992"/>
    <cellStyle name="20% - Énfasis5 171 2" xfId="1993"/>
    <cellStyle name="20% - Énfasis5 172" xfId="1994"/>
    <cellStyle name="20% - Énfasis5 172 2" xfId="1995"/>
    <cellStyle name="20% - Énfasis5 173" xfId="1996"/>
    <cellStyle name="20% - Énfasis5 173 2" xfId="1997"/>
    <cellStyle name="20% - Énfasis5 174" xfId="1998"/>
    <cellStyle name="20% - Énfasis5 174 2" xfId="1999"/>
    <cellStyle name="20% - Énfasis5 175" xfId="2000"/>
    <cellStyle name="20% - Énfasis5 175 2" xfId="2001"/>
    <cellStyle name="20% - Énfasis5 176" xfId="2002"/>
    <cellStyle name="20% - Énfasis5 176 2" xfId="2003"/>
    <cellStyle name="20% - Énfasis5 177" xfId="2004"/>
    <cellStyle name="20% - Énfasis5 177 2" xfId="2005"/>
    <cellStyle name="20% - Énfasis5 178" xfId="2006"/>
    <cellStyle name="20% - Énfasis5 178 2" xfId="2007"/>
    <cellStyle name="20% - Énfasis5 179" xfId="2008"/>
    <cellStyle name="20% - Énfasis5 179 2" xfId="2009"/>
    <cellStyle name="20% - Énfasis5 18" xfId="2010"/>
    <cellStyle name="20% - Énfasis5 18 2" xfId="2011"/>
    <cellStyle name="20% - Énfasis5 180" xfId="2012"/>
    <cellStyle name="20% - Énfasis5 180 2" xfId="2013"/>
    <cellStyle name="20% - Énfasis5 181" xfId="2014"/>
    <cellStyle name="20% - Énfasis5 181 2" xfId="2015"/>
    <cellStyle name="20% - Énfasis5 182" xfId="2016"/>
    <cellStyle name="20% - Énfasis5 182 2" xfId="2017"/>
    <cellStyle name="20% - Énfasis5 183" xfId="2018"/>
    <cellStyle name="20% - Énfasis5 183 2" xfId="2019"/>
    <cellStyle name="20% - Énfasis5 184" xfId="2020"/>
    <cellStyle name="20% - Énfasis5 184 2" xfId="2021"/>
    <cellStyle name="20% - Énfasis5 185" xfId="2022"/>
    <cellStyle name="20% - Énfasis5 185 2" xfId="2023"/>
    <cellStyle name="20% - Énfasis5 186" xfId="2024"/>
    <cellStyle name="20% - Énfasis5 186 2" xfId="2025"/>
    <cellStyle name="20% - Énfasis5 187" xfId="2026"/>
    <cellStyle name="20% - Énfasis5 187 2" xfId="2027"/>
    <cellStyle name="20% - Énfasis5 188" xfId="2028"/>
    <cellStyle name="20% - Énfasis5 188 2" xfId="2029"/>
    <cellStyle name="20% - Énfasis5 189" xfId="2030"/>
    <cellStyle name="20% - Énfasis5 189 2" xfId="2031"/>
    <cellStyle name="20% - Énfasis5 19" xfId="2032"/>
    <cellStyle name="20% - Énfasis5 19 2" xfId="2033"/>
    <cellStyle name="20% - Énfasis5 190" xfId="2034"/>
    <cellStyle name="20% - Énfasis5 190 2" xfId="2035"/>
    <cellStyle name="20% - Énfasis5 2" xfId="22"/>
    <cellStyle name="20% - Énfasis5 2 10" xfId="2036"/>
    <cellStyle name="20% - Énfasis5 2 11" xfId="2037"/>
    <cellStyle name="20% - Énfasis5 2 12" xfId="2038"/>
    <cellStyle name="20% - Énfasis5 2 13" xfId="2039"/>
    <cellStyle name="20% - Énfasis5 2 14" xfId="2040"/>
    <cellStyle name="20% - Énfasis5 2 15" xfId="2041"/>
    <cellStyle name="20% - Énfasis5 2 16" xfId="2042"/>
    <cellStyle name="20% - Énfasis5 2 2" xfId="2043"/>
    <cellStyle name="20% - Énfasis5 2 2 2" xfId="2044"/>
    <cellStyle name="20% - Énfasis5 2 3" xfId="2045"/>
    <cellStyle name="20% - Énfasis5 2 3 2" xfId="2046"/>
    <cellStyle name="20% - Énfasis5 2 4" xfId="2047"/>
    <cellStyle name="20% - Énfasis5 2 5" xfId="2048"/>
    <cellStyle name="20% - Énfasis5 2 6" xfId="2049"/>
    <cellStyle name="20% - Énfasis5 2 7" xfId="2050"/>
    <cellStyle name="20% - Énfasis5 2 8" xfId="2051"/>
    <cellStyle name="20% - Énfasis5 2 9" xfId="2052"/>
    <cellStyle name="20% - Énfasis5 20" xfId="2053"/>
    <cellStyle name="20% - Énfasis5 20 2" xfId="2054"/>
    <cellStyle name="20% - Énfasis5 21" xfId="2055"/>
    <cellStyle name="20% - Énfasis5 21 2" xfId="2056"/>
    <cellStyle name="20% - Énfasis5 22" xfId="2057"/>
    <cellStyle name="20% - Énfasis5 22 2" xfId="2058"/>
    <cellStyle name="20% - Énfasis5 23" xfId="2059"/>
    <cellStyle name="20% - Énfasis5 23 2" xfId="2060"/>
    <cellStyle name="20% - Énfasis5 24" xfId="2061"/>
    <cellStyle name="20% - Énfasis5 24 2" xfId="2062"/>
    <cellStyle name="20% - Énfasis5 25" xfId="2063"/>
    <cellStyle name="20% - Énfasis5 25 2" xfId="2064"/>
    <cellStyle name="20% - Énfasis5 26" xfId="2065"/>
    <cellStyle name="20% - Énfasis5 26 2" xfId="2066"/>
    <cellStyle name="20% - Énfasis5 27" xfId="2067"/>
    <cellStyle name="20% - Énfasis5 27 2" xfId="2068"/>
    <cellStyle name="20% - Énfasis5 28" xfId="2069"/>
    <cellStyle name="20% - Énfasis5 28 2" xfId="2070"/>
    <cellStyle name="20% - Énfasis5 29" xfId="2071"/>
    <cellStyle name="20% - Énfasis5 29 2" xfId="2072"/>
    <cellStyle name="20% - Énfasis5 3" xfId="23"/>
    <cellStyle name="20% - Énfasis5 3 2" xfId="2073"/>
    <cellStyle name="20% - Énfasis5 3 3" xfId="2074"/>
    <cellStyle name="20% - Énfasis5 30" xfId="2075"/>
    <cellStyle name="20% - Énfasis5 30 2" xfId="2076"/>
    <cellStyle name="20% - Énfasis5 31" xfId="2077"/>
    <cellStyle name="20% - Énfasis5 31 2" xfId="2078"/>
    <cellStyle name="20% - Énfasis5 32" xfId="2079"/>
    <cellStyle name="20% - Énfasis5 32 2" xfId="2080"/>
    <cellStyle name="20% - Énfasis5 33" xfId="2081"/>
    <cellStyle name="20% - Énfasis5 33 2" xfId="2082"/>
    <cellStyle name="20% - Énfasis5 34" xfId="2083"/>
    <cellStyle name="20% - Énfasis5 34 2" xfId="2084"/>
    <cellStyle name="20% - Énfasis5 35" xfId="2085"/>
    <cellStyle name="20% - Énfasis5 35 2" xfId="2086"/>
    <cellStyle name="20% - Énfasis5 36" xfId="2087"/>
    <cellStyle name="20% - Énfasis5 36 2" xfId="2088"/>
    <cellStyle name="20% - Énfasis5 37" xfId="2089"/>
    <cellStyle name="20% - Énfasis5 37 2" xfId="2090"/>
    <cellStyle name="20% - Énfasis5 38" xfId="2091"/>
    <cellStyle name="20% - Énfasis5 38 2" xfId="2092"/>
    <cellStyle name="20% - Énfasis5 39" xfId="2093"/>
    <cellStyle name="20% - Énfasis5 39 2" xfId="2094"/>
    <cellStyle name="20% - Énfasis5 4" xfId="24"/>
    <cellStyle name="20% - Énfasis5 4 2" xfId="2095"/>
    <cellStyle name="20% - Énfasis5 4 3" xfId="2096"/>
    <cellStyle name="20% - Énfasis5 40" xfId="2097"/>
    <cellStyle name="20% - Énfasis5 40 2" xfId="2098"/>
    <cellStyle name="20% - Énfasis5 41" xfId="2099"/>
    <cellStyle name="20% - Énfasis5 41 2" xfId="2100"/>
    <cellStyle name="20% - Énfasis5 42" xfId="2101"/>
    <cellStyle name="20% - Énfasis5 42 2" xfId="2102"/>
    <cellStyle name="20% - Énfasis5 43" xfId="2103"/>
    <cellStyle name="20% - Énfasis5 43 2" xfId="2104"/>
    <cellStyle name="20% - Énfasis5 44" xfId="2105"/>
    <cellStyle name="20% - Énfasis5 44 2" xfId="2106"/>
    <cellStyle name="20% - Énfasis5 45" xfId="2107"/>
    <cellStyle name="20% - Énfasis5 45 2" xfId="2108"/>
    <cellStyle name="20% - Énfasis5 46" xfId="2109"/>
    <cellStyle name="20% - Énfasis5 46 2" xfId="2110"/>
    <cellStyle name="20% - Énfasis5 47" xfId="2111"/>
    <cellStyle name="20% - Énfasis5 47 2" xfId="2112"/>
    <cellStyle name="20% - Énfasis5 48" xfId="2113"/>
    <cellStyle name="20% - Énfasis5 48 2" xfId="2114"/>
    <cellStyle name="20% - Énfasis5 49" xfId="2115"/>
    <cellStyle name="20% - Énfasis5 49 2" xfId="2116"/>
    <cellStyle name="20% - Énfasis5 5" xfId="2117"/>
    <cellStyle name="20% - Énfasis5 5 2" xfId="2118"/>
    <cellStyle name="20% - Énfasis5 50" xfId="2119"/>
    <cellStyle name="20% - Énfasis5 50 2" xfId="2120"/>
    <cellStyle name="20% - Énfasis5 51" xfId="2121"/>
    <cellStyle name="20% - Énfasis5 51 2" xfId="2122"/>
    <cellStyle name="20% - Énfasis5 52" xfId="2123"/>
    <cellStyle name="20% - Énfasis5 52 2" xfId="2124"/>
    <cellStyle name="20% - Énfasis5 53" xfId="2125"/>
    <cellStyle name="20% - Énfasis5 53 2" xfId="2126"/>
    <cellStyle name="20% - Énfasis5 54" xfId="2127"/>
    <cellStyle name="20% - Énfasis5 54 2" xfId="2128"/>
    <cellStyle name="20% - Énfasis5 55" xfId="2129"/>
    <cellStyle name="20% - Énfasis5 55 2" xfId="2130"/>
    <cellStyle name="20% - Énfasis5 56" xfId="2131"/>
    <cellStyle name="20% - Énfasis5 56 2" xfId="2132"/>
    <cellStyle name="20% - Énfasis5 57" xfId="2133"/>
    <cellStyle name="20% - Énfasis5 57 2" xfId="2134"/>
    <cellStyle name="20% - Énfasis5 58" xfId="2135"/>
    <cellStyle name="20% - Énfasis5 58 2" xfId="2136"/>
    <cellStyle name="20% - Énfasis5 59" xfId="2137"/>
    <cellStyle name="20% - Énfasis5 59 2" xfId="2138"/>
    <cellStyle name="20% - Énfasis5 6" xfId="2139"/>
    <cellStyle name="20% - Énfasis5 6 2" xfId="2140"/>
    <cellStyle name="20% - Énfasis5 60" xfId="2141"/>
    <cellStyle name="20% - Énfasis5 60 2" xfId="2142"/>
    <cellStyle name="20% - Énfasis5 61" xfId="2143"/>
    <cellStyle name="20% - Énfasis5 61 2" xfId="2144"/>
    <cellStyle name="20% - Énfasis5 62" xfId="2145"/>
    <cellStyle name="20% - Énfasis5 62 2" xfId="2146"/>
    <cellStyle name="20% - Énfasis5 63" xfId="2147"/>
    <cellStyle name="20% - Énfasis5 63 2" xfId="2148"/>
    <cellStyle name="20% - Énfasis5 64" xfId="2149"/>
    <cellStyle name="20% - Énfasis5 64 2" xfId="2150"/>
    <cellStyle name="20% - Énfasis5 65" xfId="2151"/>
    <cellStyle name="20% - Énfasis5 65 2" xfId="2152"/>
    <cellStyle name="20% - Énfasis5 66" xfId="2153"/>
    <cellStyle name="20% - Énfasis5 66 2" xfId="2154"/>
    <cellStyle name="20% - Énfasis5 67" xfId="2155"/>
    <cellStyle name="20% - Énfasis5 67 2" xfId="2156"/>
    <cellStyle name="20% - Énfasis5 68" xfId="2157"/>
    <cellStyle name="20% - Énfasis5 68 2" xfId="2158"/>
    <cellStyle name="20% - Énfasis5 69" xfId="2159"/>
    <cellStyle name="20% - Énfasis5 69 2" xfId="2160"/>
    <cellStyle name="20% - Énfasis5 7" xfId="2161"/>
    <cellStyle name="20% - Énfasis5 7 2" xfId="2162"/>
    <cellStyle name="20% - Énfasis5 70" xfId="2163"/>
    <cellStyle name="20% - Énfasis5 70 2" xfId="2164"/>
    <cellStyle name="20% - Énfasis5 71" xfId="2165"/>
    <cellStyle name="20% - Énfasis5 71 2" xfId="2166"/>
    <cellStyle name="20% - Énfasis5 72" xfId="2167"/>
    <cellStyle name="20% - Énfasis5 72 2" xfId="2168"/>
    <cellStyle name="20% - Énfasis5 73" xfId="2169"/>
    <cellStyle name="20% - Énfasis5 73 2" xfId="2170"/>
    <cellStyle name="20% - Énfasis5 74" xfId="2171"/>
    <cellStyle name="20% - Énfasis5 74 2" xfId="2172"/>
    <cellStyle name="20% - Énfasis5 75" xfId="2173"/>
    <cellStyle name="20% - Énfasis5 75 2" xfId="2174"/>
    <cellStyle name="20% - Énfasis5 76" xfId="2175"/>
    <cellStyle name="20% - Énfasis5 76 2" xfId="2176"/>
    <cellStyle name="20% - Énfasis5 77" xfId="2177"/>
    <cellStyle name="20% - Énfasis5 77 2" xfId="2178"/>
    <cellStyle name="20% - Énfasis5 78" xfId="2179"/>
    <cellStyle name="20% - Énfasis5 78 2" xfId="2180"/>
    <cellStyle name="20% - Énfasis5 79" xfId="2181"/>
    <cellStyle name="20% - Énfasis5 79 2" xfId="2182"/>
    <cellStyle name="20% - Énfasis5 8" xfId="2183"/>
    <cellStyle name="20% - Énfasis5 8 2" xfId="2184"/>
    <cellStyle name="20% - Énfasis5 80" xfId="2185"/>
    <cellStyle name="20% - Énfasis5 80 2" xfId="2186"/>
    <cellStyle name="20% - Énfasis5 81" xfId="2187"/>
    <cellStyle name="20% - Énfasis5 81 2" xfId="2188"/>
    <cellStyle name="20% - Énfasis5 82" xfId="2189"/>
    <cellStyle name="20% - Énfasis5 82 2" xfId="2190"/>
    <cellStyle name="20% - Énfasis5 83" xfId="2191"/>
    <cellStyle name="20% - Énfasis5 83 2" xfId="2192"/>
    <cellStyle name="20% - Énfasis5 84" xfId="2193"/>
    <cellStyle name="20% - Énfasis5 84 2" xfId="2194"/>
    <cellStyle name="20% - Énfasis5 85" xfId="2195"/>
    <cellStyle name="20% - Énfasis5 85 2" xfId="2196"/>
    <cellStyle name="20% - Énfasis5 86" xfId="2197"/>
    <cellStyle name="20% - Énfasis5 86 2" xfId="2198"/>
    <cellStyle name="20% - Énfasis5 87" xfId="2199"/>
    <cellStyle name="20% - Énfasis5 87 2" xfId="2200"/>
    <cellStyle name="20% - Énfasis5 88" xfId="2201"/>
    <cellStyle name="20% - Énfasis5 88 2" xfId="2202"/>
    <cellStyle name="20% - Énfasis5 89" xfId="2203"/>
    <cellStyle name="20% - Énfasis5 89 2" xfId="2204"/>
    <cellStyle name="20% - Énfasis5 9" xfId="2205"/>
    <cellStyle name="20% - Énfasis5 9 2" xfId="2206"/>
    <cellStyle name="20% - Énfasis5 90" xfId="2207"/>
    <cellStyle name="20% - Énfasis5 90 2" xfId="2208"/>
    <cellStyle name="20% - Énfasis5 91" xfId="2209"/>
    <cellStyle name="20% - Énfasis5 91 2" xfId="2210"/>
    <cellStyle name="20% - Énfasis5 92" xfId="2211"/>
    <cellStyle name="20% - Énfasis5 92 2" xfId="2212"/>
    <cellStyle name="20% - Énfasis5 93" xfId="2213"/>
    <cellStyle name="20% - Énfasis5 93 2" xfId="2214"/>
    <cellStyle name="20% - Énfasis5 94" xfId="2215"/>
    <cellStyle name="20% - Énfasis5 94 2" xfId="2216"/>
    <cellStyle name="20% - Énfasis5 95" xfId="2217"/>
    <cellStyle name="20% - Énfasis5 95 2" xfId="2218"/>
    <cellStyle name="20% - Énfasis5 96" xfId="2219"/>
    <cellStyle name="20% - Énfasis5 96 2" xfId="2220"/>
    <cellStyle name="20% - Énfasis5 97" xfId="2221"/>
    <cellStyle name="20% - Énfasis5 97 2" xfId="2222"/>
    <cellStyle name="20% - Énfasis5 98" xfId="2223"/>
    <cellStyle name="20% - Énfasis5 98 2" xfId="2224"/>
    <cellStyle name="20% - Énfasis5 99" xfId="2225"/>
    <cellStyle name="20% - Énfasis5 99 2" xfId="2226"/>
    <cellStyle name="20% - Énfasis6 10" xfId="2227"/>
    <cellStyle name="20% - Énfasis6 10 2" xfId="2228"/>
    <cellStyle name="20% - Énfasis6 100" xfId="2229"/>
    <cellStyle name="20% - Énfasis6 100 2" xfId="2230"/>
    <cellStyle name="20% - Énfasis6 101" xfId="2231"/>
    <cellStyle name="20% - Énfasis6 101 2" xfId="2232"/>
    <cellStyle name="20% - Énfasis6 102" xfId="2233"/>
    <cellStyle name="20% - Énfasis6 102 2" xfId="2234"/>
    <cellStyle name="20% - Énfasis6 103" xfId="2235"/>
    <cellStyle name="20% - Énfasis6 103 2" xfId="2236"/>
    <cellStyle name="20% - Énfasis6 104" xfId="2237"/>
    <cellStyle name="20% - Énfasis6 104 2" xfId="2238"/>
    <cellStyle name="20% - Énfasis6 105" xfId="2239"/>
    <cellStyle name="20% - Énfasis6 105 2" xfId="2240"/>
    <cellStyle name="20% - Énfasis6 106" xfId="2241"/>
    <cellStyle name="20% - Énfasis6 106 2" xfId="2242"/>
    <cellStyle name="20% - Énfasis6 107" xfId="2243"/>
    <cellStyle name="20% - Énfasis6 107 2" xfId="2244"/>
    <cellStyle name="20% - Énfasis6 108" xfId="2245"/>
    <cellStyle name="20% - Énfasis6 108 2" xfId="2246"/>
    <cellStyle name="20% - Énfasis6 109" xfId="2247"/>
    <cellStyle name="20% - Énfasis6 109 2" xfId="2248"/>
    <cellStyle name="20% - Énfasis6 11" xfId="2249"/>
    <cellStyle name="20% - Énfasis6 11 2" xfId="2250"/>
    <cellStyle name="20% - Énfasis6 110" xfId="2251"/>
    <cellStyle name="20% - Énfasis6 110 2" xfId="2252"/>
    <cellStyle name="20% - Énfasis6 111" xfId="2253"/>
    <cellStyle name="20% - Énfasis6 111 2" xfId="2254"/>
    <cellStyle name="20% - Énfasis6 112" xfId="2255"/>
    <cellStyle name="20% - Énfasis6 112 2" xfId="2256"/>
    <cellStyle name="20% - Énfasis6 113" xfId="2257"/>
    <cellStyle name="20% - Énfasis6 113 2" xfId="2258"/>
    <cellStyle name="20% - Énfasis6 114" xfId="2259"/>
    <cellStyle name="20% - Énfasis6 114 2" xfId="2260"/>
    <cellStyle name="20% - Énfasis6 115" xfId="2261"/>
    <cellStyle name="20% - Énfasis6 115 2" xfId="2262"/>
    <cellStyle name="20% - Énfasis6 116" xfId="2263"/>
    <cellStyle name="20% - Énfasis6 116 2" xfId="2264"/>
    <cellStyle name="20% - Énfasis6 117" xfId="2265"/>
    <cellStyle name="20% - Énfasis6 117 2" xfId="2266"/>
    <cellStyle name="20% - Énfasis6 118" xfId="2267"/>
    <cellStyle name="20% - Énfasis6 118 2" xfId="2268"/>
    <cellStyle name="20% - Énfasis6 119" xfId="2269"/>
    <cellStyle name="20% - Énfasis6 119 2" xfId="2270"/>
    <cellStyle name="20% - Énfasis6 12" xfId="2271"/>
    <cellStyle name="20% - Énfasis6 12 2" xfId="2272"/>
    <cellStyle name="20% - Énfasis6 120" xfId="2273"/>
    <cellStyle name="20% - Énfasis6 120 2" xfId="2274"/>
    <cellStyle name="20% - Énfasis6 121" xfId="2275"/>
    <cellStyle name="20% - Énfasis6 121 2" xfId="2276"/>
    <cellStyle name="20% - Énfasis6 122" xfId="2277"/>
    <cellStyle name="20% - Énfasis6 122 2" xfId="2278"/>
    <cellStyle name="20% - Énfasis6 123" xfId="2279"/>
    <cellStyle name="20% - Énfasis6 123 2" xfId="2280"/>
    <cellStyle name="20% - Énfasis6 124" xfId="2281"/>
    <cellStyle name="20% - Énfasis6 124 2" xfId="2282"/>
    <cellStyle name="20% - Énfasis6 125" xfId="2283"/>
    <cellStyle name="20% - Énfasis6 125 2" xfId="2284"/>
    <cellStyle name="20% - Énfasis6 126" xfId="2285"/>
    <cellStyle name="20% - Énfasis6 126 2" xfId="2286"/>
    <cellStyle name="20% - Énfasis6 127" xfId="2287"/>
    <cellStyle name="20% - Énfasis6 127 2" xfId="2288"/>
    <cellStyle name="20% - Énfasis6 128" xfId="2289"/>
    <cellStyle name="20% - Énfasis6 128 2" xfId="2290"/>
    <cellStyle name="20% - Énfasis6 129" xfId="2291"/>
    <cellStyle name="20% - Énfasis6 129 2" xfId="2292"/>
    <cellStyle name="20% - Énfasis6 13" xfId="2293"/>
    <cellStyle name="20% - Énfasis6 13 2" xfId="2294"/>
    <cellStyle name="20% - Énfasis6 130" xfId="2295"/>
    <cellStyle name="20% - Énfasis6 130 2" xfId="2296"/>
    <cellStyle name="20% - Énfasis6 131" xfId="2297"/>
    <cellStyle name="20% - Énfasis6 131 2" xfId="2298"/>
    <cellStyle name="20% - Énfasis6 132" xfId="2299"/>
    <cellStyle name="20% - Énfasis6 132 2" xfId="2300"/>
    <cellStyle name="20% - Énfasis6 133" xfId="2301"/>
    <cellStyle name="20% - Énfasis6 133 2" xfId="2302"/>
    <cellStyle name="20% - Énfasis6 134" xfId="2303"/>
    <cellStyle name="20% - Énfasis6 134 2" xfId="2304"/>
    <cellStyle name="20% - Énfasis6 135" xfId="2305"/>
    <cellStyle name="20% - Énfasis6 135 2" xfId="2306"/>
    <cellStyle name="20% - Énfasis6 136" xfId="2307"/>
    <cellStyle name="20% - Énfasis6 136 2" xfId="2308"/>
    <cellStyle name="20% - Énfasis6 137" xfId="2309"/>
    <cellStyle name="20% - Énfasis6 137 2" xfId="2310"/>
    <cellStyle name="20% - Énfasis6 138" xfId="2311"/>
    <cellStyle name="20% - Énfasis6 138 2" xfId="2312"/>
    <cellStyle name="20% - Énfasis6 139" xfId="2313"/>
    <cellStyle name="20% - Énfasis6 139 2" xfId="2314"/>
    <cellStyle name="20% - Énfasis6 14" xfId="2315"/>
    <cellStyle name="20% - Énfasis6 14 2" xfId="2316"/>
    <cellStyle name="20% - Énfasis6 140" xfId="2317"/>
    <cellStyle name="20% - Énfasis6 140 2" xfId="2318"/>
    <cellStyle name="20% - Énfasis6 141" xfId="2319"/>
    <cellStyle name="20% - Énfasis6 141 2" xfId="2320"/>
    <cellStyle name="20% - Énfasis6 142" xfId="2321"/>
    <cellStyle name="20% - Énfasis6 142 2" xfId="2322"/>
    <cellStyle name="20% - Énfasis6 143" xfId="2323"/>
    <cellStyle name="20% - Énfasis6 143 2" xfId="2324"/>
    <cellStyle name="20% - Énfasis6 144" xfId="2325"/>
    <cellStyle name="20% - Énfasis6 144 2" xfId="2326"/>
    <cellStyle name="20% - Énfasis6 145" xfId="2327"/>
    <cellStyle name="20% - Énfasis6 145 2" xfId="2328"/>
    <cellStyle name="20% - Énfasis6 146" xfId="2329"/>
    <cellStyle name="20% - Énfasis6 146 2" xfId="2330"/>
    <cellStyle name="20% - Énfasis6 147" xfId="2331"/>
    <cellStyle name="20% - Énfasis6 147 2" xfId="2332"/>
    <cellStyle name="20% - Énfasis6 148" xfId="2333"/>
    <cellStyle name="20% - Énfasis6 148 2" xfId="2334"/>
    <cellStyle name="20% - Énfasis6 149" xfId="2335"/>
    <cellStyle name="20% - Énfasis6 149 2" xfId="2336"/>
    <cellStyle name="20% - Énfasis6 15" xfId="2337"/>
    <cellStyle name="20% - Énfasis6 15 2" xfId="2338"/>
    <cellStyle name="20% - Énfasis6 150" xfId="2339"/>
    <cellStyle name="20% - Énfasis6 150 2" xfId="2340"/>
    <cellStyle name="20% - Énfasis6 151" xfId="2341"/>
    <cellStyle name="20% - Énfasis6 151 2" xfId="2342"/>
    <cellStyle name="20% - Énfasis6 152" xfId="2343"/>
    <cellStyle name="20% - Énfasis6 152 2" xfId="2344"/>
    <cellStyle name="20% - Énfasis6 153" xfId="2345"/>
    <cellStyle name="20% - Énfasis6 153 2" xfId="2346"/>
    <cellStyle name="20% - Énfasis6 154" xfId="2347"/>
    <cellStyle name="20% - Énfasis6 154 2" xfId="2348"/>
    <cellStyle name="20% - Énfasis6 155" xfId="2349"/>
    <cellStyle name="20% - Énfasis6 155 2" xfId="2350"/>
    <cellStyle name="20% - Énfasis6 156" xfId="2351"/>
    <cellStyle name="20% - Énfasis6 156 2" xfId="2352"/>
    <cellStyle name="20% - Énfasis6 157" xfId="2353"/>
    <cellStyle name="20% - Énfasis6 157 2" xfId="2354"/>
    <cellStyle name="20% - Énfasis6 158" xfId="2355"/>
    <cellStyle name="20% - Énfasis6 158 2" xfId="2356"/>
    <cellStyle name="20% - Énfasis6 159" xfId="2357"/>
    <cellStyle name="20% - Énfasis6 159 2" xfId="2358"/>
    <cellStyle name="20% - Énfasis6 16" xfId="2359"/>
    <cellStyle name="20% - Énfasis6 16 2" xfId="2360"/>
    <cellStyle name="20% - Énfasis6 160" xfId="2361"/>
    <cellStyle name="20% - Énfasis6 160 2" xfId="2362"/>
    <cellStyle name="20% - Énfasis6 161" xfId="2363"/>
    <cellStyle name="20% - Énfasis6 161 2" xfId="2364"/>
    <cellStyle name="20% - Énfasis6 162" xfId="2365"/>
    <cellStyle name="20% - Énfasis6 162 2" xfId="2366"/>
    <cellStyle name="20% - Énfasis6 163" xfId="2367"/>
    <cellStyle name="20% - Énfasis6 163 2" xfId="2368"/>
    <cellStyle name="20% - Énfasis6 164" xfId="2369"/>
    <cellStyle name="20% - Énfasis6 164 2" xfId="2370"/>
    <cellStyle name="20% - Énfasis6 165" xfId="2371"/>
    <cellStyle name="20% - Énfasis6 165 2" xfId="2372"/>
    <cellStyle name="20% - Énfasis6 166" xfId="2373"/>
    <cellStyle name="20% - Énfasis6 166 2" xfId="2374"/>
    <cellStyle name="20% - Énfasis6 167" xfId="2375"/>
    <cellStyle name="20% - Énfasis6 167 2" xfId="2376"/>
    <cellStyle name="20% - Énfasis6 168" xfId="2377"/>
    <cellStyle name="20% - Énfasis6 168 2" xfId="2378"/>
    <cellStyle name="20% - Énfasis6 169" xfId="2379"/>
    <cellStyle name="20% - Énfasis6 169 2" xfId="2380"/>
    <cellStyle name="20% - Énfasis6 17" xfId="2381"/>
    <cellStyle name="20% - Énfasis6 17 2" xfId="2382"/>
    <cellStyle name="20% - Énfasis6 170" xfId="2383"/>
    <cellStyle name="20% - Énfasis6 170 2" xfId="2384"/>
    <cellStyle name="20% - Énfasis6 171" xfId="2385"/>
    <cellStyle name="20% - Énfasis6 171 2" xfId="2386"/>
    <cellStyle name="20% - Énfasis6 172" xfId="2387"/>
    <cellStyle name="20% - Énfasis6 172 2" xfId="2388"/>
    <cellStyle name="20% - Énfasis6 173" xfId="2389"/>
    <cellStyle name="20% - Énfasis6 173 2" xfId="2390"/>
    <cellStyle name="20% - Énfasis6 174" xfId="2391"/>
    <cellStyle name="20% - Énfasis6 174 2" xfId="2392"/>
    <cellStyle name="20% - Énfasis6 175" xfId="2393"/>
    <cellStyle name="20% - Énfasis6 175 2" xfId="2394"/>
    <cellStyle name="20% - Énfasis6 176" xfId="2395"/>
    <cellStyle name="20% - Énfasis6 176 2" xfId="2396"/>
    <cellStyle name="20% - Énfasis6 177" xfId="2397"/>
    <cellStyle name="20% - Énfasis6 177 2" xfId="2398"/>
    <cellStyle name="20% - Énfasis6 178" xfId="2399"/>
    <cellStyle name="20% - Énfasis6 178 2" xfId="2400"/>
    <cellStyle name="20% - Énfasis6 179" xfId="2401"/>
    <cellStyle name="20% - Énfasis6 179 2" xfId="2402"/>
    <cellStyle name="20% - Énfasis6 18" xfId="2403"/>
    <cellStyle name="20% - Énfasis6 18 2" xfId="2404"/>
    <cellStyle name="20% - Énfasis6 180" xfId="2405"/>
    <cellStyle name="20% - Énfasis6 180 2" xfId="2406"/>
    <cellStyle name="20% - Énfasis6 181" xfId="2407"/>
    <cellStyle name="20% - Énfasis6 181 2" xfId="2408"/>
    <cellStyle name="20% - Énfasis6 182" xfId="2409"/>
    <cellStyle name="20% - Énfasis6 182 2" xfId="2410"/>
    <cellStyle name="20% - Énfasis6 183" xfId="2411"/>
    <cellStyle name="20% - Énfasis6 183 2" xfId="2412"/>
    <cellStyle name="20% - Énfasis6 184" xfId="2413"/>
    <cellStyle name="20% - Énfasis6 184 2" xfId="2414"/>
    <cellStyle name="20% - Énfasis6 185" xfId="2415"/>
    <cellStyle name="20% - Énfasis6 185 2" xfId="2416"/>
    <cellStyle name="20% - Énfasis6 186" xfId="2417"/>
    <cellStyle name="20% - Énfasis6 186 2" xfId="2418"/>
    <cellStyle name="20% - Énfasis6 187" xfId="2419"/>
    <cellStyle name="20% - Énfasis6 187 2" xfId="2420"/>
    <cellStyle name="20% - Énfasis6 188" xfId="2421"/>
    <cellStyle name="20% - Énfasis6 188 2" xfId="2422"/>
    <cellStyle name="20% - Énfasis6 189" xfId="2423"/>
    <cellStyle name="20% - Énfasis6 189 2" xfId="2424"/>
    <cellStyle name="20% - Énfasis6 19" xfId="2425"/>
    <cellStyle name="20% - Énfasis6 19 2" xfId="2426"/>
    <cellStyle name="20% - Énfasis6 190" xfId="2427"/>
    <cellStyle name="20% - Énfasis6 190 2" xfId="2428"/>
    <cellStyle name="20% - Énfasis6 2" xfId="25"/>
    <cellStyle name="20% - Énfasis6 2 10" xfId="2429"/>
    <cellStyle name="20% - Énfasis6 2 11" xfId="2430"/>
    <cellStyle name="20% - Énfasis6 2 12" xfId="2431"/>
    <cellStyle name="20% - Énfasis6 2 13" xfId="2432"/>
    <cellStyle name="20% - Énfasis6 2 14" xfId="2433"/>
    <cellStyle name="20% - Énfasis6 2 15" xfId="2434"/>
    <cellStyle name="20% - Énfasis6 2 16" xfId="2435"/>
    <cellStyle name="20% - Énfasis6 2 2" xfId="2436"/>
    <cellStyle name="20% - Énfasis6 2 2 2" xfId="2437"/>
    <cellStyle name="20% - Énfasis6 2 3" xfId="2438"/>
    <cellStyle name="20% - Énfasis6 2 3 2" xfId="2439"/>
    <cellStyle name="20% - Énfasis6 2 4" xfId="2440"/>
    <cellStyle name="20% - Énfasis6 2 5" xfId="2441"/>
    <cellStyle name="20% - Énfasis6 2 6" xfId="2442"/>
    <cellStyle name="20% - Énfasis6 2 7" xfId="2443"/>
    <cellStyle name="20% - Énfasis6 2 8" xfId="2444"/>
    <cellStyle name="20% - Énfasis6 2 9" xfId="2445"/>
    <cellStyle name="20% - Énfasis6 20" xfId="2446"/>
    <cellStyle name="20% - Énfasis6 20 2" xfId="2447"/>
    <cellStyle name="20% - Énfasis6 21" xfId="2448"/>
    <cellStyle name="20% - Énfasis6 21 2" xfId="2449"/>
    <cellStyle name="20% - Énfasis6 22" xfId="2450"/>
    <cellStyle name="20% - Énfasis6 22 2" xfId="2451"/>
    <cellStyle name="20% - Énfasis6 23" xfId="2452"/>
    <cellStyle name="20% - Énfasis6 23 2" xfId="2453"/>
    <cellStyle name="20% - Énfasis6 24" xfId="2454"/>
    <cellStyle name="20% - Énfasis6 24 2" xfId="2455"/>
    <cellStyle name="20% - Énfasis6 25" xfId="2456"/>
    <cellStyle name="20% - Énfasis6 25 2" xfId="2457"/>
    <cellStyle name="20% - Énfasis6 26" xfId="2458"/>
    <cellStyle name="20% - Énfasis6 26 2" xfId="2459"/>
    <cellStyle name="20% - Énfasis6 27" xfId="2460"/>
    <cellStyle name="20% - Énfasis6 27 2" xfId="2461"/>
    <cellStyle name="20% - Énfasis6 28" xfId="2462"/>
    <cellStyle name="20% - Énfasis6 28 2" xfId="2463"/>
    <cellStyle name="20% - Énfasis6 29" xfId="2464"/>
    <cellStyle name="20% - Énfasis6 29 2" xfId="2465"/>
    <cellStyle name="20% - Énfasis6 3" xfId="26"/>
    <cellStyle name="20% - Énfasis6 3 2" xfId="2466"/>
    <cellStyle name="20% - Énfasis6 3 3" xfId="2467"/>
    <cellStyle name="20% - Énfasis6 30" xfId="2468"/>
    <cellStyle name="20% - Énfasis6 30 2" xfId="2469"/>
    <cellStyle name="20% - Énfasis6 31" xfId="2470"/>
    <cellStyle name="20% - Énfasis6 31 2" xfId="2471"/>
    <cellStyle name="20% - Énfasis6 32" xfId="2472"/>
    <cellStyle name="20% - Énfasis6 32 2" xfId="2473"/>
    <cellStyle name="20% - Énfasis6 33" xfId="2474"/>
    <cellStyle name="20% - Énfasis6 33 2" xfId="2475"/>
    <cellStyle name="20% - Énfasis6 34" xfId="2476"/>
    <cellStyle name="20% - Énfasis6 34 2" xfId="2477"/>
    <cellStyle name="20% - Énfasis6 35" xfId="2478"/>
    <cellStyle name="20% - Énfasis6 35 2" xfId="2479"/>
    <cellStyle name="20% - Énfasis6 36" xfId="2480"/>
    <cellStyle name="20% - Énfasis6 36 2" xfId="2481"/>
    <cellStyle name="20% - Énfasis6 37" xfId="2482"/>
    <cellStyle name="20% - Énfasis6 37 2" xfId="2483"/>
    <cellStyle name="20% - Énfasis6 38" xfId="2484"/>
    <cellStyle name="20% - Énfasis6 38 2" xfId="2485"/>
    <cellStyle name="20% - Énfasis6 39" xfId="2486"/>
    <cellStyle name="20% - Énfasis6 39 2" xfId="2487"/>
    <cellStyle name="20% - Énfasis6 4" xfId="27"/>
    <cellStyle name="20% - Énfasis6 4 2" xfId="2488"/>
    <cellStyle name="20% - Énfasis6 4 3" xfId="2489"/>
    <cellStyle name="20% - Énfasis6 40" xfId="2490"/>
    <cellStyle name="20% - Énfasis6 40 2" xfId="2491"/>
    <cellStyle name="20% - Énfasis6 41" xfId="2492"/>
    <cellStyle name="20% - Énfasis6 41 2" xfId="2493"/>
    <cellStyle name="20% - Énfasis6 42" xfId="2494"/>
    <cellStyle name="20% - Énfasis6 42 2" xfId="2495"/>
    <cellStyle name="20% - Énfasis6 43" xfId="2496"/>
    <cellStyle name="20% - Énfasis6 43 2" xfId="2497"/>
    <cellStyle name="20% - Énfasis6 44" xfId="2498"/>
    <cellStyle name="20% - Énfasis6 44 2" xfId="2499"/>
    <cellStyle name="20% - Énfasis6 45" xfId="2500"/>
    <cellStyle name="20% - Énfasis6 45 2" xfId="2501"/>
    <cellStyle name="20% - Énfasis6 46" xfId="2502"/>
    <cellStyle name="20% - Énfasis6 46 2" xfId="2503"/>
    <cellStyle name="20% - Énfasis6 47" xfId="2504"/>
    <cellStyle name="20% - Énfasis6 47 2" xfId="2505"/>
    <cellStyle name="20% - Énfasis6 48" xfId="2506"/>
    <cellStyle name="20% - Énfasis6 48 2" xfId="2507"/>
    <cellStyle name="20% - Énfasis6 49" xfId="2508"/>
    <cellStyle name="20% - Énfasis6 49 2" xfId="2509"/>
    <cellStyle name="20% - Énfasis6 5" xfId="2510"/>
    <cellStyle name="20% - Énfasis6 5 2" xfId="2511"/>
    <cellStyle name="20% - Énfasis6 50" xfId="2512"/>
    <cellStyle name="20% - Énfasis6 50 2" xfId="2513"/>
    <cellStyle name="20% - Énfasis6 51" xfId="2514"/>
    <cellStyle name="20% - Énfasis6 51 2" xfId="2515"/>
    <cellStyle name="20% - Énfasis6 52" xfId="2516"/>
    <cellStyle name="20% - Énfasis6 52 2" xfId="2517"/>
    <cellStyle name="20% - Énfasis6 53" xfId="2518"/>
    <cellStyle name="20% - Énfasis6 53 2" xfId="2519"/>
    <cellStyle name="20% - Énfasis6 54" xfId="2520"/>
    <cellStyle name="20% - Énfasis6 54 2" xfId="2521"/>
    <cellStyle name="20% - Énfasis6 55" xfId="2522"/>
    <cellStyle name="20% - Énfasis6 55 2" xfId="2523"/>
    <cellStyle name="20% - Énfasis6 56" xfId="2524"/>
    <cellStyle name="20% - Énfasis6 56 2" xfId="2525"/>
    <cellStyle name="20% - Énfasis6 57" xfId="2526"/>
    <cellStyle name="20% - Énfasis6 57 2" xfId="2527"/>
    <cellStyle name="20% - Énfasis6 58" xfId="2528"/>
    <cellStyle name="20% - Énfasis6 58 2" xfId="2529"/>
    <cellStyle name="20% - Énfasis6 59" xfId="2530"/>
    <cellStyle name="20% - Énfasis6 59 2" xfId="2531"/>
    <cellStyle name="20% - Énfasis6 6" xfId="2532"/>
    <cellStyle name="20% - Énfasis6 6 2" xfId="2533"/>
    <cellStyle name="20% - Énfasis6 60" xfId="2534"/>
    <cellStyle name="20% - Énfasis6 60 2" xfId="2535"/>
    <cellStyle name="20% - Énfasis6 61" xfId="2536"/>
    <cellStyle name="20% - Énfasis6 61 2" xfId="2537"/>
    <cellStyle name="20% - Énfasis6 62" xfId="2538"/>
    <cellStyle name="20% - Énfasis6 62 2" xfId="2539"/>
    <cellStyle name="20% - Énfasis6 63" xfId="2540"/>
    <cellStyle name="20% - Énfasis6 63 2" xfId="2541"/>
    <cellStyle name="20% - Énfasis6 64" xfId="2542"/>
    <cellStyle name="20% - Énfasis6 64 2" xfId="2543"/>
    <cellStyle name="20% - Énfasis6 65" xfId="2544"/>
    <cellStyle name="20% - Énfasis6 65 2" xfId="2545"/>
    <cellStyle name="20% - Énfasis6 66" xfId="2546"/>
    <cellStyle name="20% - Énfasis6 66 2" xfId="2547"/>
    <cellStyle name="20% - Énfasis6 67" xfId="2548"/>
    <cellStyle name="20% - Énfasis6 67 2" xfId="2549"/>
    <cellStyle name="20% - Énfasis6 68" xfId="2550"/>
    <cellStyle name="20% - Énfasis6 68 2" xfId="2551"/>
    <cellStyle name="20% - Énfasis6 69" xfId="2552"/>
    <cellStyle name="20% - Énfasis6 69 2" xfId="2553"/>
    <cellStyle name="20% - Énfasis6 7" xfId="2554"/>
    <cellStyle name="20% - Énfasis6 7 2" xfId="2555"/>
    <cellStyle name="20% - Énfasis6 70" xfId="2556"/>
    <cellStyle name="20% - Énfasis6 70 2" xfId="2557"/>
    <cellStyle name="20% - Énfasis6 71" xfId="2558"/>
    <cellStyle name="20% - Énfasis6 71 2" xfId="2559"/>
    <cellStyle name="20% - Énfasis6 72" xfId="2560"/>
    <cellStyle name="20% - Énfasis6 72 2" xfId="2561"/>
    <cellStyle name="20% - Énfasis6 73" xfId="2562"/>
    <cellStyle name="20% - Énfasis6 73 2" xfId="2563"/>
    <cellStyle name="20% - Énfasis6 74" xfId="2564"/>
    <cellStyle name="20% - Énfasis6 74 2" xfId="2565"/>
    <cellStyle name="20% - Énfasis6 75" xfId="2566"/>
    <cellStyle name="20% - Énfasis6 75 2" xfId="2567"/>
    <cellStyle name="20% - Énfasis6 76" xfId="2568"/>
    <cellStyle name="20% - Énfasis6 76 2" xfId="2569"/>
    <cellStyle name="20% - Énfasis6 77" xfId="2570"/>
    <cellStyle name="20% - Énfasis6 77 2" xfId="2571"/>
    <cellStyle name="20% - Énfasis6 78" xfId="2572"/>
    <cellStyle name="20% - Énfasis6 78 2" xfId="2573"/>
    <cellStyle name="20% - Énfasis6 79" xfId="2574"/>
    <cellStyle name="20% - Énfasis6 79 2" xfId="2575"/>
    <cellStyle name="20% - Énfasis6 8" xfId="2576"/>
    <cellStyle name="20% - Énfasis6 8 2" xfId="2577"/>
    <cellStyle name="20% - Énfasis6 80" xfId="2578"/>
    <cellStyle name="20% - Énfasis6 80 2" xfId="2579"/>
    <cellStyle name="20% - Énfasis6 81" xfId="2580"/>
    <cellStyle name="20% - Énfasis6 81 2" xfId="2581"/>
    <cellStyle name="20% - Énfasis6 82" xfId="2582"/>
    <cellStyle name="20% - Énfasis6 82 2" xfId="2583"/>
    <cellStyle name="20% - Énfasis6 83" xfId="2584"/>
    <cellStyle name="20% - Énfasis6 83 2" xfId="2585"/>
    <cellStyle name="20% - Énfasis6 84" xfId="2586"/>
    <cellStyle name="20% - Énfasis6 84 2" xfId="2587"/>
    <cellStyle name="20% - Énfasis6 85" xfId="2588"/>
    <cellStyle name="20% - Énfasis6 85 2" xfId="2589"/>
    <cellStyle name="20% - Énfasis6 86" xfId="2590"/>
    <cellStyle name="20% - Énfasis6 86 2" xfId="2591"/>
    <cellStyle name="20% - Énfasis6 87" xfId="2592"/>
    <cellStyle name="20% - Énfasis6 87 2" xfId="2593"/>
    <cellStyle name="20% - Énfasis6 88" xfId="2594"/>
    <cellStyle name="20% - Énfasis6 88 2" xfId="2595"/>
    <cellStyle name="20% - Énfasis6 89" xfId="2596"/>
    <cellStyle name="20% - Énfasis6 89 2" xfId="2597"/>
    <cellStyle name="20% - Énfasis6 9" xfId="2598"/>
    <cellStyle name="20% - Énfasis6 9 2" xfId="2599"/>
    <cellStyle name="20% - Énfasis6 90" xfId="2600"/>
    <cellStyle name="20% - Énfasis6 90 2" xfId="2601"/>
    <cellStyle name="20% - Énfasis6 91" xfId="2602"/>
    <cellStyle name="20% - Énfasis6 91 2" xfId="2603"/>
    <cellStyle name="20% - Énfasis6 92" xfId="2604"/>
    <cellStyle name="20% - Énfasis6 92 2" xfId="2605"/>
    <cellStyle name="20% - Énfasis6 93" xfId="2606"/>
    <cellStyle name="20% - Énfasis6 93 2" xfId="2607"/>
    <cellStyle name="20% - Énfasis6 94" xfId="2608"/>
    <cellStyle name="20% - Énfasis6 94 2" xfId="2609"/>
    <cellStyle name="20% - Énfasis6 95" xfId="2610"/>
    <cellStyle name="20% - Énfasis6 95 2" xfId="2611"/>
    <cellStyle name="20% - Énfasis6 96" xfId="2612"/>
    <cellStyle name="20% - Énfasis6 96 2" xfId="2613"/>
    <cellStyle name="20% - Énfasis6 97" xfId="2614"/>
    <cellStyle name="20% - Énfasis6 97 2" xfId="2615"/>
    <cellStyle name="20% - Énfasis6 98" xfId="2616"/>
    <cellStyle name="20% - Énfasis6 98 2" xfId="2617"/>
    <cellStyle name="20% - Énfasis6 99" xfId="2618"/>
    <cellStyle name="20% - Énfasis6 99 2" xfId="2619"/>
    <cellStyle name="3 indents" xfId="2620"/>
    <cellStyle name="4 indents" xfId="2621"/>
    <cellStyle name="40% - Accent1" xfId="2622"/>
    <cellStyle name="40% - Accent1 2" xfId="2623"/>
    <cellStyle name="40% - Accent1 3" xfId="2624"/>
    <cellStyle name="40% - Accent1 4" xfId="2625"/>
    <cellStyle name="40% - Accent2" xfId="2626"/>
    <cellStyle name="40% - Accent2 2" xfId="2627"/>
    <cellStyle name="40% - Accent2 3" xfId="2628"/>
    <cellStyle name="40% - Accent2 4" xfId="2629"/>
    <cellStyle name="40% - Accent3" xfId="2630"/>
    <cellStyle name="40% - Accent3 2" xfId="2631"/>
    <cellStyle name="40% - Accent3 3" xfId="2632"/>
    <cellStyle name="40% - Accent3 4" xfId="2633"/>
    <cellStyle name="40% - Accent4" xfId="2634"/>
    <cellStyle name="40% - Accent4 2" xfId="2635"/>
    <cellStyle name="40% - Accent4 3" xfId="2636"/>
    <cellStyle name="40% - Accent4 4" xfId="2637"/>
    <cellStyle name="40% - Accent5" xfId="2638"/>
    <cellStyle name="40% - Accent5 2" xfId="2639"/>
    <cellStyle name="40% - Accent5 3" xfId="2640"/>
    <cellStyle name="40% - Accent5 4" xfId="2641"/>
    <cellStyle name="40% - Accent6" xfId="2642"/>
    <cellStyle name="40% - Accent6 2" xfId="2643"/>
    <cellStyle name="40% - Accent6 3" xfId="2644"/>
    <cellStyle name="40% - Accent6 4" xfId="2645"/>
    <cellStyle name="40% - Énfasis1 10" xfId="2646"/>
    <cellStyle name="40% - Énfasis1 10 2" xfId="2647"/>
    <cellStyle name="40% - Énfasis1 100" xfId="2648"/>
    <cellStyle name="40% - Énfasis1 100 2" xfId="2649"/>
    <cellStyle name="40% - Énfasis1 101" xfId="2650"/>
    <cellStyle name="40% - Énfasis1 101 2" xfId="2651"/>
    <cellStyle name="40% - Énfasis1 102" xfId="2652"/>
    <cellStyle name="40% - Énfasis1 102 2" xfId="2653"/>
    <cellStyle name="40% - Énfasis1 103" xfId="2654"/>
    <cellStyle name="40% - Énfasis1 103 2" xfId="2655"/>
    <cellStyle name="40% - Énfasis1 104" xfId="2656"/>
    <cellStyle name="40% - Énfasis1 104 2" xfId="2657"/>
    <cellStyle name="40% - Énfasis1 105" xfId="2658"/>
    <cellStyle name="40% - Énfasis1 105 2" xfId="2659"/>
    <cellStyle name="40% - Énfasis1 106" xfId="2660"/>
    <cellStyle name="40% - Énfasis1 106 2" xfId="2661"/>
    <cellStyle name="40% - Énfasis1 107" xfId="2662"/>
    <cellStyle name="40% - Énfasis1 107 2" xfId="2663"/>
    <cellStyle name="40% - Énfasis1 108" xfId="2664"/>
    <cellStyle name="40% - Énfasis1 108 2" xfId="2665"/>
    <cellStyle name="40% - Énfasis1 109" xfId="2666"/>
    <cellStyle name="40% - Énfasis1 109 2" xfId="2667"/>
    <cellStyle name="40% - Énfasis1 11" xfId="2668"/>
    <cellStyle name="40% - Énfasis1 11 2" xfId="2669"/>
    <cellStyle name="40% - Énfasis1 110" xfId="2670"/>
    <cellStyle name="40% - Énfasis1 110 2" xfId="2671"/>
    <cellStyle name="40% - Énfasis1 111" xfId="2672"/>
    <cellStyle name="40% - Énfasis1 111 2" xfId="2673"/>
    <cellStyle name="40% - Énfasis1 112" xfId="2674"/>
    <cellStyle name="40% - Énfasis1 112 2" xfId="2675"/>
    <cellStyle name="40% - Énfasis1 113" xfId="2676"/>
    <cellStyle name="40% - Énfasis1 113 2" xfId="2677"/>
    <cellStyle name="40% - Énfasis1 114" xfId="2678"/>
    <cellStyle name="40% - Énfasis1 114 2" xfId="2679"/>
    <cellStyle name="40% - Énfasis1 115" xfId="2680"/>
    <cellStyle name="40% - Énfasis1 115 2" xfId="2681"/>
    <cellStyle name="40% - Énfasis1 116" xfId="2682"/>
    <cellStyle name="40% - Énfasis1 116 2" xfId="2683"/>
    <cellStyle name="40% - Énfasis1 117" xfId="2684"/>
    <cellStyle name="40% - Énfasis1 117 2" xfId="2685"/>
    <cellStyle name="40% - Énfasis1 118" xfId="2686"/>
    <cellStyle name="40% - Énfasis1 118 2" xfId="2687"/>
    <cellStyle name="40% - Énfasis1 119" xfId="2688"/>
    <cellStyle name="40% - Énfasis1 119 2" xfId="2689"/>
    <cellStyle name="40% - Énfasis1 12" xfId="2690"/>
    <cellStyle name="40% - Énfasis1 12 2" xfId="2691"/>
    <cellStyle name="40% - Énfasis1 120" xfId="2692"/>
    <cellStyle name="40% - Énfasis1 120 2" xfId="2693"/>
    <cellStyle name="40% - Énfasis1 121" xfId="2694"/>
    <cellStyle name="40% - Énfasis1 121 2" xfId="2695"/>
    <cellStyle name="40% - Énfasis1 122" xfId="2696"/>
    <cellStyle name="40% - Énfasis1 122 2" xfId="2697"/>
    <cellStyle name="40% - Énfasis1 123" xfId="2698"/>
    <cellStyle name="40% - Énfasis1 123 2" xfId="2699"/>
    <cellStyle name="40% - Énfasis1 124" xfId="2700"/>
    <cellStyle name="40% - Énfasis1 124 2" xfId="2701"/>
    <cellStyle name="40% - Énfasis1 125" xfId="2702"/>
    <cellStyle name="40% - Énfasis1 125 2" xfId="2703"/>
    <cellStyle name="40% - Énfasis1 126" xfId="2704"/>
    <cellStyle name="40% - Énfasis1 126 2" xfId="2705"/>
    <cellStyle name="40% - Énfasis1 127" xfId="2706"/>
    <cellStyle name="40% - Énfasis1 127 2" xfId="2707"/>
    <cellStyle name="40% - Énfasis1 128" xfId="2708"/>
    <cellStyle name="40% - Énfasis1 128 2" xfId="2709"/>
    <cellStyle name="40% - Énfasis1 129" xfId="2710"/>
    <cellStyle name="40% - Énfasis1 129 2" xfId="2711"/>
    <cellStyle name="40% - Énfasis1 13" xfId="2712"/>
    <cellStyle name="40% - Énfasis1 13 2" xfId="2713"/>
    <cellStyle name="40% - Énfasis1 130" xfId="2714"/>
    <cellStyle name="40% - Énfasis1 130 2" xfId="2715"/>
    <cellStyle name="40% - Énfasis1 131" xfId="2716"/>
    <cellStyle name="40% - Énfasis1 131 2" xfId="2717"/>
    <cellStyle name="40% - Énfasis1 132" xfId="2718"/>
    <cellStyle name="40% - Énfasis1 132 2" xfId="2719"/>
    <cellStyle name="40% - Énfasis1 133" xfId="2720"/>
    <cellStyle name="40% - Énfasis1 133 2" xfId="2721"/>
    <cellStyle name="40% - Énfasis1 134" xfId="2722"/>
    <cellStyle name="40% - Énfasis1 134 2" xfId="2723"/>
    <cellStyle name="40% - Énfasis1 135" xfId="2724"/>
    <cellStyle name="40% - Énfasis1 135 2" xfId="2725"/>
    <cellStyle name="40% - Énfasis1 136" xfId="2726"/>
    <cellStyle name="40% - Énfasis1 136 2" xfId="2727"/>
    <cellStyle name="40% - Énfasis1 137" xfId="2728"/>
    <cellStyle name="40% - Énfasis1 137 2" xfId="2729"/>
    <cellStyle name="40% - Énfasis1 138" xfId="2730"/>
    <cellStyle name="40% - Énfasis1 138 2" xfId="2731"/>
    <cellStyle name="40% - Énfasis1 139" xfId="2732"/>
    <cellStyle name="40% - Énfasis1 139 2" xfId="2733"/>
    <cellStyle name="40% - Énfasis1 14" xfId="2734"/>
    <cellStyle name="40% - Énfasis1 14 2" xfId="2735"/>
    <cellStyle name="40% - Énfasis1 140" xfId="2736"/>
    <cellStyle name="40% - Énfasis1 140 2" xfId="2737"/>
    <cellStyle name="40% - Énfasis1 141" xfId="2738"/>
    <cellStyle name="40% - Énfasis1 141 2" xfId="2739"/>
    <cellStyle name="40% - Énfasis1 142" xfId="2740"/>
    <cellStyle name="40% - Énfasis1 142 2" xfId="2741"/>
    <cellStyle name="40% - Énfasis1 143" xfId="2742"/>
    <cellStyle name="40% - Énfasis1 143 2" xfId="2743"/>
    <cellStyle name="40% - Énfasis1 144" xfId="2744"/>
    <cellStyle name="40% - Énfasis1 144 2" xfId="2745"/>
    <cellStyle name="40% - Énfasis1 145" xfId="2746"/>
    <cellStyle name="40% - Énfasis1 145 2" xfId="2747"/>
    <cellStyle name="40% - Énfasis1 146" xfId="2748"/>
    <cellStyle name="40% - Énfasis1 146 2" xfId="2749"/>
    <cellStyle name="40% - Énfasis1 147" xfId="2750"/>
    <cellStyle name="40% - Énfasis1 147 2" xfId="2751"/>
    <cellStyle name="40% - Énfasis1 148" xfId="2752"/>
    <cellStyle name="40% - Énfasis1 148 2" xfId="2753"/>
    <cellStyle name="40% - Énfasis1 149" xfId="2754"/>
    <cellStyle name="40% - Énfasis1 149 2" xfId="2755"/>
    <cellStyle name="40% - Énfasis1 15" xfId="2756"/>
    <cellStyle name="40% - Énfasis1 15 2" xfId="2757"/>
    <cellStyle name="40% - Énfasis1 150" xfId="2758"/>
    <cellStyle name="40% - Énfasis1 150 2" xfId="2759"/>
    <cellStyle name="40% - Énfasis1 151" xfId="2760"/>
    <cellStyle name="40% - Énfasis1 151 2" xfId="2761"/>
    <cellStyle name="40% - Énfasis1 152" xfId="2762"/>
    <cellStyle name="40% - Énfasis1 152 2" xfId="2763"/>
    <cellStyle name="40% - Énfasis1 153" xfId="2764"/>
    <cellStyle name="40% - Énfasis1 153 2" xfId="2765"/>
    <cellStyle name="40% - Énfasis1 154" xfId="2766"/>
    <cellStyle name="40% - Énfasis1 154 2" xfId="2767"/>
    <cellStyle name="40% - Énfasis1 155" xfId="2768"/>
    <cellStyle name="40% - Énfasis1 155 2" xfId="2769"/>
    <cellStyle name="40% - Énfasis1 156" xfId="2770"/>
    <cellStyle name="40% - Énfasis1 156 2" xfId="2771"/>
    <cellStyle name="40% - Énfasis1 157" xfId="2772"/>
    <cellStyle name="40% - Énfasis1 157 2" xfId="2773"/>
    <cellStyle name="40% - Énfasis1 158" xfId="2774"/>
    <cellStyle name="40% - Énfasis1 158 2" xfId="2775"/>
    <cellStyle name="40% - Énfasis1 159" xfId="2776"/>
    <cellStyle name="40% - Énfasis1 159 2" xfId="2777"/>
    <cellStyle name="40% - Énfasis1 16" xfId="2778"/>
    <cellStyle name="40% - Énfasis1 16 2" xfId="2779"/>
    <cellStyle name="40% - Énfasis1 160" xfId="2780"/>
    <cellStyle name="40% - Énfasis1 160 2" xfId="2781"/>
    <cellStyle name="40% - Énfasis1 161" xfId="2782"/>
    <cellStyle name="40% - Énfasis1 161 2" xfId="2783"/>
    <cellStyle name="40% - Énfasis1 162" xfId="2784"/>
    <cellStyle name="40% - Énfasis1 162 2" xfId="2785"/>
    <cellStyle name="40% - Énfasis1 163" xfId="2786"/>
    <cellStyle name="40% - Énfasis1 163 2" xfId="2787"/>
    <cellStyle name="40% - Énfasis1 164" xfId="2788"/>
    <cellStyle name="40% - Énfasis1 164 2" xfId="2789"/>
    <cellStyle name="40% - Énfasis1 165" xfId="2790"/>
    <cellStyle name="40% - Énfasis1 165 2" xfId="2791"/>
    <cellStyle name="40% - Énfasis1 166" xfId="2792"/>
    <cellStyle name="40% - Énfasis1 166 2" xfId="2793"/>
    <cellStyle name="40% - Énfasis1 167" xfId="2794"/>
    <cellStyle name="40% - Énfasis1 167 2" xfId="2795"/>
    <cellStyle name="40% - Énfasis1 168" xfId="2796"/>
    <cellStyle name="40% - Énfasis1 168 2" xfId="2797"/>
    <cellStyle name="40% - Énfasis1 169" xfId="2798"/>
    <cellStyle name="40% - Énfasis1 169 2" xfId="2799"/>
    <cellStyle name="40% - Énfasis1 17" xfId="2800"/>
    <cellStyle name="40% - Énfasis1 17 2" xfId="2801"/>
    <cellStyle name="40% - Énfasis1 170" xfId="2802"/>
    <cellStyle name="40% - Énfasis1 170 2" xfId="2803"/>
    <cellStyle name="40% - Énfasis1 171" xfId="2804"/>
    <cellStyle name="40% - Énfasis1 171 2" xfId="2805"/>
    <cellStyle name="40% - Énfasis1 172" xfId="2806"/>
    <cellStyle name="40% - Énfasis1 172 2" xfId="2807"/>
    <cellStyle name="40% - Énfasis1 173" xfId="2808"/>
    <cellStyle name="40% - Énfasis1 173 2" xfId="2809"/>
    <cellStyle name="40% - Énfasis1 174" xfId="2810"/>
    <cellStyle name="40% - Énfasis1 174 2" xfId="2811"/>
    <cellStyle name="40% - Énfasis1 175" xfId="2812"/>
    <cellStyle name="40% - Énfasis1 175 2" xfId="2813"/>
    <cellStyle name="40% - Énfasis1 176" xfId="2814"/>
    <cellStyle name="40% - Énfasis1 176 2" xfId="2815"/>
    <cellStyle name="40% - Énfasis1 177" xfId="2816"/>
    <cellStyle name="40% - Énfasis1 177 2" xfId="2817"/>
    <cellStyle name="40% - Énfasis1 178" xfId="2818"/>
    <cellStyle name="40% - Énfasis1 178 2" xfId="2819"/>
    <cellStyle name="40% - Énfasis1 179" xfId="2820"/>
    <cellStyle name="40% - Énfasis1 179 2" xfId="2821"/>
    <cellStyle name="40% - Énfasis1 18" xfId="2822"/>
    <cellStyle name="40% - Énfasis1 18 2" xfId="2823"/>
    <cellStyle name="40% - Énfasis1 180" xfId="2824"/>
    <cellStyle name="40% - Énfasis1 180 2" xfId="2825"/>
    <cellStyle name="40% - Énfasis1 181" xfId="2826"/>
    <cellStyle name="40% - Énfasis1 181 2" xfId="2827"/>
    <cellStyle name="40% - Énfasis1 182" xfId="2828"/>
    <cellStyle name="40% - Énfasis1 182 2" xfId="2829"/>
    <cellStyle name="40% - Énfasis1 183" xfId="2830"/>
    <cellStyle name="40% - Énfasis1 183 2" xfId="2831"/>
    <cellStyle name="40% - Énfasis1 184" xfId="2832"/>
    <cellStyle name="40% - Énfasis1 184 2" xfId="2833"/>
    <cellStyle name="40% - Énfasis1 185" xfId="2834"/>
    <cellStyle name="40% - Énfasis1 185 2" xfId="2835"/>
    <cellStyle name="40% - Énfasis1 186" xfId="2836"/>
    <cellStyle name="40% - Énfasis1 186 2" xfId="2837"/>
    <cellStyle name="40% - Énfasis1 187" xfId="2838"/>
    <cellStyle name="40% - Énfasis1 187 2" xfId="2839"/>
    <cellStyle name="40% - Énfasis1 188" xfId="2840"/>
    <cellStyle name="40% - Énfasis1 188 2" xfId="2841"/>
    <cellStyle name="40% - Énfasis1 189" xfId="2842"/>
    <cellStyle name="40% - Énfasis1 189 2" xfId="2843"/>
    <cellStyle name="40% - Énfasis1 19" xfId="2844"/>
    <cellStyle name="40% - Énfasis1 19 2" xfId="2845"/>
    <cellStyle name="40% - Énfasis1 190" xfId="2846"/>
    <cellStyle name="40% - Énfasis1 190 2" xfId="2847"/>
    <cellStyle name="40% - Énfasis1 2" xfId="28"/>
    <cellStyle name="40% - Énfasis1 2 10" xfId="2848"/>
    <cellStyle name="40% - Énfasis1 2 11" xfId="2849"/>
    <cellStyle name="40% - Énfasis1 2 12" xfId="2850"/>
    <cellStyle name="40% - Énfasis1 2 13" xfId="2851"/>
    <cellStyle name="40% - Énfasis1 2 14" xfId="2852"/>
    <cellStyle name="40% - Énfasis1 2 15" xfId="2853"/>
    <cellStyle name="40% - Énfasis1 2 16" xfId="2854"/>
    <cellStyle name="40% - Énfasis1 2 2" xfId="2855"/>
    <cellStyle name="40% - Énfasis1 2 2 2" xfId="2856"/>
    <cellStyle name="40% - Énfasis1 2 3" xfId="2857"/>
    <cellStyle name="40% - Énfasis1 2 3 2" xfId="2858"/>
    <cellStyle name="40% - Énfasis1 2 4" xfId="2859"/>
    <cellStyle name="40% - Énfasis1 2 5" xfId="2860"/>
    <cellStyle name="40% - Énfasis1 2 6" xfId="2861"/>
    <cellStyle name="40% - Énfasis1 2 7" xfId="2862"/>
    <cellStyle name="40% - Énfasis1 2 8" xfId="2863"/>
    <cellStyle name="40% - Énfasis1 2 9" xfId="2864"/>
    <cellStyle name="40% - Énfasis1 20" xfId="2865"/>
    <cellStyle name="40% - Énfasis1 20 2" xfId="2866"/>
    <cellStyle name="40% - Énfasis1 21" xfId="2867"/>
    <cellStyle name="40% - Énfasis1 21 2" xfId="2868"/>
    <cellStyle name="40% - Énfasis1 22" xfId="2869"/>
    <cellStyle name="40% - Énfasis1 22 2" xfId="2870"/>
    <cellStyle name="40% - Énfasis1 23" xfId="2871"/>
    <cellStyle name="40% - Énfasis1 23 2" xfId="2872"/>
    <cellStyle name="40% - Énfasis1 24" xfId="2873"/>
    <cellStyle name="40% - Énfasis1 24 2" xfId="2874"/>
    <cellStyle name="40% - Énfasis1 25" xfId="2875"/>
    <cellStyle name="40% - Énfasis1 25 2" xfId="2876"/>
    <cellStyle name="40% - Énfasis1 26" xfId="2877"/>
    <cellStyle name="40% - Énfasis1 26 2" xfId="2878"/>
    <cellStyle name="40% - Énfasis1 27" xfId="2879"/>
    <cellStyle name="40% - Énfasis1 27 2" xfId="2880"/>
    <cellStyle name="40% - Énfasis1 28" xfId="2881"/>
    <cellStyle name="40% - Énfasis1 28 2" xfId="2882"/>
    <cellStyle name="40% - Énfasis1 29" xfId="2883"/>
    <cellStyle name="40% - Énfasis1 29 2" xfId="2884"/>
    <cellStyle name="40% - Énfasis1 3" xfId="29"/>
    <cellStyle name="40% - Énfasis1 3 2" xfId="2885"/>
    <cellStyle name="40% - Énfasis1 3 3" xfId="2886"/>
    <cellStyle name="40% - Énfasis1 30" xfId="2887"/>
    <cellStyle name="40% - Énfasis1 30 2" xfId="2888"/>
    <cellStyle name="40% - Énfasis1 31" xfId="2889"/>
    <cellStyle name="40% - Énfasis1 31 2" xfId="2890"/>
    <cellStyle name="40% - Énfasis1 32" xfId="2891"/>
    <cellStyle name="40% - Énfasis1 32 2" xfId="2892"/>
    <cellStyle name="40% - Énfasis1 33" xfId="2893"/>
    <cellStyle name="40% - Énfasis1 33 2" xfId="2894"/>
    <cellStyle name="40% - Énfasis1 34" xfId="2895"/>
    <cellStyle name="40% - Énfasis1 34 2" xfId="2896"/>
    <cellStyle name="40% - Énfasis1 35" xfId="2897"/>
    <cellStyle name="40% - Énfasis1 35 2" xfId="2898"/>
    <cellStyle name="40% - Énfasis1 36" xfId="2899"/>
    <cellStyle name="40% - Énfasis1 36 2" xfId="2900"/>
    <cellStyle name="40% - Énfasis1 37" xfId="2901"/>
    <cellStyle name="40% - Énfasis1 37 2" xfId="2902"/>
    <cellStyle name="40% - Énfasis1 38" xfId="2903"/>
    <cellStyle name="40% - Énfasis1 38 2" xfId="2904"/>
    <cellStyle name="40% - Énfasis1 39" xfId="2905"/>
    <cellStyle name="40% - Énfasis1 39 2" xfId="2906"/>
    <cellStyle name="40% - Énfasis1 4" xfId="30"/>
    <cellStyle name="40% - Énfasis1 4 2" xfId="2907"/>
    <cellStyle name="40% - Énfasis1 4 3" xfId="2908"/>
    <cellStyle name="40% - Énfasis1 40" xfId="2909"/>
    <cellStyle name="40% - Énfasis1 40 2" xfId="2910"/>
    <cellStyle name="40% - Énfasis1 41" xfId="2911"/>
    <cellStyle name="40% - Énfasis1 41 2" xfId="2912"/>
    <cellStyle name="40% - Énfasis1 42" xfId="2913"/>
    <cellStyle name="40% - Énfasis1 42 2" xfId="2914"/>
    <cellStyle name="40% - Énfasis1 43" xfId="2915"/>
    <cellStyle name="40% - Énfasis1 43 2" xfId="2916"/>
    <cellStyle name="40% - Énfasis1 44" xfId="2917"/>
    <cellStyle name="40% - Énfasis1 44 2" xfId="2918"/>
    <cellStyle name="40% - Énfasis1 45" xfId="2919"/>
    <cellStyle name="40% - Énfasis1 45 2" xfId="2920"/>
    <cellStyle name="40% - Énfasis1 46" xfId="2921"/>
    <cellStyle name="40% - Énfasis1 46 2" xfId="2922"/>
    <cellStyle name="40% - Énfasis1 47" xfId="2923"/>
    <cellStyle name="40% - Énfasis1 47 2" xfId="2924"/>
    <cellStyle name="40% - Énfasis1 48" xfId="2925"/>
    <cellStyle name="40% - Énfasis1 48 2" xfId="2926"/>
    <cellStyle name="40% - Énfasis1 49" xfId="2927"/>
    <cellStyle name="40% - Énfasis1 49 2" xfId="2928"/>
    <cellStyle name="40% - Énfasis1 5" xfId="2929"/>
    <cellStyle name="40% - Énfasis1 5 2" xfId="2930"/>
    <cellStyle name="40% - Énfasis1 50" xfId="2931"/>
    <cellStyle name="40% - Énfasis1 50 2" xfId="2932"/>
    <cellStyle name="40% - Énfasis1 51" xfId="2933"/>
    <cellStyle name="40% - Énfasis1 51 2" xfId="2934"/>
    <cellStyle name="40% - Énfasis1 52" xfId="2935"/>
    <cellStyle name="40% - Énfasis1 52 2" xfId="2936"/>
    <cellStyle name="40% - Énfasis1 53" xfId="2937"/>
    <cellStyle name="40% - Énfasis1 53 2" xfId="2938"/>
    <cellStyle name="40% - Énfasis1 54" xfId="2939"/>
    <cellStyle name="40% - Énfasis1 54 2" xfId="2940"/>
    <cellStyle name="40% - Énfasis1 55" xfId="2941"/>
    <cellStyle name="40% - Énfasis1 55 2" xfId="2942"/>
    <cellStyle name="40% - Énfasis1 56" xfId="2943"/>
    <cellStyle name="40% - Énfasis1 56 2" xfId="2944"/>
    <cellStyle name="40% - Énfasis1 57" xfId="2945"/>
    <cellStyle name="40% - Énfasis1 57 2" xfId="2946"/>
    <cellStyle name="40% - Énfasis1 58" xfId="2947"/>
    <cellStyle name="40% - Énfasis1 58 2" xfId="2948"/>
    <cellStyle name="40% - Énfasis1 59" xfId="2949"/>
    <cellStyle name="40% - Énfasis1 59 2" xfId="2950"/>
    <cellStyle name="40% - Énfasis1 6" xfId="2951"/>
    <cellStyle name="40% - Énfasis1 6 2" xfId="2952"/>
    <cellStyle name="40% - Énfasis1 60" xfId="2953"/>
    <cellStyle name="40% - Énfasis1 60 2" xfId="2954"/>
    <cellStyle name="40% - Énfasis1 61" xfId="2955"/>
    <cellStyle name="40% - Énfasis1 61 2" xfId="2956"/>
    <cellStyle name="40% - Énfasis1 62" xfId="2957"/>
    <cellStyle name="40% - Énfasis1 62 2" xfId="2958"/>
    <cellStyle name="40% - Énfasis1 63" xfId="2959"/>
    <cellStyle name="40% - Énfasis1 63 2" xfId="2960"/>
    <cellStyle name="40% - Énfasis1 64" xfId="2961"/>
    <cellStyle name="40% - Énfasis1 64 2" xfId="2962"/>
    <cellStyle name="40% - Énfasis1 65" xfId="2963"/>
    <cellStyle name="40% - Énfasis1 65 2" xfId="2964"/>
    <cellStyle name="40% - Énfasis1 66" xfId="2965"/>
    <cellStyle name="40% - Énfasis1 66 2" xfId="2966"/>
    <cellStyle name="40% - Énfasis1 67" xfId="2967"/>
    <cellStyle name="40% - Énfasis1 67 2" xfId="2968"/>
    <cellStyle name="40% - Énfasis1 68" xfId="2969"/>
    <cellStyle name="40% - Énfasis1 68 2" xfId="2970"/>
    <cellStyle name="40% - Énfasis1 69" xfId="2971"/>
    <cellStyle name="40% - Énfasis1 69 2" xfId="2972"/>
    <cellStyle name="40% - Énfasis1 7" xfId="2973"/>
    <cellStyle name="40% - Énfasis1 7 2" xfId="2974"/>
    <cellStyle name="40% - Énfasis1 70" xfId="2975"/>
    <cellStyle name="40% - Énfasis1 70 2" xfId="2976"/>
    <cellStyle name="40% - Énfasis1 71" xfId="2977"/>
    <cellStyle name="40% - Énfasis1 71 2" xfId="2978"/>
    <cellStyle name="40% - Énfasis1 72" xfId="2979"/>
    <cellStyle name="40% - Énfasis1 72 2" xfId="2980"/>
    <cellStyle name="40% - Énfasis1 73" xfId="2981"/>
    <cellStyle name="40% - Énfasis1 73 2" xfId="2982"/>
    <cellStyle name="40% - Énfasis1 74" xfId="2983"/>
    <cellStyle name="40% - Énfasis1 74 2" xfId="2984"/>
    <cellStyle name="40% - Énfasis1 75" xfId="2985"/>
    <cellStyle name="40% - Énfasis1 75 2" xfId="2986"/>
    <cellStyle name="40% - Énfasis1 76" xfId="2987"/>
    <cellStyle name="40% - Énfasis1 76 2" xfId="2988"/>
    <cellStyle name="40% - Énfasis1 77" xfId="2989"/>
    <cellStyle name="40% - Énfasis1 77 2" xfId="2990"/>
    <cellStyle name="40% - Énfasis1 78" xfId="2991"/>
    <cellStyle name="40% - Énfasis1 78 2" xfId="2992"/>
    <cellStyle name="40% - Énfasis1 79" xfId="2993"/>
    <cellStyle name="40% - Énfasis1 79 2" xfId="2994"/>
    <cellStyle name="40% - Énfasis1 8" xfId="2995"/>
    <cellStyle name="40% - Énfasis1 8 2" xfId="2996"/>
    <cellStyle name="40% - Énfasis1 80" xfId="2997"/>
    <cellStyle name="40% - Énfasis1 80 2" xfId="2998"/>
    <cellStyle name="40% - Énfasis1 81" xfId="2999"/>
    <cellStyle name="40% - Énfasis1 81 2" xfId="3000"/>
    <cellStyle name="40% - Énfasis1 82" xfId="3001"/>
    <cellStyle name="40% - Énfasis1 82 2" xfId="3002"/>
    <cellStyle name="40% - Énfasis1 83" xfId="3003"/>
    <cellStyle name="40% - Énfasis1 83 2" xfId="3004"/>
    <cellStyle name="40% - Énfasis1 84" xfId="3005"/>
    <cellStyle name="40% - Énfasis1 84 2" xfId="3006"/>
    <cellStyle name="40% - Énfasis1 85" xfId="3007"/>
    <cellStyle name="40% - Énfasis1 85 2" xfId="3008"/>
    <cellStyle name="40% - Énfasis1 86" xfId="3009"/>
    <cellStyle name="40% - Énfasis1 86 2" xfId="3010"/>
    <cellStyle name="40% - Énfasis1 87" xfId="3011"/>
    <cellStyle name="40% - Énfasis1 87 2" xfId="3012"/>
    <cellStyle name="40% - Énfasis1 88" xfId="3013"/>
    <cellStyle name="40% - Énfasis1 88 2" xfId="3014"/>
    <cellStyle name="40% - Énfasis1 89" xfId="3015"/>
    <cellStyle name="40% - Énfasis1 89 2" xfId="3016"/>
    <cellStyle name="40% - Énfasis1 9" xfId="3017"/>
    <cellStyle name="40% - Énfasis1 9 2" xfId="3018"/>
    <cellStyle name="40% - Énfasis1 90" xfId="3019"/>
    <cellStyle name="40% - Énfasis1 90 2" xfId="3020"/>
    <cellStyle name="40% - Énfasis1 91" xfId="3021"/>
    <cellStyle name="40% - Énfasis1 91 2" xfId="3022"/>
    <cellStyle name="40% - Énfasis1 92" xfId="3023"/>
    <cellStyle name="40% - Énfasis1 92 2" xfId="3024"/>
    <cellStyle name="40% - Énfasis1 93" xfId="3025"/>
    <cellStyle name="40% - Énfasis1 93 2" xfId="3026"/>
    <cellStyle name="40% - Énfasis1 94" xfId="3027"/>
    <cellStyle name="40% - Énfasis1 94 2" xfId="3028"/>
    <cellStyle name="40% - Énfasis1 95" xfId="3029"/>
    <cellStyle name="40% - Énfasis1 95 2" xfId="3030"/>
    <cellStyle name="40% - Énfasis1 96" xfId="3031"/>
    <cellStyle name="40% - Énfasis1 96 2" xfId="3032"/>
    <cellStyle name="40% - Énfasis1 97" xfId="3033"/>
    <cellStyle name="40% - Énfasis1 97 2" xfId="3034"/>
    <cellStyle name="40% - Énfasis1 98" xfId="3035"/>
    <cellStyle name="40% - Énfasis1 98 2" xfId="3036"/>
    <cellStyle name="40% - Énfasis1 99" xfId="3037"/>
    <cellStyle name="40% - Énfasis1 99 2" xfId="3038"/>
    <cellStyle name="40% - Énfasis2 10" xfId="3039"/>
    <cellStyle name="40% - Énfasis2 10 2" xfId="3040"/>
    <cellStyle name="40% - Énfasis2 100" xfId="3041"/>
    <cellStyle name="40% - Énfasis2 100 2" xfId="3042"/>
    <cellStyle name="40% - Énfasis2 101" xfId="3043"/>
    <cellStyle name="40% - Énfasis2 101 2" xfId="3044"/>
    <cellStyle name="40% - Énfasis2 102" xfId="3045"/>
    <cellStyle name="40% - Énfasis2 102 2" xfId="3046"/>
    <cellStyle name="40% - Énfasis2 103" xfId="3047"/>
    <cellStyle name="40% - Énfasis2 103 2" xfId="3048"/>
    <cellStyle name="40% - Énfasis2 104" xfId="3049"/>
    <cellStyle name="40% - Énfasis2 104 2" xfId="3050"/>
    <cellStyle name="40% - Énfasis2 105" xfId="3051"/>
    <cellStyle name="40% - Énfasis2 105 2" xfId="3052"/>
    <cellStyle name="40% - Énfasis2 106" xfId="3053"/>
    <cellStyle name="40% - Énfasis2 106 2" xfId="3054"/>
    <cellStyle name="40% - Énfasis2 107" xfId="3055"/>
    <cellStyle name="40% - Énfasis2 107 2" xfId="3056"/>
    <cellStyle name="40% - Énfasis2 108" xfId="3057"/>
    <cellStyle name="40% - Énfasis2 108 2" xfId="3058"/>
    <cellStyle name="40% - Énfasis2 109" xfId="3059"/>
    <cellStyle name="40% - Énfasis2 109 2" xfId="3060"/>
    <cellStyle name="40% - Énfasis2 11" xfId="3061"/>
    <cellStyle name="40% - Énfasis2 11 2" xfId="3062"/>
    <cellStyle name="40% - Énfasis2 110" xfId="3063"/>
    <cellStyle name="40% - Énfasis2 110 2" xfId="3064"/>
    <cellStyle name="40% - Énfasis2 111" xfId="3065"/>
    <cellStyle name="40% - Énfasis2 111 2" xfId="3066"/>
    <cellStyle name="40% - Énfasis2 112" xfId="3067"/>
    <cellStyle name="40% - Énfasis2 112 2" xfId="3068"/>
    <cellStyle name="40% - Énfasis2 113" xfId="3069"/>
    <cellStyle name="40% - Énfasis2 113 2" xfId="3070"/>
    <cellStyle name="40% - Énfasis2 114" xfId="3071"/>
    <cellStyle name="40% - Énfasis2 114 2" xfId="3072"/>
    <cellStyle name="40% - Énfasis2 115" xfId="3073"/>
    <cellStyle name="40% - Énfasis2 115 2" xfId="3074"/>
    <cellStyle name="40% - Énfasis2 116" xfId="3075"/>
    <cellStyle name="40% - Énfasis2 116 2" xfId="3076"/>
    <cellStyle name="40% - Énfasis2 117" xfId="3077"/>
    <cellStyle name="40% - Énfasis2 117 2" xfId="3078"/>
    <cellStyle name="40% - Énfasis2 118" xfId="3079"/>
    <cellStyle name="40% - Énfasis2 118 2" xfId="3080"/>
    <cellStyle name="40% - Énfasis2 119" xfId="3081"/>
    <cellStyle name="40% - Énfasis2 119 2" xfId="3082"/>
    <cellStyle name="40% - Énfasis2 12" xfId="3083"/>
    <cellStyle name="40% - Énfasis2 12 2" xfId="3084"/>
    <cellStyle name="40% - Énfasis2 120" xfId="3085"/>
    <cellStyle name="40% - Énfasis2 120 2" xfId="3086"/>
    <cellStyle name="40% - Énfasis2 121" xfId="3087"/>
    <cellStyle name="40% - Énfasis2 121 2" xfId="3088"/>
    <cellStyle name="40% - Énfasis2 122" xfId="3089"/>
    <cellStyle name="40% - Énfasis2 122 2" xfId="3090"/>
    <cellStyle name="40% - Énfasis2 123" xfId="3091"/>
    <cellStyle name="40% - Énfasis2 123 2" xfId="3092"/>
    <cellStyle name="40% - Énfasis2 124" xfId="3093"/>
    <cellStyle name="40% - Énfasis2 124 2" xfId="3094"/>
    <cellStyle name="40% - Énfasis2 125" xfId="3095"/>
    <cellStyle name="40% - Énfasis2 125 2" xfId="3096"/>
    <cellStyle name="40% - Énfasis2 126" xfId="3097"/>
    <cellStyle name="40% - Énfasis2 126 2" xfId="3098"/>
    <cellStyle name="40% - Énfasis2 127" xfId="3099"/>
    <cellStyle name="40% - Énfasis2 127 2" xfId="3100"/>
    <cellStyle name="40% - Énfasis2 128" xfId="3101"/>
    <cellStyle name="40% - Énfasis2 128 2" xfId="3102"/>
    <cellStyle name="40% - Énfasis2 129" xfId="3103"/>
    <cellStyle name="40% - Énfasis2 129 2" xfId="3104"/>
    <cellStyle name="40% - Énfasis2 13" xfId="3105"/>
    <cellStyle name="40% - Énfasis2 13 2" xfId="3106"/>
    <cellStyle name="40% - Énfasis2 130" xfId="3107"/>
    <cellStyle name="40% - Énfasis2 130 2" xfId="3108"/>
    <cellStyle name="40% - Énfasis2 131" xfId="3109"/>
    <cellStyle name="40% - Énfasis2 131 2" xfId="3110"/>
    <cellStyle name="40% - Énfasis2 132" xfId="3111"/>
    <cellStyle name="40% - Énfasis2 132 2" xfId="3112"/>
    <cellStyle name="40% - Énfasis2 133" xfId="3113"/>
    <cellStyle name="40% - Énfasis2 133 2" xfId="3114"/>
    <cellStyle name="40% - Énfasis2 134" xfId="3115"/>
    <cellStyle name="40% - Énfasis2 134 2" xfId="3116"/>
    <cellStyle name="40% - Énfasis2 135" xfId="3117"/>
    <cellStyle name="40% - Énfasis2 135 2" xfId="3118"/>
    <cellStyle name="40% - Énfasis2 136" xfId="3119"/>
    <cellStyle name="40% - Énfasis2 136 2" xfId="3120"/>
    <cellStyle name="40% - Énfasis2 137" xfId="3121"/>
    <cellStyle name="40% - Énfasis2 137 2" xfId="3122"/>
    <cellStyle name="40% - Énfasis2 138" xfId="3123"/>
    <cellStyle name="40% - Énfasis2 138 2" xfId="3124"/>
    <cellStyle name="40% - Énfasis2 139" xfId="3125"/>
    <cellStyle name="40% - Énfasis2 139 2" xfId="3126"/>
    <cellStyle name="40% - Énfasis2 14" xfId="3127"/>
    <cellStyle name="40% - Énfasis2 14 2" xfId="3128"/>
    <cellStyle name="40% - Énfasis2 140" xfId="3129"/>
    <cellStyle name="40% - Énfasis2 140 2" xfId="3130"/>
    <cellStyle name="40% - Énfasis2 141" xfId="3131"/>
    <cellStyle name="40% - Énfasis2 141 2" xfId="3132"/>
    <cellStyle name="40% - Énfasis2 142" xfId="3133"/>
    <cellStyle name="40% - Énfasis2 142 2" xfId="3134"/>
    <cellStyle name="40% - Énfasis2 143" xfId="3135"/>
    <cellStyle name="40% - Énfasis2 143 2" xfId="3136"/>
    <cellStyle name="40% - Énfasis2 144" xfId="3137"/>
    <cellStyle name="40% - Énfasis2 144 2" xfId="3138"/>
    <cellStyle name="40% - Énfasis2 145" xfId="3139"/>
    <cellStyle name="40% - Énfasis2 145 2" xfId="3140"/>
    <cellStyle name="40% - Énfasis2 146" xfId="3141"/>
    <cellStyle name="40% - Énfasis2 146 2" xfId="3142"/>
    <cellStyle name="40% - Énfasis2 147" xfId="3143"/>
    <cellStyle name="40% - Énfasis2 147 2" xfId="3144"/>
    <cellStyle name="40% - Énfasis2 148" xfId="3145"/>
    <cellStyle name="40% - Énfasis2 148 2" xfId="3146"/>
    <cellStyle name="40% - Énfasis2 149" xfId="3147"/>
    <cellStyle name="40% - Énfasis2 149 2" xfId="3148"/>
    <cellStyle name="40% - Énfasis2 15" xfId="3149"/>
    <cellStyle name="40% - Énfasis2 15 2" xfId="3150"/>
    <cellStyle name="40% - Énfasis2 150" xfId="3151"/>
    <cellStyle name="40% - Énfasis2 150 2" xfId="3152"/>
    <cellStyle name="40% - Énfasis2 151" xfId="3153"/>
    <cellStyle name="40% - Énfasis2 151 2" xfId="3154"/>
    <cellStyle name="40% - Énfasis2 152" xfId="3155"/>
    <cellStyle name="40% - Énfasis2 152 2" xfId="3156"/>
    <cellStyle name="40% - Énfasis2 153" xfId="3157"/>
    <cellStyle name="40% - Énfasis2 153 2" xfId="3158"/>
    <cellStyle name="40% - Énfasis2 154" xfId="3159"/>
    <cellStyle name="40% - Énfasis2 154 2" xfId="3160"/>
    <cellStyle name="40% - Énfasis2 155" xfId="3161"/>
    <cellStyle name="40% - Énfasis2 155 2" xfId="3162"/>
    <cellStyle name="40% - Énfasis2 156" xfId="3163"/>
    <cellStyle name="40% - Énfasis2 156 2" xfId="3164"/>
    <cellStyle name="40% - Énfasis2 157" xfId="3165"/>
    <cellStyle name="40% - Énfasis2 157 2" xfId="3166"/>
    <cellStyle name="40% - Énfasis2 158" xfId="3167"/>
    <cellStyle name="40% - Énfasis2 158 2" xfId="3168"/>
    <cellStyle name="40% - Énfasis2 159" xfId="3169"/>
    <cellStyle name="40% - Énfasis2 159 2" xfId="3170"/>
    <cellStyle name="40% - Énfasis2 16" xfId="3171"/>
    <cellStyle name="40% - Énfasis2 16 2" xfId="3172"/>
    <cellStyle name="40% - Énfasis2 160" xfId="3173"/>
    <cellStyle name="40% - Énfasis2 160 2" xfId="3174"/>
    <cellStyle name="40% - Énfasis2 161" xfId="3175"/>
    <cellStyle name="40% - Énfasis2 161 2" xfId="3176"/>
    <cellStyle name="40% - Énfasis2 162" xfId="3177"/>
    <cellStyle name="40% - Énfasis2 162 2" xfId="3178"/>
    <cellStyle name="40% - Énfasis2 163" xfId="3179"/>
    <cellStyle name="40% - Énfasis2 163 2" xfId="3180"/>
    <cellStyle name="40% - Énfasis2 164" xfId="3181"/>
    <cellStyle name="40% - Énfasis2 164 2" xfId="3182"/>
    <cellStyle name="40% - Énfasis2 165" xfId="3183"/>
    <cellStyle name="40% - Énfasis2 165 2" xfId="3184"/>
    <cellStyle name="40% - Énfasis2 166" xfId="3185"/>
    <cellStyle name="40% - Énfasis2 166 2" xfId="3186"/>
    <cellStyle name="40% - Énfasis2 167" xfId="3187"/>
    <cellStyle name="40% - Énfasis2 167 2" xfId="3188"/>
    <cellStyle name="40% - Énfasis2 168" xfId="3189"/>
    <cellStyle name="40% - Énfasis2 168 2" xfId="3190"/>
    <cellStyle name="40% - Énfasis2 169" xfId="3191"/>
    <cellStyle name="40% - Énfasis2 169 2" xfId="3192"/>
    <cellStyle name="40% - Énfasis2 17" xfId="3193"/>
    <cellStyle name="40% - Énfasis2 17 2" xfId="3194"/>
    <cellStyle name="40% - Énfasis2 170" xfId="3195"/>
    <cellStyle name="40% - Énfasis2 170 2" xfId="3196"/>
    <cellStyle name="40% - Énfasis2 171" xfId="3197"/>
    <cellStyle name="40% - Énfasis2 171 2" xfId="3198"/>
    <cellStyle name="40% - Énfasis2 172" xfId="3199"/>
    <cellStyle name="40% - Énfasis2 172 2" xfId="3200"/>
    <cellStyle name="40% - Énfasis2 173" xfId="3201"/>
    <cellStyle name="40% - Énfasis2 173 2" xfId="3202"/>
    <cellStyle name="40% - Énfasis2 174" xfId="3203"/>
    <cellStyle name="40% - Énfasis2 174 2" xfId="3204"/>
    <cellStyle name="40% - Énfasis2 175" xfId="3205"/>
    <cellStyle name="40% - Énfasis2 175 2" xfId="3206"/>
    <cellStyle name="40% - Énfasis2 176" xfId="3207"/>
    <cellStyle name="40% - Énfasis2 176 2" xfId="3208"/>
    <cellStyle name="40% - Énfasis2 177" xfId="3209"/>
    <cellStyle name="40% - Énfasis2 177 2" xfId="3210"/>
    <cellStyle name="40% - Énfasis2 178" xfId="3211"/>
    <cellStyle name="40% - Énfasis2 178 2" xfId="3212"/>
    <cellStyle name="40% - Énfasis2 179" xfId="3213"/>
    <cellStyle name="40% - Énfasis2 179 2" xfId="3214"/>
    <cellStyle name="40% - Énfasis2 18" xfId="3215"/>
    <cellStyle name="40% - Énfasis2 18 2" xfId="3216"/>
    <cellStyle name="40% - Énfasis2 180" xfId="3217"/>
    <cellStyle name="40% - Énfasis2 180 2" xfId="3218"/>
    <cellStyle name="40% - Énfasis2 181" xfId="3219"/>
    <cellStyle name="40% - Énfasis2 181 2" xfId="3220"/>
    <cellStyle name="40% - Énfasis2 182" xfId="3221"/>
    <cellStyle name="40% - Énfasis2 182 2" xfId="3222"/>
    <cellStyle name="40% - Énfasis2 183" xfId="3223"/>
    <cellStyle name="40% - Énfasis2 183 2" xfId="3224"/>
    <cellStyle name="40% - Énfasis2 184" xfId="3225"/>
    <cellStyle name="40% - Énfasis2 184 2" xfId="3226"/>
    <cellStyle name="40% - Énfasis2 185" xfId="3227"/>
    <cellStyle name="40% - Énfasis2 185 2" xfId="3228"/>
    <cellStyle name="40% - Énfasis2 186" xfId="3229"/>
    <cellStyle name="40% - Énfasis2 186 2" xfId="3230"/>
    <cellStyle name="40% - Énfasis2 187" xfId="3231"/>
    <cellStyle name="40% - Énfasis2 187 2" xfId="3232"/>
    <cellStyle name="40% - Énfasis2 188" xfId="3233"/>
    <cellStyle name="40% - Énfasis2 188 2" xfId="3234"/>
    <cellStyle name="40% - Énfasis2 189" xfId="3235"/>
    <cellStyle name="40% - Énfasis2 189 2" xfId="3236"/>
    <cellStyle name="40% - Énfasis2 19" xfId="3237"/>
    <cellStyle name="40% - Énfasis2 19 2" xfId="3238"/>
    <cellStyle name="40% - Énfasis2 190" xfId="3239"/>
    <cellStyle name="40% - Énfasis2 190 2" xfId="3240"/>
    <cellStyle name="40% - Énfasis2 2" xfId="31"/>
    <cellStyle name="40% - Énfasis2 2 10" xfId="3241"/>
    <cellStyle name="40% - Énfasis2 2 11" xfId="3242"/>
    <cellStyle name="40% - Énfasis2 2 12" xfId="3243"/>
    <cellStyle name="40% - Énfasis2 2 13" xfId="3244"/>
    <cellStyle name="40% - Énfasis2 2 14" xfId="3245"/>
    <cellStyle name="40% - Énfasis2 2 15" xfId="3246"/>
    <cellStyle name="40% - Énfasis2 2 16" xfId="3247"/>
    <cellStyle name="40% - Énfasis2 2 2" xfId="3248"/>
    <cellStyle name="40% - Énfasis2 2 2 2" xfId="3249"/>
    <cellStyle name="40% - Énfasis2 2 3" xfId="3250"/>
    <cellStyle name="40% - Énfasis2 2 3 2" xfId="3251"/>
    <cellStyle name="40% - Énfasis2 2 4" xfId="3252"/>
    <cellStyle name="40% - Énfasis2 2 5" xfId="3253"/>
    <cellStyle name="40% - Énfasis2 2 6" xfId="3254"/>
    <cellStyle name="40% - Énfasis2 2 7" xfId="3255"/>
    <cellStyle name="40% - Énfasis2 2 8" xfId="3256"/>
    <cellStyle name="40% - Énfasis2 2 9" xfId="3257"/>
    <cellStyle name="40% - Énfasis2 20" xfId="3258"/>
    <cellStyle name="40% - Énfasis2 20 2" xfId="3259"/>
    <cellStyle name="40% - Énfasis2 21" xfId="3260"/>
    <cellStyle name="40% - Énfasis2 21 2" xfId="3261"/>
    <cellStyle name="40% - Énfasis2 22" xfId="3262"/>
    <cellStyle name="40% - Énfasis2 22 2" xfId="3263"/>
    <cellStyle name="40% - Énfasis2 23" xfId="3264"/>
    <cellStyle name="40% - Énfasis2 23 2" xfId="3265"/>
    <cellStyle name="40% - Énfasis2 24" xfId="3266"/>
    <cellStyle name="40% - Énfasis2 24 2" xfId="3267"/>
    <cellStyle name="40% - Énfasis2 25" xfId="3268"/>
    <cellStyle name="40% - Énfasis2 25 2" xfId="3269"/>
    <cellStyle name="40% - Énfasis2 26" xfId="3270"/>
    <cellStyle name="40% - Énfasis2 26 2" xfId="3271"/>
    <cellStyle name="40% - Énfasis2 27" xfId="3272"/>
    <cellStyle name="40% - Énfasis2 27 2" xfId="3273"/>
    <cellStyle name="40% - Énfasis2 28" xfId="3274"/>
    <cellStyle name="40% - Énfasis2 28 2" xfId="3275"/>
    <cellStyle name="40% - Énfasis2 29" xfId="3276"/>
    <cellStyle name="40% - Énfasis2 29 2" xfId="3277"/>
    <cellStyle name="40% - Énfasis2 3" xfId="32"/>
    <cellStyle name="40% - Énfasis2 3 2" xfId="3278"/>
    <cellStyle name="40% - Énfasis2 3 3" xfId="3279"/>
    <cellStyle name="40% - Énfasis2 30" xfId="3280"/>
    <cellStyle name="40% - Énfasis2 30 2" xfId="3281"/>
    <cellStyle name="40% - Énfasis2 31" xfId="3282"/>
    <cellStyle name="40% - Énfasis2 31 2" xfId="3283"/>
    <cellStyle name="40% - Énfasis2 32" xfId="3284"/>
    <cellStyle name="40% - Énfasis2 32 2" xfId="3285"/>
    <cellStyle name="40% - Énfasis2 33" xfId="3286"/>
    <cellStyle name="40% - Énfasis2 33 2" xfId="3287"/>
    <cellStyle name="40% - Énfasis2 34" xfId="3288"/>
    <cellStyle name="40% - Énfasis2 34 2" xfId="3289"/>
    <cellStyle name="40% - Énfasis2 35" xfId="3290"/>
    <cellStyle name="40% - Énfasis2 35 2" xfId="3291"/>
    <cellStyle name="40% - Énfasis2 36" xfId="3292"/>
    <cellStyle name="40% - Énfasis2 36 2" xfId="3293"/>
    <cellStyle name="40% - Énfasis2 37" xfId="3294"/>
    <cellStyle name="40% - Énfasis2 37 2" xfId="3295"/>
    <cellStyle name="40% - Énfasis2 38" xfId="3296"/>
    <cellStyle name="40% - Énfasis2 38 2" xfId="3297"/>
    <cellStyle name="40% - Énfasis2 39" xfId="3298"/>
    <cellStyle name="40% - Énfasis2 39 2" xfId="3299"/>
    <cellStyle name="40% - Énfasis2 4" xfId="33"/>
    <cellStyle name="40% - Énfasis2 4 2" xfId="3300"/>
    <cellStyle name="40% - Énfasis2 4 3" xfId="3301"/>
    <cellStyle name="40% - Énfasis2 40" xfId="3302"/>
    <cellStyle name="40% - Énfasis2 40 2" xfId="3303"/>
    <cellStyle name="40% - Énfasis2 41" xfId="3304"/>
    <cellStyle name="40% - Énfasis2 41 2" xfId="3305"/>
    <cellStyle name="40% - Énfasis2 42" xfId="3306"/>
    <cellStyle name="40% - Énfasis2 42 2" xfId="3307"/>
    <cellStyle name="40% - Énfasis2 43" xfId="3308"/>
    <cellStyle name="40% - Énfasis2 43 2" xfId="3309"/>
    <cellStyle name="40% - Énfasis2 44" xfId="3310"/>
    <cellStyle name="40% - Énfasis2 44 2" xfId="3311"/>
    <cellStyle name="40% - Énfasis2 45" xfId="3312"/>
    <cellStyle name="40% - Énfasis2 45 2" xfId="3313"/>
    <cellStyle name="40% - Énfasis2 46" xfId="3314"/>
    <cellStyle name="40% - Énfasis2 46 2" xfId="3315"/>
    <cellStyle name="40% - Énfasis2 47" xfId="3316"/>
    <cellStyle name="40% - Énfasis2 47 2" xfId="3317"/>
    <cellStyle name="40% - Énfasis2 48" xfId="3318"/>
    <cellStyle name="40% - Énfasis2 48 2" xfId="3319"/>
    <cellStyle name="40% - Énfasis2 49" xfId="3320"/>
    <cellStyle name="40% - Énfasis2 49 2" xfId="3321"/>
    <cellStyle name="40% - Énfasis2 5" xfId="3322"/>
    <cellStyle name="40% - Énfasis2 5 2" xfId="3323"/>
    <cellStyle name="40% - Énfasis2 50" xfId="3324"/>
    <cellStyle name="40% - Énfasis2 50 2" xfId="3325"/>
    <cellStyle name="40% - Énfasis2 51" xfId="3326"/>
    <cellStyle name="40% - Énfasis2 51 2" xfId="3327"/>
    <cellStyle name="40% - Énfasis2 52" xfId="3328"/>
    <cellStyle name="40% - Énfasis2 52 2" xfId="3329"/>
    <cellStyle name="40% - Énfasis2 53" xfId="3330"/>
    <cellStyle name="40% - Énfasis2 53 2" xfId="3331"/>
    <cellStyle name="40% - Énfasis2 54" xfId="3332"/>
    <cellStyle name="40% - Énfasis2 54 2" xfId="3333"/>
    <cellStyle name="40% - Énfasis2 55" xfId="3334"/>
    <cellStyle name="40% - Énfasis2 55 2" xfId="3335"/>
    <cellStyle name="40% - Énfasis2 56" xfId="3336"/>
    <cellStyle name="40% - Énfasis2 56 2" xfId="3337"/>
    <cellStyle name="40% - Énfasis2 57" xfId="3338"/>
    <cellStyle name="40% - Énfasis2 57 2" xfId="3339"/>
    <cellStyle name="40% - Énfasis2 58" xfId="3340"/>
    <cellStyle name="40% - Énfasis2 58 2" xfId="3341"/>
    <cellStyle name="40% - Énfasis2 59" xfId="3342"/>
    <cellStyle name="40% - Énfasis2 59 2" xfId="3343"/>
    <cellStyle name="40% - Énfasis2 6" xfId="3344"/>
    <cellStyle name="40% - Énfasis2 6 2" xfId="3345"/>
    <cellStyle name="40% - Énfasis2 60" xfId="3346"/>
    <cellStyle name="40% - Énfasis2 60 2" xfId="3347"/>
    <cellStyle name="40% - Énfasis2 61" xfId="3348"/>
    <cellStyle name="40% - Énfasis2 61 2" xfId="3349"/>
    <cellStyle name="40% - Énfasis2 62" xfId="3350"/>
    <cellStyle name="40% - Énfasis2 62 2" xfId="3351"/>
    <cellStyle name="40% - Énfasis2 63" xfId="3352"/>
    <cellStyle name="40% - Énfasis2 63 2" xfId="3353"/>
    <cellStyle name="40% - Énfasis2 64" xfId="3354"/>
    <cellStyle name="40% - Énfasis2 64 2" xfId="3355"/>
    <cellStyle name="40% - Énfasis2 65" xfId="3356"/>
    <cellStyle name="40% - Énfasis2 65 2" xfId="3357"/>
    <cellStyle name="40% - Énfasis2 66" xfId="3358"/>
    <cellStyle name="40% - Énfasis2 66 2" xfId="3359"/>
    <cellStyle name="40% - Énfasis2 67" xfId="3360"/>
    <cellStyle name="40% - Énfasis2 67 2" xfId="3361"/>
    <cellStyle name="40% - Énfasis2 68" xfId="3362"/>
    <cellStyle name="40% - Énfasis2 68 2" xfId="3363"/>
    <cellStyle name="40% - Énfasis2 69" xfId="3364"/>
    <cellStyle name="40% - Énfasis2 69 2" xfId="3365"/>
    <cellStyle name="40% - Énfasis2 7" xfId="3366"/>
    <cellStyle name="40% - Énfasis2 7 2" xfId="3367"/>
    <cellStyle name="40% - Énfasis2 70" xfId="3368"/>
    <cellStyle name="40% - Énfasis2 70 2" xfId="3369"/>
    <cellStyle name="40% - Énfasis2 71" xfId="3370"/>
    <cellStyle name="40% - Énfasis2 71 2" xfId="3371"/>
    <cellStyle name="40% - Énfasis2 72" xfId="3372"/>
    <cellStyle name="40% - Énfasis2 72 2" xfId="3373"/>
    <cellStyle name="40% - Énfasis2 73" xfId="3374"/>
    <cellStyle name="40% - Énfasis2 73 2" xfId="3375"/>
    <cellStyle name="40% - Énfasis2 74" xfId="3376"/>
    <cellStyle name="40% - Énfasis2 74 2" xfId="3377"/>
    <cellStyle name="40% - Énfasis2 75" xfId="3378"/>
    <cellStyle name="40% - Énfasis2 75 2" xfId="3379"/>
    <cellStyle name="40% - Énfasis2 76" xfId="3380"/>
    <cellStyle name="40% - Énfasis2 76 2" xfId="3381"/>
    <cellStyle name="40% - Énfasis2 77" xfId="3382"/>
    <cellStyle name="40% - Énfasis2 77 2" xfId="3383"/>
    <cellStyle name="40% - Énfasis2 78" xfId="3384"/>
    <cellStyle name="40% - Énfasis2 78 2" xfId="3385"/>
    <cellStyle name="40% - Énfasis2 79" xfId="3386"/>
    <cellStyle name="40% - Énfasis2 79 2" xfId="3387"/>
    <cellStyle name="40% - Énfasis2 8" xfId="3388"/>
    <cellStyle name="40% - Énfasis2 8 2" xfId="3389"/>
    <cellStyle name="40% - Énfasis2 80" xfId="3390"/>
    <cellStyle name="40% - Énfasis2 80 2" xfId="3391"/>
    <cellStyle name="40% - Énfasis2 81" xfId="3392"/>
    <cellStyle name="40% - Énfasis2 81 2" xfId="3393"/>
    <cellStyle name="40% - Énfasis2 82" xfId="3394"/>
    <cellStyle name="40% - Énfasis2 82 2" xfId="3395"/>
    <cellStyle name="40% - Énfasis2 83" xfId="3396"/>
    <cellStyle name="40% - Énfasis2 83 2" xfId="3397"/>
    <cellStyle name="40% - Énfasis2 84" xfId="3398"/>
    <cellStyle name="40% - Énfasis2 84 2" xfId="3399"/>
    <cellStyle name="40% - Énfasis2 85" xfId="3400"/>
    <cellStyle name="40% - Énfasis2 85 2" xfId="3401"/>
    <cellStyle name="40% - Énfasis2 86" xfId="3402"/>
    <cellStyle name="40% - Énfasis2 86 2" xfId="3403"/>
    <cellStyle name="40% - Énfasis2 87" xfId="3404"/>
    <cellStyle name="40% - Énfasis2 87 2" xfId="3405"/>
    <cellStyle name="40% - Énfasis2 88" xfId="3406"/>
    <cellStyle name="40% - Énfasis2 88 2" xfId="3407"/>
    <cellStyle name="40% - Énfasis2 89" xfId="3408"/>
    <cellStyle name="40% - Énfasis2 89 2" xfId="3409"/>
    <cellStyle name="40% - Énfasis2 9" xfId="3410"/>
    <cellStyle name="40% - Énfasis2 9 2" xfId="3411"/>
    <cellStyle name="40% - Énfasis2 90" xfId="3412"/>
    <cellStyle name="40% - Énfasis2 90 2" xfId="3413"/>
    <cellStyle name="40% - Énfasis2 91" xfId="3414"/>
    <cellStyle name="40% - Énfasis2 91 2" xfId="3415"/>
    <cellStyle name="40% - Énfasis2 92" xfId="3416"/>
    <cellStyle name="40% - Énfasis2 92 2" xfId="3417"/>
    <cellStyle name="40% - Énfasis2 93" xfId="3418"/>
    <cellStyle name="40% - Énfasis2 93 2" xfId="3419"/>
    <cellStyle name="40% - Énfasis2 94" xfId="3420"/>
    <cellStyle name="40% - Énfasis2 94 2" xfId="3421"/>
    <cellStyle name="40% - Énfasis2 95" xfId="3422"/>
    <cellStyle name="40% - Énfasis2 95 2" xfId="3423"/>
    <cellStyle name="40% - Énfasis2 96" xfId="3424"/>
    <cellStyle name="40% - Énfasis2 96 2" xfId="3425"/>
    <cellStyle name="40% - Énfasis2 97" xfId="3426"/>
    <cellStyle name="40% - Énfasis2 97 2" xfId="3427"/>
    <cellStyle name="40% - Énfasis2 98" xfId="3428"/>
    <cellStyle name="40% - Énfasis2 98 2" xfId="3429"/>
    <cellStyle name="40% - Énfasis2 99" xfId="3430"/>
    <cellStyle name="40% - Énfasis2 99 2" xfId="3431"/>
    <cellStyle name="40% - Énfasis3 10" xfId="3432"/>
    <cellStyle name="40% - Énfasis3 10 2" xfId="3433"/>
    <cellStyle name="40% - Énfasis3 100" xfId="3434"/>
    <cellStyle name="40% - Énfasis3 100 2" xfId="3435"/>
    <cellStyle name="40% - Énfasis3 101" xfId="3436"/>
    <cellStyle name="40% - Énfasis3 101 2" xfId="3437"/>
    <cellStyle name="40% - Énfasis3 102" xfId="3438"/>
    <cellStyle name="40% - Énfasis3 102 2" xfId="3439"/>
    <cellStyle name="40% - Énfasis3 103" xfId="3440"/>
    <cellStyle name="40% - Énfasis3 103 2" xfId="3441"/>
    <cellStyle name="40% - Énfasis3 104" xfId="3442"/>
    <cellStyle name="40% - Énfasis3 104 2" xfId="3443"/>
    <cellStyle name="40% - Énfasis3 105" xfId="3444"/>
    <cellStyle name="40% - Énfasis3 105 2" xfId="3445"/>
    <cellStyle name="40% - Énfasis3 106" xfId="3446"/>
    <cellStyle name="40% - Énfasis3 106 2" xfId="3447"/>
    <cellStyle name="40% - Énfasis3 107" xfId="3448"/>
    <cellStyle name="40% - Énfasis3 107 2" xfId="3449"/>
    <cellStyle name="40% - Énfasis3 108" xfId="3450"/>
    <cellStyle name="40% - Énfasis3 108 2" xfId="3451"/>
    <cellStyle name="40% - Énfasis3 109" xfId="3452"/>
    <cellStyle name="40% - Énfasis3 109 2" xfId="3453"/>
    <cellStyle name="40% - Énfasis3 11" xfId="3454"/>
    <cellStyle name="40% - Énfasis3 11 2" xfId="3455"/>
    <cellStyle name="40% - Énfasis3 110" xfId="3456"/>
    <cellStyle name="40% - Énfasis3 110 2" xfId="3457"/>
    <cellStyle name="40% - Énfasis3 111" xfId="3458"/>
    <cellStyle name="40% - Énfasis3 111 2" xfId="3459"/>
    <cellStyle name="40% - Énfasis3 112" xfId="3460"/>
    <cellStyle name="40% - Énfasis3 112 2" xfId="3461"/>
    <cellStyle name="40% - Énfasis3 113" xfId="3462"/>
    <cellStyle name="40% - Énfasis3 113 2" xfId="3463"/>
    <cellStyle name="40% - Énfasis3 114" xfId="3464"/>
    <cellStyle name="40% - Énfasis3 114 2" xfId="3465"/>
    <cellStyle name="40% - Énfasis3 115" xfId="3466"/>
    <cellStyle name="40% - Énfasis3 115 2" xfId="3467"/>
    <cellStyle name="40% - Énfasis3 116" xfId="3468"/>
    <cellStyle name="40% - Énfasis3 116 2" xfId="3469"/>
    <cellStyle name="40% - Énfasis3 117" xfId="3470"/>
    <cellStyle name="40% - Énfasis3 117 2" xfId="3471"/>
    <cellStyle name="40% - Énfasis3 118" xfId="3472"/>
    <cellStyle name="40% - Énfasis3 118 2" xfId="3473"/>
    <cellStyle name="40% - Énfasis3 119" xfId="3474"/>
    <cellStyle name="40% - Énfasis3 119 2" xfId="3475"/>
    <cellStyle name="40% - Énfasis3 12" xfId="3476"/>
    <cellStyle name="40% - Énfasis3 12 2" xfId="3477"/>
    <cellStyle name="40% - Énfasis3 120" xfId="3478"/>
    <cellStyle name="40% - Énfasis3 120 2" xfId="3479"/>
    <cellStyle name="40% - Énfasis3 121" xfId="3480"/>
    <cellStyle name="40% - Énfasis3 121 2" xfId="3481"/>
    <cellStyle name="40% - Énfasis3 122" xfId="3482"/>
    <cellStyle name="40% - Énfasis3 122 2" xfId="3483"/>
    <cellStyle name="40% - Énfasis3 123" xfId="3484"/>
    <cellStyle name="40% - Énfasis3 123 2" xfId="3485"/>
    <cellStyle name="40% - Énfasis3 124" xfId="3486"/>
    <cellStyle name="40% - Énfasis3 124 2" xfId="3487"/>
    <cellStyle name="40% - Énfasis3 125" xfId="3488"/>
    <cellStyle name="40% - Énfasis3 125 2" xfId="3489"/>
    <cellStyle name="40% - Énfasis3 126" xfId="3490"/>
    <cellStyle name="40% - Énfasis3 126 2" xfId="3491"/>
    <cellStyle name="40% - Énfasis3 127" xfId="3492"/>
    <cellStyle name="40% - Énfasis3 127 2" xfId="3493"/>
    <cellStyle name="40% - Énfasis3 128" xfId="3494"/>
    <cellStyle name="40% - Énfasis3 128 2" xfId="3495"/>
    <cellStyle name="40% - Énfasis3 129" xfId="3496"/>
    <cellStyle name="40% - Énfasis3 129 2" xfId="3497"/>
    <cellStyle name="40% - Énfasis3 13" xfId="3498"/>
    <cellStyle name="40% - Énfasis3 13 2" xfId="3499"/>
    <cellStyle name="40% - Énfasis3 130" xfId="3500"/>
    <cellStyle name="40% - Énfasis3 130 2" xfId="3501"/>
    <cellStyle name="40% - Énfasis3 131" xfId="3502"/>
    <cellStyle name="40% - Énfasis3 131 2" xfId="3503"/>
    <cellStyle name="40% - Énfasis3 132" xfId="3504"/>
    <cellStyle name="40% - Énfasis3 132 2" xfId="3505"/>
    <cellStyle name="40% - Énfasis3 133" xfId="3506"/>
    <cellStyle name="40% - Énfasis3 133 2" xfId="3507"/>
    <cellStyle name="40% - Énfasis3 134" xfId="3508"/>
    <cellStyle name="40% - Énfasis3 134 2" xfId="3509"/>
    <cellStyle name="40% - Énfasis3 135" xfId="3510"/>
    <cellStyle name="40% - Énfasis3 135 2" xfId="3511"/>
    <cellStyle name="40% - Énfasis3 136" xfId="3512"/>
    <cellStyle name="40% - Énfasis3 136 2" xfId="3513"/>
    <cellStyle name="40% - Énfasis3 137" xfId="3514"/>
    <cellStyle name="40% - Énfasis3 137 2" xfId="3515"/>
    <cellStyle name="40% - Énfasis3 138" xfId="3516"/>
    <cellStyle name="40% - Énfasis3 138 2" xfId="3517"/>
    <cellStyle name="40% - Énfasis3 139" xfId="3518"/>
    <cellStyle name="40% - Énfasis3 139 2" xfId="3519"/>
    <cellStyle name="40% - Énfasis3 14" xfId="3520"/>
    <cellStyle name="40% - Énfasis3 14 2" xfId="3521"/>
    <cellStyle name="40% - Énfasis3 140" xfId="3522"/>
    <cellStyle name="40% - Énfasis3 140 2" xfId="3523"/>
    <cellStyle name="40% - Énfasis3 141" xfId="3524"/>
    <cellStyle name="40% - Énfasis3 141 2" xfId="3525"/>
    <cellStyle name="40% - Énfasis3 142" xfId="3526"/>
    <cellStyle name="40% - Énfasis3 142 2" xfId="3527"/>
    <cellStyle name="40% - Énfasis3 143" xfId="3528"/>
    <cellStyle name="40% - Énfasis3 143 2" xfId="3529"/>
    <cellStyle name="40% - Énfasis3 144" xfId="3530"/>
    <cellStyle name="40% - Énfasis3 144 2" xfId="3531"/>
    <cellStyle name="40% - Énfasis3 145" xfId="3532"/>
    <cellStyle name="40% - Énfasis3 145 2" xfId="3533"/>
    <cellStyle name="40% - Énfasis3 146" xfId="3534"/>
    <cellStyle name="40% - Énfasis3 146 2" xfId="3535"/>
    <cellStyle name="40% - Énfasis3 147" xfId="3536"/>
    <cellStyle name="40% - Énfasis3 147 2" xfId="3537"/>
    <cellStyle name="40% - Énfasis3 148" xfId="3538"/>
    <cellStyle name="40% - Énfasis3 148 2" xfId="3539"/>
    <cellStyle name="40% - Énfasis3 149" xfId="3540"/>
    <cellStyle name="40% - Énfasis3 149 2" xfId="3541"/>
    <cellStyle name="40% - Énfasis3 15" xfId="3542"/>
    <cellStyle name="40% - Énfasis3 15 2" xfId="3543"/>
    <cellStyle name="40% - Énfasis3 150" xfId="3544"/>
    <cellStyle name="40% - Énfasis3 150 2" xfId="3545"/>
    <cellStyle name="40% - Énfasis3 151" xfId="3546"/>
    <cellStyle name="40% - Énfasis3 151 2" xfId="3547"/>
    <cellStyle name="40% - Énfasis3 152" xfId="3548"/>
    <cellStyle name="40% - Énfasis3 152 2" xfId="3549"/>
    <cellStyle name="40% - Énfasis3 153" xfId="3550"/>
    <cellStyle name="40% - Énfasis3 153 2" xfId="3551"/>
    <cellStyle name="40% - Énfasis3 154" xfId="3552"/>
    <cellStyle name="40% - Énfasis3 154 2" xfId="3553"/>
    <cellStyle name="40% - Énfasis3 155" xfId="3554"/>
    <cellStyle name="40% - Énfasis3 155 2" xfId="3555"/>
    <cellStyle name="40% - Énfasis3 156" xfId="3556"/>
    <cellStyle name="40% - Énfasis3 156 2" xfId="3557"/>
    <cellStyle name="40% - Énfasis3 157" xfId="3558"/>
    <cellStyle name="40% - Énfasis3 157 2" xfId="3559"/>
    <cellStyle name="40% - Énfasis3 158" xfId="3560"/>
    <cellStyle name="40% - Énfasis3 158 2" xfId="3561"/>
    <cellStyle name="40% - Énfasis3 159" xfId="3562"/>
    <cellStyle name="40% - Énfasis3 159 2" xfId="3563"/>
    <cellStyle name="40% - Énfasis3 16" xfId="3564"/>
    <cellStyle name="40% - Énfasis3 16 2" xfId="3565"/>
    <cellStyle name="40% - Énfasis3 160" xfId="3566"/>
    <cellStyle name="40% - Énfasis3 160 2" xfId="3567"/>
    <cellStyle name="40% - Énfasis3 161" xfId="3568"/>
    <cellStyle name="40% - Énfasis3 161 2" xfId="3569"/>
    <cellStyle name="40% - Énfasis3 162" xfId="3570"/>
    <cellStyle name="40% - Énfasis3 162 2" xfId="3571"/>
    <cellStyle name="40% - Énfasis3 163" xfId="3572"/>
    <cellStyle name="40% - Énfasis3 163 2" xfId="3573"/>
    <cellStyle name="40% - Énfasis3 164" xfId="3574"/>
    <cellStyle name="40% - Énfasis3 164 2" xfId="3575"/>
    <cellStyle name="40% - Énfasis3 165" xfId="3576"/>
    <cellStyle name="40% - Énfasis3 165 2" xfId="3577"/>
    <cellStyle name="40% - Énfasis3 166" xfId="3578"/>
    <cellStyle name="40% - Énfasis3 166 2" xfId="3579"/>
    <cellStyle name="40% - Énfasis3 167" xfId="3580"/>
    <cellStyle name="40% - Énfasis3 167 2" xfId="3581"/>
    <cellStyle name="40% - Énfasis3 168" xfId="3582"/>
    <cellStyle name="40% - Énfasis3 168 2" xfId="3583"/>
    <cellStyle name="40% - Énfasis3 169" xfId="3584"/>
    <cellStyle name="40% - Énfasis3 169 2" xfId="3585"/>
    <cellStyle name="40% - Énfasis3 17" xfId="3586"/>
    <cellStyle name="40% - Énfasis3 17 2" xfId="3587"/>
    <cellStyle name="40% - Énfasis3 170" xfId="3588"/>
    <cellStyle name="40% - Énfasis3 170 2" xfId="3589"/>
    <cellStyle name="40% - Énfasis3 171" xfId="3590"/>
    <cellStyle name="40% - Énfasis3 171 2" xfId="3591"/>
    <cellStyle name="40% - Énfasis3 172" xfId="3592"/>
    <cellStyle name="40% - Énfasis3 172 2" xfId="3593"/>
    <cellStyle name="40% - Énfasis3 173" xfId="3594"/>
    <cellStyle name="40% - Énfasis3 173 2" xfId="3595"/>
    <cellStyle name="40% - Énfasis3 174" xfId="3596"/>
    <cellStyle name="40% - Énfasis3 174 2" xfId="3597"/>
    <cellStyle name="40% - Énfasis3 175" xfId="3598"/>
    <cellStyle name="40% - Énfasis3 175 2" xfId="3599"/>
    <cellStyle name="40% - Énfasis3 176" xfId="3600"/>
    <cellStyle name="40% - Énfasis3 176 2" xfId="3601"/>
    <cellStyle name="40% - Énfasis3 177" xfId="3602"/>
    <cellStyle name="40% - Énfasis3 177 2" xfId="3603"/>
    <cellStyle name="40% - Énfasis3 178" xfId="3604"/>
    <cellStyle name="40% - Énfasis3 178 2" xfId="3605"/>
    <cellStyle name="40% - Énfasis3 179" xfId="3606"/>
    <cellStyle name="40% - Énfasis3 179 2" xfId="3607"/>
    <cellStyle name="40% - Énfasis3 18" xfId="3608"/>
    <cellStyle name="40% - Énfasis3 18 2" xfId="3609"/>
    <cellStyle name="40% - Énfasis3 180" xfId="3610"/>
    <cellStyle name="40% - Énfasis3 180 2" xfId="3611"/>
    <cellStyle name="40% - Énfasis3 181" xfId="3612"/>
    <cellStyle name="40% - Énfasis3 181 2" xfId="3613"/>
    <cellStyle name="40% - Énfasis3 182" xfId="3614"/>
    <cellStyle name="40% - Énfasis3 182 2" xfId="3615"/>
    <cellStyle name="40% - Énfasis3 183" xfId="3616"/>
    <cellStyle name="40% - Énfasis3 183 2" xfId="3617"/>
    <cellStyle name="40% - Énfasis3 184" xfId="3618"/>
    <cellStyle name="40% - Énfasis3 184 2" xfId="3619"/>
    <cellStyle name="40% - Énfasis3 185" xfId="3620"/>
    <cellStyle name="40% - Énfasis3 185 2" xfId="3621"/>
    <cellStyle name="40% - Énfasis3 186" xfId="3622"/>
    <cellStyle name="40% - Énfasis3 186 2" xfId="3623"/>
    <cellStyle name="40% - Énfasis3 187" xfId="3624"/>
    <cellStyle name="40% - Énfasis3 187 2" xfId="3625"/>
    <cellStyle name="40% - Énfasis3 188" xfId="3626"/>
    <cellStyle name="40% - Énfasis3 188 2" xfId="3627"/>
    <cellStyle name="40% - Énfasis3 189" xfId="3628"/>
    <cellStyle name="40% - Énfasis3 189 2" xfId="3629"/>
    <cellStyle name="40% - Énfasis3 19" xfId="3630"/>
    <cellStyle name="40% - Énfasis3 19 2" xfId="3631"/>
    <cellStyle name="40% - Énfasis3 190" xfId="3632"/>
    <cellStyle name="40% - Énfasis3 190 2" xfId="3633"/>
    <cellStyle name="40% - Énfasis3 2" xfId="34"/>
    <cellStyle name="40% - Énfasis3 2 10" xfId="3634"/>
    <cellStyle name="40% - Énfasis3 2 11" xfId="3635"/>
    <cellStyle name="40% - Énfasis3 2 12" xfId="3636"/>
    <cellStyle name="40% - Énfasis3 2 13" xfId="3637"/>
    <cellStyle name="40% - Énfasis3 2 14" xfId="3638"/>
    <cellStyle name="40% - Énfasis3 2 15" xfId="3639"/>
    <cellStyle name="40% - Énfasis3 2 16" xfId="3640"/>
    <cellStyle name="40% - Énfasis3 2 2" xfId="3641"/>
    <cellStyle name="40% - Énfasis3 2 2 2" xfId="3642"/>
    <cellStyle name="40% - Énfasis3 2 3" xfId="3643"/>
    <cellStyle name="40% - Énfasis3 2 3 2" xfId="3644"/>
    <cellStyle name="40% - Énfasis3 2 4" xfId="3645"/>
    <cellStyle name="40% - Énfasis3 2 5" xfId="3646"/>
    <cellStyle name="40% - Énfasis3 2 6" xfId="3647"/>
    <cellStyle name="40% - Énfasis3 2 7" xfId="3648"/>
    <cellStyle name="40% - Énfasis3 2 8" xfId="3649"/>
    <cellStyle name="40% - Énfasis3 2 9" xfId="3650"/>
    <cellStyle name="40% - Énfasis3 20" xfId="3651"/>
    <cellStyle name="40% - Énfasis3 20 2" xfId="3652"/>
    <cellStyle name="40% - Énfasis3 21" xfId="3653"/>
    <cellStyle name="40% - Énfasis3 21 2" xfId="3654"/>
    <cellStyle name="40% - Énfasis3 22" xfId="3655"/>
    <cellStyle name="40% - Énfasis3 22 2" xfId="3656"/>
    <cellStyle name="40% - Énfasis3 23" xfId="3657"/>
    <cellStyle name="40% - Énfasis3 23 2" xfId="3658"/>
    <cellStyle name="40% - Énfasis3 24" xfId="3659"/>
    <cellStyle name="40% - Énfasis3 24 2" xfId="3660"/>
    <cellStyle name="40% - Énfasis3 25" xfId="3661"/>
    <cellStyle name="40% - Énfasis3 25 2" xfId="3662"/>
    <cellStyle name="40% - Énfasis3 26" xfId="3663"/>
    <cellStyle name="40% - Énfasis3 26 2" xfId="3664"/>
    <cellStyle name="40% - Énfasis3 27" xfId="3665"/>
    <cellStyle name="40% - Énfasis3 27 2" xfId="3666"/>
    <cellStyle name="40% - Énfasis3 28" xfId="3667"/>
    <cellStyle name="40% - Énfasis3 28 2" xfId="3668"/>
    <cellStyle name="40% - Énfasis3 29" xfId="3669"/>
    <cellStyle name="40% - Énfasis3 29 2" xfId="3670"/>
    <cellStyle name="40% - Énfasis3 3" xfId="35"/>
    <cellStyle name="40% - Énfasis3 3 2" xfId="3671"/>
    <cellStyle name="40% - Énfasis3 3 3" xfId="3672"/>
    <cellStyle name="40% - Énfasis3 30" xfId="3673"/>
    <cellStyle name="40% - Énfasis3 30 2" xfId="3674"/>
    <cellStyle name="40% - Énfasis3 31" xfId="3675"/>
    <cellStyle name="40% - Énfasis3 31 2" xfId="3676"/>
    <cellStyle name="40% - Énfasis3 32" xfId="3677"/>
    <cellStyle name="40% - Énfasis3 32 2" xfId="3678"/>
    <cellStyle name="40% - Énfasis3 33" xfId="3679"/>
    <cellStyle name="40% - Énfasis3 33 2" xfId="3680"/>
    <cellStyle name="40% - Énfasis3 34" xfId="3681"/>
    <cellStyle name="40% - Énfasis3 34 2" xfId="3682"/>
    <cellStyle name="40% - Énfasis3 35" xfId="3683"/>
    <cellStyle name="40% - Énfasis3 35 2" xfId="3684"/>
    <cellStyle name="40% - Énfasis3 36" xfId="3685"/>
    <cellStyle name="40% - Énfasis3 36 2" xfId="3686"/>
    <cellStyle name="40% - Énfasis3 37" xfId="3687"/>
    <cellStyle name="40% - Énfasis3 37 2" xfId="3688"/>
    <cellStyle name="40% - Énfasis3 38" xfId="3689"/>
    <cellStyle name="40% - Énfasis3 38 2" xfId="3690"/>
    <cellStyle name="40% - Énfasis3 39" xfId="3691"/>
    <cellStyle name="40% - Énfasis3 39 2" xfId="3692"/>
    <cellStyle name="40% - Énfasis3 4" xfId="36"/>
    <cellStyle name="40% - Énfasis3 4 2" xfId="3693"/>
    <cellStyle name="40% - Énfasis3 4 3" xfId="3694"/>
    <cellStyle name="40% - Énfasis3 40" xfId="3695"/>
    <cellStyle name="40% - Énfasis3 40 2" xfId="3696"/>
    <cellStyle name="40% - Énfasis3 41" xfId="3697"/>
    <cellStyle name="40% - Énfasis3 41 2" xfId="3698"/>
    <cellStyle name="40% - Énfasis3 42" xfId="3699"/>
    <cellStyle name="40% - Énfasis3 42 2" xfId="3700"/>
    <cellStyle name="40% - Énfasis3 43" xfId="3701"/>
    <cellStyle name="40% - Énfasis3 43 2" xfId="3702"/>
    <cellStyle name="40% - Énfasis3 44" xfId="3703"/>
    <cellStyle name="40% - Énfasis3 44 2" xfId="3704"/>
    <cellStyle name="40% - Énfasis3 45" xfId="3705"/>
    <cellStyle name="40% - Énfasis3 45 2" xfId="3706"/>
    <cellStyle name="40% - Énfasis3 46" xfId="3707"/>
    <cellStyle name="40% - Énfasis3 46 2" xfId="3708"/>
    <cellStyle name="40% - Énfasis3 47" xfId="3709"/>
    <cellStyle name="40% - Énfasis3 47 2" xfId="3710"/>
    <cellStyle name="40% - Énfasis3 48" xfId="3711"/>
    <cellStyle name="40% - Énfasis3 48 2" xfId="3712"/>
    <cellStyle name="40% - Énfasis3 49" xfId="3713"/>
    <cellStyle name="40% - Énfasis3 49 2" xfId="3714"/>
    <cellStyle name="40% - Énfasis3 5" xfId="3715"/>
    <cellStyle name="40% - Énfasis3 5 2" xfId="3716"/>
    <cellStyle name="40% - Énfasis3 50" xfId="3717"/>
    <cellStyle name="40% - Énfasis3 50 2" xfId="3718"/>
    <cellStyle name="40% - Énfasis3 51" xfId="3719"/>
    <cellStyle name="40% - Énfasis3 51 2" xfId="3720"/>
    <cellStyle name="40% - Énfasis3 52" xfId="3721"/>
    <cellStyle name="40% - Énfasis3 52 2" xfId="3722"/>
    <cellStyle name="40% - Énfasis3 53" xfId="3723"/>
    <cellStyle name="40% - Énfasis3 53 2" xfId="3724"/>
    <cellStyle name="40% - Énfasis3 54" xfId="3725"/>
    <cellStyle name="40% - Énfasis3 54 2" xfId="3726"/>
    <cellStyle name="40% - Énfasis3 55" xfId="3727"/>
    <cellStyle name="40% - Énfasis3 55 2" xfId="3728"/>
    <cellStyle name="40% - Énfasis3 56" xfId="3729"/>
    <cellStyle name="40% - Énfasis3 56 2" xfId="3730"/>
    <cellStyle name="40% - Énfasis3 57" xfId="3731"/>
    <cellStyle name="40% - Énfasis3 57 2" xfId="3732"/>
    <cellStyle name="40% - Énfasis3 58" xfId="3733"/>
    <cellStyle name="40% - Énfasis3 58 2" xfId="3734"/>
    <cellStyle name="40% - Énfasis3 59" xfId="3735"/>
    <cellStyle name="40% - Énfasis3 59 2" xfId="3736"/>
    <cellStyle name="40% - Énfasis3 6" xfId="3737"/>
    <cellStyle name="40% - Énfasis3 6 2" xfId="3738"/>
    <cellStyle name="40% - Énfasis3 60" xfId="3739"/>
    <cellStyle name="40% - Énfasis3 60 2" xfId="3740"/>
    <cellStyle name="40% - Énfasis3 61" xfId="3741"/>
    <cellStyle name="40% - Énfasis3 61 2" xfId="3742"/>
    <cellStyle name="40% - Énfasis3 62" xfId="3743"/>
    <cellStyle name="40% - Énfasis3 62 2" xfId="3744"/>
    <cellStyle name="40% - Énfasis3 63" xfId="3745"/>
    <cellStyle name="40% - Énfasis3 63 2" xfId="3746"/>
    <cellStyle name="40% - Énfasis3 64" xfId="3747"/>
    <cellStyle name="40% - Énfasis3 64 2" xfId="3748"/>
    <cellStyle name="40% - Énfasis3 65" xfId="3749"/>
    <cellStyle name="40% - Énfasis3 65 2" xfId="3750"/>
    <cellStyle name="40% - Énfasis3 66" xfId="3751"/>
    <cellStyle name="40% - Énfasis3 66 2" xfId="3752"/>
    <cellStyle name="40% - Énfasis3 67" xfId="3753"/>
    <cellStyle name="40% - Énfasis3 67 2" xfId="3754"/>
    <cellStyle name="40% - Énfasis3 68" xfId="3755"/>
    <cellStyle name="40% - Énfasis3 68 2" xfId="3756"/>
    <cellStyle name="40% - Énfasis3 69" xfId="3757"/>
    <cellStyle name="40% - Énfasis3 69 2" xfId="3758"/>
    <cellStyle name="40% - Énfasis3 7" xfId="3759"/>
    <cellStyle name="40% - Énfasis3 7 2" xfId="3760"/>
    <cellStyle name="40% - Énfasis3 70" xfId="3761"/>
    <cellStyle name="40% - Énfasis3 70 2" xfId="3762"/>
    <cellStyle name="40% - Énfasis3 71" xfId="3763"/>
    <cellStyle name="40% - Énfasis3 71 2" xfId="3764"/>
    <cellStyle name="40% - Énfasis3 72" xfId="3765"/>
    <cellStyle name="40% - Énfasis3 72 2" xfId="3766"/>
    <cellStyle name="40% - Énfasis3 73" xfId="3767"/>
    <cellStyle name="40% - Énfasis3 73 2" xfId="3768"/>
    <cellStyle name="40% - Énfasis3 74" xfId="3769"/>
    <cellStyle name="40% - Énfasis3 74 2" xfId="3770"/>
    <cellStyle name="40% - Énfasis3 75" xfId="3771"/>
    <cellStyle name="40% - Énfasis3 75 2" xfId="3772"/>
    <cellStyle name="40% - Énfasis3 76" xfId="3773"/>
    <cellStyle name="40% - Énfasis3 76 2" xfId="3774"/>
    <cellStyle name="40% - Énfasis3 77" xfId="3775"/>
    <cellStyle name="40% - Énfasis3 77 2" xfId="3776"/>
    <cellStyle name="40% - Énfasis3 78" xfId="3777"/>
    <cellStyle name="40% - Énfasis3 78 2" xfId="3778"/>
    <cellStyle name="40% - Énfasis3 79" xfId="3779"/>
    <cellStyle name="40% - Énfasis3 79 2" xfId="3780"/>
    <cellStyle name="40% - Énfasis3 8" xfId="3781"/>
    <cellStyle name="40% - Énfasis3 8 2" xfId="3782"/>
    <cellStyle name="40% - Énfasis3 80" xfId="3783"/>
    <cellStyle name="40% - Énfasis3 80 2" xfId="3784"/>
    <cellStyle name="40% - Énfasis3 81" xfId="3785"/>
    <cellStyle name="40% - Énfasis3 81 2" xfId="3786"/>
    <cellStyle name="40% - Énfasis3 82" xfId="3787"/>
    <cellStyle name="40% - Énfasis3 82 2" xfId="3788"/>
    <cellStyle name="40% - Énfasis3 83" xfId="3789"/>
    <cellStyle name="40% - Énfasis3 83 2" xfId="3790"/>
    <cellStyle name="40% - Énfasis3 84" xfId="3791"/>
    <cellStyle name="40% - Énfasis3 84 2" xfId="3792"/>
    <cellStyle name="40% - Énfasis3 85" xfId="3793"/>
    <cellStyle name="40% - Énfasis3 85 2" xfId="3794"/>
    <cellStyle name="40% - Énfasis3 86" xfId="3795"/>
    <cellStyle name="40% - Énfasis3 86 2" xfId="3796"/>
    <cellStyle name="40% - Énfasis3 87" xfId="3797"/>
    <cellStyle name="40% - Énfasis3 87 2" xfId="3798"/>
    <cellStyle name="40% - Énfasis3 88" xfId="3799"/>
    <cellStyle name="40% - Énfasis3 88 2" xfId="3800"/>
    <cellStyle name="40% - Énfasis3 89" xfId="3801"/>
    <cellStyle name="40% - Énfasis3 89 2" xfId="3802"/>
    <cellStyle name="40% - Énfasis3 9" xfId="3803"/>
    <cellStyle name="40% - Énfasis3 9 2" xfId="3804"/>
    <cellStyle name="40% - Énfasis3 90" xfId="3805"/>
    <cellStyle name="40% - Énfasis3 90 2" xfId="3806"/>
    <cellStyle name="40% - Énfasis3 91" xfId="3807"/>
    <cellStyle name="40% - Énfasis3 91 2" xfId="3808"/>
    <cellStyle name="40% - Énfasis3 92" xfId="3809"/>
    <cellStyle name="40% - Énfasis3 92 2" xfId="3810"/>
    <cellStyle name="40% - Énfasis3 93" xfId="3811"/>
    <cellStyle name="40% - Énfasis3 93 2" xfId="3812"/>
    <cellStyle name="40% - Énfasis3 94" xfId="3813"/>
    <cellStyle name="40% - Énfasis3 94 2" xfId="3814"/>
    <cellStyle name="40% - Énfasis3 95" xfId="3815"/>
    <cellStyle name="40% - Énfasis3 95 2" xfId="3816"/>
    <cellStyle name="40% - Énfasis3 96" xfId="3817"/>
    <cellStyle name="40% - Énfasis3 96 2" xfId="3818"/>
    <cellStyle name="40% - Énfasis3 97" xfId="3819"/>
    <cellStyle name="40% - Énfasis3 97 2" xfId="3820"/>
    <cellStyle name="40% - Énfasis3 98" xfId="3821"/>
    <cellStyle name="40% - Énfasis3 98 2" xfId="3822"/>
    <cellStyle name="40% - Énfasis3 99" xfId="3823"/>
    <cellStyle name="40% - Énfasis3 99 2" xfId="3824"/>
    <cellStyle name="40% - Énfasis4 10" xfId="3825"/>
    <cellStyle name="40% - Énfasis4 10 2" xfId="3826"/>
    <cellStyle name="40% - Énfasis4 100" xfId="3827"/>
    <cellStyle name="40% - Énfasis4 100 2" xfId="3828"/>
    <cellStyle name="40% - Énfasis4 101" xfId="3829"/>
    <cellStyle name="40% - Énfasis4 101 2" xfId="3830"/>
    <cellStyle name="40% - Énfasis4 102" xfId="3831"/>
    <cellStyle name="40% - Énfasis4 102 2" xfId="3832"/>
    <cellStyle name="40% - Énfasis4 103" xfId="3833"/>
    <cellStyle name="40% - Énfasis4 103 2" xfId="3834"/>
    <cellStyle name="40% - Énfasis4 104" xfId="3835"/>
    <cellStyle name="40% - Énfasis4 104 2" xfId="3836"/>
    <cellStyle name="40% - Énfasis4 105" xfId="3837"/>
    <cellStyle name="40% - Énfasis4 105 2" xfId="3838"/>
    <cellStyle name="40% - Énfasis4 106" xfId="3839"/>
    <cellStyle name="40% - Énfasis4 106 2" xfId="3840"/>
    <cellStyle name="40% - Énfasis4 107" xfId="3841"/>
    <cellStyle name="40% - Énfasis4 107 2" xfId="3842"/>
    <cellStyle name="40% - Énfasis4 108" xfId="3843"/>
    <cellStyle name="40% - Énfasis4 108 2" xfId="3844"/>
    <cellStyle name="40% - Énfasis4 109" xfId="3845"/>
    <cellStyle name="40% - Énfasis4 109 2" xfId="3846"/>
    <cellStyle name="40% - Énfasis4 11" xfId="3847"/>
    <cellStyle name="40% - Énfasis4 11 2" xfId="3848"/>
    <cellStyle name="40% - Énfasis4 110" xfId="3849"/>
    <cellStyle name="40% - Énfasis4 110 2" xfId="3850"/>
    <cellStyle name="40% - Énfasis4 111" xfId="3851"/>
    <cellStyle name="40% - Énfasis4 111 2" xfId="3852"/>
    <cellStyle name="40% - Énfasis4 112" xfId="3853"/>
    <cellStyle name="40% - Énfasis4 112 2" xfId="3854"/>
    <cellStyle name="40% - Énfasis4 113" xfId="3855"/>
    <cellStyle name="40% - Énfasis4 113 2" xfId="3856"/>
    <cellStyle name="40% - Énfasis4 114" xfId="3857"/>
    <cellStyle name="40% - Énfasis4 114 2" xfId="3858"/>
    <cellStyle name="40% - Énfasis4 115" xfId="3859"/>
    <cellStyle name="40% - Énfasis4 115 2" xfId="3860"/>
    <cellStyle name="40% - Énfasis4 116" xfId="3861"/>
    <cellStyle name="40% - Énfasis4 116 2" xfId="3862"/>
    <cellStyle name="40% - Énfasis4 117" xfId="3863"/>
    <cellStyle name="40% - Énfasis4 117 2" xfId="3864"/>
    <cellStyle name="40% - Énfasis4 118" xfId="3865"/>
    <cellStyle name="40% - Énfasis4 118 2" xfId="3866"/>
    <cellStyle name="40% - Énfasis4 119" xfId="3867"/>
    <cellStyle name="40% - Énfasis4 119 2" xfId="3868"/>
    <cellStyle name="40% - Énfasis4 12" xfId="3869"/>
    <cellStyle name="40% - Énfasis4 12 2" xfId="3870"/>
    <cellStyle name="40% - Énfasis4 120" xfId="3871"/>
    <cellStyle name="40% - Énfasis4 120 2" xfId="3872"/>
    <cellStyle name="40% - Énfasis4 121" xfId="3873"/>
    <cellStyle name="40% - Énfasis4 121 2" xfId="3874"/>
    <cellStyle name="40% - Énfasis4 122" xfId="3875"/>
    <cellStyle name="40% - Énfasis4 122 2" xfId="3876"/>
    <cellStyle name="40% - Énfasis4 123" xfId="3877"/>
    <cellStyle name="40% - Énfasis4 123 2" xfId="3878"/>
    <cellStyle name="40% - Énfasis4 124" xfId="3879"/>
    <cellStyle name="40% - Énfasis4 124 2" xfId="3880"/>
    <cellStyle name="40% - Énfasis4 125" xfId="3881"/>
    <cellStyle name="40% - Énfasis4 125 2" xfId="3882"/>
    <cellStyle name="40% - Énfasis4 126" xfId="3883"/>
    <cellStyle name="40% - Énfasis4 126 2" xfId="3884"/>
    <cellStyle name="40% - Énfasis4 127" xfId="3885"/>
    <cellStyle name="40% - Énfasis4 127 2" xfId="3886"/>
    <cellStyle name="40% - Énfasis4 128" xfId="3887"/>
    <cellStyle name="40% - Énfasis4 128 2" xfId="3888"/>
    <cellStyle name="40% - Énfasis4 129" xfId="3889"/>
    <cellStyle name="40% - Énfasis4 129 2" xfId="3890"/>
    <cellStyle name="40% - Énfasis4 13" xfId="3891"/>
    <cellStyle name="40% - Énfasis4 13 2" xfId="3892"/>
    <cellStyle name="40% - Énfasis4 130" xfId="3893"/>
    <cellStyle name="40% - Énfasis4 130 2" xfId="3894"/>
    <cellStyle name="40% - Énfasis4 131" xfId="3895"/>
    <cellStyle name="40% - Énfasis4 131 2" xfId="3896"/>
    <cellStyle name="40% - Énfasis4 132" xfId="3897"/>
    <cellStyle name="40% - Énfasis4 132 2" xfId="3898"/>
    <cellStyle name="40% - Énfasis4 133" xfId="3899"/>
    <cellStyle name="40% - Énfasis4 133 2" xfId="3900"/>
    <cellStyle name="40% - Énfasis4 134" xfId="3901"/>
    <cellStyle name="40% - Énfasis4 134 2" xfId="3902"/>
    <cellStyle name="40% - Énfasis4 135" xfId="3903"/>
    <cellStyle name="40% - Énfasis4 135 2" xfId="3904"/>
    <cellStyle name="40% - Énfasis4 136" xfId="3905"/>
    <cellStyle name="40% - Énfasis4 136 2" xfId="3906"/>
    <cellStyle name="40% - Énfasis4 137" xfId="3907"/>
    <cellStyle name="40% - Énfasis4 137 2" xfId="3908"/>
    <cellStyle name="40% - Énfasis4 138" xfId="3909"/>
    <cellStyle name="40% - Énfasis4 138 2" xfId="3910"/>
    <cellStyle name="40% - Énfasis4 139" xfId="3911"/>
    <cellStyle name="40% - Énfasis4 139 2" xfId="3912"/>
    <cellStyle name="40% - Énfasis4 14" xfId="3913"/>
    <cellStyle name="40% - Énfasis4 14 2" xfId="3914"/>
    <cellStyle name="40% - Énfasis4 140" xfId="3915"/>
    <cellStyle name="40% - Énfasis4 140 2" xfId="3916"/>
    <cellStyle name="40% - Énfasis4 141" xfId="3917"/>
    <cellStyle name="40% - Énfasis4 141 2" xfId="3918"/>
    <cellStyle name="40% - Énfasis4 142" xfId="3919"/>
    <cellStyle name="40% - Énfasis4 142 2" xfId="3920"/>
    <cellStyle name="40% - Énfasis4 143" xfId="3921"/>
    <cellStyle name="40% - Énfasis4 143 2" xfId="3922"/>
    <cellStyle name="40% - Énfasis4 144" xfId="3923"/>
    <cellStyle name="40% - Énfasis4 144 2" xfId="3924"/>
    <cellStyle name="40% - Énfasis4 145" xfId="3925"/>
    <cellStyle name="40% - Énfasis4 145 2" xfId="3926"/>
    <cellStyle name="40% - Énfasis4 146" xfId="3927"/>
    <cellStyle name="40% - Énfasis4 146 2" xfId="3928"/>
    <cellStyle name="40% - Énfasis4 147" xfId="3929"/>
    <cellStyle name="40% - Énfasis4 147 2" xfId="3930"/>
    <cellStyle name="40% - Énfasis4 148" xfId="3931"/>
    <cellStyle name="40% - Énfasis4 148 2" xfId="3932"/>
    <cellStyle name="40% - Énfasis4 149" xfId="3933"/>
    <cellStyle name="40% - Énfasis4 149 2" xfId="3934"/>
    <cellStyle name="40% - Énfasis4 15" xfId="3935"/>
    <cellStyle name="40% - Énfasis4 15 2" xfId="3936"/>
    <cellStyle name="40% - Énfasis4 150" xfId="3937"/>
    <cellStyle name="40% - Énfasis4 150 2" xfId="3938"/>
    <cellStyle name="40% - Énfasis4 151" xfId="3939"/>
    <cellStyle name="40% - Énfasis4 151 2" xfId="3940"/>
    <cellStyle name="40% - Énfasis4 152" xfId="3941"/>
    <cellStyle name="40% - Énfasis4 152 2" xfId="3942"/>
    <cellStyle name="40% - Énfasis4 153" xfId="3943"/>
    <cellStyle name="40% - Énfasis4 153 2" xfId="3944"/>
    <cellStyle name="40% - Énfasis4 154" xfId="3945"/>
    <cellStyle name="40% - Énfasis4 154 2" xfId="3946"/>
    <cellStyle name="40% - Énfasis4 155" xfId="3947"/>
    <cellStyle name="40% - Énfasis4 155 2" xfId="3948"/>
    <cellStyle name="40% - Énfasis4 156" xfId="3949"/>
    <cellStyle name="40% - Énfasis4 156 2" xfId="3950"/>
    <cellStyle name="40% - Énfasis4 157" xfId="3951"/>
    <cellStyle name="40% - Énfasis4 157 2" xfId="3952"/>
    <cellStyle name="40% - Énfasis4 158" xfId="3953"/>
    <cellStyle name="40% - Énfasis4 158 2" xfId="3954"/>
    <cellStyle name="40% - Énfasis4 159" xfId="3955"/>
    <cellStyle name="40% - Énfasis4 159 2" xfId="3956"/>
    <cellStyle name="40% - Énfasis4 16" xfId="3957"/>
    <cellStyle name="40% - Énfasis4 16 2" xfId="3958"/>
    <cellStyle name="40% - Énfasis4 160" xfId="3959"/>
    <cellStyle name="40% - Énfasis4 160 2" xfId="3960"/>
    <cellStyle name="40% - Énfasis4 161" xfId="3961"/>
    <cellStyle name="40% - Énfasis4 161 2" xfId="3962"/>
    <cellStyle name="40% - Énfasis4 162" xfId="3963"/>
    <cellStyle name="40% - Énfasis4 162 2" xfId="3964"/>
    <cellStyle name="40% - Énfasis4 163" xfId="3965"/>
    <cellStyle name="40% - Énfasis4 163 2" xfId="3966"/>
    <cellStyle name="40% - Énfasis4 164" xfId="3967"/>
    <cellStyle name="40% - Énfasis4 164 2" xfId="3968"/>
    <cellStyle name="40% - Énfasis4 165" xfId="3969"/>
    <cellStyle name="40% - Énfasis4 165 2" xfId="3970"/>
    <cellStyle name="40% - Énfasis4 166" xfId="3971"/>
    <cellStyle name="40% - Énfasis4 166 2" xfId="3972"/>
    <cellStyle name="40% - Énfasis4 167" xfId="3973"/>
    <cellStyle name="40% - Énfasis4 167 2" xfId="3974"/>
    <cellStyle name="40% - Énfasis4 168" xfId="3975"/>
    <cellStyle name="40% - Énfasis4 168 2" xfId="3976"/>
    <cellStyle name="40% - Énfasis4 169" xfId="3977"/>
    <cellStyle name="40% - Énfasis4 169 2" xfId="3978"/>
    <cellStyle name="40% - Énfasis4 17" xfId="3979"/>
    <cellStyle name="40% - Énfasis4 17 2" xfId="3980"/>
    <cellStyle name="40% - Énfasis4 170" xfId="3981"/>
    <cellStyle name="40% - Énfasis4 170 2" xfId="3982"/>
    <cellStyle name="40% - Énfasis4 171" xfId="3983"/>
    <cellStyle name="40% - Énfasis4 171 2" xfId="3984"/>
    <cellStyle name="40% - Énfasis4 172" xfId="3985"/>
    <cellStyle name="40% - Énfasis4 172 2" xfId="3986"/>
    <cellStyle name="40% - Énfasis4 173" xfId="3987"/>
    <cellStyle name="40% - Énfasis4 173 2" xfId="3988"/>
    <cellStyle name="40% - Énfasis4 174" xfId="3989"/>
    <cellStyle name="40% - Énfasis4 174 2" xfId="3990"/>
    <cellStyle name="40% - Énfasis4 175" xfId="3991"/>
    <cellStyle name="40% - Énfasis4 175 2" xfId="3992"/>
    <cellStyle name="40% - Énfasis4 176" xfId="3993"/>
    <cellStyle name="40% - Énfasis4 176 2" xfId="3994"/>
    <cellStyle name="40% - Énfasis4 177" xfId="3995"/>
    <cellStyle name="40% - Énfasis4 177 2" xfId="3996"/>
    <cellStyle name="40% - Énfasis4 178" xfId="3997"/>
    <cellStyle name="40% - Énfasis4 178 2" xfId="3998"/>
    <cellStyle name="40% - Énfasis4 179" xfId="3999"/>
    <cellStyle name="40% - Énfasis4 179 2" xfId="4000"/>
    <cellStyle name="40% - Énfasis4 18" xfId="4001"/>
    <cellStyle name="40% - Énfasis4 18 2" xfId="4002"/>
    <cellStyle name="40% - Énfasis4 180" xfId="4003"/>
    <cellStyle name="40% - Énfasis4 180 2" xfId="4004"/>
    <cellStyle name="40% - Énfasis4 181" xfId="4005"/>
    <cellStyle name="40% - Énfasis4 181 2" xfId="4006"/>
    <cellStyle name="40% - Énfasis4 182" xfId="4007"/>
    <cellStyle name="40% - Énfasis4 182 2" xfId="4008"/>
    <cellStyle name="40% - Énfasis4 183" xfId="4009"/>
    <cellStyle name="40% - Énfasis4 183 2" xfId="4010"/>
    <cellStyle name="40% - Énfasis4 184" xfId="4011"/>
    <cellStyle name="40% - Énfasis4 184 2" xfId="4012"/>
    <cellStyle name="40% - Énfasis4 185" xfId="4013"/>
    <cellStyle name="40% - Énfasis4 185 2" xfId="4014"/>
    <cellStyle name="40% - Énfasis4 186" xfId="4015"/>
    <cellStyle name="40% - Énfasis4 186 2" xfId="4016"/>
    <cellStyle name="40% - Énfasis4 187" xfId="4017"/>
    <cellStyle name="40% - Énfasis4 187 2" xfId="4018"/>
    <cellStyle name="40% - Énfasis4 188" xfId="4019"/>
    <cellStyle name="40% - Énfasis4 188 2" xfId="4020"/>
    <cellStyle name="40% - Énfasis4 189" xfId="4021"/>
    <cellStyle name="40% - Énfasis4 189 2" xfId="4022"/>
    <cellStyle name="40% - Énfasis4 19" xfId="4023"/>
    <cellStyle name="40% - Énfasis4 19 2" xfId="4024"/>
    <cellStyle name="40% - Énfasis4 190" xfId="4025"/>
    <cellStyle name="40% - Énfasis4 190 2" xfId="4026"/>
    <cellStyle name="40% - Énfasis4 2" xfId="37"/>
    <cellStyle name="40% - Énfasis4 2 10" xfId="4027"/>
    <cellStyle name="40% - Énfasis4 2 11" xfId="4028"/>
    <cellStyle name="40% - Énfasis4 2 12" xfId="4029"/>
    <cellStyle name="40% - Énfasis4 2 13" xfId="4030"/>
    <cellStyle name="40% - Énfasis4 2 14" xfId="4031"/>
    <cellStyle name="40% - Énfasis4 2 15" xfId="4032"/>
    <cellStyle name="40% - Énfasis4 2 16" xfId="4033"/>
    <cellStyle name="40% - Énfasis4 2 2" xfId="4034"/>
    <cellStyle name="40% - Énfasis4 2 2 2" xfId="4035"/>
    <cellStyle name="40% - Énfasis4 2 3" xfId="4036"/>
    <cellStyle name="40% - Énfasis4 2 3 2" xfId="4037"/>
    <cellStyle name="40% - Énfasis4 2 4" xfId="4038"/>
    <cellStyle name="40% - Énfasis4 2 5" xfId="4039"/>
    <cellStyle name="40% - Énfasis4 2 6" xfId="4040"/>
    <cellStyle name="40% - Énfasis4 2 7" xfId="4041"/>
    <cellStyle name="40% - Énfasis4 2 8" xfId="4042"/>
    <cellStyle name="40% - Énfasis4 2 9" xfId="4043"/>
    <cellStyle name="40% - Énfasis4 20" xfId="4044"/>
    <cellStyle name="40% - Énfasis4 20 2" xfId="4045"/>
    <cellStyle name="40% - Énfasis4 21" xfId="4046"/>
    <cellStyle name="40% - Énfasis4 21 2" xfId="4047"/>
    <cellStyle name="40% - Énfasis4 22" xfId="4048"/>
    <cellStyle name="40% - Énfasis4 22 2" xfId="4049"/>
    <cellStyle name="40% - Énfasis4 23" xfId="4050"/>
    <cellStyle name="40% - Énfasis4 23 2" xfId="4051"/>
    <cellStyle name="40% - Énfasis4 24" xfId="4052"/>
    <cellStyle name="40% - Énfasis4 24 2" xfId="4053"/>
    <cellStyle name="40% - Énfasis4 25" xfId="4054"/>
    <cellStyle name="40% - Énfasis4 25 2" xfId="4055"/>
    <cellStyle name="40% - Énfasis4 26" xfId="4056"/>
    <cellStyle name="40% - Énfasis4 26 2" xfId="4057"/>
    <cellStyle name="40% - Énfasis4 27" xfId="4058"/>
    <cellStyle name="40% - Énfasis4 27 2" xfId="4059"/>
    <cellStyle name="40% - Énfasis4 28" xfId="4060"/>
    <cellStyle name="40% - Énfasis4 28 2" xfId="4061"/>
    <cellStyle name="40% - Énfasis4 29" xfId="4062"/>
    <cellStyle name="40% - Énfasis4 29 2" xfId="4063"/>
    <cellStyle name="40% - Énfasis4 3" xfId="38"/>
    <cellStyle name="40% - Énfasis4 3 2" xfId="4064"/>
    <cellStyle name="40% - Énfasis4 3 3" xfId="4065"/>
    <cellStyle name="40% - Énfasis4 30" xfId="4066"/>
    <cellStyle name="40% - Énfasis4 30 2" xfId="4067"/>
    <cellStyle name="40% - Énfasis4 31" xfId="4068"/>
    <cellStyle name="40% - Énfasis4 31 2" xfId="4069"/>
    <cellStyle name="40% - Énfasis4 32" xfId="4070"/>
    <cellStyle name="40% - Énfasis4 32 2" xfId="4071"/>
    <cellStyle name="40% - Énfasis4 33" xfId="4072"/>
    <cellStyle name="40% - Énfasis4 33 2" xfId="4073"/>
    <cellStyle name="40% - Énfasis4 34" xfId="4074"/>
    <cellStyle name="40% - Énfasis4 34 2" xfId="4075"/>
    <cellStyle name="40% - Énfasis4 35" xfId="4076"/>
    <cellStyle name="40% - Énfasis4 35 2" xfId="4077"/>
    <cellStyle name="40% - Énfasis4 36" xfId="4078"/>
    <cellStyle name="40% - Énfasis4 36 2" xfId="4079"/>
    <cellStyle name="40% - Énfasis4 37" xfId="4080"/>
    <cellStyle name="40% - Énfasis4 37 2" xfId="4081"/>
    <cellStyle name="40% - Énfasis4 38" xfId="4082"/>
    <cellStyle name="40% - Énfasis4 38 2" xfId="4083"/>
    <cellStyle name="40% - Énfasis4 39" xfId="4084"/>
    <cellStyle name="40% - Énfasis4 39 2" xfId="4085"/>
    <cellStyle name="40% - Énfasis4 4" xfId="39"/>
    <cellStyle name="40% - Énfasis4 4 2" xfId="4086"/>
    <cellStyle name="40% - Énfasis4 4 3" xfId="4087"/>
    <cellStyle name="40% - Énfasis4 40" xfId="4088"/>
    <cellStyle name="40% - Énfasis4 40 2" xfId="4089"/>
    <cellStyle name="40% - Énfasis4 41" xfId="4090"/>
    <cellStyle name="40% - Énfasis4 41 2" xfId="4091"/>
    <cellStyle name="40% - Énfasis4 42" xfId="4092"/>
    <cellStyle name="40% - Énfasis4 42 2" xfId="4093"/>
    <cellStyle name="40% - Énfasis4 43" xfId="4094"/>
    <cellStyle name="40% - Énfasis4 43 2" xfId="4095"/>
    <cellStyle name="40% - Énfasis4 44" xfId="4096"/>
    <cellStyle name="40% - Énfasis4 44 2" xfId="4097"/>
    <cellStyle name="40% - Énfasis4 45" xfId="4098"/>
    <cellStyle name="40% - Énfasis4 45 2" xfId="4099"/>
    <cellStyle name="40% - Énfasis4 46" xfId="4100"/>
    <cellStyle name="40% - Énfasis4 46 2" xfId="4101"/>
    <cellStyle name="40% - Énfasis4 47" xfId="4102"/>
    <cellStyle name="40% - Énfasis4 47 2" xfId="4103"/>
    <cellStyle name="40% - Énfasis4 48" xfId="4104"/>
    <cellStyle name="40% - Énfasis4 48 2" xfId="4105"/>
    <cellStyle name="40% - Énfasis4 49" xfId="4106"/>
    <cellStyle name="40% - Énfasis4 49 2" xfId="4107"/>
    <cellStyle name="40% - Énfasis4 5" xfId="4108"/>
    <cellStyle name="40% - Énfasis4 5 2" xfId="4109"/>
    <cellStyle name="40% - Énfasis4 50" xfId="4110"/>
    <cellStyle name="40% - Énfasis4 50 2" xfId="4111"/>
    <cellStyle name="40% - Énfasis4 51" xfId="4112"/>
    <cellStyle name="40% - Énfasis4 51 2" xfId="4113"/>
    <cellStyle name="40% - Énfasis4 52" xfId="4114"/>
    <cellStyle name="40% - Énfasis4 52 2" xfId="4115"/>
    <cellStyle name="40% - Énfasis4 53" xfId="4116"/>
    <cellStyle name="40% - Énfasis4 53 2" xfId="4117"/>
    <cellStyle name="40% - Énfasis4 54" xfId="4118"/>
    <cellStyle name="40% - Énfasis4 54 2" xfId="4119"/>
    <cellStyle name="40% - Énfasis4 55" xfId="4120"/>
    <cellStyle name="40% - Énfasis4 55 2" xfId="4121"/>
    <cellStyle name="40% - Énfasis4 56" xfId="4122"/>
    <cellStyle name="40% - Énfasis4 56 2" xfId="4123"/>
    <cellStyle name="40% - Énfasis4 57" xfId="4124"/>
    <cellStyle name="40% - Énfasis4 57 2" xfId="4125"/>
    <cellStyle name="40% - Énfasis4 58" xfId="4126"/>
    <cellStyle name="40% - Énfasis4 58 2" xfId="4127"/>
    <cellStyle name="40% - Énfasis4 59" xfId="4128"/>
    <cellStyle name="40% - Énfasis4 59 2" xfId="4129"/>
    <cellStyle name="40% - Énfasis4 6" xfId="4130"/>
    <cellStyle name="40% - Énfasis4 6 2" xfId="4131"/>
    <cellStyle name="40% - Énfasis4 60" xfId="4132"/>
    <cellStyle name="40% - Énfasis4 60 2" xfId="4133"/>
    <cellStyle name="40% - Énfasis4 61" xfId="4134"/>
    <cellStyle name="40% - Énfasis4 61 2" xfId="4135"/>
    <cellStyle name="40% - Énfasis4 62" xfId="4136"/>
    <cellStyle name="40% - Énfasis4 62 2" xfId="4137"/>
    <cellStyle name="40% - Énfasis4 63" xfId="4138"/>
    <cellStyle name="40% - Énfasis4 63 2" xfId="4139"/>
    <cellStyle name="40% - Énfasis4 64" xfId="4140"/>
    <cellStyle name="40% - Énfasis4 64 2" xfId="4141"/>
    <cellStyle name="40% - Énfasis4 65" xfId="4142"/>
    <cellStyle name="40% - Énfasis4 65 2" xfId="4143"/>
    <cellStyle name="40% - Énfasis4 66" xfId="4144"/>
    <cellStyle name="40% - Énfasis4 66 2" xfId="4145"/>
    <cellStyle name="40% - Énfasis4 67" xfId="4146"/>
    <cellStyle name="40% - Énfasis4 67 2" xfId="4147"/>
    <cellStyle name="40% - Énfasis4 68" xfId="4148"/>
    <cellStyle name="40% - Énfasis4 68 2" xfId="4149"/>
    <cellStyle name="40% - Énfasis4 69" xfId="4150"/>
    <cellStyle name="40% - Énfasis4 69 2" xfId="4151"/>
    <cellStyle name="40% - Énfasis4 7" xfId="4152"/>
    <cellStyle name="40% - Énfasis4 7 2" xfId="4153"/>
    <cellStyle name="40% - Énfasis4 70" xfId="4154"/>
    <cellStyle name="40% - Énfasis4 70 2" xfId="4155"/>
    <cellStyle name="40% - Énfasis4 71" xfId="4156"/>
    <cellStyle name="40% - Énfasis4 71 2" xfId="4157"/>
    <cellStyle name="40% - Énfasis4 72" xfId="4158"/>
    <cellStyle name="40% - Énfasis4 72 2" xfId="4159"/>
    <cellStyle name="40% - Énfasis4 73" xfId="4160"/>
    <cellStyle name="40% - Énfasis4 73 2" xfId="4161"/>
    <cellStyle name="40% - Énfasis4 74" xfId="4162"/>
    <cellStyle name="40% - Énfasis4 74 2" xfId="4163"/>
    <cellStyle name="40% - Énfasis4 75" xfId="4164"/>
    <cellStyle name="40% - Énfasis4 75 2" xfId="4165"/>
    <cellStyle name="40% - Énfasis4 76" xfId="4166"/>
    <cellStyle name="40% - Énfasis4 76 2" xfId="4167"/>
    <cellStyle name="40% - Énfasis4 77" xfId="4168"/>
    <cellStyle name="40% - Énfasis4 77 2" xfId="4169"/>
    <cellStyle name="40% - Énfasis4 78" xfId="4170"/>
    <cellStyle name="40% - Énfasis4 78 2" xfId="4171"/>
    <cellStyle name="40% - Énfasis4 79" xfId="4172"/>
    <cellStyle name="40% - Énfasis4 79 2" xfId="4173"/>
    <cellStyle name="40% - Énfasis4 8" xfId="4174"/>
    <cellStyle name="40% - Énfasis4 8 2" xfId="4175"/>
    <cellStyle name="40% - Énfasis4 80" xfId="4176"/>
    <cellStyle name="40% - Énfasis4 80 2" xfId="4177"/>
    <cellStyle name="40% - Énfasis4 81" xfId="4178"/>
    <cellStyle name="40% - Énfasis4 81 2" xfId="4179"/>
    <cellStyle name="40% - Énfasis4 82" xfId="4180"/>
    <cellStyle name="40% - Énfasis4 82 2" xfId="4181"/>
    <cellStyle name="40% - Énfasis4 83" xfId="4182"/>
    <cellStyle name="40% - Énfasis4 83 2" xfId="4183"/>
    <cellStyle name="40% - Énfasis4 84" xfId="4184"/>
    <cellStyle name="40% - Énfasis4 84 2" xfId="4185"/>
    <cellStyle name="40% - Énfasis4 85" xfId="4186"/>
    <cellStyle name="40% - Énfasis4 85 2" xfId="4187"/>
    <cellStyle name="40% - Énfasis4 86" xfId="4188"/>
    <cellStyle name="40% - Énfasis4 86 2" xfId="4189"/>
    <cellStyle name="40% - Énfasis4 87" xfId="4190"/>
    <cellStyle name="40% - Énfasis4 87 2" xfId="4191"/>
    <cellStyle name="40% - Énfasis4 88" xfId="4192"/>
    <cellStyle name="40% - Énfasis4 88 2" xfId="4193"/>
    <cellStyle name="40% - Énfasis4 89" xfId="4194"/>
    <cellStyle name="40% - Énfasis4 89 2" xfId="4195"/>
    <cellStyle name="40% - Énfasis4 9" xfId="4196"/>
    <cellStyle name="40% - Énfasis4 9 2" xfId="4197"/>
    <cellStyle name="40% - Énfasis4 90" xfId="4198"/>
    <cellStyle name="40% - Énfasis4 90 2" xfId="4199"/>
    <cellStyle name="40% - Énfasis4 91" xfId="4200"/>
    <cellStyle name="40% - Énfasis4 91 2" xfId="4201"/>
    <cellStyle name="40% - Énfasis4 92" xfId="4202"/>
    <cellStyle name="40% - Énfasis4 92 2" xfId="4203"/>
    <cellStyle name="40% - Énfasis4 93" xfId="4204"/>
    <cellStyle name="40% - Énfasis4 93 2" xfId="4205"/>
    <cellStyle name="40% - Énfasis4 94" xfId="4206"/>
    <cellStyle name="40% - Énfasis4 94 2" xfId="4207"/>
    <cellStyle name="40% - Énfasis4 95" xfId="4208"/>
    <cellStyle name="40% - Énfasis4 95 2" xfId="4209"/>
    <cellStyle name="40% - Énfasis4 96" xfId="4210"/>
    <cellStyle name="40% - Énfasis4 96 2" xfId="4211"/>
    <cellStyle name="40% - Énfasis4 97" xfId="4212"/>
    <cellStyle name="40% - Énfasis4 97 2" xfId="4213"/>
    <cellStyle name="40% - Énfasis4 98" xfId="4214"/>
    <cellStyle name="40% - Énfasis4 98 2" xfId="4215"/>
    <cellStyle name="40% - Énfasis4 99" xfId="4216"/>
    <cellStyle name="40% - Énfasis4 99 2" xfId="4217"/>
    <cellStyle name="40% - Énfasis5 10" xfId="4218"/>
    <cellStyle name="40% - Énfasis5 10 2" xfId="4219"/>
    <cellStyle name="40% - Énfasis5 100" xfId="4220"/>
    <cellStyle name="40% - Énfasis5 100 2" xfId="4221"/>
    <cellStyle name="40% - Énfasis5 101" xfId="4222"/>
    <cellStyle name="40% - Énfasis5 101 2" xfId="4223"/>
    <cellStyle name="40% - Énfasis5 102" xfId="4224"/>
    <cellStyle name="40% - Énfasis5 102 2" xfId="4225"/>
    <cellStyle name="40% - Énfasis5 103" xfId="4226"/>
    <cellStyle name="40% - Énfasis5 103 2" xfId="4227"/>
    <cellStyle name="40% - Énfasis5 104" xfId="4228"/>
    <cellStyle name="40% - Énfasis5 104 2" xfId="4229"/>
    <cellStyle name="40% - Énfasis5 105" xfId="4230"/>
    <cellStyle name="40% - Énfasis5 105 2" xfId="4231"/>
    <cellStyle name="40% - Énfasis5 106" xfId="4232"/>
    <cellStyle name="40% - Énfasis5 106 2" xfId="4233"/>
    <cellStyle name="40% - Énfasis5 107" xfId="4234"/>
    <cellStyle name="40% - Énfasis5 107 2" xfId="4235"/>
    <cellStyle name="40% - Énfasis5 108" xfId="4236"/>
    <cellStyle name="40% - Énfasis5 108 2" xfId="4237"/>
    <cellStyle name="40% - Énfasis5 109" xfId="4238"/>
    <cellStyle name="40% - Énfasis5 109 2" xfId="4239"/>
    <cellStyle name="40% - Énfasis5 11" xfId="4240"/>
    <cellStyle name="40% - Énfasis5 11 2" xfId="4241"/>
    <cellStyle name="40% - Énfasis5 110" xfId="4242"/>
    <cellStyle name="40% - Énfasis5 110 2" xfId="4243"/>
    <cellStyle name="40% - Énfasis5 111" xfId="4244"/>
    <cellStyle name="40% - Énfasis5 111 2" xfId="4245"/>
    <cellStyle name="40% - Énfasis5 112" xfId="4246"/>
    <cellStyle name="40% - Énfasis5 112 2" xfId="4247"/>
    <cellStyle name="40% - Énfasis5 113" xfId="4248"/>
    <cellStyle name="40% - Énfasis5 113 2" xfId="4249"/>
    <cellStyle name="40% - Énfasis5 114" xfId="4250"/>
    <cellStyle name="40% - Énfasis5 114 2" xfId="4251"/>
    <cellStyle name="40% - Énfasis5 115" xfId="4252"/>
    <cellStyle name="40% - Énfasis5 115 2" xfId="4253"/>
    <cellStyle name="40% - Énfasis5 116" xfId="4254"/>
    <cellStyle name="40% - Énfasis5 116 2" xfId="4255"/>
    <cellStyle name="40% - Énfasis5 117" xfId="4256"/>
    <cellStyle name="40% - Énfasis5 117 2" xfId="4257"/>
    <cellStyle name="40% - Énfasis5 118" xfId="4258"/>
    <cellStyle name="40% - Énfasis5 118 2" xfId="4259"/>
    <cellStyle name="40% - Énfasis5 119" xfId="4260"/>
    <cellStyle name="40% - Énfasis5 119 2" xfId="4261"/>
    <cellStyle name="40% - Énfasis5 12" xfId="4262"/>
    <cellStyle name="40% - Énfasis5 12 2" xfId="4263"/>
    <cellStyle name="40% - Énfasis5 120" xfId="4264"/>
    <cellStyle name="40% - Énfasis5 120 2" xfId="4265"/>
    <cellStyle name="40% - Énfasis5 121" xfId="4266"/>
    <cellStyle name="40% - Énfasis5 121 2" xfId="4267"/>
    <cellStyle name="40% - Énfasis5 122" xfId="4268"/>
    <cellStyle name="40% - Énfasis5 122 2" xfId="4269"/>
    <cellStyle name="40% - Énfasis5 123" xfId="4270"/>
    <cellStyle name="40% - Énfasis5 123 2" xfId="4271"/>
    <cellStyle name="40% - Énfasis5 124" xfId="4272"/>
    <cellStyle name="40% - Énfasis5 124 2" xfId="4273"/>
    <cellStyle name="40% - Énfasis5 125" xfId="4274"/>
    <cellStyle name="40% - Énfasis5 125 2" xfId="4275"/>
    <cellStyle name="40% - Énfasis5 126" xfId="4276"/>
    <cellStyle name="40% - Énfasis5 126 2" xfId="4277"/>
    <cellStyle name="40% - Énfasis5 127" xfId="4278"/>
    <cellStyle name="40% - Énfasis5 127 2" xfId="4279"/>
    <cellStyle name="40% - Énfasis5 128" xfId="4280"/>
    <cellStyle name="40% - Énfasis5 128 2" xfId="4281"/>
    <cellStyle name="40% - Énfasis5 129" xfId="4282"/>
    <cellStyle name="40% - Énfasis5 129 2" xfId="4283"/>
    <cellStyle name="40% - Énfasis5 13" xfId="4284"/>
    <cellStyle name="40% - Énfasis5 13 2" xfId="4285"/>
    <cellStyle name="40% - Énfasis5 130" xfId="4286"/>
    <cellStyle name="40% - Énfasis5 130 2" xfId="4287"/>
    <cellStyle name="40% - Énfasis5 131" xfId="4288"/>
    <cellStyle name="40% - Énfasis5 131 2" xfId="4289"/>
    <cellStyle name="40% - Énfasis5 132" xfId="4290"/>
    <cellStyle name="40% - Énfasis5 132 2" xfId="4291"/>
    <cellStyle name="40% - Énfasis5 133" xfId="4292"/>
    <cellStyle name="40% - Énfasis5 133 2" xfId="4293"/>
    <cellStyle name="40% - Énfasis5 134" xfId="4294"/>
    <cellStyle name="40% - Énfasis5 134 2" xfId="4295"/>
    <cellStyle name="40% - Énfasis5 135" xfId="4296"/>
    <cellStyle name="40% - Énfasis5 135 2" xfId="4297"/>
    <cellStyle name="40% - Énfasis5 136" xfId="4298"/>
    <cellStyle name="40% - Énfasis5 136 2" xfId="4299"/>
    <cellStyle name="40% - Énfasis5 137" xfId="4300"/>
    <cellStyle name="40% - Énfasis5 137 2" xfId="4301"/>
    <cellStyle name="40% - Énfasis5 138" xfId="4302"/>
    <cellStyle name="40% - Énfasis5 138 2" xfId="4303"/>
    <cellStyle name="40% - Énfasis5 139" xfId="4304"/>
    <cellStyle name="40% - Énfasis5 139 2" xfId="4305"/>
    <cellStyle name="40% - Énfasis5 14" xfId="4306"/>
    <cellStyle name="40% - Énfasis5 14 2" xfId="4307"/>
    <cellStyle name="40% - Énfasis5 140" xfId="4308"/>
    <cellStyle name="40% - Énfasis5 140 2" xfId="4309"/>
    <cellStyle name="40% - Énfasis5 141" xfId="4310"/>
    <cellStyle name="40% - Énfasis5 141 2" xfId="4311"/>
    <cellStyle name="40% - Énfasis5 142" xfId="4312"/>
    <cellStyle name="40% - Énfasis5 142 2" xfId="4313"/>
    <cellStyle name="40% - Énfasis5 143" xfId="4314"/>
    <cellStyle name="40% - Énfasis5 143 2" xfId="4315"/>
    <cellStyle name="40% - Énfasis5 144" xfId="4316"/>
    <cellStyle name="40% - Énfasis5 144 2" xfId="4317"/>
    <cellStyle name="40% - Énfasis5 145" xfId="4318"/>
    <cellStyle name="40% - Énfasis5 145 2" xfId="4319"/>
    <cellStyle name="40% - Énfasis5 146" xfId="4320"/>
    <cellStyle name="40% - Énfasis5 146 2" xfId="4321"/>
    <cellStyle name="40% - Énfasis5 147" xfId="4322"/>
    <cellStyle name="40% - Énfasis5 147 2" xfId="4323"/>
    <cellStyle name="40% - Énfasis5 148" xfId="4324"/>
    <cellStyle name="40% - Énfasis5 148 2" xfId="4325"/>
    <cellStyle name="40% - Énfasis5 149" xfId="4326"/>
    <cellStyle name="40% - Énfasis5 149 2" xfId="4327"/>
    <cellStyle name="40% - Énfasis5 15" xfId="4328"/>
    <cellStyle name="40% - Énfasis5 15 2" xfId="4329"/>
    <cellStyle name="40% - Énfasis5 150" xfId="4330"/>
    <cellStyle name="40% - Énfasis5 150 2" xfId="4331"/>
    <cellStyle name="40% - Énfasis5 151" xfId="4332"/>
    <cellStyle name="40% - Énfasis5 151 2" xfId="4333"/>
    <cellStyle name="40% - Énfasis5 152" xfId="4334"/>
    <cellStyle name="40% - Énfasis5 152 2" xfId="4335"/>
    <cellStyle name="40% - Énfasis5 153" xfId="4336"/>
    <cellStyle name="40% - Énfasis5 153 2" xfId="4337"/>
    <cellStyle name="40% - Énfasis5 154" xfId="4338"/>
    <cellStyle name="40% - Énfasis5 154 2" xfId="4339"/>
    <cellStyle name="40% - Énfasis5 155" xfId="4340"/>
    <cellStyle name="40% - Énfasis5 155 2" xfId="4341"/>
    <cellStyle name="40% - Énfasis5 156" xfId="4342"/>
    <cellStyle name="40% - Énfasis5 156 2" xfId="4343"/>
    <cellStyle name="40% - Énfasis5 157" xfId="4344"/>
    <cellStyle name="40% - Énfasis5 157 2" xfId="4345"/>
    <cellStyle name="40% - Énfasis5 158" xfId="4346"/>
    <cellStyle name="40% - Énfasis5 158 2" xfId="4347"/>
    <cellStyle name="40% - Énfasis5 159" xfId="4348"/>
    <cellStyle name="40% - Énfasis5 159 2" xfId="4349"/>
    <cellStyle name="40% - Énfasis5 16" xfId="4350"/>
    <cellStyle name="40% - Énfasis5 16 2" xfId="4351"/>
    <cellStyle name="40% - Énfasis5 160" xfId="4352"/>
    <cellStyle name="40% - Énfasis5 160 2" xfId="4353"/>
    <cellStyle name="40% - Énfasis5 161" xfId="4354"/>
    <cellStyle name="40% - Énfasis5 161 2" xfId="4355"/>
    <cellStyle name="40% - Énfasis5 162" xfId="4356"/>
    <cellStyle name="40% - Énfasis5 162 2" xfId="4357"/>
    <cellStyle name="40% - Énfasis5 163" xfId="4358"/>
    <cellStyle name="40% - Énfasis5 163 2" xfId="4359"/>
    <cellStyle name="40% - Énfasis5 164" xfId="4360"/>
    <cellStyle name="40% - Énfasis5 164 2" xfId="4361"/>
    <cellStyle name="40% - Énfasis5 165" xfId="4362"/>
    <cellStyle name="40% - Énfasis5 165 2" xfId="4363"/>
    <cellStyle name="40% - Énfasis5 166" xfId="4364"/>
    <cellStyle name="40% - Énfasis5 166 2" xfId="4365"/>
    <cellStyle name="40% - Énfasis5 167" xfId="4366"/>
    <cellStyle name="40% - Énfasis5 167 2" xfId="4367"/>
    <cellStyle name="40% - Énfasis5 168" xfId="4368"/>
    <cellStyle name="40% - Énfasis5 168 2" xfId="4369"/>
    <cellStyle name="40% - Énfasis5 169" xfId="4370"/>
    <cellStyle name="40% - Énfasis5 169 2" xfId="4371"/>
    <cellStyle name="40% - Énfasis5 17" xfId="4372"/>
    <cellStyle name="40% - Énfasis5 17 2" xfId="4373"/>
    <cellStyle name="40% - Énfasis5 170" xfId="4374"/>
    <cellStyle name="40% - Énfasis5 170 2" xfId="4375"/>
    <cellStyle name="40% - Énfasis5 171" xfId="4376"/>
    <cellStyle name="40% - Énfasis5 171 2" xfId="4377"/>
    <cellStyle name="40% - Énfasis5 172" xfId="4378"/>
    <cellStyle name="40% - Énfasis5 172 2" xfId="4379"/>
    <cellStyle name="40% - Énfasis5 173" xfId="4380"/>
    <cellStyle name="40% - Énfasis5 173 2" xfId="4381"/>
    <cellStyle name="40% - Énfasis5 174" xfId="4382"/>
    <cellStyle name="40% - Énfasis5 174 2" xfId="4383"/>
    <cellStyle name="40% - Énfasis5 175" xfId="4384"/>
    <cellStyle name="40% - Énfasis5 175 2" xfId="4385"/>
    <cellStyle name="40% - Énfasis5 176" xfId="4386"/>
    <cellStyle name="40% - Énfasis5 176 2" xfId="4387"/>
    <cellStyle name="40% - Énfasis5 177" xfId="4388"/>
    <cellStyle name="40% - Énfasis5 177 2" xfId="4389"/>
    <cellStyle name="40% - Énfasis5 178" xfId="4390"/>
    <cellStyle name="40% - Énfasis5 178 2" xfId="4391"/>
    <cellStyle name="40% - Énfasis5 179" xfId="4392"/>
    <cellStyle name="40% - Énfasis5 179 2" xfId="4393"/>
    <cellStyle name="40% - Énfasis5 18" xfId="4394"/>
    <cellStyle name="40% - Énfasis5 18 2" xfId="4395"/>
    <cellStyle name="40% - Énfasis5 180" xfId="4396"/>
    <cellStyle name="40% - Énfasis5 180 2" xfId="4397"/>
    <cellStyle name="40% - Énfasis5 181" xfId="4398"/>
    <cellStyle name="40% - Énfasis5 181 2" xfId="4399"/>
    <cellStyle name="40% - Énfasis5 182" xfId="4400"/>
    <cellStyle name="40% - Énfasis5 182 2" xfId="4401"/>
    <cellStyle name="40% - Énfasis5 183" xfId="4402"/>
    <cellStyle name="40% - Énfasis5 183 2" xfId="4403"/>
    <cellStyle name="40% - Énfasis5 184" xfId="4404"/>
    <cellStyle name="40% - Énfasis5 184 2" xfId="4405"/>
    <cellStyle name="40% - Énfasis5 185" xfId="4406"/>
    <cellStyle name="40% - Énfasis5 185 2" xfId="4407"/>
    <cellStyle name="40% - Énfasis5 186" xfId="4408"/>
    <cellStyle name="40% - Énfasis5 186 2" xfId="4409"/>
    <cellStyle name="40% - Énfasis5 187" xfId="4410"/>
    <cellStyle name="40% - Énfasis5 187 2" xfId="4411"/>
    <cellStyle name="40% - Énfasis5 188" xfId="4412"/>
    <cellStyle name="40% - Énfasis5 188 2" xfId="4413"/>
    <cellStyle name="40% - Énfasis5 189" xfId="4414"/>
    <cellStyle name="40% - Énfasis5 189 2" xfId="4415"/>
    <cellStyle name="40% - Énfasis5 19" xfId="4416"/>
    <cellStyle name="40% - Énfasis5 19 2" xfId="4417"/>
    <cellStyle name="40% - Énfasis5 190" xfId="4418"/>
    <cellStyle name="40% - Énfasis5 190 2" xfId="4419"/>
    <cellStyle name="40% - Énfasis5 2" xfId="40"/>
    <cellStyle name="40% - Énfasis5 2 10" xfId="4420"/>
    <cellStyle name="40% - Énfasis5 2 11" xfId="4421"/>
    <cellStyle name="40% - Énfasis5 2 12" xfId="4422"/>
    <cellStyle name="40% - Énfasis5 2 13" xfId="4423"/>
    <cellStyle name="40% - Énfasis5 2 14" xfId="4424"/>
    <cellStyle name="40% - Énfasis5 2 15" xfId="4425"/>
    <cellStyle name="40% - Énfasis5 2 16" xfId="4426"/>
    <cellStyle name="40% - Énfasis5 2 2" xfId="4427"/>
    <cellStyle name="40% - Énfasis5 2 2 2" xfId="4428"/>
    <cellStyle name="40% - Énfasis5 2 3" xfId="4429"/>
    <cellStyle name="40% - Énfasis5 2 3 2" xfId="4430"/>
    <cellStyle name="40% - Énfasis5 2 4" xfId="4431"/>
    <cellStyle name="40% - Énfasis5 2 5" xfId="4432"/>
    <cellStyle name="40% - Énfasis5 2 6" xfId="4433"/>
    <cellStyle name="40% - Énfasis5 2 7" xfId="4434"/>
    <cellStyle name="40% - Énfasis5 2 8" xfId="4435"/>
    <cellStyle name="40% - Énfasis5 2 9" xfId="4436"/>
    <cellStyle name="40% - Énfasis5 20" xfId="4437"/>
    <cellStyle name="40% - Énfasis5 20 2" xfId="4438"/>
    <cellStyle name="40% - Énfasis5 21" xfId="4439"/>
    <cellStyle name="40% - Énfasis5 21 2" xfId="4440"/>
    <cellStyle name="40% - Énfasis5 22" xfId="4441"/>
    <cellStyle name="40% - Énfasis5 22 2" xfId="4442"/>
    <cellStyle name="40% - Énfasis5 23" xfId="4443"/>
    <cellStyle name="40% - Énfasis5 23 2" xfId="4444"/>
    <cellStyle name="40% - Énfasis5 24" xfId="4445"/>
    <cellStyle name="40% - Énfasis5 24 2" xfId="4446"/>
    <cellStyle name="40% - Énfasis5 25" xfId="4447"/>
    <cellStyle name="40% - Énfasis5 25 2" xfId="4448"/>
    <cellStyle name="40% - Énfasis5 26" xfId="4449"/>
    <cellStyle name="40% - Énfasis5 26 2" xfId="4450"/>
    <cellStyle name="40% - Énfasis5 27" xfId="4451"/>
    <cellStyle name="40% - Énfasis5 27 2" xfId="4452"/>
    <cellStyle name="40% - Énfasis5 28" xfId="4453"/>
    <cellStyle name="40% - Énfasis5 28 2" xfId="4454"/>
    <cellStyle name="40% - Énfasis5 29" xfId="4455"/>
    <cellStyle name="40% - Énfasis5 29 2" xfId="4456"/>
    <cellStyle name="40% - Énfasis5 3" xfId="41"/>
    <cellStyle name="40% - Énfasis5 3 2" xfId="4457"/>
    <cellStyle name="40% - Énfasis5 3 3" xfId="4458"/>
    <cellStyle name="40% - Énfasis5 30" xfId="4459"/>
    <cellStyle name="40% - Énfasis5 30 2" xfId="4460"/>
    <cellStyle name="40% - Énfasis5 31" xfId="4461"/>
    <cellStyle name="40% - Énfasis5 31 2" xfId="4462"/>
    <cellStyle name="40% - Énfasis5 32" xfId="4463"/>
    <cellStyle name="40% - Énfasis5 32 2" xfId="4464"/>
    <cellStyle name="40% - Énfasis5 33" xfId="4465"/>
    <cellStyle name="40% - Énfasis5 33 2" xfId="4466"/>
    <cellStyle name="40% - Énfasis5 34" xfId="4467"/>
    <cellStyle name="40% - Énfasis5 34 2" xfId="4468"/>
    <cellStyle name="40% - Énfasis5 35" xfId="4469"/>
    <cellStyle name="40% - Énfasis5 35 2" xfId="4470"/>
    <cellStyle name="40% - Énfasis5 36" xfId="4471"/>
    <cellStyle name="40% - Énfasis5 36 2" xfId="4472"/>
    <cellStyle name="40% - Énfasis5 37" xfId="4473"/>
    <cellStyle name="40% - Énfasis5 37 2" xfId="4474"/>
    <cellStyle name="40% - Énfasis5 38" xfId="4475"/>
    <cellStyle name="40% - Énfasis5 38 2" xfId="4476"/>
    <cellStyle name="40% - Énfasis5 39" xfId="4477"/>
    <cellStyle name="40% - Énfasis5 39 2" xfId="4478"/>
    <cellStyle name="40% - Énfasis5 4" xfId="42"/>
    <cellStyle name="40% - Énfasis5 4 2" xfId="4479"/>
    <cellStyle name="40% - Énfasis5 4 3" xfId="4480"/>
    <cellStyle name="40% - Énfasis5 40" xfId="4481"/>
    <cellStyle name="40% - Énfasis5 40 2" xfId="4482"/>
    <cellStyle name="40% - Énfasis5 41" xfId="4483"/>
    <cellStyle name="40% - Énfasis5 41 2" xfId="4484"/>
    <cellStyle name="40% - Énfasis5 42" xfId="4485"/>
    <cellStyle name="40% - Énfasis5 42 2" xfId="4486"/>
    <cellStyle name="40% - Énfasis5 43" xfId="4487"/>
    <cellStyle name="40% - Énfasis5 43 2" xfId="4488"/>
    <cellStyle name="40% - Énfasis5 44" xfId="4489"/>
    <cellStyle name="40% - Énfasis5 44 2" xfId="4490"/>
    <cellStyle name="40% - Énfasis5 45" xfId="4491"/>
    <cellStyle name="40% - Énfasis5 45 2" xfId="4492"/>
    <cellStyle name="40% - Énfasis5 46" xfId="4493"/>
    <cellStyle name="40% - Énfasis5 46 2" xfId="4494"/>
    <cellStyle name="40% - Énfasis5 47" xfId="4495"/>
    <cellStyle name="40% - Énfasis5 47 2" xfId="4496"/>
    <cellStyle name="40% - Énfasis5 48" xfId="4497"/>
    <cellStyle name="40% - Énfasis5 48 2" xfId="4498"/>
    <cellStyle name="40% - Énfasis5 49" xfId="4499"/>
    <cellStyle name="40% - Énfasis5 49 2" xfId="4500"/>
    <cellStyle name="40% - Énfasis5 5" xfId="4501"/>
    <cellStyle name="40% - Énfasis5 5 2" xfId="4502"/>
    <cellStyle name="40% - Énfasis5 50" xfId="4503"/>
    <cellStyle name="40% - Énfasis5 50 2" xfId="4504"/>
    <cellStyle name="40% - Énfasis5 51" xfId="4505"/>
    <cellStyle name="40% - Énfasis5 51 2" xfId="4506"/>
    <cellStyle name="40% - Énfasis5 52" xfId="4507"/>
    <cellStyle name="40% - Énfasis5 52 2" xfId="4508"/>
    <cellStyle name="40% - Énfasis5 53" xfId="4509"/>
    <cellStyle name="40% - Énfasis5 53 2" xfId="4510"/>
    <cellStyle name="40% - Énfasis5 54" xfId="4511"/>
    <cellStyle name="40% - Énfasis5 54 2" xfId="4512"/>
    <cellStyle name="40% - Énfasis5 55" xfId="4513"/>
    <cellStyle name="40% - Énfasis5 55 2" xfId="4514"/>
    <cellStyle name="40% - Énfasis5 56" xfId="4515"/>
    <cellStyle name="40% - Énfasis5 56 2" xfId="4516"/>
    <cellStyle name="40% - Énfasis5 57" xfId="4517"/>
    <cellStyle name="40% - Énfasis5 57 2" xfId="4518"/>
    <cellStyle name="40% - Énfasis5 58" xfId="4519"/>
    <cellStyle name="40% - Énfasis5 58 2" xfId="4520"/>
    <cellStyle name="40% - Énfasis5 59" xfId="4521"/>
    <cellStyle name="40% - Énfasis5 59 2" xfId="4522"/>
    <cellStyle name="40% - Énfasis5 6" xfId="4523"/>
    <cellStyle name="40% - Énfasis5 6 2" xfId="4524"/>
    <cellStyle name="40% - Énfasis5 60" xfId="4525"/>
    <cellStyle name="40% - Énfasis5 60 2" xfId="4526"/>
    <cellStyle name="40% - Énfasis5 61" xfId="4527"/>
    <cellStyle name="40% - Énfasis5 61 2" xfId="4528"/>
    <cellStyle name="40% - Énfasis5 62" xfId="4529"/>
    <cellStyle name="40% - Énfasis5 62 2" xfId="4530"/>
    <cellStyle name="40% - Énfasis5 63" xfId="4531"/>
    <cellStyle name="40% - Énfasis5 63 2" xfId="4532"/>
    <cellStyle name="40% - Énfasis5 64" xfId="4533"/>
    <cellStyle name="40% - Énfasis5 64 2" xfId="4534"/>
    <cellStyle name="40% - Énfasis5 65" xfId="4535"/>
    <cellStyle name="40% - Énfasis5 65 2" xfId="4536"/>
    <cellStyle name="40% - Énfasis5 66" xfId="4537"/>
    <cellStyle name="40% - Énfasis5 66 2" xfId="4538"/>
    <cellStyle name="40% - Énfasis5 67" xfId="4539"/>
    <cellStyle name="40% - Énfasis5 67 2" xfId="4540"/>
    <cellStyle name="40% - Énfasis5 68" xfId="4541"/>
    <cellStyle name="40% - Énfasis5 68 2" xfId="4542"/>
    <cellStyle name="40% - Énfasis5 69" xfId="4543"/>
    <cellStyle name="40% - Énfasis5 69 2" xfId="4544"/>
    <cellStyle name="40% - Énfasis5 7" xfId="4545"/>
    <cellStyle name="40% - Énfasis5 7 2" xfId="4546"/>
    <cellStyle name="40% - Énfasis5 70" xfId="4547"/>
    <cellStyle name="40% - Énfasis5 70 2" xfId="4548"/>
    <cellStyle name="40% - Énfasis5 71" xfId="4549"/>
    <cellStyle name="40% - Énfasis5 71 2" xfId="4550"/>
    <cellStyle name="40% - Énfasis5 72" xfId="4551"/>
    <cellStyle name="40% - Énfasis5 72 2" xfId="4552"/>
    <cellStyle name="40% - Énfasis5 73" xfId="4553"/>
    <cellStyle name="40% - Énfasis5 73 2" xfId="4554"/>
    <cellStyle name="40% - Énfasis5 74" xfId="4555"/>
    <cellStyle name="40% - Énfasis5 74 2" xfId="4556"/>
    <cellStyle name="40% - Énfasis5 75" xfId="4557"/>
    <cellStyle name="40% - Énfasis5 75 2" xfId="4558"/>
    <cellStyle name="40% - Énfasis5 76" xfId="4559"/>
    <cellStyle name="40% - Énfasis5 76 2" xfId="4560"/>
    <cellStyle name="40% - Énfasis5 77" xfId="4561"/>
    <cellStyle name="40% - Énfasis5 77 2" xfId="4562"/>
    <cellStyle name="40% - Énfasis5 78" xfId="4563"/>
    <cellStyle name="40% - Énfasis5 78 2" xfId="4564"/>
    <cellStyle name="40% - Énfasis5 79" xfId="4565"/>
    <cellStyle name="40% - Énfasis5 79 2" xfId="4566"/>
    <cellStyle name="40% - Énfasis5 8" xfId="4567"/>
    <cellStyle name="40% - Énfasis5 8 2" xfId="4568"/>
    <cellStyle name="40% - Énfasis5 80" xfId="4569"/>
    <cellStyle name="40% - Énfasis5 80 2" xfId="4570"/>
    <cellStyle name="40% - Énfasis5 81" xfId="4571"/>
    <cellStyle name="40% - Énfasis5 81 2" xfId="4572"/>
    <cellStyle name="40% - Énfasis5 82" xfId="4573"/>
    <cellStyle name="40% - Énfasis5 82 2" xfId="4574"/>
    <cellStyle name="40% - Énfasis5 83" xfId="4575"/>
    <cellStyle name="40% - Énfasis5 83 2" xfId="4576"/>
    <cellStyle name="40% - Énfasis5 84" xfId="4577"/>
    <cellStyle name="40% - Énfasis5 84 2" xfId="4578"/>
    <cellStyle name="40% - Énfasis5 85" xfId="4579"/>
    <cellStyle name="40% - Énfasis5 85 2" xfId="4580"/>
    <cellStyle name="40% - Énfasis5 86" xfId="4581"/>
    <cellStyle name="40% - Énfasis5 86 2" xfId="4582"/>
    <cellStyle name="40% - Énfasis5 87" xfId="4583"/>
    <cellStyle name="40% - Énfasis5 87 2" xfId="4584"/>
    <cellStyle name="40% - Énfasis5 88" xfId="4585"/>
    <cellStyle name="40% - Énfasis5 88 2" xfId="4586"/>
    <cellStyle name="40% - Énfasis5 89" xfId="4587"/>
    <cellStyle name="40% - Énfasis5 89 2" xfId="4588"/>
    <cellStyle name="40% - Énfasis5 9" xfId="4589"/>
    <cellStyle name="40% - Énfasis5 9 2" xfId="4590"/>
    <cellStyle name="40% - Énfasis5 90" xfId="4591"/>
    <cellStyle name="40% - Énfasis5 90 2" xfId="4592"/>
    <cellStyle name="40% - Énfasis5 91" xfId="4593"/>
    <cellStyle name="40% - Énfasis5 91 2" xfId="4594"/>
    <cellStyle name="40% - Énfasis5 92" xfId="4595"/>
    <cellStyle name="40% - Énfasis5 92 2" xfId="4596"/>
    <cellStyle name="40% - Énfasis5 93" xfId="4597"/>
    <cellStyle name="40% - Énfasis5 93 2" xfId="4598"/>
    <cellStyle name="40% - Énfasis5 94" xfId="4599"/>
    <cellStyle name="40% - Énfasis5 94 2" xfId="4600"/>
    <cellStyle name="40% - Énfasis5 95" xfId="4601"/>
    <cellStyle name="40% - Énfasis5 95 2" xfId="4602"/>
    <cellStyle name="40% - Énfasis5 96" xfId="4603"/>
    <cellStyle name="40% - Énfasis5 96 2" xfId="4604"/>
    <cellStyle name="40% - Énfasis5 97" xfId="4605"/>
    <cellStyle name="40% - Énfasis5 97 2" xfId="4606"/>
    <cellStyle name="40% - Énfasis5 98" xfId="4607"/>
    <cellStyle name="40% - Énfasis5 98 2" xfId="4608"/>
    <cellStyle name="40% - Énfasis5 99" xfId="4609"/>
    <cellStyle name="40% - Énfasis5 99 2" xfId="4610"/>
    <cellStyle name="40% - Énfasis6 10" xfId="4611"/>
    <cellStyle name="40% - Énfasis6 10 2" xfId="4612"/>
    <cellStyle name="40% - Énfasis6 100" xfId="4613"/>
    <cellStyle name="40% - Énfasis6 100 2" xfId="4614"/>
    <cellStyle name="40% - Énfasis6 101" xfId="4615"/>
    <cellStyle name="40% - Énfasis6 101 2" xfId="4616"/>
    <cellStyle name="40% - Énfasis6 102" xfId="4617"/>
    <cellStyle name="40% - Énfasis6 102 2" xfId="4618"/>
    <cellStyle name="40% - Énfasis6 103" xfId="4619"/>
    <cellStyle name="40% - Énfasis6 103 2" xfId="4620"/>
    <cellStyle name="40% - Énfasis6 104" xfId="4621"/>
    <cellStyle name="40% - Énfasis6 104 2" xfId="4622"/>
    <cellStyle name="40% - Énfasis6 105" xfId="4623"/>
    <cellStyle name="40% - Énfasis6 105 2" xfId="4624"/>
    <cellStyle name="40% - Énfasis6 106" xfId="4625"/>
    <cellStyle name="40% - Énfasis6 106 2" xfId="4626"/>
    <cellStyle name="40% - Énfasis6 107" xfId="4627"/>
    <cellStyle name="40% - Énfasis6 107 2" xfId="4628"/>
    <cellStyle name="40% - Énfasis6 108" xfId="4629"/>
    <cellStyle name="40% - Énfasis6 108 2" xfId="4630"/>
    <cellStyle name="40% - Énfasis6 109" xfId="4631"/>
    <cellStyle name="40% - Énfasis6 109 2" xfId="4632"/>
    <cellStyle name="40% - Énfasis6 11" xfId="4633"/>
    <cellStyle name="40% - Énfasis6 11 2" xfId="4634"/>
    <cellStyle name="40% - Énfasis6 110" xfId="4635"/>
    <cellStyle name="40% - Énfasis6 110 2" xfId="4636"/>
    <cellStyle name="40% - Énfasis6 111" xfId="4637"/>
    <cellStyle name="40% - Énfasis6 111 2" xfId="4638"/>
    <cellStyle name="40% - Énfasis6 112" xfId="4639"/>
    <cellStyle name="40% - Énfasis6 112 2" xfId="4640"/>
    <cellStyle name="40% - Énfasis6 113" xfId="4641"/>
    <cellStyle name="40% - Énfasis6 113 2" xfId="4642"/>
    <cellStyle name="40% - Énfasis6 114" xfId="4643"/>
    <cellStyle name="40% - Énfasis6 114 2" xfId="4644"/>
    <cellStyle name="40% - Énfasis6 115" xfId="4645"/>
    <cellStyle name="40% - Énfasis6 115 2" xfId="4646"/>
    <cellStyle name="40% - Énfasis6 116" xfId="4647"/>
    <cellStyle name="40% - Énfasis6 116 2" xfId="4648"/>
    <cellStyle name="40% - Énfasis6 117" xfId="4649"/>
    <cellStyle name="40% - Énfasis6 117 2" xfId="4650"/>
    <cellStyle name="40% - Énfasis6 118" xfId="4651"/>
    <cellStyle name="40% - Énfasis6 118 2" xfId="4652"/>
    <cellStyle name="40% - Énfasis6 119" xfId="4653"/>
    <cellStyle name="40% - Énfasis6 119 2" xfId="4654"/>
    <cellStyle name="40% - Énfasis6 12" xfId="4655"/>
    <cellStyle name="40% - Énfasis6 12 2" xfId="4656"/>
    <cellStyle name="40% - Énfasis6 120" xfId="4657"/>
    <cellStyle name="40% - Énfasis6 120 2" xfId="4658"/>
    <cellStyle name="40% - Énfasis6 121" xfId="4659"/>
    <cellStyle name="40% - Énfasis6 121 2" xfId="4660"/>
    <cellStyle name="40% - Énfasis6 122" xfId="4661"/>
    <cellStyle name="40% - Énfasis6 122 2" xfId="4662"/>
    <cellStyle name="40% - Énfasis6 123" xfId="4663"/>
    <cellStyle name="40% - Énfasis6 123 2" xfId="4664"/>
    <cellStyle name="40% - Énfasis6 124" xfId="4665"/>
    <cellStyle name="40% - Énfasis6 124 2" xfId="4666"/>
    <cellStyle name="40% - Énfasis6 125" xfId="4667"/>
    <cellStyle name="40% - Énfasis6 125 2" xfId="4668"/>
    <cellStyle name="40% - Énfasis6 126" xfId="4669"/>
    <cellStyle name="40% - Énfasis6 126 2" xfId="4670"/>
    <cellStyle name="40% - Énfasis6 127" xfId="4671"/>
    <cellStyle name="40% - Énfasis6 127 2" xfId="4672"/>
    <cellStyle name="40% - Énfasis6 128" xfId="4673"/>
    <cellStyle name="40% - Énfasis6 128 2" xfId="4674"/>
    <cellStyle name="40% - Énfasis6 129" xfId="4675"/>
    <cellStyle name="40% - Énfasis6 129 2" xfId="4676"/>
    <cellStyle name="40% - Énfasis6 13" xfId="4677"/>
    <cellStyle name="40% - Énfasis6 13 2" xfId="4678"/>
    <cellStyle name="40% - Énfasis6 130" xfId="4679"/>
    <cellStyle name="40% - Énfasis6 130 2" xfId="4680"/>
    <cellStyle name="40% - Énfasis6 131" xfId="4681"/>
    <cellStyle name="40% - Énfasis6 131 2" xfId="4682"/>
    <cellStyle name="40% - Énfasis6 132" xfId="4683"/>
    <cellStyle name="40% - Énfasis6 132 2" xfId="4684"/>
    <cellStyle name="40% - Énfasis6 133" xfId="4685"/>
    <cellStyle name="40% - Énfasis6 133 2" xfId="4686"/>
    <cellStyle name="40% - Énfasis6 134" xfId="4687"/>
    <cellStyle name="40% - Énfasis6 134 2" xfId="4688"/>
    <cellStyle name="40% - Énfasis6 135" xfId="4689"/>
    <cellStyle name="40% - Énfasis6 135 2" xfId="4690"/>
    <cellStyle name="40% - Énfasis6 136" xfId="4691"/>
    <cellStyle name="40% - Énfasis6 136 2" xfId="4692"/>
    <cellStyle name="40% - Énfasis6 137" xfId="4693"/>
    <cellStyle name="40% - Énfasis6 137 2" xfId="4694"/>
    <cellStyle name="40% - Énfasis6 138" xfId="4695"/>
    <cellStyle name="40% - Énfasis6 138 2" xfId="4696"/>
    <cellStyle name="40% - Énfasis6 139" xfId="4697"/>
    <cellStyle name="40% - Énfasis6 139 2" xfId="4698"/>
    <cellStyle name="40% - Énfasis6 14" xfId="4699"/>
    <cellStyle name="40% - Énfasis6 14 2" xfId="4700"/>
    <cellStyle name="40% - Énfasis6 140" xfId="4701"/>
    <cellStyle name="40% - Énfasis6 140 2" xfId="4702"/>
    <cellStyle name="40% - Énfasis6 141" xfId="4703"/>
    <cellStyle name="40% - Énfasis6 141 2" xfId="4704"/>
    <cellStyle name="40% - Énfasis6 142" xfId="4705"/>
    <cellStyle name="40% - Énfasis6 142 2" xfId="4706"/>
    <cellStyle name="40% - Énfasis6 143" xfId="4707"/>
    <cellStyle name="40% - Énfasis6 143 2" xfId="4708"/>
    <cellStyle name="40% - Énfasis6 144" xfId="4709"/>
    <cellStyle name="40% - Énfasis6 144 2" xfId="4710"/>
    <cellStyle name="40% - Énfasis6 145" xfId="4711"/>
    <cellStyle name="40% - Énfasis6 145 2" xfId="4712"/>
    <cellStyle name="40% - Énfasis6 146" xfId="4713"/>
    <cellStyle name="40% - Énfasis6 146 2" xfId="4714"/>
    <cellStyle name="40% - Énfasis6 147" xfId="4715"/>
    <cellStyle name="40% - Énfasis6 147 2" xfId="4716"/>
    <cellStyle name="40% - Énfasis6 148" xfId="4717"/>
    <cellStyle name="40% - Énfasis6 148 2" xfId="4718"/>
    <cellStyle name="40% - Énfasis6 149" xfId="4719"/>
    <cellStyle name="40% - Énfasis6 149 2" xfId="4720"/>
    <cellStyle name="40% - Énfasis6 15" xfId="4721"/>
    <cellStyle name="40% - Énfasis6 15 2" xfId="4722"/>
    <cellStyle name="40% - Énfasis6 150" xfId="4723"/>
    <cellStyle name="40% - Énfasis6 150 2" xfId="4724"/>
    <cellStyle name="40% - Énfasis6 151" xfId="4725"/>
    <cellStyle name="40% - Énfasis6 151 2" xfId="4726"/>
    <cellStyle name="40% - Énfasis6 152" xfId="4727"/>
    <cellStyle name="40% - Énfasis6 152 2" xfId="4728"/>
    <cellStyle name="40% - Énfasis6 153" xfId="4729"/>
    <cellStyle name="40% - Énfasis6 153 2" xfId="4730"/>
    <cellStyle name="40% - Énfasis6 154" xfId="4731"/>
    <cellStyle name="40% - Énfasis6 154 2" xfId="4732"/>
    <cellStyle name="40% - Énfasis6 155" xfId="4733"/>
    <cellStyle name="40% - Énfasis6 155 2" xfId="4734"/>
    <cellStyle name="40% - Énfasis6 156" xfId="4735"/>
    <cellStyle name="40% - Énfasis6 156 2" xfId="4736"/>
    <cellStyle name="40% - Énfasis6 157" xfId="4737"/>
    <cellStyle name="40% - Énfasis6 157 2" xfId="4738"/>
    <cellStyle name="40% - Énfasis6 158" xfId="4739"/>
    <cellStyle name="40% - Énfasis6 158 2" xfId="4740"/>
    <cellStyle name="40% - Énfasis6 159" xfId="4741"/>
    <cellStyle name="40% - Énfasis6 159 2" xfId="4742"/>
    <cellStyle name="40% - Énfasis6 16" xfId="4743"/>
    <cellStyle name="40% - Énfasis6 16 2" xfId="4744"/>
    <cellStyle name="40% - Énfasis6 160" xfId="4745"/>
    <cellStyle name="40% - Énfasis6 160 2" xfId="4746"/>
    <cellStyle name="40% - Énfasis6 161" xfId="4747"/>
    <cellStyle name="40% - Énfasis6 161 2" xfId="4748"/>
    <cellStyle name="40% - Énfasis6 162" xfId="4749"/>
    <cellStyle name="40% - Énfasis6 162 2" xfId="4750"/>
    <cellStyle name="40% - Énfasis6 163" xfId="4751"/>
    <cellStyle name="40% - Énfasis6 163 2" xfId="4752"/>
    <cellStyle name="40% - Énfasis6 164" xfId="4753"/>
    <cellStyle name="40% - Énfasis6 164 2" xfId="4754"/>
    <cellStyle name="40% - Énfasis6 165" xfId="4755"/>
    <cellStyle name="40% - Énfasis6 165 2" xfId="4756"/>
    <cellStyle name="40% - Énfasis6 166" xfId="4757"/>
    <cellStyle name="40% - Énfasis6 166 2" xfId="4758"/>
    <cellStyle name="40% - Énfasis6 167" xfId="4759"/>
    <cellStyle name="40% - Énfasis6 167 2" xfId="4760"/>
    <cellStyle name="40% - Énfasis6 168" xfId="4761"/>
    <cellStyle name="40% - Énfasis6 168 2" xfId="4762"/>
    <cellStyle name="40% - Énfasis6 169" xfId="4763"/>
    <cellStyle name="40% - Énfasis6 169 2" xfId="4764"/>
    <cellStyle name="40% - Énfasis6 17" xfId="4765"/>
    <cellStyle name="40% - Énfasis6 17 2" xfId="4766"/>
    <cellStyle name="40% - Énfasis6 170" xfId="4767"/>
    <cellStyle name="40% - Énfasis6 170 2" xfId="4768"/>
    <cellStyle name="40% - Énfasis6 171" xfId="4769"/>
    <cellStyle name="40% - Énfasis6 171 2" xfId="4770"/>
    <cellStyle name="40% - Énfasis6 172" xfId="4771"/>
    <cellStyle name="40% - Énfasis6 172 2" xfId="4772"/>
    <cellStyle name="40% - Énfasis6 173" xfId="4773"/>
    <cellStyle name="40% - Énfasis6 173 2" xfId="4774"/>
    <cellStyle name="40% - Énfasis6 174" xfId="4775"/>
    <cellStyle name="40% - Énfasis6 174 2" xfId="4776"/>
    <cellStyle name="40% - Énfasis6 175" xfId="4777"/>
    <cellStyle name="40% - Énfasis6 175 2" xfId="4778"/>
    <cellStyle name="40% - Énfasis6 176" xfId="4779"/>
    <cellStyle name="40% - Énfasis6 176 2" xfId="4780"/>
    <cellStyle name="40% - Énfasis6 177" xfId="4781"/>
    <cellStyle name="40% - Énfasis6 177 2" xfId="4782"/>
    <cellStyle name="40% - Énfasis6 178" xfId="4783"/>
    <cellStyle name="40% - Énfasis6 178 2" xfId="4784"/>
    <cellStyle name="40% - Énfasis6 179" xfId="4785"/>
    <cellStyle name="40% - Énfasis6 179 2" xfId="4786"/>
    <cellStyle name="40% - Énfasis6 18" xfId="4787"/>
    <cellStyle name="40% - Énfasis6 18 2" xfId="4788"/>
    <cellStyle name="40% - Énfasis6 180" xfId="4789"/>
    <cellStyle name="40% - Énfasis6 180 2" xfId="4790"/>
    <cellStyle name="40% - Énfasis6 181" xfId="4791"/>
    <cellStyle name="40% - Énfasis6 181 2" xfId="4792"/>
    <cellStyle name="40% - Énfasis6 182" xfId="4793"/>
    <cellStyle name="40% - Énfasis6 182 2" xfId="4794"/>
    <cellStyle name="40% - Énfasis6 183" xfId="4795"/>
    <cellStyle name="40% - Énfasis6 183 2" xfId="4796"/>
    <cellStyle name="40% - Énfasis6 184" xfId="4797"/>
    <cellStyle name="40% - Énfasis6 184 2" xfId="4798"/>
    <cellStyle name="40% - Énfasis6 185" xfId="4799"/>
    <cellStyle name="40% - Énfasis6 185 2" xfId="4800"/>
    <cellStyle name="40% - Énfasis6 186" xfId="4801"/>
    <cellStyle name="40% - Énfasis6 186 2" xfId="4802"/>
    <cellStyle name="40% - Énfasis6 187" xfId="4803"/>
    <cellStyle name="40% - Énfasis6 187 2" xfId="4804"/>
    <cellStyle name="40% - Énfasis6 188" xfId="4805"/>
    <cellStyle name="40% - Énfasis6 188 2" xfId="4806"/>
    <cellStyle name="40% - Énfasis6 189" xfId="4807"/>
    <cellStyle name="40% - Énfasis6 189 2" xfId="4808"/>
    <cellStyle name="40% - Énfasis6 19" xfId="4809"/>
    <cellStyle name="40% - Énfasis6 19 2" xfId="4810"/>
    <cellStyle name="40% - Énfasis6 190" xfId="4811"/>
    <cellStyle name="40% - Énfasis6 190 2" xfId="4812"/>
    <cellStyle name="40% - Énfasis6 2" xfId="43"/>
    <cellStyle name="40% - Énfasis6 2 10" xfId="4813"/>
    <cellStyle name="40% - Énfasis6 2 11" xfId="4814"/>
    <cellStyle name="40% - Énfasis6 2 12" xfId="4815"/>
    <cellStyle name="40% - Énfasis6 2 13" xfId="4816"/>
    <cellStyle name="40% - Énfasis6 2 14" xfId="4817"/>
    <cellStyle name="40% - Énfasis6 2 15" xfId="4818"/>
    <cellStyle name="40% - Énfasis6 2 16" xfId="4819"/>
    <cellStyle name="40% - Énfasis6 2 2" xfId="4820"/>
    <cellStyle name="40% - Énfasis6 2 2 2" xfId="4821"/>
    <cellStyle name="40% - Énfasis6 2 3" xfId="4822"/>
    <cellStyle name="40% - Énfasis6 2 3 2" xfId="4823"/>
    <cellStyle name="40% - Énfasis6 2 4" xfId="4824"/>
    <cellStyle name="40% - Énfasis6 2 5" xfId="4825"/>
    <cellStyle name="40% - Énfasis6 2 6" xfId="4826"/>
    <cellStyle name="40% - Énfasis6 2 7" xfId="4827"/>
    <cellStyle name="40% - Énfasis6 2 8" xfId="4828"/>
    <cellStyle name="40% - Énfasis6 2 9" xfId="4829"/>
    <cellStyle name="40% - Énfasis6 20" xfId="4830"/>
    <cellStyle name="40% - Énfasis6 20 2" xfId="4831"/>
    <cellStyle name="40% - Énfasis6 21" xfId="4832"/>
    <cellStyle name="40% - Énfasis6 21 2" xfId="4833"/>
    <cellStyle name="40% - Énfasis6 22" xfId="4834"/>
    <cellStyle name="40% - Énfasis6 22 2" xfId="4835"/>
    <cellStyle name="40% - Énfasis6 23" xfId="4836"/>
    <cellStyle name="40% - Énfasis6 23 2" xfId="4837"/>
    <cellStyle name="40% - Énfasis6 24" xfId="4838"/>
    <cellStyle name="40% - Énfasis6 24 2" xfId="4839"/>
    <cellStyle name="40% - Énfasis6 25" xfId="4840"/>
    <cellStyle name="40% - Énfasis6 25 2" xfId="4841"/>
    <cellStyle name="40% - Énfasis6 26" xfId="4842"/>
    <cellStyle name="40% - Énfasis6 26 2" xfId="4843"/>
    <cellStyle name="40% - Énfasis6 27" xfId="4844"/>
    <cellStyle name="40% - Énfasis6 27 2" xfId="4845"/>
    <cellStyle name="40% - Énfasis6 28" xfId="4846"/>
    <cellStyle name="40% - Énfasis6 28 2" xfId="4847"/>
    <cellStyle name="40% - Énfasis6 29" xfId="4848"/>
    <cellStyle name="40% - Énfasis6 29 2" xfId="4849"/>
    <cellStyle name="40% - Énfasis6 3" xfId="44"/>
    <cellStyle name="40% - Énfasis6 3 2" xfId="4850"/>
    <cellStyle name="40% - Énfasis6 3 3" xfId="4851"/>
    <cellStyle name="40% - Énfasis6 30" xfId="4852"/>
    <cellStyle name="40% - Énfasis6 30 2" xfId="4853"/>
    <cellStyle name="40% - Énfasis6 31" xfId="4854"/>
    <cellStyle name="40% - Énfasis6 31 2" xfId="4855"/>
    <cellStyle name="40% - Énfasis6 32" xfId="4856"/>
    <cellStyle name="40% - Énfasis6 32 2" xfId="4857"/>
    <cellStyle name="40% - Énfasis6 33" xfId="4858"/>
    <cellStyle name="40% - Énfasis6 33 2" xfId="4859"/>
    <cellStyle name="40% - Énfasis6 34" xfId="4860"/>
    <cellStyle name="40% - Énfasis6 34 2" xfId="4861"/>
    <cellStyle name="40% - Énfasis6 35" xfId="4862"/>
    <cellStyle name="40% - Énfasis6 35 2" xfId="4863"/>
    <cellStyle name="40% - Énfasis6 36" xfId="4864"/>
    <cellStyle name="40% - Énfasis6 36 2" xfId="4865"/>
    <cellStyle name="40% - Énfasis6 37" xfId="4866"/>
    <cellStyle name="40% - Énfasis6 37 2" xfId="4867"/>
    <cellStyle name="40% - Énfasis6 38" xfId="4868"/>
    <cellStyle name="40% - Énfasis6 38 2" xfId="4869"/>
    <cellStyle name="40% - Énfasis6 39" xfId="4870"/>
    <cellStyle name="40% - Énfasis6 39 2" xfId="4871"/>
    <cellStyle name="40% - Énfasis6 4" xfId="45"/>
    <cellStyle name="40% - Énfasis6 4 2" xfId="4872"/>
    <cellStyle name="40% - Énfasis6 4 3" xfId="4873"/>
    <cellStyle name="40% - Énfasis6 40" xfId="4874"/>
    <cellStyle name="40% - Énfasis6 40 2" xfId="4875"/>
    <cellStyle name="40% - Énfasis6 41" xfId="4876"/>
    <cellStyle name="40% - Énfasis6 41 2" xfId="4877"/>
    <cellStyle name="40% - Énfasis6 42" xfId="4878"/>
    <cellStyle name="40% - Énfasis6 42 2" xfId="4879"/>
    <cellStyle name="40% - Énfasis6 43" xfId="4880"/>
    <cellStyle name="40% - Énfasis6 43 2" xfId="4881"/>
    <cellStyle name="40% - Énfasis6 44" xfId="4882"/>
    <cellStyle name="40% - Énfasis6 44 2" xfId="4883"/>
    <cellStyle name="40% - Énfasis6 45" xfId="4884"/>
    <cellStyle name="40% - Énfasis6 45 2" xfId="4885"/>
    <cellStyle name="40% - Énfasis6 46" xfId="4886"/>
    <cellStyle name="40% - Énfasis6 46 2" xfId="4887"/>
    <cellStyle name="40% - Énfasis6 47" xfId="4888"/>
    <cellStyle name="40% - Énfasis6 47 2" xfId="4889"/>
    <cellStyle name="40% - Énfasis6 48" xfId="4890"/>
    <cellStyle name="40% - Énfasis6 48 2" xfId="4891"/>
    <cellStyle name="40% - Énfasis6 49" xfId="4892"/>
    <cellStyle name="40% - Énfasis6 49 2" xfId="4893"/>
    <cellStyle name="40% - Énfasis6 5" xfId="4894"/>
    <cellStyle name="40% - Énfasis6 5 2" xfId="4895"/>
    <cellStyle name="40% - Énfasis6 50" xfId="4896"/>
    <cellStyle name="40% - Énfasis6 50 2" xfId="4897"/>
    <cellStyle name="40% - Énfasis6 51" xfId="4898"/>
    <cellStyle name="40% - Énfasis6 51 2" xfId="4899"/>
    <cellStyle name="40% - Énfasis6 52" xfId="4900"/>
    <cellStyle name="40% - Énfasis6 52 2" xfId="4901"/>
    <cellStyle name="40% - Énfasis6 53" xfId="4902"/>
    <cellStyle name="40% - Énfasis6 53 2" xfId="4903"/>
    <cellStyle name="40% - Énfasis6 54" xfId="4904"/>
    <cellStyle name="40% - Énfasis6 54 2" xfId="4905"/>
    <cellStyle name="40% - Énfasis6 55" xfId="4906"/>
    <cellStyle name="40% - Énfasis6 55 2" xfId="4907"/>
    <cellStyle name="40% - Énfasis6 56" xfId="4908"/>
    <cellStyle name="40% - Énfasis6 56 2" xfId="4909"/>
    <cellStyle name="40% - Énfasis6 57" xfId="4910"/>
    <cellStyle name="40% - Énfasis6 57 2" xfId="4911"/>
    <cellStyle name="40% - Énfasis6 58" xfId="4912"/>
    <cellStyle name="40% - Énfasis6 58 2" xfId="4913"/>
    <cellStyle name="40% - Énfasis6 59" xfId="4914"/>
    <cellStyle name="40% - Énfasis6 59 2" xfId="4915"/>
    <cellStyle name="40% - Énfasis6 6" xfId="4916"/>
    <cellStyle name="40% - Énfasis6 6 2" xfId="4917"/>
    <cellStyle name="40% - Énfasis6 60" xfId="4918"/>
    <cellStyle name="40% - Énfasis6 60 2" xfId="4919"/>
    <cellStyle name="40% - Énfasis6 61" xfId="4920"/>
    <cellStyle name="40% - Énfasis6 61 2" xfId="4921"/>
    <cellStyle name="40% - Énfasis6 62" xfId="4922"/>
    <cellStyle name="40% - Énfasis6 62 2" xfId="4923"/>
    <cellStyle name="40% - Énfasis6 63" xfId="4924"/>
    <cellStyle name="40% - Énfasis6 63 2" xfId="4925"/>
    <cellStyle name="40% - Énfasis6 64" xfId="4926"/>
    <cellStyle name="40% - Énfasis6 64 2" xfId="4927"/>
    <cellStyle name="40% - Énfasis6 65" xfId="4928"/>
    <cellStyle name="40% - Énfasis6 65 2" xfId="4929"/>
    <cellStyle name="40% - Énfasis6 66" xfId="4930"/>
    <cellStyle name="40% - Énfasis6 66 2" xfId="4931"/>
    <cellStyle name="40% - Énfasis6 67" xfId="4932"/>
    <cellStyle name="40% - Énfasis6 67 2" xfId="4933"/>
    <cellStyle name="40% - Énfasis6 68" xfId="4934"/>
    <cellStyle name="40% - Énfasis6 68 2" xfId="4935"/>
    <cellStyle name="40% - Énfasis6 69" xfId="4936"/>
    <cellStyle name="40% - Énfasis6 69 2" xfId="4937"/>
    <cellStyle name="40% - Énfasis6 7" xfId="4938"/>
    <cellStyle name="40% - Énfasis6 7 2" xfId="4939"/>
    <cellStyle name="40% - Énfasis6 70" xfId="4940"/>
    <cellStyle name="40% - Énfasis6 70 2" xfId="4941"/>
    <cellStyle name="40% - Énfasis6 71" xfId="4942"/>
    <cellStyle name="40% - Énfasis6 71 2" xfId="4943"/>
    <cellStyle name="40% - Énfasis6 72" xfId="4944"/>
    <cellStyle name="40% - Énfasis6 72 2" xfId="4945"/>
    <cellStyle name="40% - Énfasis6 73" xfId="4946"/>
    <cellStyle name="40% - Énfasis6 73 2" xfId="4947"/>
    <cellStyle name="40% - Énfasis6 74" xfId="4948"/>
    <cellStyle name="40% - Énfasis6 74 2" xfId="4949"/>
    <cellStyle name="40% - Énfasis6 75" xfId="4950"/>
    <cellStyle name="40% - Énfasis6 75 2" xfId="4951"/>
    <cellStyle name="40% - Énfasis6 76" xfId="4952"/>
    <cellStyle name="40% - Énfasis6 76 2" xfId="4953"/>
    <cellStyle name="40% - Énfasis6 77" xfId="4954"/>
    <cellStyle name="40% - Énfasis6 77 2" xfId="4955"/>
    <cellStyle name="40% - Énfasis6 78" xfId="4956"/>
    <cellStyle name="40% - Énfasis6 78 2" xfId="4957"/>
    <cellStyle name="40% - Énfasis6 79" xfId="4958"/>
    <cellStyle name="40% - Énfasis6 79 2" xfId="4959"/>
    <cellStyle name="40% - Énfasis6 8" xfId="4960"/>
    <cellStyle name="40% - Énfasis6 8 2" xfId="4961"/>
    <cellStyle name="40% - Énfasis6 80" xfId="4962"/>
    <cellStyle name="40% - Énfasis6 80 2" xfId="4963"/>
    <cellStyle name="40% - Énfasis6 81" xfId="4964"/>
    <cellStyle name="40% - Énfasis6 81 2" xfId="4965"/>
    <cellStyle name="40% - Énfasis6 82" xfId="4966"/>
    <cellStyle name="40% - Énfasis6 82 2" xfId="4967"/>
    <cellStyle name="40% - Énfasis6 83" xfId="4968"/>
    <cellStyle name="40% - Énfasis6 83 2" xfId="4969"/>
    <cellStyle name="40% - Énfasis6 84" xfId="4970"/>
    <cellStyle name="40% - Énfasis6 84 2" xfId="4971"/>
    <cellStyle name="40% - Énfasis6 85" xfId="4972"/>
    <cellStyle name="40% - Énfasis6 85 2" xfId="4973"/>
    <cellStyle name="40% - Énfasis6 86" xfId="4974"/>
    <cellStyle name="40% - Énfasis6 86 2" xfId="4975"/>
    <cellStyle name="40% - Énfasis6 87" xfId="4976"/>
    <cellStyle name="40% - Énfasis6 87 2" xfId="4977"/>
    <cellStyle name="40% - Énfasis6 88" xfId="4978"/>
    <cellStyle name="40% - Énfasis6 88 2" xfId="4979"/>
    <cellStyle name="40% - Énfasis6 89" xfId="4980"/>
    <cellStyle name="40% - Énfasis6 89 2" xfId="4981"/>
    <cellStyle name="40% - Énfasis6 9" xfId="4982"/>
    <cellStyle name="40% - Énfasis6 9 2" xfId="4983"/>
    <cellStyle name="40% - Énfasis6 90" xfId="4984"/>
    <cellStyle name="40% - Énfasis6 90 2" xfId="4985"/>
    <cellStyle name="40% - Énfasis6 91" xfId="4986"/>
    <cellStyle name="40% - Énfasis6 91 2" xfId="4987"/>
    <cellStyle name="40% - Énfasis6 92" xfId="4988"/>
    <cellStyle name="40% - Énfasis6 92 2" xfId="4989"/>
    <cellStyle name="40% - Énfasis6 93" xfId="4990"/>
    <cellStyle name="40% - Énfasis6 93 2" xfId="4991"/>
    <cellStyle name="40% - Énfasis6 94" xfId="4992"/>
    <cellStyle name="40% - Énfasis6 94 2" xfId="4993"/>
    <cellStyle name="40% - Énfasis6 95" xfId="4994"/>
    <cellStyle name="40% - Énfasis6 95 2" xfId="4995"/>
    <cellStyle name="40% - Énfasis6 96" xfId="4996"/>
    <cellStyle name="40% - Énfasis6 96 2" xfId="4997"/>
    <cellStyle name="40% - Énfasis6 97" xfId="4998"/>
    <cellStyle name="40% - Énfasis6 97 2" xfId="4999"/>
    <cellStyle name="40% - Énfasis6 98" xfId="5000"/>
    <cellStyle name="40% - Énfasis6 98 2" xfId="5001"/>
    <cellStyle name="40% - Énfasis6 99" xfId="5002"/>
    <cellStyle name="40% - Énfasis6 99 2" xfId="5003"/>
    <cellStyle name="5 indents" xfId="5004"/>
    <cellStyle name="60% - Accent1" xfId="5005"/>
    <cellStyle name="60% - Accent1 2" xfId="5006"/>
    <cellStyle name="60% - Accent1 3" xfId="5007"/>
    <cellStyle name="60% - Accent1 4" xfId="5008"/>
    <cellStyle name="60% - Accent2" xfId="5009"/>
    <cellStyle name="60% - Accent2 2" xfId="5010"/>
    <cellStyle name="60% - Accent2 3" xfId="5011"/>
    <cellStyle name="60% - Accent2 4" xfId="5012"/>
    <cellStyle name="60% - Accent3" xfId="5013"/>
    <cellStyle name="60% - Accent3 2" xfId="5014"/>
    <cellStyle name="60% - Accent3 3" xfId="5015"/>
    <cellStyle name="60% - Accent3 4" xfId="5016"/>
    <cellStyle name="60% - Accent4" xfId="5017"/>
    <cellStyle name="60% - Accent4 2" xfId="5018"/>
    <cellStyle name="60% - Accent4 3" xfId="5019"/>
    <cellStyle name="60% - Accent4 4" xfId="5020"/>
    <cellStyle name="60% - Accent5" xfId="5021"/>
    <cellStyle name="60% - Accent5 2" xfId="5022"/>
    <cellStyle name="60% - Accent5 3" xfId="5023"/>
    <cellStyle name="60% - Accent5 4" xfId="5024"/>
    <cellStyle name="60% - Accent6" xfId="5025"/>
    <cellStyle name="60% - Accent6 2" xfId="5026"/>
    <cellStyle name="60% - Accent6 3" xfId="5027"/>
    <cellStyle name="60% - Accent6 4" xfId="5028"/>
    <cellStyle name="60% - Énfasis1 10" xfId="5029"/>
    <cellStyle name="60% - Énfasis1 10 2" xfId="5030"/>
    <cellStyle name="60% - Énfasis1 100" xfId="5031"/>
    <cellStyle name="60% - Énfasis1 100 2" xfId="5032"/>
    <cellStyle name="60% - Énfasis1 101" xfId="5033"/>
    <cellStyle name="60% - Énfasis1 101 2" xfId="5034"/>
    <cellStyle name="60% - Énfasis1 102" xfId="5035"/>
    <cellStyle name="60% - Énfasis1 102 2" xfId="5036"/>
    <cellStyle name="60% - Énfasis1 103" xfId="5037"/>
    <cellStyle name="60% - Énfasis1 103 2" xfId="5038"/>
    <cellStyle name="60% - Énfasis1 104" xfId="5039"/>
    <cellStyle name="60% - Énfasis1 104 2" xfId="5040"/>
    <cellStyle name="60% - Énfasis1 105" xfId="5041"/>
    <cellStyle name="60% - Énfasis1 105 2" xfId="5042"/>
    <cellStyle name="60% - Énfasis1 106" xfId="5043"/>
    <cellStyle name="60% - Énfasis1 106 2" xfId="5044"/>
    <cellStyle name="60% - Énfasis1 107" xfId="5045"/>
    <cellStyle name="60% - Énfasis1 107 2" xfId="5046"/>
    <cellStyle name="60% - Énfasis1 108" xfId="5047"/>
    <cellStyle name="60% - Énfasis1 108 2" xfId="5048"/>
    <cellStyle name="60% - Énfasis1 109" xfId="5049"/>
    <cellStyle name="60% - Énfasis1 109 2" xfId="5050"/>
    <cellStyle name="60% - Énfasis1 11" xfId="5051"/>
    <cellStyle name="60% - Énfasis1 11 2" xfId="5052"/>
    <cellStyle name="60% - Énfasis1 110" xfId="5053"/>
    <cellStyle name="60% - Énfasis1 110 2" xfId="5054"/>
    <cellStyle name="60% - Énfasis1 111" xfId="5055"/>
    <cellStyle name="60% - Énfasis1 111 2" xfId="5056"/>
    <cellStyle name="60% - Énfasis1 112" xfId="5057"/>
    <cellStyle name="60% - Énfasis1 112 2" xfId="5058"/>
    <cellStyle name="60% - Énfasis1 113" xfId="5059"/>
    <cellStyle name="60% - Énfasis1 113 2" xfId="5060"/>
    <cellStyle name="60% - Énfasis1 114" xfId="5061"/>
    <cellStyle name="60% - Énfasis1 114 2" xfId="5062"/>
    <cellStyle name="60% - Énfasis1 115" xfId="5063"/>
    <cellStyle name="60% - Énfasis1 115 2" xfId="5064"/>
    <cellStyle name="60% - Énfasis1 116" xfId="5065"/>
    <cellStyle name="60% - Énfasis1 116 2" xfId="5066"/>
    <cellStyle name="60% - Énfasis1 117" xfId="5067"/>
    <cellStyle name="60% - Énfasis1 117 2" xfId="5068"/>
    <cellStyle name="60% - Énfasis1 118" xfId="5069"/>
    <cellStyle name="60% - Énfasis1 118 2" xfId="5070"/>
    <cellStyle name="60% - Énfasis1 119" xfId="5071"/>
    <cellStyle name="60% - Énfasis1 119 2" xfId="5072"/>
    <cellStyle name="60% - Énfasis1 12" xfId="5073"/>
    <cellStyle name="60% - Énfasis1 12 2" xfId="5074"/>
    <cellStyle name="60% - Énfasis1 120" xfId="5075"/>
    <cellStyle name="60% - Énfasis1 120 2" xfId="5076"/>
    <cellStyle name="60% - Énfasis1 121" xfId="5077"/>
    <cellStyle name="60% - Énfasis1 121 2" xfId="5078"/>
    <cellStyle name="60% - Énfasis1 122" xfId="5079"/>
    <cellStyle name="60% - Énfasis1 122 2" xfId="5080"/>
    <cellStyle name="60% - Énfasis1 123" xfId="5081"/>
    <cellStyle name="60% - Énfasis1 123 2" xfId="5082"/>
    <cellStyle name="60% - Énfasis1 124" xfId="5083"/>
    <cellStyle name="60% - Énfasis1 124 2" xfId="5084"/>
    <cellStyle name="60% - Énfasis1 125" xfId="5085"/>
    <cellStyle name="60% - Énfasis1 125 2" xfId="5086"/>
    <cellStyle name="60% - Énfasis1 126" xfId="5087"/>
    <cellStyle name="60% - Énfasis1 126 2" xfId="5088"/>
    <cellStyle name="60% - Énfasis1 127" xfId="5089"/>
    <cellStyle name="60% - Énfasis1 127 2" xfId="5090"/>
    <cellStyle name="60% - Énfasis1 128" xfId="5091"/>
    <cellStyle name="60% - Énfasis1 128 2" xfId="5092"/>
    <cellStyle name="60% - Énfasis1 129" xfId="5093"/>
    <cellStyle name="60% - Énfasis1 129 2" xfId="5094"/>
    <cellStyle name="60% - Énfasis1 13" xfId="5095"/>
    <cellStyle name="60% - Énfasis1 13 2" xfId="5096"/>
    <cellStyle name="60% - Énfasis1 130" xfId="5097"/>
    <cellStyle name="60% - Énfasis1 130 2" xfId="5098"/>
    <cellStyle name="60% - Énfasis1 131" xfId="5099"/>
    <cellStyle name="60% - Énfasis1 131 2" xfId="5100"/>
    <cellStyle name="60% - Énfasis1 132" xfId="5101"/>
    <cellStyle name="60% - Énfasis1 132 2" xfId="5102"/>
    <cellStyle name="60% - Énfasis1 133" xfId="5103"/>
    <cellStyle name="60% - Énfasis1 133 2" xfId="5104"/>
    <cellStyle name="60% - Énfasis1 134" xfId="5105"/>
    <cellStyle name="60% - Énfasis1 134 2" xfId="5106"/>
    <cellStyle name="60% - Énfasis1 135" xfId="5107"/>
    <cellStyle name="60% - Énfasis1 135 2" xfId="5108"/>
    <cellStyle name="60% - Énfasis1 136" xfId="5109"/>
    <cellStyle name="60% - Énfasis1 136 2" xfId="5110"/>
    <cellStyle name="60% - Énfasis1 137" xfId="5111"/>
    <cellStyle name="60% - Énfasis1 137 2" xfId="5112"/>
    <cellStyle name="60% - Énfasis1 138" xfId="5113"/>
    <cellStyle name="60% - Énfasis1 138 2" xfId="5114"/>
    <cellStyle name="60% - Énfasis1 139" xfId="5115"/>
    <cellStyle name="60% - Énfasis1 139 2" xfId="5116"/>
    <cellStyle name="60% - Énfasis1 14" xfId="5117"/>
    <cellStyle name="60% - Énfasis1 14 2" xfId="5118"/>
    <cellStyle name="60% - Énfasis1 140" xfId="5119"/>
    <cellStyle name="60% - Énfasis1 140 2" xfId="5120"/>
    <cellStyle name="60% - Énfasis1 141" xfId="5121"/>
    <cellStyle name="60% - Énfasis1 141 2" xfId="5122"/>
    <cellStyle name="60% - Énfasis1 142" xfId="5123"/>
    <cellStyle name="60% - Énfasis1 142 2" xfId="5124"/>
    <cellStyle name="60% - Énfasis1 143" xfId="5125"/>
    <cellStyle name="60% - Énfasis1 143 2" xfId="5126"/>
    <cellStyle name="60% - Énfasis1 144" xfId="5127"/>
    <cellStyle name="60% - Énfasis1 144 2" xfId="5128"/>
    <cellStyle name="60% - Énfasis1 145" xfId="5129"/>
    <cellStyle name="60% - Énfasis1 145 2" xfId="5130"/>
    <cellStyle name="60% - Énfasis1 146" xfId="5131"/>
    <cellStyle name="60% - Énfasis1 146 2" xfId="5132"/>
    <cellStyle name="60% - Énfasis1 147" xfId="5133"/>
    <cellStyle name="60% - Énfasis1 147 2" xfId="5134"/>
    <cellStyle name="60% - Énfasis1 148" xfId="5135"/>
    <cellStyle name="60% - Énfasis1 148 2" xfId="5136"/>
    <cellStyle name="60% - Énfasis1 149" xfId="5137"/>
    <cellStyle name="60% - Énfasis1 149 2" xfId="5138"/>
    <cellStyle name="60% - Énfasis1 15" xfId="5139"/>
    <cellStyle name="60% - Énfasis1 15 2" xfId="5140"/>
    <cellStyle name="60% - Énfasis1 150" xfId="5141"/>
    <cellStyle name="60% - Énfasis1 150 2" xfId="5142"/>
    <cellStyle name="60% - Énfasis1 151" xfId="5143"/>
    <cellStyle name="60% - Énfasis1 151 2" xfId="5144"/>
    <cellStyle name="60% - Énfasis1 152" xfId="5145"/>
    <cellStyle name="60% - Énfasis1 152 2" xfId="5146"/>
    <cellStyle name="60% - Énfasis1 153" xfId="5147"/>
    <cellStyle name="60% - Énfasis1 153 2" xfId="5148"/>
    <cellStyle name="60% - Énfasis1 154" xfId="5149"/>
    <cellStyle name="60% - Énfasis1 154 2" xfId="5150"/>
    <cellStyle name="60% - Énfasis1 155" xfId="5151"/>
    <cellStyle name="60% - Énfasis1 155 2" xfId="5152"/>
    <cellStyle name="60% - Énfasis1 156" xfId="5153"/>
    <cellStyle name="60% - Énfasis1 156 2" xfId="5154"/>
    <cellStyle name="60% - Énfasis1 157" xfId="5155"/>
    <cellStyle name="60% - Énfasis1 157 2" xfId="5156"/>
    <cellStyle name="60% - Énfasis1 158" xfId="5157"/>
    <cellStyle name="60% - Énfasis1 158 2" xfId="5158"/>
    <cellStyle name="60% - Énfasis1 159" xfId="5159"/>
    <cellStyle name="60% - Énfasis1 159 2" xfId="5160"/>
    <cellStyle name="60% - Énfasis1 16" xfId="5161"/>
    <cellStyle name="60% - Énfasis1 16 2" xfId="5162"/>
    <cellStyle name="60% - Énfasis1 160" xfId="5163"/>
    <cellStyle name="60% - Énfasis1 160 2" xfId="5164"/>
    <cellStyle name="60% - Énfasis1 161" xfId="5165"/>
    <cellStyle name="60% - Énfasis1 161 2" xfId="5166"/>
    <cellStyle name="60% - Énfasis1 162" xfId="5167"/>
    <cellStyle name="60% - Énfasis1 162 2" xfId="5168"/>
    <cellStyle name="60% - Énfasis1 163" xfId="5169"/>
    <cellStyle name="60% - Énfasis1 163 2" xfId="5170"/>
    <cellStyle name="60% - Énfasis1 164" xfId="5171"/>
    <cellStyle name="60% - Énfasis1 164 2" xfId="5172"/>
    <cellStyle name="60% - Énfasis1 165" xfId="5173"/>
    <cellStyle name="60% - Énfasis1 165 2" xfId="5174"/>
    <cellStyle name="60% - Énfasis1 166" xfId="5175"/>
    <cellStyle name="60% - Énfasis1 166 2" xfId="5176"/>
    <cellStyle name="60% - Énfasis1 167" xfId="5177"/>
    <cellStyle name="60% - Énfasis1 167 2" xfId="5178"/>
    <cellStyle name="60% - Énfasis1 168" xfId="5179"/>
    <cellStyle name="60% - Énfasis1 168 2" xfId="5180"/>
    <cellStyle name="60% - Énfasis1 169" xfId="5181"/>
    <cellStyle name="60% - Énfasis1 169 2" xfId="5182"/>
    <cellStyle name="60% - Énfasis1 17" xfId="5183"/>
    <cellStyle name="60% - Énfasis1 17 2" xfId="5184"/>
    <cellStyle name="60% - Énfasis1 170" xfId="5185"/>
    <cellStyle name="60% - Énfasis1 170 2" xfId="5186"/>
    <cellStyle name="60% - Énfasis1 171" xfId="5187"/>
    <cellStyle name="60% - Énfasis1 171 2" xfId="5188"/>
    <cellStyle name="60% - Énfasis1 172" xfId="5189"/>
    <cellStyle name="60% - Énfasis1 172 2" xfId="5190"/>
    <cellStyle name="60% - Énfasis1 173" xfId="5191"/>
    <cellStyle name="60% - Énfasis1 173 2" xfId="5192"/>
    <cellStyle name="60% - Énfasis1 174" xfId="5193"/>
    <cellStyle name="60% - Énfasis1 174 2" xfId="5194"/>
    <cellStyle name="60% - Énfasis1 175" xfId="5195"/>
    <cellStyle name="60% - Énfasis1 175 2" xfId="5196"/>
    <cellStyle name="60% - Énfasis1 176" xfId="5197"/>
    <cellStyle name="60% - Énfasis1 176 2" xfId="5198"/>
    <cellStyle name="60% - Énfasis1 177" xfId="5199"/>
    <cellStyle name="60% - Énfasis1 177 2" xfId="5200"/>
    <cellStyle name="60% - Énfasis1 178" xfId="5201"/>
    <cellStyle name="60% - Énfasis1 178 2" xfId="5202"/>
    <cellStyle name="60% - Énfasis1 179" xfId="5203"/>
    <cellStyle name="60% - Énfasis1 179 2" xfId="5204"/>
    <cellStyle name="60% - Énfasis1 18" xfId="5205"/>
    <cellStyle name="60% - Énfasis1 18 2" xfId="5206"/>
    <cellStyle name="60% - Énfasis1 180" xfId="5207"/>
    <cellStyle name="60% - Énfasis1 180 2" xfId="5208"/>
    <cellStyle name="60% - Énfasis1 181" xfId="5209"/>
    <cellStyle name="60% - Énfasis1 181 2" xfId="5210"/>
    <cellStyle name="60% - Énfasis1 182" xfId="5211"/>
    <cellStyle name="60% - Énfasis1 182 2" xfId="5212"/>
    <cellStyle name="60% - Énfasis1 183" xfId="5213"/>
    <cellStyle name="60% - Énfasis1 183 2" xfId="5214"/>
    <cellStyle name="60% - Énfasis1 184" xfId="5215"/>
    <cellStyle name="60% - Énfasis1 184 2" xfId="5216"/>
    <cellStyle name="60% - Énfasis1 185" xfId="5217"/>
    <cellStyle name="60% - Énfasis1 185 2" xfId="5218"/>
    <cellStyle name="60% - Énfasis1 186" xfId="5219"/>
    <cellStyle name="60% - Énfasis1 186 2" xfId="5220"/>
    <cellStyle name="60% - Énfasis1 187" xfId="5221"/>
    <cellStyle name="60% - Énfasis1 187 2" xfId="5222"/>
    <cellStyle name="60% - Énfasis1 188" xfId="5223"/>
    <cellStyle name="60% - Énfasis1 188 2" xfId="5224"/>
    <cellStyle name="60% - Énfasis1 189" xfId="5225"/>
    <cellStyle name="60% - Énfasis1 189 2" xfId="5226"/>
    <cellStyle name="60% - Énfasis1 19" xfId="5227"/>
    <cellStyle name="60% - Énfasis1 19 2" xfId="5228"/>
    <cellStyle name="60% - Énfasis1 190" xfId="5229"/>
    <cellStyle name="60% - Énfasis1 190 2" xfId="5230"/>
    <cellStyle name="60% - Énfasis1 2" xfId="46"/>
    <cellStyle name="60% - Énfasis1 2 10" xfId="5231"/>
    <cellStyle name="60% - Énfasis1 2 11" xfId="5232"/>
    <cellStyle name="60% - Énfasis1 2 12" xfId="5233"/>
    <cellStyle name="60% - Énfasis1 2 13" xfId="5234"/>
    <cellStyle name="60% - Énfasis1 2 14" xfId="5235"/>
    <cellStyle name="60% - Énfasis1 2 15" xfId="5236"/>
    <cellStyle name="60% - Énfasis1 2 2" xfId="5237"/>
    <cellStyle name="60% - Énfasis1 2 2 2" xfId="5238"/>
    <cellStyle name="60% - Énfasis1 2 2 3" xfId="5239"/>
    <cellStyle name="60% - Énfasis1 2 3" xfId="5240"/>
    <cellStyle name="60% - Énfasis1 2 4" xfId="5241"/>
    <cellStyle name="60% - Énfasis1 2 5" xfId="5242"/>
    <cellStyle name="60% - Énfasis1 2 6" xfId="5243"/>
    <cellStyle name="60% - Énfasis1 2 7" xfId="5244"/>
    <cellStyle name="60% - Énfasis1 2 8" xfId="5245"/>
    <cellStyle name="60% - Énfasis1 2 9" xfId="5246"/>
    <cellStyle name="60% - Énfasis1 20" xfId="5247"/>
    <cellStyle name="60% - Énfasis1 20 2" xfId="5248"/>
    <cellStyle name="60% - Énfasis1 21" xfId="5249"/>
    <cellStyle name="60% - Énfasis1 21 2" xfId="5250"/>
    <cellStyle name="60% - Énfasis1 22" xfId="5251"/>
    <cellStyle name="60% - Énfasis1 22 2" xfId="5252"/>
    <cellStyle name="60% - Énfasis1 23" xfId="5253"/>
    <cellStyle name="60% - Énfasis1 23 2" xfId="5254"/>
    <cellStyle name="60% - Énfasis1 24" xfId="5255"/>
    <cellStyle name="60% - Énfasis1 24 2" xfId="5256"/>
    <cellStyle name="60% - Énfasis1 25" xfId="5257"/>
    <cellStyle name="60% - Énfasis1 25 2" xfId="5258"/>
    <cellStyle name="60% - Énfasis1 26" xfId="5259"/>
    <cellStyle name="60% - Énfasis1 26 2" xfId="5260"/>
    <cellStyle name="60% - Énfasis1 27" xfId="5261"/>
    <cellStyle name="60% - Énfasis1 27 2" xfId="5262"/>
    <cellStyle name="60% - Énfasis1 28" xfId="5263"/>
    <cellStyle name="60% - Énfasis1 28 2" xfId="5264"/>
    <cellStyle name="60% - Énfasis1 29" xfId="5265"/>
    <cellStyle name="60% - Énfasis1 29 2" xfId="5266"/>
    <cellStyle name="60% - Énfasis1 3" xfId="47"/>
    <cellStyle name="60% - Énfasis1 3 2" xfId="5267"/>
    <cellStyle name="60% - Énfasis1 3 3" xfId="5268"/>
    <cellStyle name="60% - Énfasis1 30" xfId="5269"/>
    <cellStyle name="60% - Énfasis1 30 2" xfId="5270"/>
    <cellStyle name="60% - Énfasis1 31" xfId="5271"/>
    <cellStyle name="60% - Énfasis1 31 2" xfId="5272"/>
    <cellStyle name="60% - Énfasis1 32" xfId="5273"/>
    <cellStyle name="60% - Énfasis1 32 2" xfId="5274"/>
    <cellStyle name="60% - Énfasis1 33" xfId="5275"/>
    <cellStyle name="60% - Énfasis1 33 2" xfId="5276"/>
    <cellStyle name="60% - Énfasis1 34" xfId="5277"/>
    <cellStyle name="60% - Énfasis1 34 2" xfId="5278"/>
    <cellStyle name="60% - Énfasis1 35" xfId="5279"/>
    <cellStyle name="60% - Énfasis1 35 2" xfId="5280"/>
    <cellStyle name="60% - Énfasis1 36" xfId="5281"/>
    <cellStyle name="60% - Énfasis1 36 2" xfId="5282"/>
    <cellStyle name="60% - Énfasis1 37" xfId="5283"/>
    <cellStyle name="60% - Énfasis1 37 2" xfId="5284"/>
    <cellStyle name="60% - Énfasis1 38" xfId="5285"/>
    <cellStyle name="60% - Énfasis1 38 2" xfId="5286"/>
    <cellStyle name="60% - Énfasis1 39" xfId="5287"/>
    <cellStyle name="60% - Énfasis1 39 2" xfId="5288"/>
    <cellStyle name="60% - Énfasis1 4" xfId="48"/>
    <cellStyle name="60% - Énfasis1 4 2" xfId="5289"/>
    <cellStyle name="60% - Énfasis1 4 3" xfId="5290"/>
    <cellStyle name="60% - Énfasis1 40" xfId="5291"/>
    <cellStyle name="60% - Énfasis1 40 2" xfId="5292"/>
    <cellStyle name="60% - Énfasis1 41" xfId="5293"/>
    <cellStyle name="60% - Énfasis1 41 2" xfId="5294"/>
    <cellStyle name="60% - Énfasis1 42" xfId="5295"/>
    <cellStyle name="60% - Énfasis1 42 2" xfId="5296"/>
    <cellStyle name="60% - Énfasis1 43" xfId="5297"/>
    <cellStyle name="60% - Énfasis1 43 2" xfId="5298"/>
    <cellStyle name="60% - Énfasis1 44" xfId="5299"/>
    <cellStyle name="60% - Énfasis1 44 2" xfId="5300"/>
    <cellStyle name="60% - Énfasis1 45" xfId="5301"/>
    <cellStyle name="60% - Énfasis1 45 2" xfId="5302"/>
    <cellStyle name="60% - Énfasis1 46" xfId="5303"/>
    <cellStyle name="60% - Énfasis1 46 2" xfId="5304"/>
    <cellStyle name="60% - Énfasis1 47" xfId="5305"/>
    <cellStyle name="60% - Énfasis1 47 2" xfId="5306"/>
    <cellStyle name="60% - Énfasis1 48" xfId="5307"/>
    <cellStyle name="60% - Énfasis1 48 2" xfId="5308"/>
    <cellStyle name="60% - Énfasis1 49" xfId="5309"/>
    <cellStyle name="60% - Énfasis1 49 2" xfId="5310"/>
    <cellStyle name="60% - Énfasis1 5" xfId="5311"/>
    <cellStyle name="60% - Énfasis1 5 2" xfId="5312"/>
    <cellStyle name="60% - Énfasis1 50" xfId="5313"/>
    <cellStyle name="60% - Énfasis1 50 2" xfId="5314"/>
    <cellStyle name="60% - Énfasis1 51" xfId="5315"/>
    <cellStyle name="60% - Énfasis1 51 2" xfId="5316"/>
    <cellStyle name="60% - Énfasis1 52" xfId="5317"/>
    <cellStyle name="60% - Énfasis1 52 2" xfId="5318"/>
    <cellStyle name="60% - Énfasis1 53" xfId="5319"/>
    <cellStyle name="60% - Énfasis1 53 2" xfId="5320"/>
    <cellStyle name="60% - Énfasis1 54" xfId="5321"/>
    <cellStyle name="60% - Énfasis1 54 2" xfId="5322"/>
    <cellStyle name="60% - Énfasis1 55" xfId="5323"/>
    <cellStyle name="60% - Énfasis1 55 2" xfId="5324"/>
    <cellStyle name="60% - Énfasis1 56" xfId="5325"/>
    <cellStyle name="60% - Énfasis1 56 2" xfId="5326"/>
    <cellStyle name="60% - Énfasis1 57" xfId="5327"/>
    <cellStyle name="60% - Énfasis1 57 2" xfId="5328"/>
    <cellStyle name="60% - Énfasis1 58" xfId="5329"/>
    <cellStyle name="60% - Énfasis1 58 2" xfId="5330"/>
    <cellStyle name="60% - Énfasis1 59" xfId="5331"/>
    <cellStyle name="60% - Énfasis1 59 2" xfId="5332"/>
    <cellStyle name="60% - Énfasis1 6" xfId="5333"/>
    <cellStyle name="60% - Énfasis1 6 2" xfId="5334"/>
    <cellStyle name="60% - Énfasis1 60" xfId="5335"/>
    <cellStyle name="60% - Énfasis1 60 2" xfId="5336"/>
    <cellStyle name="60% - Énfasis1 61" xfId="5337"/>
    <cellStyle name="60% - Énfasis1 61 2" xfId="5338"/>
    <cellStyle name="60% - Énfasis1 62" xfId="5339"/>
    <cellStyle name="60% - Énfasis1 62 2" xfId="5340"/>
    <cellStyle name="60% - Énfasis1 63" xfId="5341"/>
    <cellStyle name="60% - Énfasis1 63 2" xfId="5342"/>
    <cellStyle name="60% - Énfasis1 64" xfId="5343"/>
    <cellStyle name="60% - Énfasis1 64 2" xfId="5344"/>
    <cellStyle name="60% - Énfasis1 65" xfId="5345"/>
    <cellStyle name="60% - Énfasis1 65 2" xfId="5346"/>
    <cellStyle name="60% - Énfasis1 66" xfId="5347"/>
    <cellStyle name="60% - Énfasis1 66 2" xfId="5348"/>
    <cellStyle name="60% - Énfasis1 67" xfId="5349"/>
    <cellStyle name="60% - Énfasis1 67 2" xfId="5350"/>
    <cellStyle name="60% - Énfasis1 68" xfId="5351"/>
    <cellStyle name="60% - Énfasis1 68 2" xfId="5352"/>
    <cellStyle name="60% - Énfasis1 69" xfId="5353"/>
    <cellStyle name="60% - Énfasis1 69 2" xfId="5354"/>
    <cellStyle name="60% - Énfasis1 7" xfId="5355"/>
    <cellStyle name="60% - Énfasis1 7 2" xfId="5356"/>
    <cellStyle name="60% - Énfasis1 70" xfId="5357"/>
    <cellStyle name="60% - Énfasis1 70 2" xfId="5358"/>
    <cellStyle name="60% - Énfasis1 71" xfId="5359"/>
    <cellStyle name="60% - Énfasis1 71 2" xfId="5360"/>
    <cellStyle name="60% - Énfasis1 72" xfId="5361"/>
    <cellStyle name="60% - Énfasis1 72 2" xfId="5362"/>
    <cellStyle name="60% - Énfasis1 73" xfId="5363"/>
    <cellStyle name="60% - Énfasis1 73 2" xfId="5364"/>
    <cellStyle name="60% - Énfasis1 74" xfId="5365"/>
    <cellStyle name="60% - Énfasis1 74 2" xfId="5366"/>
    <cellStyle name="60% - Énfasis1 75" xfId="5367"/>
    <cellStyle name="60% - Énfasis1 75 2" xfId="5368"/>
    <cellStyle name="60% - Énfasis1 76" xfId="5369"/>
    <cellStyle name="60% - Énfasis1 76 2" xfId="5370"/>
    <cellStyle name="60% - Énfasis1 77" xfId="5371"/>
    <cellStyle name="60% - Énfasis1 77 2" xfId="5372"/>
    <cellStyle name="60% - Énfasis1 78" xfId="5373"/>
    <cellStyle name="60% - Énfasis1 78 2" xfId="5374"/>
    <cellStyle name="60% - Énfasis1 79" xfId="5375"/>
    <cellStyle name="60% - Énfasis1 79 2" xfId="5376"/>
    <cellStyle name="60% - Énfasis1 8" xfId="5377"/>
    <cellStyle name="60% - Énfasis1 8 2" xfId="5378"/>
    <cellStyle name="60% - Énfasis1 80" xfId="5379"/>
    <cellStyle name="60% - Énfasis1 80 2" xfId="5380"/>
    <cellStyle name="60% - Énfasis1 81" xfId="5381"/>
    <cellStyle name="60% - Énfasis1 81 2" xfId="5382"/>
    <cellStyle name="60% - Énfasis1 82" xfId="5383"/>
    <cellStyle name="60% - Énfasis1 82 2" xfId="5384"/>
    <cellStyle name="60% - Énfasis1 83" xfId="5385"/>
    <cellStyle name="60% - Énfasis1 83 2" xfId="5386"/>
    <cellStyle name="60% - Énfasis1 84" xfId="5387"/>
    <cellStyle name="60% - Énfasis1 84 2" xfId="5388"/>
    <cellStyle name="60% - Énfasis1 85" xfId="5389"/>
    <cellStyle name="60% - Énfasis1 85 2" xfId="5390"/>
    <cellStyle name="60% - Énfasis1 86" xfId="5391"/>
    <cellStyle name="60% - Énfasis1 86 2" xfId="5392"/>
    <cellStyle name="60% - Énfasis1 87" xfId="5393"/>
    <cellStyle name="60% - Énfasis1 87 2" xfId="5394"/>
    <cellStyle name="60% - Énfasis1 88" xfId="5395"/>
    <cellStyle name="60% - Énfasis1 88 2" xfId="5396"/>
    <cellStyle name="60% - Énfasis1 89" xfId="5397"/>
    <cellStyle name="60% - Énfasis1 89 2" xfId="5398"/>
    <cellStyle name="60% - Énfasis1 9" xfId="5399"/>
    <cellStyle name="60% - Énfasis1 9 2" xfId="5400"/>
    <cellStyle name="60% - Énfasis1 90" xfId="5401"/>
    <cellStyle name="60% - Énfasis1 90 2" xfId="5402"/>
    <cellStyle name="60% - Énfasis1 91" xfId="5403"/>
    <cellStyle name="60% - Énfasis1 91 2" xfId="5404"/>
    <cellStyle name="60% - Énfasis1 92" xfId="5405"/>
    <cellStyle name="60% - Énfasis1 92 2" xfId="5406"/>
    <cellStyle name="60% - Énfasis1 93" xfId="5407"/>
    <cellStyle name="60% - Énfasis1 93 2" xfId="5408"/>
    <cellStyle name="60% - Énfasis1 94" xfId="5409"/>
    <cellStyle name="60% - Énfasis1 94 2" xfId="5410"/>
    <cellStyle name="60% - Énfasis1 95" xfId="5411"/>
    <cellStyle name="60% - Énfasis1 95 2" xfId="5412"/>
    <cellStyle name="60% - Énfasis1 96" xfId="5413"/>
    <cellStyle name="60% - Énfasis1 96 2" xfId="5414"/>
    <cellStyle name="60% - Énfasis1 97" xfId="5415"/>
    <cellStyle name="60% - Énfasis1 97 2" xfId="5416"/>
    <cellStyle name="60% - Énfasis1 98" xfId="5417"/>
    <cellStyle name="60% - Énfasis1 98 2" xfId="5418"/>
    <cellStyle name="60% - Énfasis1 99" xfId="5419"/>
    <cellStyle name="60% - Énfasis1 99 2" xfId="5420"/>
    <cellStyle name="60% - Énfasis2 10" xfId="5421"/>
    <cellStyle name="60% - Énfasis2 10 2" xfId="5422"/>
    <cellStyle name="60% - Énfasis2 100" xfId="5423"/>
    <cellStyle name="60% - Énfasis2 100 2" xfId="5424"/>
    <cellStyle name="60% - Énfasis2 101" xfId="5425"/>
    <cellStyle name="60% - Énfasis2 101 2" xfId="5426"/>
    <cellStyle name="60% - Énfasis2 102" xfId="5427"/>
    <cellStyle name="60% - Énfasis2 102 2" xfId="5428"/>
    <cellStyle name="60% - Énfasis2 103" xfId="5429"/>
    <cellStyle name="60% - Énfasis2 103 2" xfId="5430"/>
    <cellStyle name="60% - Énfasis2 104" xfId="5431"/>
    <cellStyle name="60% - Énfasis2 104 2" xfId="5432"/>
    <cellStyle name="60% - Énfasis2 105" xfId="5433"/>
    <cellStyle name="60% - Énfasis2 105 2" xfId="5434"/>
    <cellStyle name="60% - Énfasis2 106" xfId="5435"/>
    <cellStyle name="60% - Énfasis2 106 2" xfId="5436"/>
    <cellStyle name="60% - Énfasis2 107" xfId="5437"/>
    <cellStyle name="60% - Énfasis2 107 2" xfId="5438"/>
    <cellStyle name="60% - Énfasis2 108" xfId="5439"/>
    <cellStyle name="60% - Énfasis2 108 2" xfId="5440"/>
    <cellStyle name="60% - Énfasis2 109" xfId="5441"/>
    <cellStyle name="60% - Énfasis2 109 2" xfId="5442"/>
    <cellStyle name="60% - Énfasis2 11" xfId="5443"/>
    <cellStyle name="60% - Énfasis2 11 2" xfId="5444"/>
    <cellStyle name="60% - Énfasis2 110" xfId="5445"/>
    <cellStyle name="60% - Énfasis2 110 2" xfId="5446"/>
    <cellStyle name="60% - Énfasis2 111" xfId="5447"/>
    <cellStyle name="60% - Énfasis2 111 2" xfId="5448"/>
    <cellStyle name="60% - Énfasis2 112" xfId="5449"/>
    <cellStyle name="60% - Énfasis2 112 2" xfId="5450"/>
    <cellStyle name="60% - Énfasis2 113" xfId="5451"/>
    <cellStyle name="60% - Énfasis2 113 2" xfId="5452"/>
    <cellStyle name="60% - Énfasis2 114" xfId="5453"/>
    <cellStyle name="60% - Énfasis2 114 2" xfId="5454"/>
    <cellStyle name="60% - Énfasis2 115" xfId="5455"/>
    <cellStyle name="60% - Énfasis2 115 2" xfId="5456"/>
    <cellStyle name="60% - Énfasis2 116" xfId="5457"/>
    <cellStyle name="60% - Énfasis2 116 2" xfId="5458"/>
    <cellStyle name="60% - Énfasis2 117" xfId="5459"/>
    <cellStyle name="60% - Énfasis2 117 2" xfId="5460"/>
    <cellStyle name="60% - Énfasis2 118" xfId="5461"/>
    <cellStyle name="60% - Énfasis2 118 2" xfId="5462"/>
    <cellStyle name="60% - Énfasis2 119" xfId="5463"/>
    <cellStyle name="60% - Énfasis2 119 2" xfId="5464"/>
    <cellStyle name="60% - Énfasis2 12" xfId="5465"/>
    <cellStyle name="60% - Énfasis2 12 2" xfId="5466"/>
    <cellStyle name="60% - Énfasis2 120" xfId="5467"/>
    <cellStyle name="60% - Énfasis2 120 2" xfId="5468"/>
    <cellStyle name="60% - Énfasis2 121" xfId="5469"/>
    <cellStyle name="60% - Énfasis2 121 2" xfId="5470"/>
    <cellStyle name="60% - Énfasis2 122" xfId="5471"/>
    <cellStyle name="60% - Énfasis2 122 2" xfId="5472"/>
    <cellStyle name="60% - Énfasis2 123" xfId="5473"/>
    <cellStyle name="60% - Énfasis2 123 2" xfId="5474"/>
    <cellStyle name="60% - Énfasis2 124" xfId="5475"/>
    <cellStyle name="60% - Énfasis2 124 2" xfId="5476"/>
    <cellStyle name="60% - Énfasis2 125" xfId="5477"/>
    <cellStyle name="60% - Énfasis2 125 2" xfId="5478"/>
    <cellStyle name="60% - Énfasis2 126" xfId="5479"/>
    <cellStyle name="60% - Énfasis2 126 2" xfId="5480"/>
    <cellStyle name="60% - Énfasis2 127" xfId="5481"/>
    <cellStyle name="60% - Énfasis2 127 2" xfId="5482"/>
    <cellStyle name="60% - Énfasis2 128" xfId="5483"/>
    <cellStyle name="60% - Énfasis2 128 2" xfId="5484"/>
    <cellStyle name="60% - Énfasis2 129" xfId="5485"/>
    <cellStyle name="60% - Énfasis2 129 2" xfId="5486"/>
    <cellStyle name="60% - Énfasis2 13" xfId="5487"/>
    <cellStyle name="60% - Énfasis2 13 2" xfId="5488"/>
    <cellStyle name="60% - Énfasis2 130" xfId="5489"/>
    <cellStyle name="60% - Énfasis2 130 2" xfId="5490"/>
    <cellStyle name="60% - Énfasis2 131" xfId="5491"/>
    <cellStyle name="60% - Énfasis2 131 2" xfId="5492"/>
    <cellStyle name="60% - Énfasis2 132" xfId="5493"/>
    <cellStyle name="60% - Énfasis2 132 2" xfId="5494"/>
    <cellStyle name="60% - Énfasis2 133" xfId="5495"/>
    <cellStyle name="60% - Énfasis2 133 2" xfId="5496"/>
    <cellStyle name="60% - Énfasis2 134" xfId="5497"/>
    <cellStyle name="60% - Énfasis2 134 2" xfId="5498"/>
    <cellStyle name="60% - Énfasis2 135" xfId="5499"/>
    <cellStyle name="60% - Énfasis2 135 2" xfId="5500"/>
    <cellStyle name="60% - Énfasis2 136" xfId="5501"/>
    <cellStyle name="60% - Énfasis2 136 2" xfId="5502"/>
    <cellStyle name="60% - Énfasis2 137" xfId="5503"/>
    <cellStyle name="60% - Énfasis2 137 2" xfId="5504"/>
    <cellStyle name="60% - Énfasis2 138" xfId="5505"/>
    <cellStyle name="60% - Énfasis2 138 2" xfId="5506"/>
    <cellStyle name="60% - Énfasis2 139" xfId="5507"/>
    <cellStyle name="60% - Énfasis2 139 2" xfId="5508"/>
    <cellStyle name="60% - Énfasis2 14" xfId="5509"/>
    <cellStyle name="60% - Énfasis2 14 2" xfId="5510"/>
    <cellStyle name="60% - Énfasis2 140" xfId="5511"/>
    <cellStyle name="60% - Énfasis2 140 2" xfId="5512"/>
    <cellStyle name="60% - Énfasis2 141" xfId="5513"/>
    <cellStyle name="60% - Énfasis2 141 2" xfId="5514"/>
    <cellStyle name="60% - Énfasis2 142" xfId="5515"/>
    <cellStyle name="60% - Énfasis2 142 2" xfId="5516"/>
    <cellStyle name="60% - Énfasis2 143" xfId="5517"/>
    <cellStyle name="60% - Énfasis2 143 2" xfId="5518"/>
    <cellStyle name="60% - Énfasis2 144" xfId="5519"/>
    <cellStyle name="60% - Énfasis2 144 2" xfId="5520"/>
    <cellStyle name="60% - Énfasis2 145" xfId="5521"/>
    <cellStyle name="60% - Énfasis2 145 2" xfId="5522"/>
    <cellStyle name="60% - Énfasis2 146" xfId="5523"/>
    <cellStyle name="60% - Énfasis2 146 2" xfId="5524"/>
    <cellStyle name="60% - Énfasis2 147" xfId="5525"/>
    <cellStyle name="60% - Énfasis2 147 2" xfId="5526"/>
    <cellStyle name="60% - Énfasis2 148" xfId="5527"/>
    <cellStyle name="60% - Énfasis2 148 2" xfId="5528"/>
    <cellStyle name="60% - Énfasis2 149" xfId="5529"/>
    <cellStyle name="60% - Énfasis2 149 2" xfId="5530"/>
    <cellStyle name="60% - Énfasis2 15" xfId="5531"/>
    <cellStyle name="60% - Énfasis2 15 2" xfId="5532"/>
    <cellStyle name="60% - Énfasis2 150" xfId="5533"/>
    <cellStyle name="60% - Énfasis2 150 2" xfId="5534"/>
    <cellStyle name="60% - Énfasis2 151" xfId="5535"/>
    <cellStyle name="60% - Énfasis2 151 2" xfId="5536"/>
    <cellStyle name="60% - Énfasis2 152" xfId="5537"/>
    <cellStyle name="60% - Énfasis2 152 2" xfId="5538"/>
    <cellStyle name="60% - Énfasis2 153" xfId="5539"/>
    <cellStyle name="60% - Énfasis2 153 2" xfId="5540"/>
    <cellStyle name="60% - Énfasis2 154" xfId="5541"/>
    <cellStyle name="60% - Énfasis2 154 2" xfId="5542"/>
    <cellStyle name="60% - Énfasis2 155" xfId="5543"/>
    <cellStyle name="60% - Énfasis2 155 2" xfId="5544"/>
    <cellStyle name="60% - Énfasis2 156" xfId="5545"/>
    <cellStyle name="60% - Énfasis2 156 2" xfId="5546"/>
    <cellStyle name="60% - Énfasis2 157" xfId="5547"/>
    <cellStyle name="60% - Énfasis2 157 2" xfId="5548"/>
    <cellStyle name="60% - Énfasis2 158" xfId="5549"/>
    <cellStyle name="60% - Énfasis2 158 2" xfId="5550"/>
    <cellStyle name="60% - Énfasis2 159" xfId="5551"/>
    <cellStyle name="60% - Énfasis2 159 2" xfId="5552"/>
    <cellStyle name="60% - Énfasis2 16" xfId="5553"/>
    <cellStyle name="60% - Énfasis2 16 2" xfId="5554"/>
    <cellStyle name="60% - Énfasis2 160" xfId="5555"/>
    <cellStyle name="60% - Énfasis2 160 2" xfId="5556"/>
    <cellStyle name="60% - Énfasis2 161" xfId="5557"/>
    <cellStyle name="60% - Énfasis2 161 2" xfId="5558"/>
    <cellStyle name="60% - Énfasis2 162" xfId="5559"/>
    <cellStyle name="60% - Énfasis2 162 2" xfId="5560"/>
    <cellStyle name="60% - Énfasis2 163" xfId="5561"/>
    <cellStyle name="60% - Énfasis2 163 2" xfId="5562"/>
    <cellStyle name="60% - Énfasis2 164" xfId="5563"/>
    <cellStyle name="60% - Énfasis2 164 2" xfId="5564"/>
    <cellStyle name="60% - Énfasis2 165" xfId="5565"/>
    <cellStyle name="60% - Énfasis2 165 2" xfId="5566"/>
    <cellStyle name="60% - Énfasis2 166" xfId="5567"/>
    <cellStyle name="60% - Énfasis2 166 2" xfId="5568"/>
    <cellStyle name="60% - Énfasis2 167" xfId="5569"/>
    <cellStyle name="60% - Énfasis2 167 2" xfId="5570"/>
    <cellStyle name="60% - Énfasis2 168" xfId="5571"/>
    <cellStyle name="60% - Énfasis2 168 2" xfId="5572"/>
    <cellStyle name="60% - Énfasis2 169" xfId="5573"/>
    <cellStyle name="60% - Énfasis2 169 2" xfId="5574"/>
    <cellStyle name="60% - Énfasis2 17" xfId="5575"/>
    <cellStyle name="60% - Énfasis2 17 2" xfId="5576"/>
    <cellStyle name="60% - Énfasis2 170" xfId="5577"/>
    <cellStyle name="60% - Énfasis2 170 2" xfId="5578"/>
    <cellStyle name="60% - Énfasis2 171" xfId="5579"/>
    <cellStyle name="60% - Énfasis2 171 2" xfId="5580"/>
    <cellStyle name="60% - Énfasis2 172" xfId="5581"/>
    <cellStyle name="60% - Énfasis2 172 2" xfId="5582"/>
    <cellStyle name="60% - Énfasis2 173" xfId="5583"/>
    <cellStyle name="60% - Énfasis2 173 2" xfId="5584"/>
    <cellStyle name="60% - Énfasis2 174" xfId="5585"/>
    <cellStyle name="60% - Énfasis2 174 2" xfId="5586"/>
    <cellStyle name="60% - Énfasis2 175" xfId="5587"/>
    <cellStyle name="60% - Énfasis2 175 2" xfId="5588"/>
    <cellStyle name="60% - Énfasis2 176" xfId="5589"/>
    <cellStyle name="60% - Énfasis2 176 2" xfId="5590"/>
    <cellStyle name="60% - Énfasis2 177" xfId="5591"/>
    <cellStyle name="60% - Énfasis2 177 2" xfId="5592"/>
    <cellStyle name="60% - Énfasis2 178" xfId="5593"/>
    <cellStyle name="60% - Énfasis2 178 2" xfId="5594"/>
    <cellStyle name="60% - Énfasis2 179" xfId="5595"/>
    <cellStyle name="60% - Énfasis2 179 2" xfId="5596"/>
    <cellStyle name="60% - Énfasis2 18" xfId="5597"/>
    <cellStyle name="60% - Énfasis2 18 2" xfId="5598"/>
    <cellStyle name="60% - Énfasis2 180" xfId="5599"/>
    <cellStyle name="60% - Énfasis2 180 2" xfId="5600"/>
    <cellStyle name="60% - Énfasis2 181" xfId="5601"/>
    <cellStyle name="60% - Énfasis2 181 2" xfId="5602"/>
    <cellStyle name="60% - Énfasis2 182" xfId="5603"/>
    <cellStyle name="60% - Énfasis2 182 2" xfId="5604"/>
    <cellStyle name="60% - Énfasis2 183" xfId="5605"/>
    <cellStyle name="60% - Énfasis2 183 2" xfId="5606"/>
    <cellStyle name="60% - Énfasis2 184" xfId="5607"/>
    <cellStyle name="60% - Énfasis2 184 2" xfId="5608"/>
    <cellStyle name="60% - Énfasis2 185" xfId="5609"/>
    <cellStyle name="60% - Énfasis2 185 2" xfId="5610"/>
    <cellStyle name="60% - Énfasis2 186" xfId="5611"/>
    <cellStyle name="60% - Énfasis2 186 2" xfId="5612"/>
    <cellStyle name="60% - Énfasis2 187" xfId="5613"/>
    <cellStyle name="60% - Énfasis2 187 2" xfId="5614"/>
    <cellStyle name="60% - Énfasis2 188" xfId="5615"/>
    <cellStyle name="60% - Énfasis2 188 2" xfId="5616"/>
    <cellStyle name="60% - Énfasis2 189" xfId="5617"/>
    <cellStyle name="60% - Énfasis2 189 2" xfId="5618"/>
    <cellStyle name="60% - Énfasis2 19" xfId="5619"/>
    <cellStyle name="60% - Énfasis2 19 2" xfId="5620"/>
    <cellStyle name="60% - Énfasis2 190" xfId="5621"/>
    <cellStyle name="60% - Énfasis2 190 2" xfId="5622"/>
    <cellStyle name="60% - Énfasis2 2" xfId="49"/>
    <cellStyle name="60% - Énfasis2 2 10" xfId="5623"/>
    <cellStyle name="60% - Énfasis2 2 11" xfId="5624"/>
    <cellStyle name="60% - Énfasis2 2 12" xfId="5625"/>
    <cellStyle name="60% - Énfasis2 2 13" xfId="5626"/>
    <cellStyle name="60% - Énfasis2 2 14" xfId="5627"/>
    <cellStyle name="60% - Énfasis2 2 15" xfId="5628"/>
    <cellStyle name="60% - Énfasis2 2 2" xfId="5629"/>
    <cellStyle name="60% - Énfasis2 2 2 2" xfId="5630"/>
    <cellStyle name="60% - Énfasis2 2 2 3" xfId="5631"/>
    <cellStyle name="60% - Énfasis2 2 3" xfId="5632"/>
    <cellStyle name="60% - Énfasis2 2 4" xfId="5633"/>
    <cellStyle name="60% - Énfasis2 2 5" xfId="5634"/>
    <cellStyle name="60% - Énfasis2 2 6" xfId="5635"/>
    <cellStyle name="60% - Énfasis2 2 7" xfId="5636"/>
    <cellStyle name="60% - Énfasis2 2 8" xfId="5637"/>
    <cellStyle name="60% - Énfasis2 2 9" xfId="5638"/>
    <cellStyle name="60% - Énfasis2 20" xfId="5639"/>
    <cellStyle name="60% - Énfasis2 20 2" xfId="5640"/>
    <cellStyle name="60% - Énfasis2 21" xfId="5641"/>
    <cellStyle name="60% - Énfasis2 21 2" xfId="5642"/>
    <cellStyle name="60% - Énfasis2 22" xfId="5643"/>
    <cellStyle name="60% - Énfasis2 22 2" xfId="5644"/>
    <cellStyle name="60% - Énfasis2 23" xfId="5645"/>
    <cellStyle name="60% - Énfasis2 23 2" xfId="5646"/>
    <cellStyle name="60% - Énfasis2 24" xfId="5647"/>
    <cellStyle name="60% - Énfasis2 24 2" xfId="5648"/>
    <cellStyle name="60% - Énfasis2 25" xfId="5649"/>
    <cellStyle name="60% - Énfasis2 25 2" xfId="5650"/>
    <cellStyle name="60% - Énfasis2 26" xfId="5651"/>
    <cellStyle name="60% - Énfasis2 26 2" xfId="5652"/>
    <cellStyle name="60% - Énfasis2 27" xfId="5653"/>
    <cellStyle name="60% - Énfasis2 27 2" xfId="5654"/>
    <cellStyle name="60% - Énfasis2 28" xfId="5655"/>
    <cellStyle name="60% - Énfasis2 28 2" xfId="5656"/>
    <cellStyle name="60% - Énfasis2 29" xfId="5657"/>
    <cellStyle name="60% - Énfasis2 29 2" xfId="5658"/>
    <cellStyle name="60% - Énfasis2 3" xfId="50"/>
    <cellStyle name="60% - Énfasis2 3 2" xfId="5659"/>
    <cellStyle name="60% - Énfasis2 3 3" xfId="5660"/>
    <cellStyle name="60% - Énfasis2 30" xfId="5661"/>
    <cellStyle name="60% - Énfasis2 30 2" xfId="5662"/>
    <cellStyle name="60% - Énfasis2 31" xfId="5663"/>
    <cellStyle name="60% - Énfasis2 31 2" xfId="5664"/>
    <cellStyle name="60% - Énfasis2 32" xfId="5665"/>
    <cellStyle name="60% - Énfasis2 32 2" xfId="5666"/>
    <cellStyle name="60% - Énfasis2 33" xfId="5667"/>
    <cellStyle name="60% - Énfasis2 33 2" xfId="5668"/>
    <cellStyle name="60% - Énfasis2 34" xfId="5669"/>
    <cellStyle name="60% - Énfasis2 34 2" xfId="5670"/>
    <cellStyle name="60% - Énfasis2 35" xfId="5671"/>
    <cellStyle name="60% - Énfasis2 35 2" xfId="5672"/>
    <cellStyle name="60% - Énfasis2 36" xfId="5673"/>
    <cellStyle name="60% - Énfasis2 36 2" xfId="5674"/>
    <cellStyle name="60% - Énfasis2 37" xfId="5675"/>
    <cellStyle name="60% - Énfasis2 37 2" xfId="5676"/>
    <cellStyle name="60% - Énfasis2 38" xfId="5677"/>
    <cellStyle name="60% - Énfasis2 38 2" xfId="5678"/>
    <cellStyle name="60% - Énfasis2 39" xfId="5679"/>
    <cellStyle name="60% - Énfasis2 39 2" xfId="5680"/>
    <cellStyle name="60% - Énfasis2 4" xfId="51"/>
    <cellStyle name="60% - Énfasis2 4 2" xfId="5681"/>
    <cellStyle name="60% - Énfasis2 4 3" xfId="5682"/>
    <cellStyle name="60% - Énfasis2 40" xfId="5683"/>
    <cellStyle name="60% - Énfasis2 40 2" xfId="5684"/>
    <cellStyle name="60% - Énfasis2 41" xfId="5685"/>
    <cellStyle name="60% - Énfasis2 41 2" xfId="5686"/>
    <cellStyle name="60% - Énfasis2 42" xfId="5687"/>
    <cellStyle name="60% - Énfasis2 42 2" xfId="5688"/>
    <cellStyle name="60% - Énfasis2 43" xfId="5689"/>
    <cellStyle name="60% - Énfasis2 43 2" xfId="5690"/>
    <cellStyle name="60% - Énfasis2 44" xfId="5691"/>
    <cellStyle name="60% - Énfasis2 44 2" xfId="5692"/>
    <cellStyle name="60% - Énfasis2 45" xfId="5693"/>
    <cellStyle name="60% - Énfasis2 45 2" xfId="5694"/>
    <cellStyle name="60% - Énfasis2 46" xfId="5695"/>
    <cellStyle name="60% - Énfasis2 46 2" xfId="5696"/>
    <cellStyle name="60% - Énfasis2 47" xfId="5697"/>
    <cellStyle name="60% - Énfasis2 47 2" xfId="5698"/>
    <cellStyle name="60% - Énfasis2 48" xfId="5699"/>
    <cellStyle name="60% - Énfasis2 48 2" xfId="5700"/>
    <cellStyle name="60% - Énfasis2 49" xfId="5701"/>
    <cellStyle name="60% - Énfasis2 49 2" xfId="5702"/>
    <cellStyle name="60% - Énfasis2 5" xfId="5703"/>
    <cellStyle name="60% - Énfasis2 5 2" xfId="5704"/>
    <cellStyle name="60% - Énfasis2 50" xfId="5705"/>
    <cellStyle name="60% - Énfasis2 50 2" xfId="5706"/>
    <cellStyle name="60% - Énfasis2 51" xfId="5707"/>
    <cellStyle name="60% - Énfasis2 51 2" xfId="5708"/>
    <cellStyle name="60% - Énfasis2 52" xfId="5709"/>
    <cellStyle name="60% - Énfasis2 52 2" xfId="5710"/>
    <cellStyle name="60% - Énfasis2 53" xfId="5711"/>
    <cellStyle name="60% - Énfasis2 53 2" xfId="5712"/>
    <cellStyle name="60% - Énfasis2 54" xfId="5713"/>
    <cellStyle name="60% - Énfasis2 54 2" xfId="5714"/>
    <cellStyle name="60% - Énfasis2 55" xfId="5715"/>
    <cellStyle name="60% - Énfasis2 55 2" xfId="5716"/>
    <cellStyle name="60% - Énfasis2 56" xfId="5717"/>
    <cellStyle name="60% - Énfasis2 56 2" xfId="5718"/>
    <cellStyle name="60% - Énfasis2 57" xfId="5719"/>
    <cellStyle name="60% - Énfasis2 57 2" xfId="5720"/>
    <cellStyle name="60% - Énfasis2 58" xfId="5721"/>
    <cellStyle name="60% - Énfasis2 58 2" xfId="5722"/>
    <cellStyle name="60% - Énfasis2 59" xfId="5723"/>
    <cellStyle name="60% - Énfasis2 59 2" xfId="5724"/>
    <cellStyle name="60% - Énfasis2 6" xfId="5725"/>
    <cellStyle name="60% - Énfasis2 6 2" xfId="5726"/>
    <cellStyle name="60% - Énfasis2 60" xfId="5727"/>
    <cellStyle name="60% - Énfasis2 60 2" xfId="5728"/>
    <cellStyle name="60% - Énfasis2 61" xfId="5729"/>
    <cellStyle name="60% - Énfasis2 61 2" xfId="5730"/>
    <cellStyle name="60% - Énfasis2 62" xfId="5731"/>
    <cellStyle name="60% - Énfasis2 62 2" xfId="5732"/>
    <cellStyle name="60% - Énfasis2 63" xfId="5733"/>
    <cellStyle name="60% - Énfasis2 63 2" xfId="5734"/>
    <cellStyle name="60% - Énfasis2 64" xfId="5735"/>
    <cellStyle name="60% - Énfasis2 64 2" xfId="5736"/>
    <cellStyle name="60% - Énfasis2 65" xfId="5737"/>
    <cellStyle name="60% - Énfasis2 65 2" xfId="5738"/>
    <cellStyle name="60% - Énfasis2 66" xfId="5739"/>
    <cellStyle name="60% - Énfasis2 66 2" xfId="5740"/>
    <cellStyle name="60% - Énfasis2 67" xfId="5741"/>
    <cellStyle name="60% - Énfasis2 67 2" xfId="5742"/>
    <cellStyle name="60% - Énfasis2 68" xfId="5743"/>
    <cellStyle name="60% - Énfasis2 68 2" xfId="5744"/>
    <cellStyle name="60% - Énfasis2 69" xfId="5745"/>
    <cellStyle name="60% - Énfasis2 69 2" xfId="5746"/>
    <cellStyle name="60% - Énfasis2 7" xfId="5747"/>
    <cellStyle name="60% - Énfasis2 7 2" xfId="5748"/>
    <cellStyle name="60% - Énfasis2 70" xfId="5749"/>
    <cellStyle name="60% - Énfasis2 70 2" xfId="5750"/>
    <cellStyle name="60% - Énfasis2 71" xfId="5751"/>
    <cellStyle name="60% - Énfasis2 71 2" xfId="5752"/>
    <cellStyle name="60% - Énfasis2 72" xfId="5753"/>
    <cellStyle name="60% - Énfasis2 72 2" xfId="5754"/>
    <cellStyle name="60% - Énfasis2 73" xfId="5755"/>
    <cellStyle name="60% - Énfasis2 73 2" xfId="5756"/>
    <cellStyle name="60% - Énfasis2 74" xfId="5757"/>
    <cellStyle name="60% - Énfasis2 74 2" xfId="5758"/>
    <cellStyle name="60% - Énfasis2 75" xfId="5759"/>
    <cellStyle name="60% - Énfasis2 75 2" xfId="5760"/>
    <cellStyle name="60% - Énfasis2 76" xfId="5761"/>
    <cellStyle name="60% - Énfasis2 76 2" xfId="5762"/>
    <cellStyle name="60% - Énfasis2 77" xfId="5763"/>
    <cellStyle name="60% - Énfasis2 77 2" xfId="5764"/>
    <cellStyle name="60% - Énfasis2 78" xfId="5765"/>
    <cellStyle name="60% - Énfasis2 78 2" xfId="5766"/>
    <cellStyle name="60% - Énfasis2 79" xfId="5767"/>
    <cellStyle name="60% - Énfasis2 79 2" xfId="5768"/>
    <cellStyle name="60% - Énfasis2 8" xfId="5769"/>
    <cellStyle name="60% - Énfasis2 8 2" xfId="5770"/>
    <cellStyle name="60% - Énfasis2 80" xfId="5771"/>
    <cellStyle name="60% - Énfasis2 80 2" xfId="5772"/>
    <cellStyle name="60% - Énfasis2 81" xfId="5773"/>
    <cellStyle name="60% - Énfasis2 81 2" xfId="5774"/>
    <cellStyle name="60% - Énfasis2 82" xfId="5775"/>
    <cellStyle name="60% - Énfasis2 82 2" xfId="5776"/>
    <cellStyle name="60% - Énfasis2 83" xfId="5777"/>
    <cellStyle name="60% - Énfasis2 83 2" xfId="5778"/>
    <cellStyle name="60% - Énfasis2 84" xfId="5779"/>
    <cellStyle name="60% - Énfasis2 84 2" xfId="5780"/>
    <cellStyle name="60% - Énfasis2 85" xfId="5781"/>
    <cellStyle name="60% - Énfasis2 85 2" xfId="5782"/>
    <cellStyle name="60% - Énfasis2 86" xfId="5783"/>
    <cellStyle name="60% - Énfasis2 86 2" xfId="5784"/>
    <cellStyle name="60% - Énfasis2 87" xfId="5785"/>
    <cellStyle name="60% - Énfasis2 87 2" xfId="5786"/>
    <cellStyle name="60% - Énfasis2 88" xfId="5787"/>
    <cellStyle name="60% - Énfasis2 88 2" xfId="5788"/>
    <cellStyle name="60% - Énfasis2 89" xfId="5789"/>
    <cellStyle name="60% - Énfasis2 89 2" xfId="5790"/>
    <cellStyle name="60% - Énfasis2 9" xfId="5791"/>
    <cellStyle name="60% - Énfasis2 9 2" xfId="5792"/>
    <cellStyle name="60% - Énfasis2 90" xfId="5793"/>
    <cellStyle name="60% - Énfasis2 90 2" xfId="5794"/>
    <cellStyle name="60% - Énfasis2 91" xfId="5795"/>
    <cellStyle name="60% - Énfasis2 91 2" xfId="5796"/>
    <cellStyle name="60% - Énfasis2 92" xfId="5797"/>
    <cellStyle name="60% - Énfasis2 92 2" xfId="5798"/>
    <cellStyle name="60% - Énfasis2 93" xfId="5799"/>
    <cellStyle name="60% - Énfasis2 93 2" xfId="5800"/>
    <cellStyle name="60% - Énfasis2 94" xfId="5801"/>
    <cellStyle name="60% - Énfasis2 94 2" xfId="5802"/>
    <cellStyle name="60% - Énfasis2 95" xfId="5803"/>
    <cellStyle name="60% - Énfasis2 95 2" xfId="5804"/>
    <cellStyle name="60% - Énfasis2 96" xfId="5805"/>
    <cellStyle name="60% - Énfasis2 96 2" xfId="5806"/>
    <cellStyle name="60% - Énfasis2 97" xfId="5807"/>
    <cellStyle name="60% - Énfasis2 97 2" xfId="5808"/>
    <cellStyle name="60% - Énfasis2 98" xfId="5809"/>
    <cellStyle name="60% - Énfasis2 98 2" xfId="5810"/>
    <cellStyle name="60% - Énfasis2 99" xfId="5811"/>
    <cellStyle name="60% - Énfasis2 99 2" xfId="5812"/>
    <cellStyle name="60% - Énfasis3 10" xfId="5813"/>
    <cellStyle name="60% - Énfasis3 10 2" xfId="5814"/>
    <cellStyle name="60% - Énfasis3 100" xfId="5815"/>
    <cellStyle name="60% - Énfasis3 100 2" xfId="5816"/>
    <cellStyle name="60% - Énfasis3 101" xfId="5817"/>
    <cellStyle name="60% - Énfasis3 101 2" xfId="5818"/>
    <cellStyle name="60% - Énfasis3 102" xfId="5819"/>
    <cellStyle name="60% - Énfasis3 102 2" xfId="5820"/>
    <cellStyle name="60% - Énfasis3 103" xfId="5821"/>
    <cellStyle name="60% - Énfasis3 103 2" xfId="5822"/>
    <cellStyle name="60% - Énfasis3 104" xfId="5823"/>
    <cellStyle name="60% - Énfasis3 104 2" xfId="5824"/>
    <cellStyle name="60% - Énfasis3 105" xfId="5825"/>
    <cellStyle name="60% - Énfasis3 105 2" xfId="5826"/>
    <cellStyle name="60% - Énfasis3 106" xfId="5827"/>
    <cellStyle name="60% - Énfasis3 106 2" xfId="5828"/>
    <cellStyle name="60% - Énfasis3 107" xfId="5829"/>
    <cellStyle name="60% - Énfasis3 107 2" xfId="5830"/>
    <cellStyle name="60% - Énfasis3 108" xfId="5831"/>
    <cellStyle name="60% - Énfasis3 108 2" xfId="5832"/>
    <cellStyle name="60% - Énfasis3 109" xfId="5833"/>
    <cellStyle name="60% - Énfasis3 109 2" xfId="5834"/>
    <cellStyle name="60% - Énfasis3 11" xfId="5835"/>
    <cellStyle name="60% - Énfasis3 11 2" xfId="5836"/>
    <cellStyle name="60% - Énfasis3 110" xfId="5837"/>
    <cellStyle name="60% - Énfasis3 110 2" xfId="5838"/>
    <cellStyle name="60% - Énfasis3 111" xfId="5839"/>
    <cellStyle name="60% - Énfasis3 111 2" xfId="5840"/>
    <cellStyle name="60% - Énfasis3 112" xfId="5841"/>
    <cellStyle name="60% - Énfasis3 112 2" xfId="5842"/>
    <cellStyle name="60% - Énfasis3 113" xfId="5843"/>
    <cellStyle name="60% - Énfasis3 113 2" xfId="5844"/>
    <cellStyle name="60% - Énfasis3 114" xfId="5845"/>
    <cellStyle name="60% - Énfasis3 114 2" xfId="5846"/>
    <cellStyle name="60% - Énfasis3 115" xfId="5847"/>
    <cellStyle name="60% - Énfasis3 115 2" xfId="5848"/>
    <cellStyle name="60% - Énfasis3 116" xfId="5849"/>
    <cellStyle name="60% - Énfasis3 116 2" xfId="5850"/>
    <cellStyle name="60% - Énfasis3 117" xfId="5851"/>
    <cellStyle name="60% - Énfasis3 117 2" xfId="5852"/>
    <cellStyle name="60% - Énfasis3 118" xfId="5853"/>
    <cellStyle name="60% - Énfasis3 118 2" xfId="5854"/>
    <cellStyle name="60% - Énfasis3 119" xfId="5855"/>
    <cellStyle name="60% - Énfasis3 119 2" xfId="5856"/>
    <cellStyle name="60% - Énfasis3 12" xfId="5857"/>
    <cellStyle name="60% - Énfasis3 12 2" xfId="5858"/>
    <cellStyle name="60% - Énfasis3 120" xfId="5859"/>
    <cellStyle name="60% - Énfasis3 120 2" xfId="5860"/>
    <cellStyle name="60% - Énfasis3 121" xfId="5861"/>
    <cellStyle name="60% - Énfasis3 121 2" xfId="5862"/>
    <cellStyle name="60% - Énfasis3 122" xfId="5863"/>
    <cellStyle name="60% - Énfasis3 122 2" xfId="5864"/>
    <cellStyle name="60% - Énfasis3 123" xfId="5865"/>
    <cellStyle name="60% - Énfasis3 123 2" xfId="5866"/>
    <cellStyle name="60% - Énfasis3 124" xfId="5867"/>
    <cellStyle name="60% - Énfasis3 124 2" xfId="5868"/>
    <cellStyle name="60% - Énfasis3 125" xfId="5869"/>
    <cellStyle name="60% - Énfasis3 125 2" xfId="5870"/>
    <cellStyle name="60% - Énfasis3 126" xfId="5871"/>
    <cellStyle name="60% - Énfasis3 126 2" xfId="5872"/>
    <cellStyle name="60% - Énfasis3 127" xfId="5873"/>
    <cellStyle name="60% - Énfasis3 127 2" xfId="5874"/>
    <cellStyle name="60% - Énfasis3 128" xfId="5875"/>
    <cellStyle name="60% - Énfasis3 128 2" xfId="5876"/>
    <cellStyle name="60% - Énfasis3 129" xfId="5877"/>
    <cellStyle name="60% - Énfasis3 129 2" xfId="5878"/>
    <cellStyle name="60% - Énfasis3 13" xfId="5879"/>
    <cellStyle name="60% - Énfasis3 13 2" xfId="5880"/>
    <cellStyle name="60% - Énfasis3 130" xfId="5881"/>
    <cellStyle name="60% - Énfasis3 130 2" xfId="5882"/>
    <cellStyle name="60% - Énfasis3 131" xfId="5883"/>
    <cellStyle name="60% - Énfasis3 131 2" xfId="5884"/>
    <cellStyle name="60% - Énfasis3 132" xfId="5885"/>
    <cellStyle name="60% - Énfasis3 132 2" xfId="5886"/>
    <cellStyle name="60% - Énfasis3 133" xfId="5887"/>
    <cellStyle name="60% - Énfasis3 133 2" xfId="5888"/>
    <cellStyle name="60% - Énfasis3 134" xfId="5889"/>
    <cellStyle name="60% - Énfasis3 134 2" xfId="5890"/>
    <cellStyle name="60% - Énfasis3 135" xfId="5891"/>
    <cellStyle name="60% - Énfasis3 135 2" xfId="5892"/>
    <cellStyle name="60% - Énfasis3 136" xfId="5893"/>
    <cellStyle name="60% - Énfasis3 136 2" xfId="5894"/>
    <cellStyle name="60% - Énfasis3 137" xfId="5895"/>
    <cellStyle name="60% - Énfasis3 137 2" xfId="5896"/>
    <cellStyle name="60% - Énfasis3 138" xfId="5897"/>
    <cellStyle name="60% - Énfasis3 138 2" xfId="5898"/>
    <cellStyle name="60% - Énfasis3 139" xfId="5899"/>
    <cellStyle name="60% - Énfasis3 139 2" xfId="5900"/>
    <cellStyle name="60% - Énfasis3 14" xfId="5901"/>
    <cellStyle name="60% - Énfasis3 14 2" xfId="5902"/>
    <cellStyle name="60% - Énfasis3 140" xfId="5903"/>
    <cellStyle name="60% - Énfasis3 140 2" xfId="5904"/>
    <cellStyle name="60% - Énfasis3 141" xfId="5905"/>
    <cellStyle name="60% - Énfasis3 141 2" xfId="5906"/>
    <cellStyle name="60% - Énfasis3 142" xfId="5907"/>
    <cellStyle name="60% - Énfasis3 142 2" xfId="5908"/>
    <cellStyle name="60% - Énfasis3 143" xfId="5909"/>
    <cellStyle name="60% - Énfasis3 143 2" xfId="5910"/>
    <cellStyle name="60% - Énfasis3 144" xfId="5911"/>
    <cellStyle name="60% - Énfasis3 144 2" xfId="5912"/>
    <cellStyle name="60% - Énfasis3 145" xfId="5913"/>
    <cellStyle name="60% - Énfasis3 145 2" xfId="5914"/>
    <cellStyle name="60% - Énfasis3 146" xfId="5915"/>
    <cellStyle name="60% - Énfasis3 146 2" xfId="5916"/>
    <cellStyle name="60% - Énfasis3 147" xfId="5917"/>
    <cellStyle name="60% - Énfasis3 147 2" xfId="5918"/>
    <cellStyle name="60% - Énfasis3 148" xfId="5919"/>
    <cellStyle name="60% - Énfasis3 148 2" xfId="5920"/>
    <cellStyle name="60% - Énfasis3 149" xfId="5921"/>
    <cellStyle name="60% - Énfasis3 149 2" xfId="5922"/>
    <cellStyle name="60% - Énfasis3 15" xfId="5923"/>
    <cellStyle name="60% - Énfasis3 15 2" xfId="5924"/>
    <cellStyle name="60% - Énfasis3 150" xfId="5925"/>
    <cellStyle name="60% - Énfasis3 150 2" xfId="5926"/>
    <cellStyle name="60% - Énfasis3 151" xfId="5927"/>
    <cellStyle name="60% - Énfasis3 151 2" xfId="5928"/>
    <cellStyle name="60% - Énfasis3 152" xfId="5929"/>
    <cellStyle name="60% - Énfasis3 152 2" xfId="5930"/>
    <cellStyle name="60% - Énfasis3 153" xfId="5931"/>
    <cellStyle name="60% - Énfasis3 153 2" xfId="5932"/>
    <cellStyle name="60% - Énfasis3 154" xfId="5933"/>
    <cellStyle name="60% - Énfasis3 154 2" xfId="5934"/>
    <cellStyle name="60% - Énfasis3 155" xfId="5935"/>
    <cellStyle name="60% - Énfasis3 155 2" xfId="5936"/>
    <cellStyle name="60% - Énfasis3 156" xfId="5937"/>
    <cellStyle name="60% - Énfasis3 156 2" xfId="5938"/>
    <cellStyle name="60% - Énfasis3 157" xfId="5939"/>
    <cellStyle name="60% - Énfasis3 157 2" xfId="5940"/>
    <cellStyle name="60% - Énfasis3 158" xfId="5941"/>
    <cellStyle name="60% - Énfasis3 158 2" xfId="5942"/>
    <cellStyle name="60% - Énfasis3 159" xfId="5943"/>
    <cellStyle name="60% - Énfasis3 159 2" xfId="5944"/>
    <cellStyle name="60% - Énfasis3 16" xfId="5945"/>
    <cellStyle name="60% - Énfasis3 16 2" xfId="5946"/>
    <cellStyle name="60% - Énfasis3 160" xfId="5947"/>
    <cellStyle name="60% - Énfasis3 160 2" xfId="5948"/>
    <cellStyle name="60% - Énfasis3 161" xfId="5949"/>
    <cellStyle name="60% - Énfasis3 161 2" xfId="5950"/>
    <cellStyle name="60% - Énfasis3 162" xfId="5951"/>
    <cellStyle name="60% - Énfasis3 162 2" xfId="5952"/>
    <cellStyle name="60% - Énfasis3 163" xfId="5953"/>
    <cellStyle name="60% - Énfasis3 163 2" xfId="5954"/>
    <cellStyle name="60% - Énfasis3 164" xfId="5955"/>
    <cellStyle name="60% - Énfasis3 164 2" xfId="5956"/>
    <cellStyle name="60% - Énfasis3 165" xfId="5957"/>
    <cellStyle name="60% - Énfasis3 165 2" xfId="5958"/>
    <cellStyle name="60% - Énfasis3 166" xfId="5959"/>
    <cellStyle name="60% - Énfasis3 166 2" xfId="5960"/>
    <cellStyle name="60% - Énfasis3 167" xfId="5961"/>
    <cellStyle name="60% - Énfasis3 167 2" xfId="5962"/>
    <cellStyle name="60% - Énfasis3 168" xfId="5963"/>
    <cellStyle name="60% - Énfasis3 168 2" xfId="5964"/>
    <cellStyle name="60% - Énfasis3 169" xfId="5965"/>
    <cellStyle name="60% - Énfasis3 169 2" xfId="5966"/>
    <cellStyle name="60% - Énfasis3 17" xfId="5967"/>
    <cellStyle name="60% - Énfasis3 17 2" xfId="5968"/>
    <cellStyle name="60% - Énfasis3 170" xfId="5969"/>
    <cellStyle name="60% - Énfasis3 170 2" xfId="5970"/>
    <cellStyle name="60% - Énfasis3 171" xfId="5971"/>
    <cellStyle name="60% - Énfasis3 171 2" xfId="5972"/>
    <cellStyle name="60% - Énfasis3 172" xfId="5973"/>
    <cellStyle name="60% - Énfasis3 172 2" xfId="5974"/>
    <cellStyle name="60% - Énfasis3 173" xfId="5975"/>
    <cellStyle name="60% - Énfasis3 173 2" xfId="5976"/>
    <cellStyle name="60% - Énfasis3 174" xfId="5977"/>
    <cellStyle name="60% - Énfasis3 174 2" xfId="5978"/>
    <cellStyle name="60% - Énfasis3 175" xfId="5979"/>
    <cellStyle name="60% - Énfasis3 175 2" xfId="5980"/>
    <cellStyle name="60% - Énfasis3 176" xfId="5981"/>
    <cellStyle name="60% - Énfasis3 176 2" xfId="5982"/>
    <cellStyle name="60% - Énfasis3 177" xfId="5983"/>
    <cellStyle name="60% - Énfasis3 177 2" xfId="5984"/>
    <cellStyle name="60% - Énfasis3 178" xfId="5985"/>
    <cellStyle name="60% - Énfasis3 178 2" xfId="5986"/>
    <cellStyle name="60% - Énfasis3 179" xfId="5987"/>
    <cellStyle name="60% - Énfasis3 179 2" xfId="5988"/>
    <cellStyle name="60% - Énfasis3 18" xfId="5989"/>
    <cellStyle name="60% - Énfasis3 18 2" xfId="5990"/>
    <cellStyle name="60% - Énfasis3 180" xfId="5991"/>
    <cellStyle name="60% - Énfasis3 180 2" xfId="5992"/>
    <cellStyle name="60% - Énfasis3 181" xfId="5993"/>
    <cellStyle name="60% - Énfasis3 181 2" xfId="5994"/>
    <cellStyle name="60% - Énfasis3 182" xfId="5995"/>
    <cellStyle name="60% - Énfasis3 182 2" xfId="5996"/>
    <cellStyle name="60% - Énfasis3 183" xfId="5997"/>
    <cellStyle name="60% - Énfasis3 183 2" xfId="5998"/>
    <cellStyle name="60% - Énfasis3 184" xfId="5999"/>
    <cellStyle name="60% - Énfasis3 184 2" xfId="6000"/>
    <cellStyle name="60% - Énfasis3 185" xfId="6001"/>
    <cellStyle name="60% - Énfasis3 185 2" xfId="6002"/>
    <cellStyle name="60% - Énfasis3 186" xfId="6003"/>
    <cellStyle name="60% - Énfasis3 186 2" xfId="6004"/>
    <cellStyle name="60% - Énfasis3 187" xfId="6005"/>
    <cellStyle name="60% - Énfasis3 187 2" xfId="6006"/>
    <cellStyle name="60% - Énfasis3 188" xfId="6007"/>
    <cellStyle name="60% - Énfasis3 188 2" xfId="6008"/>
    <cellStyle name="60% - Énfasis3 189" xfId="6009"/>
    <cellStyle name="60% - Énfasis3 189 2" xfId="6010"/>
    <cellStyle name="60% - Énfasis3 19" xfId="6011"/>
    <cellStyle name="60% - Énfasis3 19 2" xfId="6012"/>
    <cellStyle name="60% - Énfasis3 190" xfId="6013"/>
    <cellStyle name="60% - Énfasis3 190 2" xfId="6014"/>
    <cellStyle name="60% - Énfasis3 2" xfId="52"/>
    <cellStyle name="60% - Énfasis3 2 10" xfId="6015"/>
    <cellStyle name="60% - Énfasis3 2 11" xfId="6016"/>
    <cellStyle name="60% - Énfasis3 2 12" xfId="6017"/>
    <cellStyle name="60% - Énfasis3 2 13" xfId="6018"/>
    <cellStyle name="60% - Énfasis3 2 14" xfId="6019"/>
    <cellStyle name="60% - Énfasis3 2 15" xfId="6020"/>
    <cellStyle name="60% - Énfasis3 2 2" xfId="6021"/>
    <cellStyle name="60% - Énfasis3 2 2 2" xfId="6022"/>
    <cellStyle name="60% - Énfasis3 2 2 3" xfId="6023"/>
    <cellStyle name="60% - Énfasis3 2 3" xfId="6024"/>
    <cellStyle name="60% - Énfasis3 2 4" xfId="6025"/>
    <cellStyle name="60% - Énfasis3 2 5" xfId="6026"/>
    <cellStyle name="60% - Énfasis3 2 6" xfId="6027"/>
    <cellStyle name="60% - Énfasis3 2 7" xfId="6028"/>
    <cellStyle name="60% - Énfasis3 2 8" xfId="6029"/>
    <cellStyle name="60% - Énfasis3 2 9" xfId="6030"/>
    <cellStyle name="60% - Énfasis3 20" xfId="6031"/>
    <cellStyle name="60% - Énfasis3 20 2" xfId="6032"/>
    <cellStyle name="60% - Énfasis3 21" xfId="6033"/>
    <cellStyle name="60% - Énfasis3 21 2" xfId="6034"/>
    <cellStyle name="60% - Énfasis3 22" xfId="6035"/>
    <cellStyle name="60% - Énfasis3 22 2" xfId="6036"/>
    <cellStyle name="60% - Énfasis3 23" xfId="6037"/>
    <cellStyle name="60% - Énfasis3 23 2" xfId="6038"/>
    <cellStyle name="60% - Énfasis3 24" xfId="6039"/>
    <cellStyle name="60% - Énfasis3 24 2" xfId="6040"/>
    <cellStyle name="60% - Énfasis3 25" xfId="6041"/>
    <cellStyle name="60% - Énfasis3 25 2" xfId="6042"/>
    <cellStyle name="60% - Énfasis3 26" xfId="6043"/>
    <cellStyle name="60% - Énfasis3 26 2" xfId="6044"/>
    <cellStyle name="60% - Énfasis3 27" xfId="6045"/>
    <cellStyle name="60% - Énfasis3 27 2" xfId="6046"/>
    <cellStyle name="60% - Énfasis3 28" xfId="6047"/>
    <cellStyle name="60% - Énfasis3 28 2" xfId="6048"/>
    <cellStyle name="60% - Énfasis3 29" xfId="6049"/>
    <cellStyle name="60% - Énfasis3 29 2" xfId="6050"/>
    <cellStyle name="60% - Énfasis3 3" xfId="53"/>
    <cellStyle name="60% - Énfasis3 3 2" xfId="6051"/>
    <cellStyle name="60% - Énfasis3 3 3" xfId="6052"/>
    <cellStyle name="60% - Énfasis3 30" xfId="6053"/>
    <cellStyle name="60% - Énfasis3 30 2" xfId="6054"/>
    <cellStyle name="60% - Énfasis3 31" xfId="6055"/>
    <cellStyle name="60% - Énfasis3 31 2" xfId="6056"/>
    <cellStyle name="60% - Énfasis3 32" xfId="6057"/>
    <cellStyle name="60% - Énfasis3 32 2" xfId="6058"/>
    <cellStyle name="60% - Énfasis3 33" xfId="6059"/>
    <cellStyle name="60% - Énfasis3 33 2" xfId="6060"/>
    <cellStyle name="60% - Énfasis3 34" xfId="6061"/>
    <cellStyle name="60% - Énfasis3 34 2" xfId="6062"/>
    <cellStyle name="60% - Énfasis3 35" xfId="6063"/>
    <cellStyle name="60% - Énfasis3 35 2" xfId="6064"/>
    <cellStyle name="60% - Énfasis3 36" xfId="6065"/>
    <cellStyle name="60% - Énfasis3 36 2" xfId="6066"/>
    <cellStyle name="60% - Énfasis3 37" xfId="6067"/>
    <cellStyle name="60% - Énfasis3 37 2" xfId="6068"/>
    <cellStyle name="60% - Énfasis3 38" xfId="6069"/>
    <cellStyle name="60% - Énfasis3 38 2" xfId="6070"/>
    <cellStyle name="60% - Énfasis3 39" xfId="6071"/>
    <cellStyle name="60% - Énfasis3 39 2" xfId="6072"/>
    <cellStyle name="60% - Énfasis3 4" xfId="54"/>
    <cellStyle name="60% - Énfasis3 4 2" xfId="6073"/>
    <cellStyle name="60% - Énfasis3 4 3" xfId="6074"/>
    <cellStyle name="60% - Énfasis3 40" xfId="6075"/>
    <cellStyle name="60% - Énfasis3 40 2" xfId="6076"/>
    <cellStyle name="60% - Énfasis3 41" xfId="6077"/>
    <cellStyle name="60% - Énfasis3 41 2" xfId="6078"/>
    <cellStyle name="60% - Énfasis3 42" xfId="6079"/>
    <cellStyle name="60% - Énfasis3 42 2" xfId="6080"/>
    <cellStyle name="60% - Énfasis3 43" xfId="6081"/>
    <cellStyle name="60% - Énfasis3 43 2" xfId="6082"/>
    <cellStyle name="60% - Énfasis3 44" xfId="6083"/>
    <cellStyle name="60% - Énfasis3 44 2" xfId="6084"/>
    <cellStyle name="60% - Énfasis3 45" xfId="6085"/>
    <cellStyle name="60% - Énfasis3 45 2" xfId="6086"/>
    <cellStyle name="60% - Énfasis3 46" xfId="6087"/>
    <cellStyle name="60% - Énfasis3 46 2" xfId="6088"/>
    <cellStyle name="60% - Énfasis3 47" xfId="6089"/>
    <cellStyle name="60% - Énfasis3 47 2" xfId="6090"/>
    <cellStyle name="60% - Énfasis3 48" xfId="6091"/>
    <cellStyle name="60% - Énfasis3 48 2" xfId="6092"/>
    <cellStyle name="60% - Énfasis3 49" xfId="6093"/>
    <cellStyle name="60% - Énfasis3 49 2" xfId="6094"/>
    <cellStyle name="60% - Énfasis3 5" xfId="6095"/>
    <cellStyle name="60% - Énfasis3 5 2" xfId="6096"/>
    <cellStyle name="60% - Énfasis3 50" xfId="6097"/>
    <cellStyle name="60% - Énfasis3 50 2" xfId="6098"/>
    <cellStyle name="60% - Énfasis3 51" xfId="6099"/>
    <cellStyle name="60% - Énfasis3 51 2" xfId="6100"/>
    <cellStyle name="60% - Énfasis3 52" xfId="6101"/>
    <cellStyle name="60% - Énfasis3 52 2" xfId="6102"/>
    <cellStyle name="60% - Énfasis3 53" xfId="6103"/>
    <cellStyle name="60% - Énfasis3 53 2" xfId="6104"/>
    <cellStyle name="60% - Énfasis3 54" xfId="6105"/>
    <cellStyle name="60% - Énfasis3 54 2" xfId="6106"/>
    <cellStyle name="60% - Énfasis3 55" xfId="6107"/>
    <cellStyle name="60% - Énfasis3 55 2" xfId="6108"/>
    <cellStyle name="60% - Énfasis3 56" xfId="6109"/>
    <cellStyle name="60% - Énfasis3 56 2" xfId="6110"/>
    <cellStyle name="60% - Énfasis3 57" xfId="6111"/>
    <cellStyle name="60% - Énfasis3 57 2" xfId="6112"/>
    <cellStyle name="60% - Énfasis3 58" xfId="6113"/>
    <cellStyle name="60% - Énfasis3 58 2" xfId="6114"/>
    <cellStyle name="60% - Énfasis3 59" xfId="6115"/>
    <cellStyle name="60% - Énfasis3 59 2" xfId="6116"/>
    <cellStyle name="60% - Énfasis3 6" xfId="6117"/>
    <cellStyle name="60% - Énfasis3 6 2" xfId="6118"/>
    <cellStyle name="60% - Énfasis3 60" xfId="6119"/>
    <cellStyle name="60% - Énfasis3 60 2" xfId="6120"/>
    <cellStyle name="60% - Énfasis3 61" xfId="6121"/>
    <cellStyle name="60% - Énfasis3 61 2" xfId="6122"/>
    <cellStyle name="60% - Énfasis3 62" xfId="6123"/>
    <cellStyle name="60% - Énfasis3 62 2" xfId="6124"/>
    <cellStyle name="60% - Énfasis3 63" xfId="6125"/>
    <cellStyle name="60% - Énfasis3 63 2" xfId="6126"/>
    <cellStyle name="60% - Énfasis3 64" xfId="6127"/>
    <cellStyle name="60% - Énfasis3 64 2" xfId="6128"/>
    <cellStyle name="60% - Énfasis3 65" xfId="6129"/>
    <cellStyle name="60% - Énfasis3 65 2" xfId="6130"/>
    <cellStyle name="60% - Énfasis3 66" xfId="6131"/>
    <cellStyle name="60% - Énfasis3 66 2" xfId="6132"/>
    <cellStyle name="60% - Énfasis3 67" xfId="6133"/>
    <cellStyle name="60% - Énfasis3 67 2" xfId="6134"/>
    <cellStyle name="60% - Énfasis3 68" xfId="6135"/>
    <cellStyle name="60% - Énfasis3 68 2" xfId="6136"/>
    <cellStyle name="60% - Énfasis3 69" xfId="6137"/>
    <cellStyle name="60% - Énfasis3 69 2" xfId="6138"/>
    <cellStyle name="60% - Énfasis3 7" xfId="6139"/>
    <cellStyle name="60% - Énfasis3 7 2" xfId="6140"/>
    <cellStyle name="60% - Énfasis3 70" xfId="6141"/>
    <cellStyle name="60% - Énfasis3 70 2" xfId="6142"/>
    <cellStyle name="60% - Énfasis3 71" xfId="6143"/>
    <cellStyle name="60% - Énfasis3 71 2" xfId="6144"/>
    <cellStyle name="60% - Énfasis3 72" xfId="6145"/>
    <cellStyle name="60% - Énfasis3 72 2" xfId="6146"/>
    <cellStyle name="60% - Énfasis3 73" xfId="6147"/>
    <cellStyle name="60% - Énfasis3 73 2" xfId="6148"/>
    <cellStyle name="60% - Énfasis3 74" xfId="6149"/>
    <cellStyle name="60% - Énfasis3 74 2" xfId="6150"/>
    <cellStyle name="60% - Énfasis3 75" xfId="6151"/>
    <cellStyle name="60% - Énfasis3 75 2" xfId="6152"/>
    <cellStyle name="60% - Énfasis3 76" xfId="6153"/>
    <cellStyle name="60% - Énfasis3 76 2" xfId="6154"/>
    <cellStyle name="60% - Énfasis3 77" xfId="6155"/>
    <cellStyle name="60% - Énfasis3 77 2" xfId="6156"/>
    <cellStyle name="60% - Énfasis3 78" xfId="6157"/>
    <cellStyle name="60% - Énfasis3 78 2" xfId="6158"/>
    <cellStyle name="60% - Énfasis3 79" xfId="6159"/>
    <cellStyle name="60% - Énfasis3 79 2" xfId="6160"/>
    <cellStyle name="60% - Énfasis3 8" xfId="6161"/>
    <cellStyle name="60% - Énfasis3 8 2" xfId="6162"/>
    <cellStyle name="60% - Énfasis3 80" xfId="6163"/>
    <cellStyle name="60% - Énfasis3 80 2" xfId="6164"/>
    <cellStyle name="60% - Énfasis3 81" xfId="6165"/>
    <cellStyle name="60% - Énfasis3 81 2" xfId="6166"/>
    <cellStyle name="60% - Énfasis3 82" xfId="6167"/>
    <cellStyle name="60% - Énfasis3 82 2" xfId="6168"/>
    <cellStyle name="60% - Énfasis3 83" xfId="6169"/>
    <cellStyle name="60% - Énfasis3 83 2" xfId="6170"/>
    <cellStyle name="60% - Énfasis3 84" xfId="6171"/>
    <cellStyle name="60% - Énfasis3 84 2" xfId="6172"/>
    <cellStyle name="60% - Énfasis3 85" xfId="6173"/>
    <cellStyle name="60% - Énfasis3 85 2" xfId="6174"/>
    <cellStyle name="60% - Énfasis3 86" xfId="6175"/>
    <cellStyle name="60% - Énfasis3 86 2" xfId="6176"/>
    <cellStyle name="60% - Énfasis3 87" xfId="6177"/>
    <cellStyle name="60% - Énfasis3 87 2" xfId="6178"/>
    <cellStyle name="60% - Énfasis3 88" xfId="6179"/>
    <cellStyle name="60% - Énfasis3 88 2" xfId="6180"/>
    <cellStyle name="60% - Énfasis3 89" xfId="6181"/>
    <cellStyle name="60% - Énfasis3 89 2" xfId="6182"/>
    <cellStyle name="60% - Énfasis3 9" xfId="6183"/>
    <cellStyle name="60% - Énfasis3 9 2" xfId="6184"/>
    <cellStyle name="60% - Énfasis3 90" xfId="6185"/>
    <cellStyle name="60% - Énfasis3 90 2" xfId="6186"/>
    <cellStyle name="60% - Énfasis3 91" xfId="6187"/>
    <cellStyle name="60% - Énfasis3 91 2" xfId="6188"/>
    <cellStyle name="60% - Énfasis3 92" xfId="6189"/>
    <cellStyle name="60% - Énfasis3 92 2" xfId="6190"/>
    <cellStyle name="60% - Énfasis3 93" xfId="6191"/>
    <cellStyle name="60% - Énfasis3 93 2" xfId="6192"/>
    <cellStyle name="60% - Énfasis3 94" xfId="6193"/>
    <cellStyle name="60% - Énfasis3 94 2" xfId="6194"/>
    <cellStyle name="60% - Énfasis3 95" xfId="6195"/>
    <cellStyle name="60% - Énfasis3 95 2" xfId="6196"/>
    <cellStyle name="60% - Énfasis3 96" xfId="6197"/>
    <cellStyle name="60% - Énfasis3 96 2" xfId="6198"/>
    <cellStyle name="60% - Énfasis3 97" xfId="6199"/>
    <cellStyle name="60% - Énfasis3 97 2" xfId="6200"/>
    <cellStyle name="60% - Énfasis3 98" xfId="6201"/>
    <cellStyle name="60% - Énfasis3 98 2" xfId="6202"/>
    <cellStyle name="60% - Énfasis3 99" xfId="6203"/>
    <cellStyle name="60% - Énfasis3 99 2" xfId="6204"/>
    <cellStyle name="60% - Énfasis4 10" xfId="6205"/>
    <cellStyle name="60% - Énfasis4 10 2" xfId="6206"/>
    <cellStyle name="60% - Énfasis4 100" xfId="6207"/>
    <cellStyle name="60% - Énfasis4 100 2" xfId="6208"/>
    <cellStyle name="60% - Énfasis4 101" xfId="6209"/>
    <cellStyle name="60% - Énfasis4 101 2" xfId="6210"/>
    <cellStyle name="60% - Énfasis4 102" xfId="6211"/>
    <cellStyle name="60% - Énfasis4 102 2" xfId="6212"/>
    <cellStyle name="60% - Énfasis4 103" xfId="6213"/>
    <cellStyle name="60% - Énfasis4 103 2" xfId="6214"/>
    <cellStyle name="60% - Énfasis4 104" xfId="6215"/>
    <cellStyle name="60% - Énfasis4 104 2" xfId="6216"/>
    <cellStyle name="60% - Énfasis4 105" xfId="6217"/>
    <cellStyle name="60% - Énfasis4 105 2" xfId="6218"/>
    <cellStyle name="60% - Énfasis4 106" xfId="6219"/>
    <cellStyle name="60% - Énfasis4 106 2" xfId="6220"/>
    <cellStyle name="60% - Énfasis4 107" xfId="6221"/>
    <cellStyle name="60% - Énfasis4 107 2" xfId="6222"/>
    <cellStyle name="60% - Énfasis4 108" xfId="6223"/>
    <cellStyle name="60% - Énfasis4 108 2" xfId="6224"/>
    <cellStyle name="60% - Énfasis4 109" xfId="6225"/>
    <cellStyle name="60% - Énfasis4 109 2" xfId="6226"/>
    <cellStyle name="60% - Énfasis4 11" xfId="6227"/>
    <cellStyle name="60% - Énfasis4 11 2" xfId="6228"/>
    <cellStyle name="60% - Énfasis4 110" xfId="6229"/>
    <cellStyle name="60% - Énfasis4 110 2" xfId="6230"/>
    <cellStyle name="60% - Énfasis4 111" xfId="6231"/>
    <cellStyle name="60% - Énfasis4 111 2" xfId="6232"/>
    <cellStyle name="60% - Énfasis4 112" xfId="6233"/>
    <cellStyle name="60% - Énfasis4 112 2" xfId="6234"/>
    <cellStyle name="60% - Énfasis4 113" xfId="6235"/>
    <cellStyle name="60% - Énfasis4 113 2" xfId="6236"/>
    <cellStyle name="60% - Énfasis4 114" xfId="6237"/>
    <cellStyle name="60% - Énfasis4 114 2" xfId="6238"/>
    <cellStyle name="60% - Énfasis4 115" xfId="6239"/>
    <cellStyle name="60% - Énfasis4 115 2" xfId="6240"/>
    <cellStyle name="60% - Énfasis4 116" xfId="6241"/>
    <cellStyle name="60% - Énfasis4 116 2" xfId="6242"/>
    <cellStyle name="60% - Énfasis4 117" xfId="6243"/>
    <cellStyle name="60% - Énfasis4 117 2" xfId="6244"/>
    <cellStyle name="60% - Énfasis4 118" xfId="6245"/>
    <cellStyle name="60% - Énfasis4 118 2" xfId="6246"/>
    <cellStyle name="60% - Énfasis4 119" xfId="6247"/>
    <cellStyle name="60% - Énfasis4 119 2" xfId="6248"/>
    <cellStyle name="60% - Énfasis4 12" xfId="6249"/>
    <cellStyle name="60% - Énfasis4 12 2" xfId="6250"/>
    <cellStyle name="60% - Énfasis4 120" xfId="6251"/>
    <cellStyle name="60% - Énfasis4 120 2" xfId="6252"/>
    <cellStyle name="60% - Énfasis4 121" xfId="6253"/>
    <cellStyle name="60% - Énfasis4 121 2" xfId="6254"/>
    <cellStyle name="60% - Énfasis4 122" xfId="6255"/>
    <cellStyle name="60% - Énfasis4 122 2" xfId="6256"/>
    <cellStyle name="60% - Énfasis4 123" xfId="6257"/>
    <cellStyle name="60% - Énfasis4 123 2" xfId="6258"/>
    <cellStyle name="60% - Énfasis4 124" xfId="6259"/>
    <cellStyle name="60% - Énfasis4 124 2" xfId="6260"/>
    <cellStyle name="60% - Énfasis4 125" xfId="6261"/>
    <cellStyle name="60% - Énfasis4 125 2" xfId="6262"/>
    <cellStyle name="60% - Énfasis4 126" xfId="6263"/>
    <cellStyle name="60% - Énfasis4 126 2" xfId="6264"/>
    <cellStyle name="60% - Énfasis4 127" xfId="6265"/>
    <cellStyle name="60% - Énfasis4 127 2" xfId="6266"/>
    <cellStyle name="60% - Énfasis4 128" xfId="6267"/>
    <cellStyle name="60% - Énfasis4 128 2" xfId="6268"/>
    <cellStyle name="60% - Énfasis4 129" xfId="6269"/>
    <cellStyle name="60% - Énfasis4 129 2" xfId="6270"/>
    <cellStyle name="60% - Énfasis4 13" xfId="6271"/>
    <cellStyle name="60% - Énfasis4 13 2" xfId="6272"/>
    <cellStyle name="60% - Énfasis4 130" xfId="6273"/>
    <cellStyle name="60% - Énfasis4 130 2" xfId="6274"/>
    <cellStyle name="60% - Énfasis4 131" xfId="6275"/>
    <cellStyle name="60% - Énfasis4 131 2" xfId="6276"/>
    <cellStyle name="60% - Énfasis4 132" xfId="6277"/>
    <cellStyle name="60% - Énfasis4 132 2" xfId="6278"/>
    <cellStyle name="60% - Énfasis4 133" xfId="6279"/>
    <cellStyle name="60% - Énfasis4 133 2" xfId="6280"/>
    <cellStyle name="60% - Énfasis4 134" xfId="6281"/>
    <cellStyle name="60% - Énfasis4 134 2" xfId="6282"/>
    <cellStyle name="60% - Énfasis4 135" xfId="6283"/>
    <cellStyle name="60% - Énfasis4 135 2" xfId="6284"/>
    <cellStyle name="60% - Énfasis4 136" xfId="6285"/>
    <cellStyle name="60% - Énfasis4 136 2" xfId="6286"/>
    <cellStyle name="60% - Énfasis4 137" xfId="6287"/>
    <cellStyle name="60% - Énfasis4 137 2" xfId="6288"/>
    <cellStyle name="60% - Énfasis4 138" xfId="6289"/>
    <cellStyle name="60% - Énfasis4 138 2" xfId="6290"/>
    <cellStyle name="60% - Énfasis4 139" xfId="6291"/>
    <cellStyle name="60% - Énfasis4 139 2" xfId="6292"/>
    <cellStyle name="60% - Énfasis4 14" xfId="6293"/>
    <cellStyle name="60% - Énfasis4 14 2" xfId="6294"/>
    <cellStyle name="60% - Énfasis4 140" xfId="6295"/>
    <cellStyle name="60% - Énfasis4 140 2" xfId="6296"/>
    <cellStyle name="60% - Énfasis4 141" xfId="6297"/>
    <cellStyle name="60% - Énfasis4 141 2" xfId="6298"/>
    <cellStyle name="60% - Énfasis4 142" xfId="6299"/>
    <cellStyle name="60% - Énfasis4 142 2" xfId="6300"/>
    <cellStyle name="60% - Énfasis4 143" xfId="6301"/>
    <cellStyle name="60% - Énfasis4 143 2" xfId="6302"/>
    <cellStyle name="60% - Énfasis4 144" xfId="6303"/>
    <cellStyle name="60% - Énfasis4 144 2" xfId="6304"/>
    <cellStyle name="60% - Énfasis4 145" xfId="6305"/>
    <cellStyle name="60% - Énfasis4 145 2" xfId="6306"/>
    <cellStyle name="60% - Énfasis4 146" xfId="6307"/>
    <cellStyle name="60% - Énfasis4 146 2" xfId="6308"/>
    <cellStyle name="60% - Énfasis4 147" xfId="6309"/>
    <cellStyle name="60% - Énfasis4 147 2" xfId="6310"/>
    <cellStyle name="60% - Énfasis4 148" xfId="6311"/>
    <cellStyle name="60% - Énfasis4 148 2" xfId="6312"/>
    <cellStyle name="60% - Énfasis4 149" xfId="6313"/>
    <cellStyle name="60% - Énfasis4 149 2" xfId="6314"/>
    <cellStyle name="60% - Énfasis4 15" xfId="6315"/>
    <cellStyle name="60% - Énfasis4 15 2" xfId="6316"/>
    <cellStyle name="60% - Énfasis4 150" xfId="6317"/>
    <cellStyle name="60% - Énfasis4 150 2" xfId="6318"/>
    <cellStyle name="60% - Énfasis4 151" xfId="6319"/>
    <cellStyle name="60% - Énfasis4 151 2" xfId="6320"/>
    <cellStyle name="60% - Énfasis4 152" xfId="6321"/>
    <cellStyle name="60% - Énfasis4 152 2" xfId="6322"/>
    <cellStyle name="60% - Énfasis4 153" xfId="6323"/>
    <cellStyle name="60% - Énfasis4 153 2" xfId="6324"/>
    <cellStyle name="60% - Énfasis4 154" xfId="6325"/>
    <cellStyle name="60% - Énfasis4 154 2" xfId="6326"/>
    <cellStyle name="60% - Énfasis4 155" xfId="6327"/>
    <cellStyle name="60% - Énfasis4 155 2" xfId="6328"/>
    <cellStyle name="60% - Énfasis4 156" xfId="6329"/>
    <cellStyle name="60% - Énfasis4 156 2" xfId="6330"/>
    <cellStyle name="60% - Énfasis4 157" xfId="6331"/>
    <cellStyle name="60% - Énfasis4 157 2" xfId="6332"/>
    <cellStyle name="60% - Énfasis4 158" xfId="6333"/>
    <cellStyle name="60% - Énfasis4 158 2" xfId="6334"/>
    <cellStyle name="60% - Énfasis4 159" xfId="6335"/>
    <cellStyle name="60% - Énfasis4 159 2" xfId="6336"/>
    <cellStyle name="60% - Énfasis4 16" xfId="6337"/>
    <cellStyle name="60% - Énfasis4 16 2" xfId="6338"/>
    <cellStyle name="60% - Énfasis4 160" xfId="6339"/>
    <cellStyle name="60% - Énfasis4 160 2" xfId="6340"/>
    <cellStyle name="60% - Énfasis4 161" xfId="6341"/>
    <cellStyle name="60% - Énfasis4 161 2" xfId="6342"/>
    <cellStyle name="60% - Énfasis4 162" xfId="6343"/>
    <cellStyle name="60% - Énfasis4 162 2" xfId="6344"/>
    <cellStyle name="60% - Énfasis4 163" xfId="6345"/>
    <cellStyle name="60% - Énfasis4 163 2" xfId="6346"/>
    <cellStyle name="60% - Énfasis4 164" xfId="6347"/>
    <cellStyle name="60% - Énfasis4 164 2" xfId="6348"/>
    <cellStyle name="60% - Énfasis4 165" xfId="6349"/>
    <cellStyle name="60% - Énfasis4 165 2" xfId="6350"/>
    <cellStyle name="60% - Énfasis4 166" xfId="6351"/>
    <cellStyle name="60% - Énfasis4 166 2" xfId="6352"/>
    <cellStyle name="60% - Énfasis4 167" xfId="6353"/>
    <cellStyle name="60% - Énfasis4 167 2" xfId="6354"/>
    <cellStyle name="60% - Énfasis4 168" xfId="6355"/>
    <cellStyle name="60% - Énfasis4 168 2" xfId="6356"/>
    <cellStyle name="60% - Énfasis4 169" xfId="6357"/>
    <cellStyle name="60% - Énfasis4 169 2" xfId="6358"/>
    <cellStyle name="60% - Énfasis4 17" xfId="6359"/>
    <cellStyle name="60% - Énfasis4 17 2" xfId="6360"/>
    <cellStyle name="60% - Énfasis4 170" xfId="6361"/>
    <cellStyle name="60% - Énfasis4 170 2" xfId="6362"/>
    <cellStyle name="60% - Énfasis4 171" xfId="6363"/>
    <cellStyle name="60% - Énfasis4 171 2" xfId="6364"/>
    <cellStyle name="60% - Énfasis4 172" xfId="6365"/>
    <cellStyle name="60% - Énfasis4 172 2" xfId="6366"/>
    <cellStyle name="60% - Énfasis4 173" xfId="6367"/>
    <cellStyle name="60% - Énfasis4 173 2" xfId="6368"/>
    <cellStyle name="60% - Énfasis4 174" xfId="6369"/>
    <cellStyle name="60% - Énfasis4 174 2" xfId="6370"/>
    <cellStyle name="60% - Énfasis4 175" xfId="6371"/>
    <cellStyle name="60% - Énfasis4 175 2" xfId="6372"/>
    <cellStyle name="60% - Énfasis4 176" xfId="6373"/>
    <cellStyle name="60% - Énfasis4 176 2" xfId="6374"/>
    <cellStyle name="60% - Énfasis4 177" xfId="6375"/>
    <cellStyle name="60% - Énfasis4 177 2" xfId="6376"/>
    <cellStyle name="60% - Énfasis4 178" xfId="6377"/>
    <cellStyle name="60% - Énfasis4 178 2" xfId="6378"/>
    <cellStyle name="60% - Énfasis4 179" xfId="6379"/>
    <cellStyle name="60% - Énfasis4 179 2" xfId="6380"/>
    <cellStyle name="60% - Énfasis4 18" xfId="6381"/>
    <cellStyle name="60% - Énfasis4 18 2" xfId="6382"/>
    <cellStyle name="60% - Énfasis4 180" xfId="6383"/>
    <cellStyle name="60% - Énfasis4 180 2" xfId="6384"/>
    <cellStyle name="60% - Énfasis4 181" xfId="6385"/>
    <cellStyle name="60% - Énfasis4 181 2" xfId="6386"/>
    <cellStyle name="60% - Énfasis4 182" xfId="6387"/>
    <cellStyle name="60% - Énfasis4 182 2" xfId="6388"/>
    <cellStyle name="60% - Énfasis4 183" xfId="6389"/>
    <cellStyle name="60% - Énfasis4 183 2" xfId="6390"/>
    <cellStyle name="60% - Énfasis4 184" xfId="6391"/>
    <cellStyle name="60% - Énfasis4 184 2" xfId="6392"/>
    <cellStyle name="60% - Énfasis4 185" xfId="6393"/>
    <cellStyle name="60% - Énfasis4 185 2" xfId="6394"/>
    <cellStyle name="60% - Énfasis4 186" xfId="6395"/>
    <cellStyle name="60% - Énfasis4 186 2" xfId="6396"/>
    <cellStyle name="60% - Énfasis4 187" xfId="6397"/>
    <cellStyle name="60% - Énfasis4 187 2" xfId="6398"/>
    <cellStyle name="60% - Énfasis4 188" xfId="6399"/>
    <cellStyle name="60% - Énfasis4 188 2" xfId="6400"/>
    <cellStyle name="60% - Énfasis4 189" xfId="6401"/>
    <cellStyle name="60% - Énfasis4 189 2" xfId="6402"/>
    <cellStyle name="60% - Énfasis4 19" xfId="6403"/>
    <cellStyle name="60% - Énfasis4 19 2" xfId="6404"/>
    <cellStyle name="60% - Énfasis4 190" xfId="6405"/>
    <cellStyle name="60% - Énfasis4 190 2" xfId="6406"/>
    <cellStyle name="60% - Énfasis4 2" xfId="55"/>
    <cellStyle name="60% - Énfasis4 2 10" xfId="6407"/>
    <cellStyle name="60% - Énfasis4 2 11" xfId="6408"/>
    <cellStyle name="60% - Énfasis4 2 12" xfId="6409"/>
    <cellStyle name="60% - Énfasis4 2 13" xfId="6410"/>
    <cellStyle name="60% - Énfasis4 2 14" xfId="6411"/>
    <cellStyle name="60% - Énfasis4 2 15" xfId="6412"/>
    <cellStyle name="60% - Énfasis4 2 2" xfId="6413"/>
    <cellStyle name="60% - Énfasis4 2 2 2" xfId="6414"/>
    <cellStyle name="60% - Énfasis4 2 2 3" xfId="6415"/>
    <cellStyle name="60% - Énfasis4 2 3" xfId="6416"/>
    <cellStyle name="60% - Énfasis4 2 4" xfId="6417"/>
    <cellStyle name="60% - Énfasis4 2 5" xfId="6418"/>
    <cellStyle name="60% - Énfasis4 2 6" xfId="6419"/>
    <cellStyle name="60% - Énfasis4 2 7" xfId="6420"/>
    <cellStyle name="60% - Énfasis4 2 8" xfId="6421"/>
    <cellStyle name="60% - Énfasis4 2 9" xfId="6422"/>
    <cellStyle name="60% - Énfasis4 20" xfId="6423"/>
    <cellStyle name="60% - Énfasis4 20 2" xfId="6424"/>
    <cellStyle name="60% - Énfasis4 21" xfId="6425"/>
    <cellStyle name="60% - Énfasis4 21 2" xfId="6426"/>
    <cellStyle name="60% - Énfasis4 22" xfId="6427"/>
    <cellStyle name="60% - Énfasis4 22 2" xfId="6428"/>
    <cellStyle name="60% - Énfasis4 23" xfId="6429"/>
    <cellStyle name="60% - Énfasis4 23 2" xfId="6430"/>
    <cellStyle name="60% - Énfasis4 24" xfId="6431"/>
    <cellStyle name="60% - Énfasis4 24 2" xfId="6432"/>
    <cellStyle name="60% - Énfasis4 25" xfId="6433"/>
    <cellStyle name="60% - Énfasis4 25 2" xfId="6434"/>
    <cellStyle name="60% - Énfasis4 26" xfId="6435"/>
    <cellStyle name="60% - Énfasis4 26 2" xfId="6436"/>
    <cellStyle name="60% - Énfasis4 27" xfId="6437"/>
    <cellStyle name="60% - Énfasis4 27 2" xfId="6438"/>
    <cellStyle name="60% - Énfasis4 28" xfId="6439"/>
    <cellStyle name="60% - Énfasis4 28 2" xfId="6440"/>
    <cellStyle name="60% - Énfasis4 29" xfId="6441"/>
    <cellStyle name="60% - Énfasis4 29 2" xfId="6442"/>
    <cellStyle name="60% - Énfasis4 3" xfId="56"/>
    <cellStyle name="60% - Énfasis4 3 2" xfId="6443"/>
    <cellStyle name="60% - Énfasis4 3 3" xfId="6444"/>
    <cellStyle name="60% - Énfasis4 30" xfId="6445"/>
    <cellStyle name="60% - Énfasis4 30 2" xfId="6446"/>
    <cellStyle name="60% - Énfasis4 31" xfId="6447"/>
    <cellStyle name="60% - Énfasis4 31 2" xfId="6448"/>
    <cellStyle name="60% - Énfasis4 32" xfId="6449"/>
    <cellStyle name="60% - Énfasis4 32 2" xfId="6450"/>
    <cellStyle name="60% - Énfasis4 33" xfId="6451"/>
    <cellStyle name="60% - Énfasis4 33 2" xfId="6452"/>
    <cellStyle name="60% - Énfasis4 34" xfId="6453"/>
    <cellStyle name="60% - Énfasis4 34 2" xfId="6454"/>
    <cellStyle name="60% - Énfasis4 35" xfId="6455"/>
    <cellStyle name="60% - Énfasis4 35 2" xfId="6456"/>
    <cellStyle name="60% - Énfasis4 36" xfId="6457"/>
    <cellStyle name="60% - Énfasis4 36 2" xfId="6458"/>
    <cellStyle name="60% - Énfasis4 37" xfId="6459"/>
    <cellStyle name="60% - Énfasis4 37 2" xfId="6460"/>
    <cellStyle name="60% - Énfasis4 38" xfId="6461"/>
    <cellStyle name="60% - Énfasis4 38 2" xfId="6462"/>
    <cellStyle name="60% - Énfasis4 39" xfId="6463"/>
    <cellStyle name="60% - Énfasis4 39 2" xfId="6464"/>
    <cellStyle name="60% - Énfasis4 4" xfId="57"/>
    <cellStyle name="60% - Énfasis4 4 2" xfId="6465"/>
    <cellStyle name="60% - Énfasis4 4 3" xfId="6466"/>
    <cellStyle name="60% - Énfasis4 40" xfId="6467"/>
    <cellStyle name="60% - Énfasis4 40 2" xfId="6468"/>
    <cellStyle name="60% - Énfasis4 41" xfId="6469"/>
    <cellStyle name="60% - Énfasis4 41 2" xfId="6470"/>
    <cellStyle name="60% - Énfasis4 42" xfId="6471"/>
    <cellStyle name="60% - Énfasis4 42 2" xfId="6472"/>
    <cellStyle name="60% - Énfasis4 43" xfId="6473"/>
    <cellStyle name="60% - Énfasis4 43 2" xfId="6474"/>
    <cellStyle name="60% - Énfasis4 44" xfId="6475"/>
    <cellStyle name="60% - Énfasis4 44 2" xfId="6476"/>
    <cellStyle name="60% - Énfasis4 45" xfId="6477"/>
    <cellStyle name="60% - Énfasis4 45 2" xfId="6478"/>
    <cellStyle name="60% - Énfasis4 46" xfId="6479"/>
    <cellStyle name="60% - Énfasis4 46 2" xfId="6480"/>
    <cellStyle name="60% - Énfasis4 47" xfId="6481"/>
    <cellStyle name="60% - Énfasis4 47 2" xfId="6482"/>
    <cellStyle name="60% - Énfasis4 48" xfId="6483"/>
    <cellStyle name="60% - Énfasis4 48 2" xfId="6484"/>
    <cellStyle name="60% - Énfasis4 49" xfId="6485"/>
    <cellStyle name="60% - Énfasis4 49 2" xfId="6486"/>
    <cellStyle name="60% - Énfasis4 5" xfId="6487"/>
    <cellStyle name="60% - Énfasis4 5 2" xfId="6488"/>
    <cellStyle name="60% - Énfasis4 50" xfId="6489"/>
    <cellStyle name="60% - Énfasis4 50 2" xfId="6490"/>
    <cellStyle name="60% - Énfasis4 51" xfId="6491"/>
    <cellStyle name="60% - Énfasis4 51 2" xfId="6492"/>
    <cellStyle name="60% - Énfasis4 52" xfId="6493"/>
    <cellStyle name="60% - Énfasis4 52 2" xfId="6494"/>
    <cellStyle name="60% - Énfasis4 53" xfId="6495"/>
    <cellStyle name="60% - Énfasis4 53 2" xfId="6496"/>
    <cellStyle name="60% - Énfasis4 54" xfId="6497"/>
    <cellStyle name="60% - Énfasis4 54 2" xfId="6498"/>
    <cellStyle name="60% - Énfasis4 55" xfId="6499"/>
    <cellStyle name="60% - Énfasis4 55 2" xfId="6500"/>
    <cellStyle name="60% - Énfasis4 56" xfId="6501"/>
    <cellStyle name="60% - Énfasis4 56 2" xfId="6502"/>
    <cellStyle name="60% - Énfasis4 57" xfId="6503"/>
    <cellStyle name="60% - Énfasis4 57 2" xfId="6504"/>
    <cellStyle name="60% - Énfasis4 58" xfId="6505"/>
    <cellStyle name="60% - Énfasis4 58 2" xfId="6506"/>
    <cellStyle name="60% - Énfasis4 59" xfId="6507"/>
    <cellStyle name="60% - Énfasis4 59 2" xfId="6508"/>
    <cellStyle name="60% - Énfasis4 6" xfId="6509"/>
    <cellStyle name="60% - Énfasis4 6 2" xfId="6510"/>
    <cellStyle name="60% - Énfasis4 60" xfId="6511"/>
    <cellStyle name="60% - Énfasis4 60 2" xfId="6512"/>
    <cellStyle name="60% - Énfasis4 61" xfId="6513"/>
    <cellStyle name="60% - Énfasis4 61 2" xfId="6514"/>
    <cellStyle name="60% - Énfasis4 62" xfId="6515"/>
    <cellStyle name="60% - Énfasis4 62 2" xfId="6516"/>
    <cellStyle name="60% - Énfasis4 63" xfId="6517"/>
    <cellStyle name="60% - Énfasis4 63 2" xfId="6518"/>
    <cellStyle name="60% - Énfasis4 64" xfId="6519"/>
    <cellStyle name="60% - Énfasis4 64 2" xfId="6520"/>
    <cellStyle name="60% - Énfasis4 65" xfId="6521"/>
    <cellStyle name="60% - Énfasis4 65 2" xfId="6522"/>
    <cellStyle name="60% - Énfasis4 66" xfId="6523"/>
    <cellStyle name="60% - Énfasis4 66 2" xfId="6524"/>
    <cellStyle name="60% - Énfasis4 67" xfId="6525"/>
    <cellStyle name="60% - Énfasis4 67 2" xfId="6526"/>
    <cellStyle name="60% - Énfasis4 68" xfId="6527"/>
    <cellStyle name="60% - Énfasis4 68 2" xfId="6528"/>
    <cellStyle name="60% - Énfasis4 69" xfId="6529"/>
    <cellStyle name="60% - Énfasis4 69 2" xfId="6530"/>
    <cellStyle name="60% - Énfasis4 7" xfId="6531"/>
    <cellStyle name="60% - Énfasis4 7 2" xfId="6532"/>
    <cellStyle name="60% - Énfasis4 70" xfId="6533"/>
    <cellStyle name="60% - Énfasis4 70 2" xfId="6534"/>
    <cellStyle name="60% - Énfasis4 71" xfId="6535"/>
    <cellStyle name="60% - Énfasis4 71 2" xfId="6536"/>
    <cellStyle name="60% - Énfasis4 72" xfId="6537"/>
    <cellStyle name="60% - Énfasis4 72 2" xfId="6538"/>
    <cellStyle name="60% - Énfasis4 73" xfId="6539"/>
    <cellStyle name="60% - Énfasis4 73 2" xfId="6540"/>
    <cellStyle name="60% - Énfasis4 74" xfId="6541"/>
    <cellStyle name="60% - Énfasis4 74 2" xfId="6542"/>
    <cellStyle name="60% - Énfasis4 75" xfId="6543"/>
    <cellStyle name="60% - Énfasis4 75 2" xfId="6544"/>
    <cellStyle name="60% - Énfasis4 76" xfId="6545"/>
    <cellStyle name="60% - Énfasis4 76 2" xfId="6546"/>
    <cellStyle name="60% - Énfasis4 77" xfId="6547"/>
    <cellStyle name="60% - Énfasis4 77 2" xfId="6548"/>
    <cellStyle name="60% - Énfasis4 78" xfId="6549"/>
    <cellStyle name="60% - Énfasis4 78 2" xfId="6550"/>
    <cellStyle name="60% - Énfasis4 79" xfId="6551"/>
    <cellStyle name="60% - Énfasis4 79 2" xfId="6552"/>
    <cellStyle name="60% - Énfasis4 8" xfId="6553"/>
    <cellStyle name="60% - Énfasis4 8 2" xfId="6554"/>
    <cellStyle name="60% - Énfasis4 80" xfId="6555"/>
    <cellStyle name="60% - Énfasis4 80 2" xfId="6556"/>
    <cellStyle name="60% - Énfasis4 81" xfId="6557"/>
    <cellStyle name="60% - Énfasis4 81 2" xfId="6558"/>
    <cellStyle name="60% - Énfasis4 82" xfId="6559"/>
    <cellStyle name="60% - Énfasis4 82 2" xfId="6560"/>
    <cellStyle name="60% - Énfasis4 83" xfId="6561"/>
    <cellStyle name="60% - Énfasis4 83 2" xfId="6562"/>
    <cellStyle name="60% - Énfasis4 84" xfId="6563"/>
    <cellStyle name="60% - Énfasis4 84 2" xfId="6564"/>
    <cellStyle name="60% - Énfasis4 85" xfId="6565"/>
    <cellStyle name="60% - Énfasis4 85 2" xfId="6566"/>
    <cellStyle name="60% - Énfasis4 86" xfId="6567"/>
    <cellStyle name="60% - Énfasis4 86 2" xfId="6568"/>
    <cellStyle name="60% - Énfasis4 87" xfId="6569"/>
    <cellStyle name="60% - Énfasis4 87 2" xfId="6570"/>
    <cellStyle name="60% - Énfasis4 88" xfId="6571"/>
    <cellStyle name="60% - Énfasis4 88 2" xfId="6572"/>
    <cellStyle name="60% - Énfasis4 89" xfId="6573"/>
    <cellStyle name="60% - Énfasis4 89 2" xfId="6574"/>
    <cellStyle name="60% - Énfasis4 9" xfId="6575"/>
    <cellStyle name="60% - Énfasis4 9 2" xfId="6576"/>
    <cellStyle name="60% - Énfasis4 90" xfId="6577"/>
    <cellStyle name="60% - Énfasis4 90 2" xfId="6578"/>
    <cellStyle name="60% - Énfasis4 91" xfId="6579"/>
    <cellStyle name="60% - Énfasis4 91 2" xfId="6580"/>
    <cellStyle name="60% - Énfasis4 92" xfId="6581"/>
    <cellStyle name="60% - Énfasis4 92 2" xfId="6582"/>
    <cellStyle name="60% - Énfasis4 93" xfId="6583"/>
    <cellStyle name="60% - Énfasis4 93 2" xfId="6584"/>
    <cellStyle name="60% - Énfasis4 94" xfId="6585"/>
    <cellStyle name="60% - Énfasis4 94 2" xfId="6586"/>
    <cellStyle name="60% - Énfasis4 95" xfId="6587"/>
    <cellStyle name="60% - Énfasis4 95 2" xfId="6588"/>
    <cellStyle name="60% - Énfasis4 96" xfId="6589"/>
    <cellStyle name="60% - Énfasis4 96 2" xfId="6590"/>
    <cellStyle name="60% - Énfasis4 97" xfId="6591"/>
    <cellStyle name="60% - Énfasis4 97 2" xfId="6592"/>
    <cellStyle name="60% - Énfasis4 98" xfId="6593"/>
    <cellStyle name="60% - Énfasis4 98 2" xfId="6594"/>
    <cellStyle name="60% - Énfasis4 99" xfId="6595"/>
    <cellStyle name="60% - Énfasis4 99 2" xfId="6596"/>
    <cellStyle name="60% - Énfasis5 10" xfId="6597"/>
    <cellStyle name="60% - Énfasis5 10 2" xfId="6598"/>
    <cellStyle name="60% - Énfasis5 100" xfId="6599"/>
    <cellStyle name="60% - Énfasis5 100 2" xfId="6600"/>
    <cellStyle name="60% - Énfasis5 101" xfId="6601"/>
    <cellStyle name="60% - Énfasis5 101 2" xfId="6602"/>
    <cellStyle name="60% - Énfasis5 102" xfId="6603"/>
    <cellStyle name="60% - Énfasis5 102 2" xfId="6604"/>
    <cellStyle name="60% - Énfasis5 103" xfId="6605"/>
    <cellStyle name="60% - Énfasis5 103 2" xfId="6606"/>
    <cellStyle name="60% - Énfasis5 104" xfId="6607"/>
    <cellStyle name="60% - Énfasis5 104 2" xfId="6608"/>
    <cellStyle name="60% - Énfasis5 105" xfId="6609"/>
    <cellStyle name="60% - Énfasis5 105 2" xfId="6610"/>
    <cellStyle name="60% - Énfasis5 106" xfId="6611"/>
    <cellStyle name="60% - Énfasis5 106 2" xfId="6612"/>
    <cellStyle name="60% - Énfasis5 107" xfId="6613"/>
    <cellStyle name="60% - Énfasis5 107 2" xfId="6614"/>
    <cellStyle name="60% - Énfasis5 108" xfId="6615"/>
    <cellStyle name="60% - Énfasis5 108 2" xfId="6616"/>
    <cellStyle name="60% - Énfasis5 109" xfId="6617"/>
    <cellStyle name="60% - Énfasis5 109 2" xfId="6618"/>
    <cellStyle name="60% - Énfasis5 11" xfId="6619"/>
    <cellStyle name="60% - Énfasis5 11 2" xfId="6620"/>
    <cellStyle name="60% - Énfasis5 110" xfId="6621"/>
    <cellStyle name="60% - Énfasis5 110 2" xfId="6622"/>
    <cellStyle name="60% - Énfasis5 111" xfId="6623"/>
    <cellStyle name="60% - Énfasis5 111 2" xfId="6624"/>
    <cellStyle name="60% - Énfasis5 112" xfId="6625"/>
    <cellStyle name="60% - Énfasis5 112 2" xfId="6626"/>
    <cellStyle name="60% - Énfasis5 113" xfId="6627"/>
    <cellStyle name="60% - Énfasis5 113 2" xfId="6628"/>
    <cellStyle name="60% - Énfasis5 114" xfId="6629"/>
    <cellStyle name="60% - Énfasis5 114 2" xfId="6630"/>
    <cellStyle name="60% - Énfasis5 115" xfId="6631"/>
    <cellStyle name="60% - Énfasis5 115 2" xfId="6632"/>
    <cellStyle name="60% - Énfasis5 116" xfId="6633"/>
    <cellStyle name="60% - Énfasis5 116 2" xfId="6634"/>
    <cellStyle name="60% - Énfasis5 117" xfId="6635"/>
    <cellStyle name="60% - Énfasis5 117 2" xfId="6636"/>
    <cellStyle name="60% - Énfasis5 118" xfId="6637"/>
    <cellStyle name="60% - Énfasis5 118 2" xfId="6638"/>
    <cellStyle name="60% - Énfasis5 119" xfId="6639"/>
    <cellStyle name="60% - Énfasis5 119 2" xfId="6640"/>
    <cellStyle name="60% - Énfasis5 12" xfId="6641"/>
    <cellStyle name="60% - Énfasis5 12 2" xfId="6642"/>
    <cellStyle name="60% - Énfasis5 120" xfId="6643"/>
    <cellStyle name="60% - Énfasis5 120 2" xfId="6644"/>
    <cellStyle name="60% - Énfasis5 121" xfId="6645"/>
    <cellStyle name="60% - Énfasis5 121 2" xfId="6646"/>
    <cellStyle name="60% - Énfasis5 122" xfId="6647"/>
    <cellStyle name="60% - Énfasis5 122 2" xfId="6648"/>
    <cellStyle name="60% - Énfasis5 123" xfId="6649"/>
    <cellStyle name="60% - Énfasis5 123 2" xfId="6650"/>
    <cellStyle name="60% - Énfasis5 124" xfId="6651"/>
    <cellStyle name="60% - Énfasis5 124 2" xfId="6652"/>
    <cellStyle name="60% - Énfasis5 125" xfId="6653"/>
    <cellStyle name="60% - Énfasis5 125 2" xfId="6654"/>
    <cellStyle name="60% - Énfasis5 126" xfId="6655"/>
    <cellStyle name="60% - Énfasis5 126 2" xfId="6656"/>
    <cellStyle name="60% - Énfasis5 127" xfId="6657"/>
    <cellStyle name="60% - Énfasis5 127 2" xfId="6658"/>
    <cellStyle name="60% - Énfasis5 128" xfId="6659"/>
    <cellStyle name="60% - Énfasis5 128 2" xfId="6660"/>
    <cellStyle name="60% - Énfasis5 129" xfId="6661"/>
    <cellStyle name="60% - Énfasis5 129 2" xfId="6662"/>
    <cellStyle name="60% - Énfasis5 13" xfId="6663"/>
    <cellStyle name="60% - Énfasis5 13 2" xfId="6664"/>
    <cellStyle name="60% - Énfasis5 130" xfId="6665"/>
    <cellStyle name="60% - Énfasis5 130 2" xfId="6666"/>
    <cellStyle name="60% - Énfasis5 131" xfId="6667"/>
    <cellStyle name="60% - Énfasis5 131 2" xfId="6668"/>
    <cellStyle name="60% - Énfasis5 132" xfId="6669"/>
    <cellStyle name="60% - Énfasis5 132 2" xfId="6670"/>
    <cellStyle name="60% - Énfasis5 133" xfId="6671"/>
    <cellStyle name="60% - Énfasis5 133 2" xfId="6672"/>
    <cellStyle name="60% - Énfasis5 134" xfId="6673"/>
    <cellStyle name="60% - Énfasis5 134 2" xfId="6674"/>
    <cellStyle name="60% - Énfasis5 135" xfId="6675"/>
    <cellStyle name="60% - Énfasis5 135 2" xfId="6676"/>
    <cellStyle name="60% - Énfasis5 136" xfId="6677"/>
    <cellStyle name="60% - Énfasis5 136 2" xfId="6678"/>
    <cellStyle name="60% - Énfasis5 137" xfId="6679"/>
    <cellStyle name="60% - Énfasis5 137 2" xfId="6680"/>
    <cellStyle name="60% - Énfasis5 138" xfId="6681"/>
    <cellStyle name="60% - Énfasis5 138 2" xfId="6682"/>
    <cellStyle name="60% - Énfasis5 139" xfId="6683"/>
    <cellStyle name="60% - Énfasis5 139 2" xfId="6684"/>
    <cellStyle name="60% - Énfasis5 14" xfId="6685"/>
    <cellStyle name="60% - Énfasis5 14 2" xfId="6686"/>
    <cellStyle name="60% - Énfasis5 140" xfId="6687"/>
    <cellStyle name="60% - Énfasis5 140 2" xfId="6688"/>
    <cellStyle name="60% - Énfasis5 141" xfId="6689"/>
    <cellStyle name="60% - Énfasis5 141 2" xfId="6690"/>
    <cellStyle name="60% - Énfasis5 142" xfId="6691"/>
    <cellStyle name="60% - Énfasis5 142 2" xfId="6692"/>
    <cellStyle name="60% - Énfasis5 143" xfId="6693"/>
    <cellStyle name="60% - Énfasis5 143 2" xfId="6694"/>
    <cellStyle name="60% - Énfasis5 144" xfId="6695"/>
    <cellStyle name="60% - Énfasis5 144 2" xfId="6696"/>
    <cellStyle name="60% - Énfasis5 145" xfId="6697"/>
    <cellStyle name="60% - Énfasis5 145 2" xfId="6698"/>
    <cellStyle name="60% - Énfasis5 146" xfId="6699"/>
    <cellStyle name="60% - Énfasis5 146 2" xfId="6700"/>
    <cellStyle name="60% - Énfasis5 147" xfId="6701"/>
    <cellStyle name="60% - Énfasis5 147 2" xfId="6702"/>
    <cellStyle name="60% - Énfasis5 148" xfId="6703"/>
    <cellStyle name="60% - Énfasis5 148 2" xfId="6704"/>
    <cellStyle name="60% - Énfasis5 149" xfId="6705"/>
    <cellStyle name="60% - Énfasis5 149 2" xfId="6706"/>
    <cellStyle name="60% - Énfasis5 15" xfId="6707"/>
    <cellStyle name="60% - Énfasis5 15 2" xfId="6708"/>
    <cellStyle name="60% - Énfasis5 150" xfId="6709"/>
    <cellStyle name="60% - Énfasis5 150 2" xfId="6710"/>
    <cellStyle name="60% - Énfasis5 151" xfId="6711"/>
    <cellStyle name="60% - Énfasis5 151 2" xfId="6712"/>
    <cellStyle name="60% - Énfasis5 152" xfId="6713"/>
    <cellStyle name="60% - Énfasis5 152 2" xfId="6714"/>
    <cellStyle name="60% - Énfasis5 153" xfId="6715"/>
    <cellStyle name="60% - Énfasis5 153 2" xfId="6716"/>
    <cellStyle name="60% - Énfasis5 154" xfId="6717"/>
    <cellStyle name="60% - Énfasis5 154 2" xfId="6718"/>
    <cellStyle name="60% - Énfasis5 155" xfId="6719"/>
    <cellStyle name="60% - Énfasis5 155 2" xfId="6720"/>
    <cellStyle name="60% - Énfasis5 156" xfId="6721"/>
    <cellStyle name="60% - Énfasis5 156 2" xfId="6722"/>
    <cellStyle name="60% - Énfasis5 157" xfId="6723"/>
    <cellStyle name="60% - Énfasis5 157 2" xfId="6724"/>
    <cellStyle name="60% - Énfasis5 158" xfId="6725"/>
    <cellStyle name="60% - Énfasis5 158 2" xfId="6726"/>
    <cellStyle name="60% - Énfasis5 159" xfId="6727"/>
    <cellStyle name="60% - Énfasis5 159 2" xfId="6728"/>
    <cellStyle name="60% - Énfasis5 16" xfId="6729"/>
    <cellStyle name="60% - Énfasis5 16 2" xfId="6730"/>
    <cellStyle name="60% - Énfasis5 160" xfId="6731"/>
    <cellStyle name="60% - Énfasis5 160 2" xfId="6732"/>
    <cellStyle name="60% - Énfasis5 161" xfId="6733"/>
    <cellStyle name="60% - Énfasis5 161 2" xfId="6734"/>
    <cellStyle name="60% - Énfasis5 162" xfId="6735"/>
    <cellStyle name="60% - Énfasis5 162 2" xfId="6736"/>
    <cellStyle name="60% - Énfasis5 163" xfId="6737"/>
    <cellStyle name="60% - Énfasis5 163 2" xfId="6738"/>
    <cellStyle name="60% - Énfasis5 164" xfId="6739"/>
    <cellStyle name="60% - Énfasis5 164 2" xfId="6740"/>
    <cellStyle name="60% - Énfasis5 165" xfId="6741"/>
    <cellStyle name="60% - Énfasis5 165 2" xfId="6742"/>
    <cellStyle name="60% - Énfasis5 166" xfId="6743"/>
    <cellStyle name="60% - Énfasis5 166 2" xfId="6744"/>
    <cellStyle name="60% - Énfasis5 167" xfId="6745"/>
    <cellStyle name="60% - Énfasis5 167 2" xfId="6746"/>
    <cellStyle name="60% - Énfasis5 168" xfId="6747"/>
    <cellStyle name="60% - Énfasis5 168 2" xfId="6748"/>
    <cellStyle name="60% - Énfasis5 169" xfId="6749"/>
    <cellStyle name="60% - Énfasis5 169 2" xfId="6750"/>
    <cellStyle name="60% - Énfasis5 17" xfId="6751"/>
    <cellStyle name="60% - Énfasis5 17 2" xfId="6752"/>
    <cellStyle name="60% - Énfasis5 170" xfId="6753"/>
    <cellStyle name="60% - Énfasis5 170 2" xfId="6754"/>
    <cellStyle name="60% - Énfasis5 171" xfId="6755"/>
    <cellStyle name="60% - Énfasis5 171 2" xfId="6756"/>
    <cellStyle name="60% - Énfasis5 172" xfId="6757"/>
    <cellStyle name="60% - Énfasis5 172 2" xfId="6758"/>
    <cellStyle name="60% - Énfasis5 173" xfId="6759"/>
    <cellStyle name="60% - Énfasis5 173 2" xfId="6760"/>
    <cellStyle name="60% - Énfasis5 174" xfId="6761"/>
    <cellStyle name="60% - Énfasis5 174 2" xfId="6762"/>
    <cellStyle name="60% - Énfasis5 175" xfId="6763"/>
    <cellStyle name="60% - Énfasis5 175 2" xfId="6764"/>
    <cellStyle name="60% - Énfasis5 176" xfId="6765"/>
    <cellStyle name="60% - Énfasis5 176 2" xfId="6766"/>
    <cellStyle name="60% - Énfasis5 177" xfId="6767"/>
    <cellStyle name="60% - Énfasis5 177 2" xfId="6768"/>
    <cellStyle name="60% - Énfasis5 178" xfId="6769"/>
    <cellStyle name="60% - Énfasis5 178 2" xfId="6770"/>
    <cellStyle name="60% - Énfasis5 179" xfId="6771"/>
    <cellStyle name="60% - Énfasis5 179 2" xfId="6772"/>
    <cellStyle name="60% - Énfasis5 18" xfId="6773"/>
    <cellStyle name="60% - Énfasis5 18 2" xfId="6774"/>
    <cellStyle name="60% - Énfasis5 180" xfId="6775"/>
    <cellStyle name="60% - Énfasis5 180 2" xfId="6776"/>
    <cellStyle name="60% - Énfasis5 181" xfId="6777"/>
    <cellStyle name="60% - Énfasis5 181 2" xfId="6778"/>
    <cellStyle name="60% - Énfasis5 182" xfId="6779"/>
    <cellStyle name="60% - Énfasis5 182 2" xfId="6780"/>
    <cellStyle name="60% - Énfasis5 183" xfId="6781"/>
    <cellStyle name="60% - Énfasis5 183 2" xfId="6782"/>
    <cellStyle name="60% - Énfasis5 184" xfId="6783"/>
    <cellStyle name="60% - Énfasis5 184 2" xfId="6784"/>
    <cellStyle name="60% - Énfasis5 185" xfId="6785"/>
    <cellStyle name="60% - Énfasis5 185 2" xfId="6786"/>
    <cellStyle name="60% - Énfasis5 186" xfId="6787"/>
    <cellStyle name="60% - Énfasis5 186 2" xfId="6788"/>
    <cellStyle name="60% - Énfasis5 187" xfId="6789"/>
    <cellStyle name="60% - Énfasis5 187 2" xfId="6790"/>
    <cellStyle name="60% - Énfasis5 188" xfId="6791"/>
    <cellStyle name="60% - Énfasis5 188 2" xfId="6792"/>
    <cellStyle name="60% - Énfasis5 189" xfId="6793"/>
    <cellStyle name="60% - Énfasis5 189 2" xfId="6794"/>
    <cellStyle name="60% - Énfasis5 19" xfId="6795"/>
    <cellStyle name="60% - Énfasis5 19 2" xfId="6796"/>
    <cellStyle name="60% - Énfasis5 190" xfId="6797"/>
    <cellStyle name="60% - Énfasis5 190 2" xfId="6798"/>
    <cellStyle name="60% - Énfasis5 2" xfId="58"/>
    <cellStyle name="60% - Énfasis5 2 10" xfId="6799"/>
    <cellStyle name="60% - Énfasis5 2 11" xfId="6800"/>
    <cellStyle name="60% - Énfasis5 2 12" xfId="6801"/>
    <cellStyle name="60% - Énfasis5 2 13" xfId="6802"/>
    <cellStyle name="60% - Énfasis5 2 14" xfId="6803"/>
    <cellStyle name="60% - Énfasis5 2 15" xfId="6804"/>
    <cellStyle name="60% - Énfasis5 2 2" xfId="6805"/>
    <cellStyle name="60% - Énfasis5 2 2 2" xfId="6806"/>
    <cellStyle name="60% - Énfasis5 2 2 3" xfId="6807"/>
    <cellStyle name="60% - Énfasis5 2 3" xfId="6808"/>
    <cellStyle name="60% - Énfasis5 2 4" xfId="6809"/>
    <cellStyle name="60% - Énfasis5 2 5" xfId="6810"/>
    <cellStyle name="60% - Énfasis5 2 6" xfId="6811"/>
    <cellStyle name="60% - Énfasis5 2 7" xfId="6812"/>
    <cellStyle name="60% - Énfasis5 2 8" xfId="6813"/>
    <cellStyle name="60% - Énfasis5 2 9" xfId="6814"/>
    <cellStyle name="60% - Énfasis5 20" xfId="6815"/>
    <cellStyle name="60% - Énfasis5 20 2" xfId="6816"/>
    <cellStyle name="60% - Énfasis5 21" xfId="6817"/>
    <cellStyle name="60% - Énfasis5 21 2" xfId="6818"/>
    <cellStyle name="60% - Énfasis5 22" xfId="6819"/>
    <cellStyle name="60% - Énfasis5 22 2" xfId="6820"/>
    <cellStyle name="60% - Énfasis5 23" xfId="6821"/>
    <cellStyle name="60% - Énfasis5 23 2" xfId="6822"/>
    <cellStyle name="60% - Énfasis5 24" xfId="6823"/>
    <cellStyle name="60% - Énfasis5 24 2" xfId="6824"/>
    <cellStyle name="60% - Énfasis5 25" xfId="6825"/>
    <cellStyle name="60% - Énfasis5 25 2" xfId="6826"/>
    <cellStyle name="60% - Énfasis5 26" xfId="6827"/>
    <cellStyle name="60% - Énfasis5 26 2" xfId="6828"/>
    <cellStyle name="60% - Énfasis5 27" xfId="6829"/>
    <cellStyle name="60% - Énfasis5 27 2" xfId="6830"/>
    <cellStyle name="60% - Énfasis5 28" xfId="6831"/>
    <cellStyle name="60% - Énfasis5 28 2" xfId="6832"/>
    <cellStyle name="60% - Énfasis5 29" xfId="6833"/>
    <cellStyle name="60% - Énfasis5 29 2" xfId="6834"/>
    <cellStyle name="60% - Énfasis5 3" xfId="59"/>
    <cellStyle name="60% - Énfasis5 3 2" xfId="6835"/>
    <cellStyle name="60% - Énfasis5 3 3" xfId="6836"/>
    <cellStyle name="60% - Énfasis5 30" xfId="6837"/>
    <cellStyle name="60% - Énfasis5 30 2" xfId="6838"/>
    <cellStyle name="60% - Énfasis5 31" xfId="6839"/>
    <cellStyle name="60% - Énfasis5 31 2" xfId="6840"/>
    <cellStyle name="60% - Énfasis5 32" xfId="6841"/>
    <cellStyle name="60% - Énfasis5 32 2" xfId="6842"/>
    <cellStyle name="60% - Énfasis5 33" xfId="6843"/>
    <cellStyle name="60% - Énfasis5 33 2" xfId="6844"/>
    <cellStyle name="60% - Énfasis5 34" xfId="6845"/>
    <cellStyle name="60% - Énfasis5 34 2" xfId="6846"/>
    <cellStyle name="60% - Énfasis5 35" xfId="6847"/>
    <cellStyle name="60% - Énfasis5 35 2" xfId="6848"/>
    <cellStyle name="60% - Énfasis5 36" xfId="6849"/>
    <cellStyle name="60% - Énfasis5 36 2" xfId="6850"/>
    <cellStyle name="60% - Énfasis5 37" xfId="6851"/>
    <cellStyle name="60% - Énfasis5 37 2" xfId="6852"/>
    <cellStyle name="60% - Énfasis5 38" xfId="6853"/>
    <cellStyle name="60% - Énfasis5 38 2" xfId="6854"/>
    <cellStyle name="60% - Énfasis5 39" xfId="6855"/>
    <cellStyle name="60% - Énfasis5 39 2" xfId="6856"/>
    <cellStyle name="60% - Énfasis5 4" xfId="60"/>
    <cellStyle name="60% - Énfasis5 4 2" xfId="6857"/>
    <cellStyle name="60% - Énfasis5 4 3" xfId="6858"/>
    <cellStyle name="60% - Énfasis5 40" xfId="6859"/>
    <cellStyle name="60% - Énfasis5 40 2" xfId="6860"/>
    <cellStyle name="60% - Énfasis5 41" xfId="6861"/>
    <cellStyle name="60% - Énfasis5 41 2" xfId="6862"/>
    <cellStyle name="60% - Énfasis5 42" xfId="6863"/>
    <cellStyle name="60% - Énfasis5 42 2" xfId="6864"/>
    <cellStyle name="60% - Énfasis5 43" xfId="6865"/>
    <cellStyle name="60% - Énfasis5 43 2" xfId="6866"/>
    <cellStyle name="60% - Énfasis5 44" xfId="6867"/>
    <cellStyle name="60% - Énfasis5 44 2" xfId="6868"/>
    <cellStyle name="60% - Énfasis5 45" xfId="6869"/>
    <cellStyle name="60% - Énfasis5 45 2" xfId="6870"/>
    <cellStyle name="60% - Énfasis5 46" xfId="6871"/>
    <cellStyle name="60% - Énfasis5 46 2" xfId="6872"/>
    <cellStyle name="60% - Énfasis5 47" xfId="6873"/>
    <cellStyle name="60% - Énfasis5 47 2" xfId="6874"/>
    <cellStyle name="60% - Énfasis5 48" xfId="6875"/>
    <cellStyle name="60% - Énfasis5 48 2" xfId="6876"/>
    <cellStyle name="60% - Énfasis5 49" xfId="6877"/>
    <cellStyle name="60% - Énfasis5 49 2" xfId="6878"/>
    <cellStyle name="60% - Énfasis5 5" xfId="6879"/>
    <cellStyle name="60% - Énfasis5 5 2" xfId="6880"/>
    <cellStyle name="60% - Énfasis5 50" xfId="6881"/>
    <cellStyle name="60% - Énfasis5 50 2" xfId="6882"/>
    <cellStyle name="60% - Énfasis5 51" xfId="6883"/>
    <cellStyle name="60% - Énfasis5 51 2" xfId="6884"/>
    <cellStyle name="60% - Énfasis5 52" xfId="6885"/>
    <cellStyle name="60% - Énfasis5 52 2" xfId="6886"/>
    <cellStyle name="60% - Énfasis5 53" xfId="6887"/>
    <cellStyle name="60% - Énfasis5 53 2" xfId="6888"/>
    <cellStyle name="60% - Énfasis5 54" xfId="6889"/>
    <cellStyle name="60% - Énfasis5 54 2" xfId="6890"/>
    <cellStyle name="60% - Énfasis5 55" xfId="6891"/>
    <cellStyle name="60% - Énfasis5 55 2" xfId="6892"/>
    <cellStyle name="60% - Énfasis5 56" xfId="6893"/>
    <cellStyle name="60% - Énfasis5 56 2" xfId="6894"/>
    <cellStyle name="60% - Énfasis5 57" xfId="6895"/>
    <cellStyle name="60% - Énfasis5 57 2" xfId="6896"/>
    <cellStyle name="60% - Énfasis5 58" xfId="6897"/>
    <cellStyle name="60% - Énfasis5 58 2" xfId="6898"/>
    <cellStyle name="60% - Énfasis5 59" xfId="6899"/>
    <cellStyle name="60% - Énfasis5 59 2" xfId="6900"/>
    <cellStyle name="60% - Énfasis5 6" xfId="6901"/>
    <cellStyle name="60% - Énfasis5 6 2" xfId="6902"/>
    <cellStyle name="60% - Énfasis5 60" xfId="6903"/>
    <cellStyle name="60% - Énfasis5 60 2" xfId="6904"/>
    <cellStyle name="60% - Énfasis5 61" xfId="6905"/>
    <cellStyle name="60% - Énfasis5 61 2" xfId="6906"/>
    <cellStyle name="60% - Énfasis5 62" xfId="6907"/>
    <cellStyle name="60% - Énfasis5 62 2" xfId="6908"/>
    <cellStyle name="60% - Énfasis5 63" xfId="6909"/>
    <cellStyle name="60% - Énfasis5 63 2" xfId="6910"/>
    <cellStyle name="60% - Énfasis5 64" xfId="6911"/>
    <cellStyle name="60% - Énfasis5 64 2" xfId="6912"/>
    <cellStyle name="60% - Énfasis5 65" xfId="6913"/>
    <cellStyle name="60% - Énfasis5 65 2" xfId="6914"/>
    <cellStyle name="60% - Énfasis5 66" xfId="6915"/>
    <cellStyle name="60% - Énfasis5 66 2" xfId="6916"/>
    <cellStyle name="60% - Énfasis5 67" xfId="6917"/>
    <cellStyle name="60% - Énfasis5 67 2" xfId="6918"/>
    <cellStyle name="60% - Énfasis5 68" xfId="6919"/>
    <cellStyle name="60% - Énfasis5 68 2" xfId="6920"/>
    <cellStyle name="60% - Énfasis5 69" xfId="6921"/>
    <cellStyle name="60% - Énfasis5 69 2" xfId="6922"/>
    <cellStyle name="60% - Énfasis5 7" xfId="6923"/>
    <cellStyle name="60% - Énfasis5 7 2" xfId="6924"/>
    <cellStyle name="60% - Énfasis5 70" xfId="6925"/>
    <cellStyle name="60% - Énfasis5 70 2" xfId="6926"/>
    <cellStyle name="60% - Énfasis5 71" xfId="6927"/>
    <cellStyle name="60% - Énfasis5 71 2" xfId="6928"/>
    <cellStyle name="60% - Énfasis5 72" xfId="6929"/>
    <cellStyle name="60% - Énfasis5 72 2" xfId="6930"/>
    <cellStyle name="60% - Énfasis5 73" xfId="6931"/>
    <cellStyle name="60% - Énfasis5 73 2" xfId="6932"/>
    <cellStyle name="60% - Énfasis5 74" xfId="6933"/>
    <cellStyle name="60% - Énfasis5 74 2" xfId="6934"/>
    <cellStyle name="60% - Énfasis5 75" xfId="6935"/>
    <cellStyle name="60% - Énfasis5 75 2" xfId="6936"/>
    <cellStyle name="60% - Énfasis5 76" xfId="6937"/>
    <cellStyle name="60% - Énfasis5 76 2" xfId="6938"/>
    <cellStyle name="60% - Énfasis5 77" xfId="6939"/>
    <cellStyle name="60% - Énfasis5 77 2" xfId="6940"/>
    <cellStyle name="60% - Énfasis5 78" xfId="6941"/>
    <cellStyle name="60% - Énfasis5 78 2" xfId="6942"/>
    <cellStyle name="60% - Énfasis5 79" xfId="6943"/>
    <cellStyle name="60% - Énfasis5 79 2" xfId="6944"/>
    <cellStyle name="60% - Énfasis5 8" xfId="6945"/>
    <cellStyle name="60% - Énfasis5 8 2" xfId="6946"/>
    <cellStyle name="60% - Énfasis5 80" xfId="6947"/>
    <cellStyle name="60% - Énfasis5 80 2" xfId="6948"/>
    <cellStyle name="60% - Énfasis5 81" xfId="6949"/>
    <cellStyle name="60% - Énfasis5 81 2" xfId="6950"/>
    <cellStyle name="60% - Énfasis5 82" xfId="6951"/>
    <cellStyle name="60% - Énfasis5 82 2" xfId="6952"/>
    <cellStyle name="60% - Énfasis5 83" xfId="6953"/>
    <cellStyle name="60% - Énfasis5 83 2" xfId="6954"/>
    <cellStyle name="60% - Énfasis5 84" xfId="6955"/>
    <cellStyle name="60% - Énfasis5 84 2" xfId="6956"/>
    <cellStyle name="60% - Énfasis5 85" xfId="6957"/>
    <cellStyle name="60% - Énfasis5 85 2" xfId="6958"/>
    <cellStyle name="60% - Énfasis5 86" xfId="6959"/>
    <cellStyle name="60% - Énfasis5 86 2" xfId="6960"/>
    <cellStyle name="60% - Énfasis5 87" xfId="6961"/>
    <cellStyle name="60% - Énfasis5 87 2" xfId="6962"/>
    <cellStyle name="60% - Énfasis5 88" xfId="6963"/>
    <cellStyle name="60% - Énfasis5 88 2" xfId="6964"/>
    <cellStyle name="60% - Énfasis5 89" xfId="6965"/>
    <cellStyle name="60% - Énfasis5 89 2" xfId="6966"/>
    <cellStyle name="60% - Énfasis5 9" xfId="6967"/>
    <cellStyle name="60% - Énfasis5 9 2" xfId="6968"/>
    <cellStyle name="60% - Énfasis5 90" xfId="6969"/>
    <cellStyle name="60% - Énfasis5 90 2" xfId="6970"/>
    <cellStyle name="60% - Énfasis5 91" xfId="6971"/>
    <cellStyle name="60% - Énfasis5 91 2" xfId="6972"/>
    <cellStyle name="60% - Énfasis5 92" xfId="6973"/>
    <cellStyle name="60% - Énfasis5 92 2" xfId="6974"/>
    <cellStyle name="60% - Énfasis5 93" xfId="6975"/>
    <cellStyle name="60% - Énfasis5 93 2" xfId="6976"/>
    <cellStyle name="60% - Énfasis5 94" xfId="6977"/>
    <cellStyle name="60% - Énfasis5 94 2" xfId="6978"/>
    <cellStyle name="60% - Énfasis5 95" xfId="6979"/>
    <cellStyle name="60% - Énfasis5 95 2" xfId="6980"/>
    <cellStyle name="60% - Énfasis5 96" xfId="6981"/>
    <cellStyle name="60% - Énfasis5 96 2" xfId="6982"/>
    <cellStyle name="60% - Énfasis5 97" xfId="6983"/>
    <cellStyle name="60% - Énfasis5 97 2" xfId="6984"/>
    <cellStyle name="60% - Énfasis5 98" xfId="6985"/>
    <cellStyle name="60% - Énfasis5 98 2" xfId="6986"/>
    <cellStyle name="60% - Énfasis5 99" xfId="6987"/>
    <cellStyle name="60% - Énfasis5 99 2" xfId="6988"/>
    <cellStyle name="60% - Énfasis6 10" xfId="6989"/>
    <cellStyle name="60% - Énfasis6 10 2" xfId="6990"/>
    <cellStyle name="60% - Énfasis6 100" xfId="6991"/>
    <cellStyle name="60% - Énfasis6 100 2" xfId="6992"/>
    <cellStyle name="60% - Énfasis6 101" xfId="6993"/>
    <cellStyle name="60% - Énfasis6 101 2" xfId="6994"/>
    <cellStyle name="60% - Énfasis6 102" xfId="6995"/>
    <cellStyle name="60% - Énfasis6 102 2" xfId="6996"/>
    <cellStyle name="60% - Énfasis6 103" xfId="6997"/>
    <cellStyle name="60% - Énfasis6 103 2" xfId="6998"/>
    <cellStyle name="60% - Énfasis6 104" xfId="6999"/>
    <cellStyle name="60% - Énfasis6 104 2" xfId="7000"/>
    <cellStyle name="60% - Énfasis6 105" xfId="7001"/>
    <cellStyle name="60% - Énfasis6 105 2" xfId="7002"/>
    <cellStyle name="60% - Énfasis6 106" xfId="7003"/>
    <cellStyle name="60% - Énfasis6 106 2" xfId="7004"/>
    <cellStyle name="60% - Énfasis6 107" xfId="7005"/>
    <cellStyle name="60% - Énfasis6 107 2" xfId="7006"/>
    <cellStyle name="60% - Énfasis6 108" xfId="7007"/>
    <cellStyle name="60% - Énfasis6 108 2" xfId="7008"/>
    <cellStyle name="60% - Énfasis6 109" xfId="7009"/>
    <cellStyle name="60% - Énfasis6 109 2" xfId="7010"/>
    <cellStyle name="60% - Énfasis6 11" xfId="7011"/>
    <cellStyle name="60% - Énfasis6 11 2" xfId="7012"/>
    <cellStyle name="60% - Énfasis6 110" xfId="7013"/>
    <cellStyle name="60% - Énfasis6 110 2" xfId="7014"/>
    <cellStyle name="60% - Énfasis6 111" xfId="7015"/>
    <cellStyle name="60% - Énfasis6 111 2" xfId="7016"/>
    <cellStyle name="60% - Énfasis6 112" xfId="7017"/>
    <cellStyle name="60% - Énfasis6 112 2" xfId="7018"/>
    <cellStyle name="60% - Énfasis6 113" xfId="7019"/>
    <cellStyle name="60% - Énfasis6 113 2" xfId="7020"/>
    <cellStyle name="60% - Énfasis6 114" xfId="7021"/>
    <cellStyle name="60% - Énfasis6 114 2" xfId="7022"/>
    <cellStyle name="60% - Énfasis6 115" xfId="7023"/>
    <cellStyle name="60% - Énfasis6 115 2" xfId="7024"/>
    <cellStyle name="60% - Énfasis6 116" xfId="7025"/>
    <cellStyle name="60% - Énfasis6 116 2" xfId="7026"/>
    <cellStyle name="60% - Énfasis6 117" xfId="7027"/>
    <cellStyle name="60% - Énfasis6 117 2" xfId="7028"/>
    <cellStyle name="60% - Énfasis6 118" xfId="7029"/>
    <cellStyle name="60% - Énfasis6 118 2" xfId="7030"/>
    <cellStyle name="60% - Énfasis6 119" xfId="7031"/>
    <cellStyle name="60% - Énfasis6 119 2" xfId="7032"/>
    <cellStyle name="60% - Énfasis6 12" xfId="7033"/>
    <cellStyle name="60% - Énfasis6 12 2" xfId="7034"/>
    <cellStyle name="60% - Énfasis6 120" xfId="7035"/>
    <cellStyle name="60% - Énfasis6 120 2" xfId="7036"/>
    <cellStyle name="60% - Énfasis6 121" xfId="7037"/>
    <cellStyle name="60% - Énfasis6 121 2" xfId="7038"/>
    <cellStyle name="60% - Énfasis6 122" xfId="7039"/>
    <cellStyle name="60% - Énfasis6 122 2" xfId="7040"/>
    <cellStyle name="60% - Énfasis6 123" xfId="7041"/>
    <cellStyle name="60% - Énfasis6 123 2" xfId="7042"/>
    <cellStyle name="60% - Énfasis6 124" xfId="7043"/>
    <cellStyle name="60% - Énfasis6 124 2" xfId="7044"/>
    <cellStyle name="60% - Énfasis6 125" xfId="7045"/>
    <cellStyle name="60% - Énfasis6 125 2" xfId="7046"/>
    <cellStyle name="60% - Énfasis6 126" xfId="7047"/>
    <cellStyle name="60% - Énfasis6 126 2" xfId="7048"/>
    <cellStyle name="60% - Énfasis6 127" xfId="7049"/>
    <cellStyle name="60% - Énfasis6 127 2" xfId="7050"/>
    <cellStyle name="60% - Énfasis6 128" xfId="7051"/>
    <cellStyle name="60% - Énfasis6 128 2" xfId="7052"/>
    <cellStyle name="60% - Énfasis6 129" xfId="7053"/>
    <cellStyle name="60% - Énfasis6 129 2" xfId="7054"/>
    <cellStyle name="60% - Énfasis6 13" xfId="7055"/>
    <cellStyle name="60% - Énfasis6 13 2" xfId="7056"/>
    <cellStyle name="60% - Énfasis6 130" xfId="7057"/>
    <cellStyle name="60% - Énfasis6 130 2" xfId="7058"/>
    <cellStyle name="60% - Énfasis6 131" xfId="7059"/>
    <cellStyle name="60% - Énfasis6 131 2" xfId="7060"/>
    <cellStyle name="60% - Énfasis6 132" xfId="7061"/>
    <cellStyle name="60% - Énfasis6 132 2" xfId="7062"/>
    <cellStyle name="60% - Énfasis6 133" xfId="7063"/>
    <cellStyle name="60% - Énfasis6 133 2" xfId="7064"/>
    <cellStyle name="60% - Énfasis6 134" xfId="7065"/>
    <cellStyle name="60% - Énfasis6 134 2" xfId="7066"/>
    <cellStyle name="60% - Énfasis6 135" xfId="7067"/>
    <cellStyle name="60% - Énfasis6 135 2" xfId="7068"/>
    <cellStyle name="60% - Énfasis6 136" xfId="7069"/>
    <cellStyle name="60% - Énfasis6 136 2" xfId="7070"/>
    <cellStyle name="60% - Énfasis6 137" xfId="7071"/>
    <cellStyle name="60% - Énfasis6 137 2" xfId="7072"/>
    <cellStyle name="60% - Énfasis6 138" xfId="7073"/>
    <cellStyle name="60% - Énfasis6 138 2" xfId="7074"/>
    <cellStyle name="60% - Énfasis6 139" xfId="7075"/>
    <cellStyle name="60% - Énfasis6 139 2" xfId="7076"/>
    <cellStyle name="60% - Énfasis6 14" xfId="7077"/>
    <cellStyle name="60% - Énfasis6 14 2" xfId="7078"/>
    <cellStyle name="60% - Énfasis6 140" xfId="7079"/>
    <cellStyle name="60% - Énfasis6 140 2" xfId="7080"/>
    <cellStyle name="60% - Énfasis6 141" xfId="7081"/>
    <cellStyle name="60% - Énfasis6 141 2" xfId="7082"/>
    <cellStyle name="60% - Énfasis6 142" xfId="7083"/>
    <cellStyle name="60% - Énfasis6 142 2" xfId="7084"/>
    <cellStyle name="60% - Énfasis6 143" xfId="7085"/>
    <cellStyle name="60% - Énfasis6 143 2" xfId="7086"/>
    <cellStyle name="60% - Énfasis6 144" xfId="7087"/>
    <cellStyle name="60% - Énfasis6 144 2" xfId="7088"/>
    <cellStyle name="60% - Énfasis6 145" xfId="7089"/>
    <cellStyle name="60% - Énfasis6 145 2" xfId="7090"/>
    <cellStyle name="60% - Énfasis6 146" xfId="7091"/>
    <cellStyle name="60% - Énfasis6 146 2" xfId="7092"/>
    <cellStyle name="60% - Énfasis6 147" xfId="7093"/>
    <cellStyle name="60% - Énfasis6 147 2" xfId="7094"/>
    <cellStyle name="60% - Énfasis6 148" xfId="7095"/>
    <cellStyle name="60% - Énfasis6 148 2" xfId="7096"/>
    <cellStyle name="60% - Énfasis6 149" xfId="7097"/>
    <cellStyle name="60% - Énfasis6 149 2" xfId="7098"/>
    <cellStyle name="60% - Énfasis6 15" xfId="7099"/>
    <cellStyle name="60% - Énfasis6 15 2" xfId="7100"/>
    <cellStyle name="60% - Énfasis6 150" xfId="7101"/>
    <cellStyle name="60% - Énfasis6 150 2" xfId="7102"/>
    <cellStyle name="60% - Énfasis6 151" xfId="7103"/>
    <cellStyle name="60% - Énfasis6 151 2" xfId="7104"/>
    <cellStyle name="60% - Énfasis6 152" xfId="7105"/>
    <cellStyle name="60% - Énfasis6 152 2" xfId="7106"/>
    <cellStyle name="60% - Énfasis6 153" xfId="7107"/>
    <cellStyle name="60% - Énfasis6 153 2" xfId="7108"/>
    <cellStyle name="60% - Énfasis6 154" xfId="7109"/>
    <cellStyle name="60% - Énfasis6 154 2" xfId="7110"/>
    <cellStyle name="60% - Énfasis6 155" xfId="7111"/>
    <cellStyle name="60% - Énfasis6 155 2" xfId="7112"/>
    <cellStyle name="60% - Énfasis6 156" xfId="7113"/>
    <cellStyle name="60% - Énfasis6 156 2" xfId="7114"/>
    <cellStyle name="60% - Énfasis6 157" xfId="7115"/>
    <cellStyle name="60% - Énfasis6 157 2" xfId="7116"/>
    <cellStyle name="60% - Énfasis6 158" xfId="7117"/>
    <cellStyle name="60% - Énfasis6 158 2" xfId="7118"/>
    <cellStyle name="60% - Énfasis6 159" xfId="7119"/>
    <cellStyle name="60% - Énfasis6 159 2" xfId="7120"/>
    <cellStyle name="60% - Énfasis6 16" xfId="7121"/>
    <cellStyle name="60% - Énfasis6 16 2" xfId="7122"/>
    <cellStyle name="60% - Énfasis6 160" xfId="7123"/>
    <cellStyle name="60% - Énfasis6 160 2" xfId="7124"/>
    <cellStyle name="60% - Énfasis6 161" xfId="7125"/>
    <cellStyle name="60% - Énfasis6 161 2" xfId="7126"/>
    <cellStyle name="60% - Énfasis6 162" xfId="7127"/>
    <cellStyle name="60% - Énfasis6 162 2" xfId="7128"/>
    <cellStyle name="60% - Énfasis6 163" xfId="7129"/>
    <cellStyle name="60% - Énfasis6 163 2" xfId="7130"/>
    <cellStyle name="60% - Énfasis6 164" xfId="7131"/>
    <cellStyle name="60% - Énfasis6 164 2" xfId="7132"/>
    <cellStyle name="60% - Énfasis6 165" xfId="7133"/>
    <cellStyle name="60% - Énfasis6 165 2" xfId="7134"/>
    <cellStyle name="60% - Énfasis6 166" xfId="7135"/>
    <cellStyle name="60% - Énfasis6 166 2" xfId="7136"/>
    <cellStyle name="60% - Énfasis6 167" xfId="7137"/>
    <cellStyle name="60% - Énfasis6 167 2" xfId="7138"/>
    <cellStyle name="60% - Énfasis6 168" xfId="7139"/>
    <cellStyle name="60% - Énfasis6 168 2" xfId="7140"/>
    <cellStyle name="60% - Énfasis6 169" xfId="7141"/>
    <cellStyle name="60% - Énfasis6 169 2" xfId="7142"/>
    <cellStyle name="60% - Énfasis6 17" xfId="7143"/>
    <cellStyle name="60% - Énfasis6 17 2" xfId="7144"/>
    <cellStyle name="60% - Énfasis6 170" xfId="7145"/>
    <cellStyle name="60% - Énfasis6 170 2" xfId="7146"/>
    <cellStyle name="60% - Énfasis6 171" xfId="7147"/>
    <cellStyle name="60% - Énfasis6 171 2" xfId="7148"/>
    <cellStyle name="60% - Énfasis6 172" xfId="7149"/>
    <cellStyle name="60% - Énfasis6 172 2" xfId="7150"/>
    <cellStyle name="60% - Énfasis6 173" xfId="7151"/>
    <cellStyle name="60% - Énfasis6 173 2" xfId="7152"/>
    <cellStyle name="60% - Énfasis6 174" xfId="7153"/>
    <cellStyle name="60% - Énfasis6 174 2" xfId="7154"/>
    <cellStyle name="60% - Énfasis6 175" xfId="7155"/>
    <cellStyle name="60% - Énfasis6 175 2" xfId="7156"/>
    <cellStyle name="60% - Énfasis6 176" xfId="7157"/>
    <cellStyle name="60% - Énfasis6 176 2" xfId="7158"/>
    <cellStyle name="60% - Énfasis6 177" xfId="7159"/>
    <cellStyle name="60% - Énfasis6 177 2" xfId="7160"/>
    <cellStyle name="60% - Énfasis6 178" xfId="7161"/>
    <cellStyle name="60% - Énfasis6 178 2" xfId="7162"/>
    <cellStyle name="60% - Énfasis6 179" xfId="7163"/>
    <cellStyle name="60% - Énfasis6 179 2" xfId="7164"/>
    <cellStyle name="60% - Énfasis6 18" xfId="7165"/>
    <cellStyle name="60% - Énfasis6 18 2" xfId="7166"/>
    <cellStyle name="60% - Énfasis6 180" xfId="7167"/>
    <cellStyle name="60% - Énfasis6 180 2" xfId="7168"/>
    <cellStyle name="60% - Énfasis6 181" xfId="7169"/>
    <cellStyle name="60% - Énfasis6 181 2" xfId="7170"/>
    <cellStyle name="60% - Énfasis6 182" xfId="7171"/>
    <cellStyle name="60% - Énfasis6 182 2" xfId="7172"/>
    <cellStyle name="60% - Énfasis6 183" xfId="7173"/>
    <cellStyle name="60% - Énfasis6 183 2" xfId="7174"/>
    <cellStyle name="60% - Énfasis6 184" xfId="7175"/>
    <cellStyle name="60% - Énfasis6 184 2" xfId="7176"/>
    <cellStyle name="60% - Énfasis6 185" xfId="7177"/>
    <cellStyle name="60% - Énfasis6 185 2" xfId="7178"/>
    <cellStyle name="60% - Énfasis6 186" xfId="7179"/>
    <cellStyle name="60% - Énfasis6 186 2" xfId="7180"/>
    <cellStyle name="60% - Énfasis6 187" xfId="7181"/>
    <cellStyle name="60% - Énfasis6 187 2" xfId="7182"/>
    <cellStyle name="60% - Énfasis6 188" xfId="7183"/>
    <cellStyle name="60% - Énfasis6 188 2" xfId="7184"/>
    <cellStyle name="60% - Énfasis6 189" xfId="7185"/>
    <cellStyle name="60% - Énfasis6 189 2" xfId="7186"/>
    <cellStyle name="60% - Énfasis6 19" xfId="7187"/>
    <cellStyle name="60% - Énfasis6 19 2" xfId="7188"/>
    <cellStyle name="60% - Énfasis6 190" xfId="7189"/>
    <cellStyle name="60% - Énfasis6 190 2" xfId="7190"/>
    <cellStyle name="60% - Énfasis6 2" xfId="61"/>
    <cellStyle name="60% - Énfasis6 2 10" xfId="7191"/>
    <cellStyle name="60% - Énfasis6 2 11" xfId="7192"/>
    <cellStyle name="60% - Énfasis6 2 12" xfId="7193"/>
    <cellStyle name="60% - Énfasis6 2 13" xfId="7194"/>
    <cellStyle name="60% - Énfasis6 2 14" xfId="7195"/>
    <cellStyle name="60% - Énfasis6 2 15" xfId="7196"/>
    <cellStyle name="60% - Énfasis6 2 2" xfId="7197"/>
    <cellStyle name="60% - Énfasis6 2 2 2" xfId="7198"/>
    <cellStyle name="60% - Énfasis6 2 2 3" xfId="7199"/>
    <cellStyle name="60% - Énfasis6 2 3" xfId="7200"/>
    <cellStyle name="60% - Énfasis6 2 4" xfId="7201"/>
    <cellStyle name="60% - Énfasis6 2 5" xfId="7202"/>
    <cellStyle name="60% - Énfasis6 2 6" xfId="7203"/>
    <cellStyle name="60% - Énfasis6 2 7" xfId="7204"/>
    <cellStyle name="60% - Énfasis6 2 8" xfId="7205"/>
    <cellStyle name="60% - Énfasis6 2 9" xfId="7206"/>
    <cellStyle name="60% - Énfasis6 20" xfId="7207"/>
    <cellStyle name="60% - Énfasis6 20 2" xfId="7208"/>
    <cellStyle name="60% - Énfasis6 21" xfId="7209"/>
    <cellStyle name="60% - Énfasis6 21 2" xfId="7210"/>
    <cellStyle name="60% - Énfasis6 22" xfId="7211"/>
    <cellStyle name="60% - Énfasis6 22 2" xfId="7212"/>
    <cellStyle name="60% - Énfasis6 23" xfId="7213"/>
    <cellStyle name="60% - Énfasis6 23 2" xfId="7214"/>
    <cellStyle name="60% - Énfasis6 24" xfId="7215"/>
    <cellStyle name="60% - Énfasis6 24 2" xfId="7216"/>
    <cellStyle name="60% - Énfasis6 25" xfId="7217"/>
    <cellStyle name="60% - Énfasis6 25 2" xfId="7218"/>
    <cellStyle name="60% - Énfasis6 26" xfId="7219"/>
    <cellStyle name="60% - Énfasis6 26 2" xfId="7220"/>
    <cellStyle name="60% - Énfasis6 27" xfId="7221"/>
    <cellStyle name="60% - Énfasis6 27 2" xfId="7222"/>
    <cellStyle name="60% - Énfasis6 28" xfId="7223"/>
    <cellStyle name="60% - Énfasis6 28 2" xfId="7224"/>
    <cellStyle name="60% - Énfasis6 29" xfId="7225"/>
    <cellStyle name="60% - Énfasis6 29 2" xfId="7226"/>
    <cellStyle name="60% - Énfasis6 3" xfId="62"/>
    <cellStyle name="60% - Énfasis6 3 2" xfId="7227"/>
    <cellStyle name="60% - Énfasis6 3 3" xfId="7228"/>
    <cellStyle name="60% - Énfasis6 30" xfId="7229"/>
    <cellStyle name="60% - Énfasis6 30 2" xfId="7230"/>
    <cellStyle name="60% - Énfasis6 31" xfId="7231"/>
    <cellStyle name="60% - Énfasis6 31 2" xfId="7232"/>
    <cellStyle name="60% - Énfasis6 32" xfId="7233"/>
    <cellStyle name="60% - Énfasis6 32 2" xfId="7234"/>
    <cellStyle name="60% - Énfasis6 33" xfId="7235"/>
    <cellStyle name="60% - Énfasis6 33 2" xfId="7236"/>
    <cellStyle name="60% - Énfasis6 34" xfId="7237"/>
    <cellStyle name="60% - Énfasis6 34 2" xfId="7238"/>
    <cellStyle name="60% - Énfasis6 35" xfId="7239"/>
    <cellStyle name="60% - Énfasis6 35 2" xfId="7240"/>
    <cellStyle name="60% - Énfasis6 36" xfId="7241"/>
    <cellStyle name="60% - Énfasis6 36 2" xfId="7242"/>
    <cellStyle name="60% - Énfasis6 37" xfId="7243"/>
    <cellStyle name="60% - Énfasis6 37 2" xfId="7244"/>
    <cellStyle name="60% - Énfasis6 38" xfId="7245"/>
    <cellStyle name="60% - Énfasis6 38 2" xfId="7246"/>
    <cellStyle name="60% - Énfasis6 39" xfId="7247"/>
    <cellStyle name="60% - Énfasis6 39 2" xfId="7248"/>
    <cellStyle name="60% - Énfasis6 4" xfId="63"/>
    <cellStyle name="60% - Énfasis6 4 2" xfId="7249"/>
    <cellStyle name="60% - Énfasis6 4 3" xfId="7250"/>
    <cellStyle name="60% - Énfasis6 40" xfId="7251"/>
    <cellStyle name="60% - Énfasis6 40 2" xfId="7252"/>
    <cellStyle name="60% - Énfasis6 41" xfId="7253"/>
    <cellStyle name="60% - Énfasis6 41 2" xfId="7254"/>
    <cellStyle name="60% - Énfasis6 42" xfId="7255"/>
    <cellStyle name="60% - Énfasis6 42 2" xfId="7256"/>
    <cellStyle name="60% - Énfasis6 43" xfId="7257"/>
    <cellStyle name="60% - Énfasis6 43 2" xfId="7258"/>
    <cellStyle name="60% - Énfasis6 44" xfId="7259"/>
    <cellStyle name="60% - Énfasis6 44 2" xfId="7260"/>
    <cellStyle name="60% - Énfasis6 45" xfId="7261"/>
    <cellStyle name="60% - Énfasis6 45 2" xfId="7262"/>
    <cellStyle name="60% - Énfasis6 46" xfId="7263"/>
    <cellStyle name="60% - Énfasis6 46 2" xfId="7264"/>
    <cellStyle name="60% - Énfasis6 47" xfId="7265"/>
    <cellStyle name="60% - Énfasis6 47 2" xfId="7266"/>
    <cellStyle name="60% - Énfasis6 48" xfId="7267"/>
    <cellStyle name="60% - Énfasis6 48 2" xfId="7268"/>
    <cellStyle name="60% - Énfasis6 49" xfId="7269"/>
    <cellStyle name="60% - Énfasis6 49 2" xfId="7270"/>
    <cellStyle name="60% - Énfasis6 5" xfId="7271"/>
    <cellStyle name="60% - Énfasis6 5 2" xfId="7272"/>
    <cellStyle name="60% - Énfasis6 50" xfId="7273"/>
    <cellStyle name="60% - Énfasis6 50 2" xfId="7274"/>
    <cellStyle name="60% - Énfasis6 51" xfId="7275"/>
    <cellStyle name="60% - Énfasis6 51 2" xfId="7276"/>
    <cellStyle name="60% - Énfasis6 52" xfId="7277"/>
    <cellStyle name="60% - Énfasis6 52 2" xfId="7278"/>
    <cellStyle name="60% - Énfasis6 53" xfId="7279"/>
    <cellStyle name="60% - Énfasis6 53 2" xfId="7280"/>
    <cellStyle name="60% - Énfasis6 54" xfId="7281"/>
    <cellStyle name="60% - Énfasis6 54 2" xfId="7282"/>
    <cellStyle name="60% - Énfasis6 55" xfId="7283"/>
    <cellStyle name="60% - Énfasis6 55 2" xfId="7284"/>
    <cellStyle name="60% - Énfasis6 56" xfId="7285"/>
    <cellStyle name="60% - Énfasis6 56 2" xfId="7286"/>
    <cellStyle name="60% - Énfasis6 57" xfId="7287"/>
    <cellStyle name="60% - Énfasis6 57 2" xfId="7288"/>
    <cellStyle name="60% - Énfasis6 58" xfId="7289"/>
    <cellStyle name="60% - Énfasis6 58 2" xfId="7290"/>
    <cellStyle name="60% - Énfasis6 59" xfId="7291"/>
    <cellStyle name="60% - Énfasis6 59 2" xfId="7292"/>
    <cellStyle name="60% - Énfasis6 6" xfId="7293"/>
    <cellStyle name="60% - Énfasis6 6 2" xfId="7294"/>
    <cellStyle name="60% - Énfasis6 60" xfId="7295"/>
    <cellStyle name="60% - Énfasis6 60 2" xfId="7296"/>
    <cellStyle name="60% - Énfasis6 61" xfId="7297"/>
    <cellStyle name="60% - Énfasis6 61 2" xfId="7298"/>
    <cellStyle name="60% - Énfasis6 62" xfId="7299"/>
    <cellStyle name="60% - Énfasis6 62 2" xfId="7300"/>
    <cellStyle name="60% - Énfasis6 63" xfId="7301"/>
    <cellStyle name="60% - Énfasis6 63 2" xfId="7302"/>
    <cellStyle name="60% - Énfasis6 64" xfId="7303"/>
    <cellStyle name="60% - Énfasis6 64 2" xfId="7304"/>
    <cellStyle name="60% - Énfasis6 65" xfId="7305"/>
    <cellStyle name="60% - Énfasis6 65 2" xfId="7306"/>
    <cellStyle name="60% - Énfasis6 66" xfId="7307"/>
    <cellStyle name="60% - Énfasis6 66 2" xfId="7308"/>
    <cellStyle name="60% - Énfasis6 67" xfId="7309"/>
    <cellStyle name="60% - Énfasis6 67 2" xfId="7310"/>
    <cellStyle name="60% - Énfasis6 68" xfId="7311"/>
    <cellStyle name="60% - Énfasis6 68 2" xfId="7312"/>
    <cellStyle name="60% - Énfasis6 69" xfId="7313"/>
    <cellStyle name="60% - Énfasis6 69 2" xfId="7314"/>
    <cellStyle name="60% - Énfasis6 7" xfId="7315"/>
    <cellStyle name="60% - Énfasis6 7 2" xfId="7316"/>
    <cellStyle name="60% - Énfasis6 70" xfId="7317"/>
    <cellStyle name="60% - Énfasis6 70 2" xfId="7318"/>
    <cellStyle name="60% - Énfasis6 71" xfId="7319"/>
    <cellStyle name="60% - Énfasis6 71 2" xfId="7320"/>
    <cellStyle name="60% - Énfasis6 72" xfId="7321"/>
    <cellStyle name="60% - Énfasis6 72 2" xfId="7322"/>
    <cellStyle name="60% - Énfasis6 73" xfId="7323"/>
    <cellStyle name="60% - Énfasis6 73 2" xfId="7324"/>
    <cellStyle name="60% - Énfasis6 74" xfId="7325"/>
    <cellStyle name="60% - Énfasis6 74 2" xfId="7326"/>
    <cellStyle name="60% - Énfasis6 75" xfId="7327"/>
    <cellStyle name="60% - Énfasis6 75 2" xfId="7328"/>
    <cellStyle name="60% - Énfasis6 76" xfId="7329"/>
    <cellStyle name="60% - Énfasis6 76 2" xfId="7330"/>
    <cellStyle name="60% - Énfasis6 77" xfId="7331"/>
    <cellStyle name="60% - Énfasis6 77 2" xfId="7332"/>
    <cellStyle name="60% - Énfasis6 78" xfId="7333"/>
    <cellStyle name="60% - Énfasis6 78 2" xfId="7334"/>
    <cellStyle name="60% - Énfasis6 79" xfId="7335"/>
    <cellStyle name="60% - Énfasis6 79 2" xfId="7336"/>
    <cellStyle name="60% - Énfasis6 8" xfId="7337"/>
    <cellStyle name="60% - Énfasis6 8 2" xfId="7338"/>
    <cellStyle name="60% - Énfasis6 80" xfId="7339"/>
    <cellStyle name="60% - Énfasis6 80 2" xfId="7340"/>
    <cellStyle name="60% - Énfasis6 81" xfId="7341"/>
    <cellStyle name="60% - Énfasis6 81 2" xfId="7342"/>
    <cellStyle name="60% - Énfasis6 82" xfId="7343"/>
    <cellStyle name="60% - Énfasis6 82 2" xfId="7344"/>
    <cellStyle name="60% - Énfasis6 83" xfId="7345"/>
    <cellStyle name="60% - Énfasis6 83 2" xfId="7346"/>
    <cellStyle name="60% - Énfasis6 84" xfId="7347"/>
    <cellStyle name="60% - Énfasis6 84 2" xfId="7348"/>
    <cellStyle name="60% - Énfasis6 85" xfId="7349"/>
    <cellStyle name="60% - Énfasis6 85 2" xfId="7350"/>
    <cellStyle name="60% - Énfasis6 86" xfId="7351"/>
    <cellStyle name="60% - Énfasis6 86 2" xfId="7352"/>
    <cellStyle name="60% - Énfasis6 87" xfId="7353"/>
    <cellStyle name="60% - Énfasis6 87 2" xfId="7354"/>
    <cellStyle name="60% - Énfasis6 88" xfId="7355"/>
    <cellStyle name="60% - Énfasis6 88 2" xfId="7356"/>
    <cellStyle name="60% - Énfasis6 89" xfId="7357"/>
    <cellStyle name="60% - Énfasis6 89 2" xfId="7358"/>
    <cellStyle name="60% - Énfasis6 9" xfId="7359"/>
    <cellStyle name="60% - Énfasis6 9 2" xfId="7360"/>
    <cellStyle name="60% - Énfasis6 90" xfId="7361"/>
    <cellStyle name="60% - Énfasis6 90 2" xfId="7362"/>
    <cellStyle name="60% - Énfasis6 91" xfId="7363"/>
    <cellStyle name="60% - Énfasis6 91 2" xfId="7364"/>
    <cellStyle name="60% - Énfasis6 92" xfId="7365"/>
    <cellStyle name="60% - Énfasis6 92 2" xfId="7366"/>
    <cellStyle name="60% - Énfasis6 93" xfId="7367"/>
    <cellStyle name="60% - Énfasis6 93 2" xfId="7368"/>
    <cellStyle name="60% - Énfasis6 94" xfId="7369"/>
    <cellStyle name="60% - Énfasis6 94 2" xfId="7370"/>
    <cellStyle name="60% - Énfasis6 95" xfId="7371"/>
    <cellStyle name="60% - Énfasis6 95 2" xfId="7372"/>
    <cellStyle name="60% - Énfasis6 96" xfId="7373"/>
    <cellStyle name="60% - Énfasis6 96 2" xfId="7374"/>
    <cellStyle name="60% - Énfasis6 97" xfId="7375"/>
    <cellStyle name="60% - Énfasis6 97 2" xfId="7376"/>
    <cellStyle name="60% - Énfasis6 98" xfId="7377"/>
    <cellStyle name="60% - Énfasis6 98 2" xfId="7378"/>
    <cellStyle name="60% - Énfasis6 99" xfId="7379"/>
    <cellStyle name="60% - Énfasis6 99 2" xfId="7380"/>
    <cellStyle name="Accent1" xfId="7381"/>
    <cellStyle name="Accent1 2" xfId="7382"/>
    <cellStyle name="Accent1 3" xfId="7383"/>
    <cellStyle name="Accent1 4" xfId="7384"/>
    <cellStyle name="Accent2" xfId="7385"/>
    <cellStyle name="Accent2 2" xfId="7386"/>
    <cellStyle name="Accent2 3" xfId="7387"/>
    <cellStyle name="Accent2 4" xfId="7388"/>
    <cellStyle name="Accent3" xfId="7389"/>
    <cellStyle name="Accent3 2" xfId="7390"/>
    <cellStyle name="Accent3 3" xfId="7391"/>
    <cellStyle name="Accent3 4" xfId="7392"/>
    <cellStyle name="Accent4" xfId="7393"/>
    <cellStyle name="Accent4 2" xfId="7394"/>
    <cellStyle name="Accent4 3" xfId="7395"/>
    <cellStyle name="Accent4 4" xfId="7396"/>
    <cellStyle name="Accent5" xfId="7397"/>
    <cellStyle name="Accent5 2" xfId="7398"/>
    <cellStyle name="Accent5 3" xfId="7399"/>
    <cellStyle name="Accent5 4" xfId="7400"/>
    <cellStyle name="Accent6" xfId="7401"/>
    <cellStyle name="Accent6 2" xfId="7402"/>
    <cellStyle name="Accent6 3" xfId="7403"/>
    <cellStyle name="Accent6 4" xfId="7404"/>
    <cellStyle name="ANCLAS,REZONES Y SUS PARTES,DE FUNDICION,DE HIERRO O DE ACERO" xfId="64"/>
    <cellStyle name="ANCLAS,REZONES Y SUS PARTES,DE FUNDICION,DE HIERRO O DE ACERO 10" xfId="7405"/>
    <cellStyle name="ANCLAS,REZONES Y SUS PARTES,DE FUNDICION,DE HIERRO O DE ACERO 11" xfId="7406"/>
    <cellStyle name="ANCLAS,REZONES Y SUS PARTES,DE FUNDICION,DE HIERRO O DE ACERO 19" xfId="7407"/>
    <cellStyle name="ANCLAS,REZONES Y SUS PARTES,DE FUNDICION,DE HIERRO O DE ACERO 19 2" xfId="7408"/>
    <cellStyle name="ANCLAS,REZONES Y SUS PARTES,DE FUNDICION,DE HIERRO O DE ACERO 2" xfId="7"/>
    <cellStyle name="ANCLAS,REZONES Y SUS PARTES,DE FUNDICION,DE HIERRO O DE ACERO 2 2" xfId="7409"/>
    <cellStyle name="ANCLAS,REZONES Y SUS PARTES,DE FUNDICION,DE HIERRO O DE ACERO 3" xfId="7410"/>
    <cellStyle name="ANCLAS,REZONES Y SUS PARTES,DE FUNDICION,DE HIERRO O DE ACERO 3 2" xfId="7411"/>
    <cellStyle name="ANCLAS,REZONES Y SUS PARTES,DE FUNDICION,DE HIERRO O DE ACERO 3 3" xfId="7412"/>
    <cellStyle name="ANCLAS,REZONES Y SUS PARTES,DE FUNDICION,DE HIERRO O DE ACERO 3 3 2" xfId="7413"/>
    <cellStyle name="ANCLAS,REZONES Y SUS PARTES,DE FUNDICION,DE HIERRO O DE ACERO 3 4" xfId="7414"/>
    <cellStyle name="ANCLAS,REZONES Y SUS PARTES,DE FUNDICION,DE HIERRO O DE ACERO 3 5" xfId="7415"/>
    <cellStyle name="ANCLAS,REZONES Y SUS PARTES,DE FUNDICION,DE HIERRO O DE ACERO 3 6" xfId="7416"/>
    <cellStyle name="ANCLAS,REZONES Y SUS PARTES,DE FUNDICION,DE HIERRO O DE ACERO 3 7" xfId="7417"/>
    <cellStyle name="ANCLAS,REZONES Y SUS PARTES,DE FUNDICION,DE HIERRO O DE ACERO 4" xfId="7418"/>
    <cellStyle name="ANCLAS,REZONES Y SUS PARTES,DE FUNDICION,DE HIERRO O DE ACERO 4 2" xfId="7419"/>
    <cellStyle name="ANCLAS,REZONES Y SUS PARTES,DE FUNDICION,DE HIERRO O DE ACERO 5" xfId="7420"/>
    <cellStyle name="ANCLAS,REZONES Y SUS PARTES,DE FUNDICION,DE HIERRO O DE ACERO 5 2" xfId="7421"/>
    <cellStyle name="ANCLAS,REZONES Y SUS PARTES,DE FUNDICION,DE HIERRO O DE ACERO 6" xfId="7422"/>
    <cellStyle name="ANCLAS,REZONES Y SUS PARTES,DE FUNDICION,DE HIERRO O DE ACERO 6 2" xfId="7423"/>
    <cellStyle name="ANCLAS,REZONES Y SUS PARTES,DE FUNDICION,DE HIERRO O DE ACERO 7" xfId="7424"/>
    <cellStyle name="ANCLAS,REZONES Y SUS PARTES,DE FUNDICION,DE HIERRO O DE ACERO 7 2" xfId="7425"/>
    <cellStyle name="ANCLAS,REZONES Y SUS PARTES,DE FUNDICION,DE HIERRO O DE ACERO 8" xfId="7426"/>
    <cellStyle name="ANCLAS,REZONES Y SUS PARTES,DE FUNDICION,DE HIERRO O DE ACERO 8 2" xfId="7427"/>
    <cellStyle name="ANCLAS,REZONES Y SUS PARTES,DE FUNDICION,DE HIERRO O DE ACERO 9" xfId="7428"/>
    <cellStyle name="ANCLAS,REZONES Y SUS PARTES,DE FUNDICION,DE HIERRO O DE ACERO_basegraficos2011 (version 2)oct2012" xfId="7429"/>
    <cellStyle name="Bad" xfId="7430"/>
    <cellStyle name="Bad 2" xfId="7431"/>
    <cellStyle name="Bad 3" xfId="7432"/>
    <cellStyle name="Bad 4" xfId="7433"/>
    <cellStyle name="Buena 10" xfId="7434"/>
    <cellStyle name="Buena 10 2" xfId="7435"/>
    <cellStyle name="Buena 100" xfId="7436"/>
    <cellStyle name="Buena 100 2" xfId="7437"/>
    <cellStyle name="Buena 101" xfId="7438"/>
    <cellStyle name="Buena 101 2" xfId="7439"/>
    <cellStyle name="Buena 102" xfId="7440"/>
    <cellStyle name="Buena 102 2" xfId="7441"/>
    <cellStyle name="Buena 103" xfId="7442"/>
    <cellStyle name="Buena 103 2" xfId="7443"/>
    <cellStyle name="Buena 104" xfId="7444"/>
    <cellStyle name="Buena 104 2" xfId="7445"/>
    <cellStyle name="Buena 105" xfId="7446"/>
    <cellStyle name="Buena 105 2" xfId="7447"/>
    <cellStyle name="Buena 106" xfId="7448"/>
    <cellStyle name="Buena 106 2" xfId="7449"/>
    <cellStyle name="Buena 107" xfId="7450"/>
    <cellStyle name="Buena 107 2" xfId="7451"/>
    <cellStyle name="Buena 108" xfId="7452"/>
    <cellStyle name="Buena 108 2" xfId="7453"/>
    <cellStyle name="Buena 109" xfId="7454"/>
    <cellStyle name="Buena 109 2" xfId="7455"/>
    <cellStyle name="Buena 11" xfId="7456"/>
    <cellStyle name="Buena 11 2" xfId="7457"/>
    <cellStyle name="Buena 110" xfId="7458"/>
    <cellStyle name="Buena 110 2" xfId="7459"/>
    <cellStyle name="Buena 111" xfId="7460"/>
    <cellStyle name="Buena 111 2" xfId="7461"/>
    <cellStyle name="Buena 112" xfId="7462"/>
    <cellStyle name="Buena 112 2" xfId="7463"/>
    <cellStyle name="Buena 113" xfId="7464"/>
    <cellStyle name="Buena 113 2" xfId="7465"/>
    <cellStyle name="Buena 114" xfId="7466"/>
    <cellStyle name="Buena 114 2" xfId="7467"/>
    <cellStyle name="Buena 115" xfId="7468"/>
    <cellStyle name="Buena 115 2" xfId="7469"/>
    <cellStyle name="Buena 116" xfId="7470"/>
    <cellStyle name="Buena 116 2" xfId="7471"/>
    <cellStyle name="Buena 117" xfId="7472"/>
    <cellStyle name="Buena 117 2" xfId="7473"/>
    <cellStyle name="Buena 118" xfId="7474"/>
    <cellStyle name="Buena 118 2" xfId="7475"/>
    <cellStyle name="Buena 119" xfId="7476"/>
    <cellStyle name="Buena 119 2" xfId="7477"/>
    <cellStyle name="Buena 12" xfId="7478"/>
    <cellStyle name="Buena 12 2" xfId="7479"/>
    <cellStyle name="Buena 120" xfId="7480"/>
    <cellStyle name="Buena 120 2" xfId="7481"/>
    <cellStyle name="Buena 121" xfId="7482"/>
    <cellStyle name="Buena 121 2" xfId="7483"/>
    <cellStyle name="Buena 122" xfId="7484"/>
    <cellStyle name="Buena 122 2" xfId="7485"/>
    <cellStyle name="Buena 123" xfId="7486"/>
    <cellStyle name="Buena 123 2" xfId="7487"/>
    <cellStyle name="Buena 124" xfId="7488"/>
    <cellStyle name="Buena 124 2" xfId="7489"/>
    <cellStyle name="Buena 125" xfId="7490"/>
    <cellStyle name="Buena 125 2" xfId="7491"/>
    <cellStyle name="Buena 126" xfId="7492"/>
    <cellStyle name="Buena 126 2" xfId="7493"/>
    <cellStyle name="Buena 127" xfId="7494"/>
    <cellStyle name="Buena 127 2" xfId="7495"/>
    <cellStyle name="Buena 128" xfId="7496"/>
    <cellStyle name="Buena 128 2" xfId="7497"/>
    <cellStyle name="Buena 129" xfId="7498"/>
    <cellStyle name="Buena 129 2" xfId="7499"/>
    <cellStyle name="Buena 13" xfId="7500"/>
    <cellStyle name="Buena 13 2" xfId="7501"/>
    <cellStyle name="Buena 130" xfId="7502"/>
    <cellStyle name="Buena 130 2" xfId="7503"/>
    <cellStyle name="Buena 131" xfId="7504"/>
    <cellStyle name="Buena 131 2" xfId="7505"/>
    <cellStyle name="Buena 132" xfId="7506"/>
    <cellStyle name="Buena 132 2" xfId="7507"/>
    <cellStyle name="Buena 133" xfId="7508"/>
    <cellStyle name="Buena 133 2" xfId="7509"/>
    <cellStyle name="Buena 134" xfId="7510"/>
    <cellStyle name="Buena 134 2" xfId="7511"/>
    <cellStyle name="Buena 135" xfId="7512"/>
    <cellStyle name="Buena 135 2" xfId="7513"/>
    <cellStyle name="Buena 136" xfId="7514"/>
    <cellStyle name="Buena 136 2" xfId="7515"/>
    <cellStyle name="Buena 137" xfId="7516"/>
    <cellStyle name="Buena 137 2" xfId="7517"/>
    <cellStyle name="Buena 138" xfId="7518"/>
    <cellStyle name="Buena 138 2" xfId="7519"/>
    <cellStyle name="Buena 139" xfId="7520"/>
    <cellStyle name="Buena 139 2" xfId="7521"/>
    <cellStyle name="Buena 14" xfId="7522"/>
    <cellStyle name="Buena 14 2" xfId="7523"/>
    <cellStyle name="Buena 140" xfId="7524"/>
    <cellStyle name="Buena 140 2" xfId="7525"/>
    <cellStyle name="Buena 141" xfId="7526"/>
    <cellStyle name="Buena 141 2" xfId="7527"/>
    <cellStyle name="Buena 142" xfId="7528"/>
    <cellStyle name="Buena 142 2" xfId="7529"/>
    <cellStyle name="Buena 143" xfId="7530"/>
    <cellStyle name="Buena 143 2" xfId="7531"/>
    <cellStyle name="Buena 144" xfId="7532"/>
    <cellStyle name="Buena 144 2" xfId="7533"/>
    <cellStyle name="Buena 145" xfId="7534"/>
    <cellStyle name="Buena 145 2" xfId="7535"/>
    <cellStyle name="Buena 146" xfId="7536"/>
    <cellStyle name="Buena 146 2" xfId="7537"/>
    <cellStyle name="Buena 147" xfId="7538"/>
    <cellStyle name="Buena 147 2" xfId="7539"/>
    <cellStyle name="Buena 148" xfId="7540"/>
    <cellStyle name="Buena 148 2" xfId="7541"/>
    <cellStyle name="Buena 149" xfId="7542"/>
    <cellStyle name="Buena 149 2" xfId="7543"/>
    <cellStyle name="Buena 15" xfId="7544"/>
    <cellStyle name="Buena 15 2" xfId="7545"/>
    <cellStyle name="Buena 150" xfId="7546"/>
    <cellStyle name="Buena 150 2" xfId="7547"/>
    <cellStyle name="Buena 151" xfId="7548"/>
    <cellStyle name="Buena 151 2" xfId="7549"/>
    <cellStyle name="Buena 152" xfId="7550"/>
    <cellStyle name="Buena 152 2" xfId="7551"/>
    <cellStyle name="Buena 153" xfId="7552"/>
    <cellStyle name="Buena 153 2" xfId="7553"/>
    <cellStyle name="Buena 154" xfId="7554"/>
    <cellStyle name="Buena 154 2" xfId="7555"/>
    <cellStyle name="Buena 155" xfId="7556"/>
    <cellStyle name="Buena 155 2" xfId="7557"/>
    <cellStyle name="Buena 156" xfId="7558"/>
    <cellStyle name="Buena 156 2" xfId="7559"/>
    <cellStyle name="Buena 157" xfId="7560"/>
    <cellStyle name="Buena 157 2" xfId="7561"/>
    <cellStyle name="Buena 158" xfId="7562"/>
    <cellStyle name="Buena 158 2" xfId="7563"/>
    <cellStyle name="Buena 159" xfId="7564"/>
    <cellStyle name="Buena 159 2" xfId="7565"/>
    <cellStyle name="Buena 16" xfId="7566"/>
    <cellStyle name="Buena 16 2" xfId="7567"/>
    <cellStyle name="Buena 160" xfId="7568"/>
    <cellStyle name="Buena 160 2" xfId="7569"/>
    <cellStyle name="Buena 161" xfId="7570"/>
    <cellStyle name="Buena 161 2" xfId="7571"/>
    <cellStyle name="Buena 162" xfId="7572"/>
    <cellStyle name="Buena 162 2" xfId="7573"/>
    <cellStyle name="Buena 163" xfId="7574"/>
    <cellStyle name="Buena 163 2" xfId="7575"/>
    <cellStyle name="Buena 164" xfId="7576"/>
    <cellStyle name="Buena 164 2" xfId="7577"/>
    <cellStyle name="Buena 165" xfId="7578"/>
    <cellStyle name="Buena 165 2" xfId="7579"/>
    <cellStyle name="Buena 166" xfId="7580"/>
    <cellStyle name="Buena 166 2" xfId="7581"/>
    <cellStyle name="Buena 167" xfId="7582"/>
    <cellStyle name="Buena 167 2" xfId="7583"/>
    <cellStyle name="Buena 168" xfId="7584"/>
    <cellStyle name="Buena 168 2" xfId="7585"/>
    <cellStyle name="Buena 169" xfId="7586"/>
    <cellStyle name="Buena 169 2" xfId="7587"/>
    <cellStyle name="Buena 17" xfId="7588"/>
    <cellStyle name="Buena 17 2" xfId="7589"/>
    <cellStyle name="Buena 170" xfId="7590"/>
    <cellStyle name="Buena 170 2" xfId="7591"/>
    <cellStyle name="Buena 171" xfId="7592"/>
    <cellStyle name="Buena 171 2" xfId="7593"/>
    <cellStyle name="Buena 172" xfId="7594"/>
    <cellStyle name="Buena 172 2" xfId="7595"/>
    <cellStyle name="Buena 173" xfId="7596"/>
    <cellStyle name="Buena 173 2" xfId="7597"/>
    <cellStyle name="Buena 174" xfId="7598"/>
    <cellStyle name="Buena 174 2" xfId="7599"/>
    <cellStyle name="Buena 175" xfId="7600"/>
    <cellStyle name="Buena 175 2" xfId="7601"/>
    <cellStyle name="Buena 176" xfId="7602"/>
    <cellStyle name="Buena 176 2" xfId="7603"/>
    <cellStyle name="Buena 177" xfId="7604"/>
    <cellStyle name="Buena 177 2" xfId="7605"/>
    <cellStyle name="Buena 178" xfId="7606"/>
    <cellStyle name="Buena 178 2" xfId="7607"/>
    <cellStyle name="Buena 179" xfId="7608"/>
    <cellStyle name="Buena 179 2" xfId="7609"/>
    <cellStyle name="Buena 18" xfId="7610"/>
    <cellStyle name="Buena 18 2" xfId="7611"/>
    <cellStyle name="Buena 180" xfId="7612"/>
    <cellStyle name="Buena 180 2" xfId="7613"/>
    <cellStyle name="Buena 181" xfId="7614"/>
    <cellStyle name="Buena 181 2" xfId="7615"/>
    <cellStyle name="Buena 182" xfId="7616"/>
    <cellStyle name="Buena 182 2" xfId="7617"/>
    <cellStyle name="Buena 183" xfId="7618"/>
    <cellStyle name="Buena 183 2" xfId="7619"/>
    <cellStyle name="Buena 184" xfId="7620"/>
    <cellStyle name="Buena 184 2" xfId="7621"/>
    <cellStyle name="Buena 185" xfId="7622"/>
    <cellStyle name="Buena 185 2" xfId="7623"/>
    <cellStyle name="Buena 186" xfId="7624"/>
    <cellStyle name="Buena 186 2" xfId="7625"/>
    <cellStyle name="Buena 187" xfId="7626"/>
    <cellStyle name="Buena 187 2" xfId="7627"/>
    <cellStyle name="Buena 188" xfId="7628"/>
    <cellStyle name="Buena 188 2" xfId="7629"/>
    <cellStyle name="Buena 189" xfId="7630"/>
    <cellStyle name="Buena 189 2" xfId="7631"/>
    <cellStyle name="Buena 19" xfId="7632"/>
    <cellStyle name="Buena 19 2" xfId="7633"/>
    <cellStyle name="Buena 190" xfId="7634"/>
    <cellStyle name="Buena 190 2" xfId="7635"/>
    <cellStyle name="Buena 2" xfId="65"/>
    <cellStyle name="Buena 2 10" xfId="7636"/>
    <cellStyle name="Buena 2 11" xfId="7637"/>
    <cellStyle name="Buena 2 12" xfId="7638"/>
    <cellStyle name="Buena 2 13" xfId="7639"/>
    <cellStyle name="Buena 2 14" xfId="7640"/>
    <cellStyle name="Buena 2 15" xfId="7641"/>
    <cellStyle name="Buena 2 2" xfId="7642"/>
    <cellStyle name="Buena 2 2 2" xfId="7643"/>
    <cellStyle name="Buena 2 2 3" xfId="7644"/>
    <cellStyle name="Buena 2 3" xfId="7645"/>
    <cellStyle name="Buena 2 4" xfId="7646"/>
    <cellStyle name="Buena 2 5" xfId="7647"/>
    <cellStyle name="Buena 2 6" xfId="7648"/>
    <cellStyle name="Buena 2 7" xfId="7649"/>
    <cellStyle name="Buena 2 8" xfId="7650"/>
    <cellStyle name="Buena 2 9" xfId="7651"/>
    <cellStyle name="Buena 20" xfId="7652"/>
    <cellStyle name="Buena 20 2" xfId="7653"/>
    <cellStyle name="Buena 21" xfId="7654"/>
    <cellStyle name="Buena 21 2" xfId="7655"/>
    <cellStyle name="Buena 22" xfId="7656"/>
    <cellStyle name="Buena 22 2" xfId="7657"/>
    <cellStyle name="Buena 23" xfId="7658"/>
    <cellStyle name="Buena 23 2" xfId="7659"/>
    <cellStyle name="Buena 24" xfId="7660"/>
    <cellStyle name="Buena 24 2" xfId="7661"/>
    <cellStyle name="Buena 25" xfId="7662"/>
    <cellStyle name="Buena 25 2" xfId="7663"/>
    <cellStyle name="Buena 26" xfId="7664"/>
    <cellStyle name="Buena 26 2" xfId="7665"/>
    <cellStyle name="Buena 27" xfId="7666"/>
    <cellStyle name="Buena 27 2" xfId="7667"/>
    <cellStyle name="Buena 28" xfId="7668"/>
    <cellStyle name="Buena 28 2" xfId="7669"/>
    <cellStyle name="Buena 29" xfId="7670"/>
    <cellStyle name="Buena 29 2" xfId="7671"/>
    <cellStyle name="Buena 3" xfId="66"/>
    <cellStyle name="Buena 3 2" xfId="7672"/>
    <cellStyle name="Buena 3 3" xfId="7673"/>
    <cellStyle name="Buena 30" xfId="7674"/>
    <cellStyle name="Buena 30 2" xfId="7675"/>
    <cellStyle name="Buena 31" xfId="7676"/>
    <cellStyle name="Buena 31 2" xfId="7677"/>
    <cellStyle name="Buena 32" xfId="7678"/>
    <cellStyle name="Buena 32 2" xfId="7679"/>
    <cellStyle name="Buena 33" xfId="7680"/>
    <cellStyle name="Buena 33 2" xfId="7681"/>
    <cellStyle name="Buena 34" xfId="7682"/>
    <cellStyle name="Buena 34 2" xfId="7683"/>
    <cellStyle name="Buena 35" xfId="7684"/>
    <cellStyle name="Buena 35 2" xfId="7685"/>
    <cellStyle name="Buena 36" xfId="7686"/>
    <cellStyle name="Buena 36 2" xfId="7687"/>
    <cellStyle name="Buena 37" xfId="7688"/>
    <cellStyle name="Buena 37 2" xfId="7689"/>
    <cellStyle name="Buena 38" xfId="7690"/>
    <cellStyle name="Buena 38 2" xfId="7691"/>
    <cellStyle name="Buena 39" xfId="7692"/>
    <cellStyle name="Buena 39 2" xfId="7693"/>
    <cellStyle name="Buena 4" xfId="67"/>
    <cellStyle name="Buena 4 2" xfId="7694"/>
    <cellStyle name="Buena 4 3" xfId="7695"/>
    <cellStyle name="Buena 40" xfId="7696"/>
    <cellStyle name="Buena 40 2" xfId="7697"/>
    <cellStyle name="Buena 41" xfId="7698"/>
    <cellStyle name="Buena 41 2" xfId="7699"/>
    <cellStyle name="Buena 42" xfId="7700"/>
    <cellStyle name="Buena 42 2" xfId="7701"/>
    <cellStyle name="Buena 43" xfId="7702"/>
    <cellStyle name="Buena 43 2" xfId="7703"/>
    <cellStyle name="Buena 44" xfId="7704"/>
    <cellStyle name="Buena 44 2" xfId="7705"/>
    <cellStyle name="Buena 45" xfId="7706"/>
    <cellStyle name="Buena 45 2" xfId="7707"/>
    <cellStyle name="Buena 46" xfId="7708"/>
    <cellStyle name="Buena 46 2" xfId="7709"/>
    <cellStyle name="Buena 47" xfId="7710"/>
    <cellStyle name="Buena 47 2" xfId="7711"/>
    <cellStyle name="Buena 48" xfId="7712"/>
    <cellStyle name="Buena 48 2" xfId="7713"/>
    <cellStyle name="Buena 49" xfId="7714"/>
    <cellStyle name="Buena 49 2" xfId="7715"/>
    <cellStyle name="Buena 5" xfId="7716"/>
    <cellStyle name="Buena 5 2" xfId="7717"/>
    <cellStyle name="Buena 50" xfId="7718"/>
    <cellStyle name="Buena 50 2" xfId="7719"/>
    <cellStyle name="Buena 51" xfId="7720"/>
    <cellStyle name="Buena 51 2" xfId="7721"/>
    <cellStyle name="Buena 52" xfId="7722"/>
    <cellStyle name="Buena 52 2" xfId="7723"/>
    <cellStyle name="Buena 53" xfId="7724"/>
    <cellStyle name="Buena 53 2" xfId="7725"/>
    <cellStyle name="Buena 54" xfId="7726"/>
    <cellStyle name="Buena 54 2" xfId="7727"/>
    <cellStyle name="Buena 55" xfId="7728"/>
    <cellStyle name="Buena 55 2" xfId="7729"/>
    <cellStyle name="Buena 56" xfId="7730"/>
    <cellStyle name="Buena 56 2" xfId="7731"/>
    <cellStyle name="Buena 57" xfId="7732"/>
    <cellStyle name="Buena 57 2" xfId="7733"/>
    <cellStyle name="Buena 58" xfId="7734"/>
    <cellStyle name="Buena 58 2" xfId="7735"/>
    <cellStyle name="Buena 59" xfId="7736"/>
    <cellStyle name="Buena 59 2" xfId="7737"/>
    <cellStyle name="Buena 6" xfId="7738"/>
    <cellStyle name="Buena 6 2" xfId="7739"/>
    <cellStyle name="Buena 60" xfId="7740"/>
    <cellStyle name="Buena 60 2" xfId="7741"/>
    <cellStyle name="Buena 61" xfId="7742"/>
    <cellStyle name="Buena 61 2" xfId="7743"/>
    <cellStyle name="Buena 62" xfId="7744"/>
    <cellStyle name="Buena 62 2" xfId="7745"/>
    <cellStyle name="Buena 63" xfId="7746"/>
    <cellStyle name="Buena 63 2" xfId="7747"/>
    <cellStyle name="Buena 64" xfId="7748"/>
    <cellStyle name="Buena 64 2" xfId="7749"/>
    <cellStyle name="Buena 65" xfId="7750"/>
    <cellStyle name="Buena 65 2" xfId="7751"/>
    <cellStyle name="Buena 66" xfId="7752"/>
    <cellStyle name="Buena 66 2" xfId="7753"/>
    <cellStyle name="Buena 67" xfId="7754"/>
    <cellStyle name="Buena 67 2" xfId="7755"/>
    <cellStyle name="Buena 68" xfId="7756"/>
    <cellStyle name="Buena 68 2" xfId="7757"/>
    <cellStyle name="Buena 69" xfId="7758"/>
    <cellStyle name="Buena 69 2" xfId="7759"/>
    <cellStyle name="Buena 7" xfId="7760"/>
    <cellStyle name="Buena 7 2" xfId="7761"/>
    <cellStyle name="Buena 70" xfId="7762"/>
    <cellStyle name="Buena 70 2" xfId="7763"/>
    <cellStyle name="Buena 71" xfId="7764"/>
    <cellStyle name="Buena 71 2" xfId="7765"/>
    <cellStyle name="Buena 72" xfId="7766"/>
    <cellStyle name="Buena 72 2" xfId="7767"/>
    <cellStyle name="Buena 73" xfId="7768"/>
    <cellStyle name="Buena 73 2" xfId="7769"/>
    <cellStyle name="Buena 74" xfId="7770"/>
    <cellStyle name="Buena 74 2" xfId="7771"/>
    <cellStyle name="Buena 75" xfId="7772"/>
    <cellStyle name="Buena 75 2" xfId="7773"/>
    <cellStyle name="Buena 76" xfId="7774"/>
    <cellStyle name="Buena 76 2" xfId="7775"/>
    <cellStyle name="Buena 77" xfId="7776"/>
    <cellStyle name="Buena 77 2" xfId="7777"/>
    <cellStyle name="Buena 78" xfId="7778"/>
    <cellStyle name="Buena 78 2" xfId="7779"/>
    <cellStyle name="Buena 79" xfId="7780"/>
    <cellStyle name="Buena 79 2" xfId="7781"/>
    <cellStyle name="Buena 8" xfId="7782"/>
    <cellStyle name="Buena 8 2" xfId="7783"/>
    <cellStyle name="Buena 80" xfId="7784"/>
    <cellStyle name="Buena 80 2" xfId="7785"/>
    <cellStyle name="Buena 81" xfId="7786"/>
    <cellStyle name="Buena 81 2" xfId="7787"/>
    <cellStyle name="Buena 82" xfId="7788"/>
    <cellStyle name="Buena 82 2" xfId="7789"/>
    <cellStyle name="Buena 83" xfId="7790"/>
    <cellStyle name="Buena 83 2" xfId="7791"/>
    <cellStyle name="Buena 84" xfId="7792"/>
    <cellStyle name="Buena 84 2" xfId="7793"/>
    <cellStyle name="Buena 85" xfId="7794"/>
    <cellStyle name="Buena 85 2" xfId="7795"/>
    <cellStyle name="Buena 86" xfId="7796"/>
    <cellStyle name="Buena 86 2" xfId="7797"/>
    <cellStyle name="Buena 87" xfId="7798"/>
    <cellStyle name="Buena 87 2" xfId="7799"/>
    <cellStyle name="Buena 88" xfId="7800"/>
    <cellStyle name="Buena 88 2" xfId="7801"/>
    <cellStyle name="Buena 89" xfId="7802"/>
    <cellStyle name="Buena 89 2" xfId="7803"/>
    <cellStyle name="Buena 9" xfId="7804"/>
    <cellStyle name="Buena 9 2" xfId="7805"/>
    <cellStyle name="Buena 90" xfId="7806"/>
    <cellStyle name="Buena 90 2" xfId="7807"/>
    <cellStyle name="Buena 91" xfId="7808"/>
    <cellStyle name="Buena 91 2" xfId="7809"/>
    <cellStyle name="Buena 92" xfId="7810"/>
    <cellStyle name="Buena 92 2" xfId="7811"/>
    <cellStyle name="Buena 93" xfId="7812"/>
    <cellStyle name="Buena 93 2" xfId="7813"/>
    <cellStyle name="Buena 94" xfId="7814"/>
    <cellStyle name="Buena 94 2" xfId="7815"/>
    <cellStyle name="Buena 95" xfId="7816"/>
    <cellStyle name="Buena 95 2" xfId="7817"/>
    <cellStyle name="Buena 96" xfId="7818"/>
    <cellStyle name="Buena 96 2" xfId="7819"/>
    <cellStyle name="Buena 97" xfId="7820"/>
    <cellStyle name="Buena 97 2" xfId="7821"/>
    <cellStyle name="Buena 98" xfId="7822"/>
    <cellStyle name="Buena 98 2" xfId="7823"/>
    <cellStyle name="Buena 99" xfId="7824"/>
    <cellStyle name="Buena 99 2" xfId="7825"/>
    <cellStyle name="Calculation" xfId="7826"/>
    <cellStyle name="Calculation 2" xfId="7827"/>
    <cellStyle name="Calculation 3" xfId="7828"/>
    <cellStyle name="Calculation 4" xfId="7829"/>
    <cellStyle name="Cálculo 10" xfId="7830"/>
    <cellStyle name="Cálculo 10 2" xfId="7831"/>
    <cellStyle name="Cálculo 100" xfId="7832"/>
    <cellStyle name="Cálculo 100 2" xfId="7833"/>
    <cellStyle name="Cálculo 101" xfId="7834"/>
    <cellStyle name="Cálculo 101 2" xfId="7835"/>
    <cellStyle name="Cálculo 102" xfId="7836"/>
    <cellStyle name="Cálculo 102 2" xfId="7837"/>
    <cellStyle name="Cálculo 103" xfId="7838"/>
    <cellStyle name="Cálculo 103 2" xfId="7839"/>
    <cellStyle name="Cálculo 104" xfId="7840"/>
    <cellStyle name="Cálculo 104 2" xfId="7841"/>
    <cellStyle name="Cálculo 105" xfId="7842"/>
    <cellStyle name="Cálculo 105 2" xfId="7843"/>
    <cellStyle name="Cálculo 106" xfId="7844"/>
    <cellStyle name="Cálculo 106 2" xfId="7845"/>
    <cellStyle name="Cálculo 107" xfId="7846"/>
    <cellStyle name="Cálculo 107 2" xfId="7847"/>
    <cellStyle name="Cálculo 108" xfId="7848"/>
    <cellStyle name="Cálculo 108 2" xfId="7849"/>
    <cellStyle name="Cálculo 109" xfId="7850"/>
    <cellStyle name="Cálculo 109 2" xfId="7851"/>
    <cellStyle name="Cálculo 11" xfId="7852"/>
    <cellStyle name="Cálculo 11 2" xfId="7853"/>
    <cellStyle name="Cálculo 110" xfId="7854"/>
    <cellStyle name="Cálculo 110 2" xfId="7855"/>
    <cellStyle name="Cálculo 111" xfId="7856"/>
    <cellStyle name="Cálculo 111 2" xfId="7857"/>
    <cellStyle name="Cálculo 112" xfId="7858"/>
    <cellStyle name="Cálculo 112 2" xfId="7859"/>
    <cellStyle name="Cálculo 113" xfId="7860"/>
    <cellStyle name="Cálculo 113 2" xfId="7861"/>
    <cellStyle name="Cálculo 114" xfId="7862"/>
    <cellStyle name="Cálculo 114 2" xfId="7863"/>
    <cellStyle name="Cálculo 115" xfId="7864"/>
    <cellStyle name="Cálculo 115 2" xfId="7865"/>
    <cellStyle name="Cálculo 116" xfId="7866"/>
    <cellStyle name="Cálculo 116 2" xfId="7867"/>
    <cellStyle name="Cálculo 117" xfId="7868"/>
    <cellStyle name="Cálculo 117 2" xfId="7869"/>
    <cellStyle name="Cálculo 118" xfId="7870"/>
    <cellStyle name="Cálculo 118 2" xfId="7871"/>
    <cellStyle name="Cálculo 119" xfId="7872"/>
    <cellStyle name="Cálculo 119 2" xfId="7873"/>
    <cellStyle name="Cálculo 12" xfId="7874"/>
    <cellStyle name="Cálculo 12 2" xfId="7875"/>
    <cellStyle name="Cálculo 120" xfId="7876"/>
    <cellStyle name="Cálculo 120 2" xfId="7877"/>
    <cellStyle name="Cálculo 121" xfId="7878"/>
    <cellStyle name="Cálculo 121 2" xfId="7879"/>
    <cellStyle name="Cálculo 122" xfId="7880"/>
    <cellStyle name="Cálculo 122 2" xfId="7881"/>
    <cellStyle name="Cálculo 123" xfId="7882"/>
    <cellStyle name="Cálculo 123 2" xfId="7883"/>
    <cellStyle name="Cálculo 124" xfId="7884"/>
    <cellStyle name="Cálculo 124 2" xfId="7885"/>
    <cellStyle name="Cálculo 125" xfId="7886"/>
    <cellStyle name="Cálculo 125 2" xfId="7887"/>
    <cellStyle name="Cálculo 126" xfId="7888"/>
    <cellStyle name="Cálculo 126 2" xfId="7889"/>
    <cellStyle name="Cálculo 127" xfId="7890"/>
    <cellStyle name="Cálculo 127 2" xfId="7891"/>
    <cellStyle name="Cálculo 128" xfId="7892"/>
    <cellStyle name="Cálculo 128 2" xfId="7893"/>
    <cellStyle name="Cálculo 129" xfId="7894"/>
    <cellStyle name="Cálculo 129 2" xfId="7895"/>
    <cellStyle name="Cálculo 13" xfId="7896"/>
    <cellStyle name="Cálculo 13 2" xfId="7897"/>
    <cellStyle name="Cálculo 130" xfId="7898"/>
    <cellStyle name="Cálculo 130 2" xfId="7899"/>
    <cellStyle name="Cálculo 131" xfId="7900"/>
    <cellStyle name="Cálculo 131 2" xfId="7901"/>
    <cellStyle name="Cálculo 132" xfId="7902"/>
    <cellStyle name="Cálculo 132 2" xfId="7903"/>
    <cellStyle name="Cálculo 133" xfId="7904"/>
    <cellStyle name="Cálculo 133 2" xfId="7905"/>
    <cellStyle name="Cálculo 134" xfId="7906"/>
    <cellStyle name="Cálculo 134 2" xfId="7907"/>
    <cellStyle name="Cálculo 135" xfId="7908"/>
    <cellStyle name="Cálculo 135 2" xfId="7909"/>
    <cellStyle name="Cálculo 136" xfId="7910"/>
    <cellStyle name="Cálculo 136 2" xfId="7911"/>
    <cellStyle name="Cálculo 137" xfId="7912"/>
    <cellStyle name="Cálculo 137 2" xfId="7913"/>
    <cellStyle name="Cálculo 138" xfId="7914"/>
    <cellStyle name="Cálculo 138 2" xfId="7915"/>
    <cellStyle name="Cálculo 139" xfId="7916"/>
    <cellStyle name="Cálculo 139 2" xfId="7917"/>
    <cellStyle name="Cálculo 14" xfId="7918"/>
    <cellStyle name="Cálculo 14 2" xfId="7919"/>
    <cellStyle name="Cálculo 140" xfId="7920"/>
    <cellStyle name="Cálculo 140 2" xfId="7921"/>
    <cellStyle name="Cálculo 141" xfId="7922"/>
    <cellStyle name="Cálculo 141 2" xfId="7923"/>
    <cellStyle name="Cálculo 142" xfId="7924"/>
    <cellStyle name="Cálculo 142 2" xfId="7925"/>
    <cellStyle name="Cálculo 143" xfId="7926"/>
    <cellStyle name="Cálculo 143 2" xfId="7927"/>
    <cellStyle name="Cálculo 144" xfId="7928"/>
    <cellStyle name="Cálculo 144 2" xfId="7929"/>
    <cellStyle name="Cálculo 145" xfId="7930"/>
    <cellStyle name="Cálculo 145 2" xfId="7931"/>
    <cellStyle name="Cálculo 146" xfId="7932"/>
    <cellStyle name="Cálculo 146 2" xfId="7933"/>
    <cellStyle name="Cálculo 147" xfId="7934"/>
    <cellStyle name="Cálculo 147 2" xfId="7935"/>
    <cellStyle name="Cálculo 148" xfId="7936"/>
    <cellStyle name="Cálculo 148 2" xfId="7937"/>
    <cellStyle name="Cálculo 149" xfId="7938"/>
    <cellStyle name="Cálculo 149 2" xfId="7939"/>
    <cellStyle name="Cálculo 15" xfId="7940"/>
    <cellStyle name="Cálculo 15 2" xfId="7941"/>
    <cellStyle name="Cálculo 150" xfId="7942"/>
    <cellStyle name="Cálculo 150 2" xfId="7943"/>
    <cellStyle name="Cálculo 151" xfId="7944"/>
    <cellStyle name="Cálculo 151 2" xfId="7945"/>
    <cellStyle name="Cálculo 152" xfId="7946"/>
    <cellStyle name="Cálculo 152 2" xfId="7947"/>
    <cellStyle name="Cálculo 153" xfId="7948"/>
    <cellStyle name="Cálculo 153 2" xfId="7949"/>
    <cellStyle name="Cálculo 154" xfId="7950"/>
    <cellStyle name="Cálculo 154 2" xfId="7951"/>
    <cellStyle name="Cálculo 155" xfId="7952"/>
    <cellStyle name="Cálculo 155 2" xfId="7953"/>
    <cellStyle name="Cálculo 156" xfId="7954"/>
    <cellStyle name="Cálculo 156 2" xfId="7955"/>
    <cellStyle name="Cálculo 157" xfId="7956"/>
    <cellStyle name="Cálculo 157 2" xfId="7957"/>
    <cellStyle name="Cálculo 158" xfId="7958"/>
    <cellStyle name="Cálculo 158 2" xfId="7959"/>
    <cellStyle name="Cálculo 159" xfId="7960"/>
    <cellStyle name="Cálculo 159 2" xfId="7961"/>
    <cellStyle name="Cálculo 16" xfId="7962"/>
    <cellStyle name="Cálculo 16 2" xfId="7963"/>
    <cellStyle name="Cálculo 160" xfId="7964"/>
    <cellStyle name="Cálculo 160 2" xfId="7965"/>
    <cellStyle name="Cálculo 161" xfId="7966"/>
    <cellStyle name="Cálculo 161 2" xfId="7967"/>
    <cellStyle name="Cálculo 162" xfId="7968"/>
    <cellStyle name="Cálculo 162 2" xfId="7969"/>
    <cellStyle name="Cálculo 163" xfId="7970"/>
    <cellStyle name="Cálculo 163 2" xfId="7971"/>
    <cellStyle name="Cálculo 164" xfId="7972"/>
    <cellStyle name="Cálculo 164 2" xfId="7973"/>
    <cellStyle name="Cálculo 165" xfId="7974"/>
    <cellStyle name="Cálculo 165 2" xfId="7975"/>
    <cellStyle name="Cálculo 166" xfId="7976"/>
    <cellStyle name="Cálculo 166 2" xfId="7977"/>
    <cellStyle name="Cálculo 167" xfId="7978"/>
    <cellStyle name="Cálculo 167 2" xfId="7979"/>
    <cellStyle name="Cálculo 168" xfId="7980"/>
    <cellStyle name="Cálculo 168 2" xfId="7981"/>
    <cellStyle name="Cálculo 169" xfId="7982"/>
    <cellStyle name="Cálculo 169 2" xfId="7983"/>
    <cellStyle name="Cálculo 17" xfId="7984"/>
    <cellStyle name="Cálculo 17 2" xfId="7985"/>
    <cellStyle name="Cálculo 170" xfId="7986"/>
    <cellStyle name="Cálculo 170 2" xfId="7987"/>
    <cellStyle name="Cálculo 171" xfId="7988"/>
    <cellStyle name="Cálculo 171 2" xfId="7989"/>
    <cellStyle name="Cálculo 172" xfId="7990"/>
    <cellStyle name="Cálculo 172 2" xfId="7991"/>
    <cellStyle name="Cálculo 173" xfId="7992"/>
    <cellStyle name="Cálculo 173 2" xfId="7993"/>
    <cellStyle name="Cálculo 174" xfId="7994"/>
    <cellStyle name="Cálculo 174 2" xfId="7995"/>
    <cellStyle name="Cálculo 175" xfId="7996"/>
    <cellStyle name="Cálculo 175 2" xfId="7997"/>
    <cellStyle name="Cálculo 176" xfId="7998"/>
    <cellStyle name="Cálculo 176 2" xfId="7999"/>
    <cellStyle name="Cálculo 177" xfId="8000"/>
    <cellStyle name="Cálculo 177 2" xfId="8001"/>
    <cellStyle name="Cálculo 178" xfId="8002"/>
    <cellStyle name="Cálculo 178 2" xfId="8003"/>
    <cellStyle name="Cálculo 179" xfId="8004"/>
    <cellStyle name="Cálculo 179 2" xfId="8005"/>
    <cellStyle name="Cálculo 18" xfId="8006"/>
    <cellStyle name="Cálculo 18 2" xfId="8007"/>
    <cellStyle name="Cálculo 180" xfId="8008"/>
    <cellStyle name="Cálculo 180 2" xfId="8009"/>
    <cellStyle name="Cálculo 181" xfId="8010"/>
    <cellStyle name="Cálculo 181 2" xfId="8011"/>
    <cellStyle name="Cálculo 182" xfId="8012"/>
    <cellStyle name="Cálculo 182 2" xfId="8013"/>
    <cellStyle name="Cálculo 183" xfId="8014"/>
    <cellStyle name="Cálculo 183 2" xfId="8015"/>
    <cellStyle name="Cálculo 184" xfId="8016"/>
    <cellStyle name="Cálculo 184 2" xfId="8017"/>
    <cellStyle name="Cálculo 185" xfId="8018"/>
    <cellStyle name="Cálculo 185 2" xfId="8019"/>
    <cellStyle name="Cálculo 186" xfId="8020"/>
    <cellStyle name="Cálculo 186 2" xfId="8021"/>
    <cellStyle name="Cálculo 187" xfId="8022"/>
    <cellStyle name="Cálculo 187 2" xfId="8023"/>
    <cellStyle name="Cálculo 188" xfId="8024"/>
    <cellStyle name="Cálculo 188 2" xfId="8025"/>
    <cellStyle name="Cálculo 189" xfId="8026"/>
    <cellStyle name="Cálculo 189 2" xfId="8027"/>
    <cellStyle name="Cálculo 19" xfId="8028"/>
    <cellStyle name="Cálculo 19 2" xfId="8029"/>
    <cellStyle name="Cálculo 190" xfId="8030"/>
    <cellStyle name="Cálculo 190 2" xfId="8031"/>
    <cellStyle name="Cálculo 2" xfId="68"/>
    <cellStyle name="Cálculo 2 10" xfId="8032"/>
    <cellStyle name="Cálculo 2 11" xfId="8033"/>
    <cellStyle name="Cálculo 2 12" xfId="8034"/>
    <cellStyle name="Cálculo 2 13" xfId="8035"/>
    <cellStyle name="Cálculo 2 14" xfId="8036"/>
    <cellStyle name="Cálculo 2 15" xfId="8037"/>
    <cellStyle name="Cálculo 2 2" xfId="8038"/>
    <cellStyle name="Cálculo 2 2 2" xfId="8039"/>
    <cellStyle name="Cálculo 2 2 3" xfId="8040"/>
    <cellStyle name="Cálculo 2 3" xfId="8041"/>
    <cellStyle name="Cálculo 2 4" xfId="8042"/>
    <cellStyle name="Cálculo 2 5" xfId="8043"/>
    <cellStyle name="Cálculo 2 6" xfId="8044"/>
    <cellStyle name="Cálculo 2 7" xfId="8045"/>
    <cellStyle name="Cálculo 2 8" xfId="8046"/>
    <cellStyle name="Cálculo 2 9" xfId="8047"/>
    <cellStyle name="Cálculo 20" xfId="8048"/>
    <cellStyle name="Cálculo 20 2" xfId="8049"/>
    <cellStyle name="Cálculo 21" xfId="8050"/>
    <cellStyle name="Cálculo 21 2" xfId="8051"/>
    <cellStyle name="Cálculo 22" xfId="8052"/>
    <cellStyle name="Cálculo 22 2" xfId="8053"/>
    <cellStyle name="Cálculo 23" xfId="8054"/>
    <cellStyle name="Cálculo 23 2" xfId="8055"/>
    <cellStyle name="Cálculo 24" xfId="8056"/>
    <cellStyle name="Cálculo 24 2" xfId="8057"/>
    <cellStyle name="Cálculo 25" xfId="8058"/>
    <cellStyle name="Cálculo 25 2" xfId="8059"/>
    <cellStyle name="Cálculo 26" xfId="8060"/>
    <cellStyle name="Cálculo 26 2" xfId="8061"/>
    <cellStyle name="Cálculo 27" xfId="8062"/>
    <cellStyle name="Cálculo 27 2" xfId="8063"/>
    <cellStyle name="Cálculo 28" xfId="8064"/>
    <cellStyle name="Cálculo 28 2" xfId="8065"/>
    <cellStyle name="Cálculo 29" xfId="8066"/>
    <cellStyle name="Cálculo 29 2" xfId="8067"/>
    <cellStyle name="Cálculo 3" xfId="69"/>
    <cellStyle name="Cálculo 3 2" xfId="8068"/>
    <cellStyle name="Cálculo 3 3" xfId="8069"/>
    <cellStyle name="Cálculo 30" xfId="8070"/>
    <cellStyle name="Cálculo 30 2" xfId="8071"/>
    <cellStyle name="Cálculo 31" xfId="8072"/>
    <cellStyle name="Cálculo 31 2" xfId="8073"/>
    <cellStyle name="Cálculo 32" xfId="8074"/>
    <cellStyle name="Cálculo 32 2" xfId="8075"/>
    <cellStyle name="Cálculo 33" xfId="8076"/>
    <cellStyle name="Cálculo 33 2" xfId="8077"/>
    <cellStyle name="Cálculo 34" xfId="8078"/>
    <cellStyle name="Cálculo 34 2" xfId="8079"/>
    <cellStyle name="Cálculo 35" xfId="8080"/>
    <cellStyle name="Cálculo 35 2" xfId="8081"/>
    <cellStyle name="Cálculo 36" xfId="8082"/>
    <cellStyle name="Cálculo 36 2" xfId="8083"/>
    <cellStyle name="Cálculo 37" xfId="8084"/>
    <cellStyle name="Cálculo 37 2" xfId="8085"/>
    <cellStyle name="Cálculo 38" xfId="8086"/>
    <cellStyle name="Cálculo 38 2" xfId="8087"/>
    <cellStyle name="Cálculo 39" xfId="8088"/>
    <cellStyle name="Cálculo 39 2" xfId="8089"/>
    <cellStyle name="Cálculo 4" xfId="70"/>
    <cellStyle name="Cálculo 4 2" xfId="8090"/>
    <cellStyle name="Cálculo 4 3" xfId="8091"/>
    <cellStyle name="Cálculo 40" xfId="8092"/>
    <cellStyle name="Cálculo 40 2" xfId="8093"/>
    <cellStyle name="Cálculo 41" xfId="8094"/>
    <cellStyle name="Cálculo 41 2" xfId="8095"/>
    <cellStyle name="Cálculo 42" xfId="8096"/>
    <cellStyle name="Cálculo 42 2" xfId="8097"/>
    <cellStyle name="Cálculo 43" xfId="8098"/>
    <cellStyle name="Cálculo 43 2" xfId="8099"/>
    <cellStyle name="Cálculo 44" xfId="8100"/>
    <cellStyle name="Cálculo 44 2" xfId="8101"/>
    <cellStyle name="Cálculo 45" xfId="8102"/>
    <cellStyle name="Cálculo 45 2" xfId="8103"/>
    <cellStyle name="Cálculo 46" xfId="8104"/>
    <cellStyle name="Cálculo 46 2" xfId="8105"/>
    <cellStyle name="Cálculo 47" xfId="8106"/>
    <cellStyle name="Cálculo 47 2" xfId="8107"/>
    <cellStyle name="Cálculo 48" xfId="8108"/>
    <cellStyle name="Cálculo 48 2" xfId="8109"/>
    <cellStyle name="Cálculo 49" xfId="8110"/>
    <cellStyle name="Cálculo 49 2" xfId="8111"/>
    <cellStyle name="Cálculo 5" xfId="8112"/>
    <cellStyle name="Cálculo 5 2" xfId="8113"/>
    <cellStyle name="Cálculo 50" xfId="8114"/>
    <cellStyle name="Cálculo 50 2" xfId="8115"/>
    <cellStyle name="Cálculo 51" xfId="8116"/>
    <cellStyle name="Cálculo 51 2" xfId="8117"/>
    <cellStyle name="Cálculo 52" xfId="8118"/>
    <cellStyle name="Cálculo 52 2" xfId="8119"/>
    <cellStyle name="Cálculo 53" xfId="8120"/>
    <cellStyle name="Cálculo 53 2" xfId="8121"/>
    <cellStyle name="Cálculo 54" xfId="8122"/>
    <cellStyle name="Cálculo 54 2" xfId="8123"/>
    <cellStyle name="Cálculo 55" xfId="8124"/>
    <cellStyle name="Cálculo 55 2" xfId="8125"/>
    <cellStyle name="Cálculo 56" xfId="8126"/>
    <cellStyle name="Cálculo 56 2" xfId="8127"/>
    <cellStyle name="Cálculo 57" xfId="8128"/>
    <cellStyle name="Cálculo 57 2" xfId="8129"/>
    <cellStyle name="Cálculo 58" xfId="8130"/>
    <cellStyle name="Cálculo 58 2" xfId="8131"/>
    <cellStyle name="Cálculo 59" xfId="8132"/>
    <cellStyle name="Cálculo 59 2" xfId="8133"/>
    <cellStyle name="Cálculo 6" xfId="8134"/>
    <cellStyle name="Cálculo 6 2" xfId="8135"/>
    <cellStyle name="Cálculo 60" xfId="8136"/>
    <cellStyle name="Cálculo 60 2" xfId="8137"/>
    <cellStyle name="Cálculo 61" xfId="8138"/>
    <cellStyle name="Cálculo 61 2" xfId="8139"/>
    <cellStyle name="Cálculo 62" xfId="8140"/>
    <cellStyle name="Cálculo 62 2" xfId="8141"/>
    <cellStyle name="Cálculo 63" xfId="8142"/>
    <cellStyle name="Cálculo 63 2" xfId="8143"/>
    <cellStyle name="Cálculo 64" xfId="8144"/>
    <cellStyle name="Cálculo 64 2" xfId="8145"/>
    <cellStyle name="Cálculo 65" xfId="8146"/>
    <cellStyle name="Cálculo 65 2" xfId="8147"/>
    <cellStyle name="Cálculo 66" xfId="8148"/>
    <cellStyle name="Cálculo 66 2" xfId="8149"/>
    <cellStyle name="Cálculo 67" xfId="8150"/>
    <cellStyle name="Cálculo 67 2" xfId="8151"/>
    <cellStyle name="Cálculo 68" xfId="8152"/>
    <cellStyle name="Cálculo 68 2" xfId="8153"/>
    <cellStyle name="Cálculo 69" xfId="8154"/>
    <cellStyle name="Cálculo 69 2" xfId="8155"/>
    <cellStyle name="Cálculo 7" xfId="8156"/>
    <cellStyle name="Cálculo 7 2" xfId="8157"/>
    <cellStyle name="Cálculo 70" xfId="8158"/>
    <cellStyle name="Cálculo 70 2" xfId="8159"/>
    <cellStyle name="Cálculo 71" xfId="8160"/>
    <cellStyle name="Cálculo 71 2" xfId="8161"/>
    <cellStyle name="Cálculo 72" xfId="8162"/>
    <cellStyle name="Cálculo 72 2" xfId="8163"/>
    <cellStyle name="Cálculo 73" xfId="8164"/>
    <cellStyle name="Cálculo 73 2" xfId="8165"/>
    <cellStyle name="Cálculo 74" xfId="8166"/>
    <cellStyle name="Cálculo 74 2" xfId="8167"/>
    <cellStyle name="Cálculo 75" xfId="8168"/>
    <cellStyle name="Cálculo 75 2" xfId="8169"/>
    <cellStyle name="Cálculo 76" xfId="8170"/>
    <cellStyle name="Cálculo 76 2" xfId="8171"/>
    <cellStyle name="Cálculo 77" xfId="8172"/>
    <cellStyle name="Cálculo 77 2" xfId="8173"/>
    <cellStyle name="Cálculo 78" xfId="8174"/>
    <cellStyle name="Cálculo 78 2" xfId="8175"/>
    <cellStyle name="Cálculo 79" xfId="8176"/>
    <cellStyle name="Cálculo 79 2" xfId="8177"/>
    <cellStyle name="Cálculo 8" xfId="8178"/>
    <cellStyle name="Cálculo 8 2" xfId="8179"/>
    <cellStyle name="Cálculo 80" xfId="8180"/>
    <cellStyle name="Cálculo 80 2" xfId="8181"/>
    <cellStyle name="Cálculo 81" xfId="8182"/>
    <cellStyle name="Cálculo 81 2" xfId="8183"/>
    <cellStyle name="Cálculo 82" xfId="8184"/>
    <cellStyle name="Cálculo 82 2" xfId="8185"/>
    <cellStyle name="Cálculo 83" xfId="8186"/>
    <cellStyle name="Cálculo 83 2" xfId="8187"/>
    <cellStyle name="Cálculo 84" xfId="8188"/>
    <cellStyle name="Cálculo 84 2" xfId="8189"/>
    <cellStyle name="Cálculo 85" xfId="8190"/>
    <cellStyle name="Cálculo 85 2" xfId="8191"/>
    <cellStyle name="Cálculo 86" xfId="8192"/>
    <cellStyle name="Cálculo 86 2" xfId="8193"/>
    <cellStyle name="Cálculo 87" xfId="8194"/>
    <cellStyle name="Cálculo 87 2" xfId="8195"/>
    <cellStyle name="Cálculo 88" xfId="8196"/>
    <cellStyle name="Cálculo 88 2" xfId="8197"/>
    <cellStyle name="Cálculo 89" xfId="8198"/>
    <cellStyle name="Cálculo 89 2" xfId="8199"/>
    <cellStyle name="Cálculo 9" xfId="8200"/>
    <cellStyle name="Cálculo 9 2" xfId="8201"/>
    <cellStyle name="Cálculo 90" xfId="8202"/>
    <cellStyle name="Cálculo 90 2" xfId="8203"/>
    <cellStyle name="Cálculo 91" xfId="8204"/>
    <cellStyle name="Cálculo 91 2" xfId="8205"/>
    <cellStyle name="Cálculo 92" xfId="8206"/>
    <cellStyle name="Cálculo 92 2" xfId="8207"/>
    <cellStyle name="Cálculo 93" xfId="8208"/>
    <cellStyle name="Cálculo 93 2" xfId="8209"/>
    <cellStyle name="Cálculo 94" xfId="8210"/>
    <cellStyle name="Cálculo 94 2" xfId="8211"/>
    <cellStyle name="Cálculo 95" xfId="8212"/>
    <cellStyle name="Cálculo 95 2" xfId="8213"/>
    <cellStyle name="Cálculo 96" xfId="8214"/>
    <cellStyle name="Cálculo 96 2" xfId="8215"/>
    <cellStyle name="Cálculo 97" xfId="8216"/>
    <cellStyle name="Cálculo 97 2" xfId="8217"/>
    <cellStyle name="Cálculo 98" xfId="8218"/>
    <cellStyle name="Cálculo 98 2" xfId="8219"/>
    <cellStyle name="Cálculo 99" xfId="8220"/>
    <cellStyle name="Cálculo 99 2" xfId="8221"/>
    <cellStyle name="Celda de comprobación 10" xfId="8222"/>
    <cellStyle name="Celda de comprobación 10 2" xfId="8223"/>
    <cellStyle name="Celda de comprobación 100" xfId="8224"/>
    <cellStyle name="Celda de comprobación 100 2" xfId="8225"/>
    <cellStyle name="Celda de comprobación 101" xfId="8226"/>
    <cellStyle name="Celda de comprobación 101 2" xfId="8227"/>
    <cellStyle name="Celda de comprobación 102" xfId="8228"/>
    <cellStyle name="Celda de comprobación 102 2" xfId="8229"/>
    <cellStyle name="Celda de comprobación 103" xfId="8230"/>
    <cellStyle name="Celda de comprobación 103 2" xfId="8231"/>
    <cellStyle name="Celda de comprobación 104" xfId="8232"/>
    <cellStyle name="Celda de comprobación 104 2" xfId="8233"/>
    <cellStyle name="Celda de comprobación 105" xfId="8234"/>
    <cellStyle name="Celda de comprobación 105 2" xfId="8235"/>
    <cellStyle name="Celda de comprobación 106" xfId="8236"/>
    <cellStyle name="Celda de comprobación 106 2" xfId="8237"/>
    <cellStyle name="Celda de comprobación 107" xfId="8238"/>
    <cellStyle name="Celda de comprobación 107 2" xfId="8239"/>
    <cellStyle name="Celda de comprobación 108" xfId="8240"/>
    <cellStyle name="Celda de comprobación 108 2" xfId="8241"/>
    <cellStyle name="Celda de comprobación 109" xfId="8242"/>
    <cellStyle name="Celda de comprobación 109 2" xfId="8243"/>
    <cellStyle name="Celda de comprobación 11" xfId="8244"/>
    <cellStyle name="Celda de comprobación 11 2" xfId="8245"/>
    <cellStyle name="Celda de comprobación 110" xfId="8246"/>
    <cellStyle name="Celda de comprobación 110 2" xfId="8247"/>
    <cellStyle name="Celda de comprobación 111" xfId="8248"/>
    <cellStyle name="Celda de comprobación 111 2" xfId="8249"/>
    <cellStyle name="Celda de comprobación 112" xfId="8250"/>
    <cellStyle name="Celda de comprobación 112 2" xfId="8251"/>
    <cellStyle name="Celda de comprobación 113" xfId="8252"/>
    <cellStyle name="Celda de comprobación 113 2" xfId="8253"/>
    <cellStyle name="Celda de comprobación 114" xfId="8254"/>
    <cellStyle name="Celda de comprobación 114 2" xfId="8255"/>
    <cellStyle name="Celda de comprobación 115" xfId="8256"/>
    <cellStyle name="Celda de comprobación 115 2" xfId="8257"/>
    <cellStyle name="Celda de comprobación 116" xfId="8258"/>
    <cellStyle name="Celda de comprobación 116 2" xfId="8259"/>
    <cellStyle name="Celda de comprobación 117" xfId="8260"/>
    <cellStyle name="Celda de comprobación 117 2" xfId="8261"/>
    <cellStyle name="Celda de comprobación 118" xfId="8262"/>
    <cellStyle name="Celda de comprobación 118 2" xfId="8263"/>
    <cellStyle name="Celda de comprobación 119" xfId="8264"/>
    <cellStyle name="Celda de comprobación 119 2" xfId="8265"/>
    <cellStyle name="Celda de comprobación 12" xfId="8266"/>
    <cellStyle name="Celda de comprobación 12 2" xfId="8267"/>
    <cellStyle name="Celda de comprobación 120" xfId="8268"/>
    <cellStyle name="Celda de comprobación 120 2" xfId="8269"/>
    <cellStyle name="Celda de comprobación 121" xfId="8270"/>
    <cellStyle name="Celda de comprobación 121 2" xfId="8271"/>
    <cellStyle name="Celda de comprobación 122" xfId="8272"/>
    <cellStyle name="Celda de comprobación 122 2" xfId="8273"/>
    <cellStyle name="Celda de comprobación 123" xfId="8274"/>
    <cellStyle name="Celda de comprobación 123 2" xfId="8275"/>
    <cellStyle name="Celda de comprobación 124" xfId="8276"/>
    <cellStyle name="Celda de comprobación 124 2" xfId="8277"/>
    <cellStyle name="Celda de comprobación 125" xfId="8278"/>
    <cellStyle name="Celda de comprobación 125 2" xfId="8279"/>
    <cellStyle name="Celda de comprobación 126" xfId="8280"/>
    <cellStyle name="Celda de comprobación 126 2" xfId="8281"/>
    <cellStyle name="Celda de comprobación 127" xfId="8282"/>
    <cellStyle name="Celda de comprobación 127 2" xfId="8283"/>
    <cellStyle name="Celda de comprobación 128" xfId="8284"/>
    <cellStyle name="Celda de comprobación 128 2" xfId="8285"/>
    <cellStyle name="Celda de comprobación 129" xfId="8286"/>
    <cellStyle name="Celda de comprobación 129 2" xfId="8287"/>
    <cellStyle name="Celda de comprobación 13" xfId="8288"/>
    <cellStyle name="Celda de comprobación 13 2" xfId="8289"/>
    <cellStyle name="Celda de comprobación 130" xfId="8290"/>
    <cellStyle name="Celda de comprobación 130 2" xfId="8291"/>
    <cellStyle name="Celda de comprobación 131" xfId="8292"/>
    <cellStyle name="Celda de comprobación 131 2" xfId="8293"/>
    <cellStyle name="Celda de comprobación 132" xfId="8294"/>
    <cellStyle name="Celda de comprobación 132 2" xfId="8295"/>
    <cellStyle name="Celda de comprobación 133" xfId="8296"/>
    <cellStyle name="Celda de comprobación 133 2" xfId="8297"/>
    <cellStyle name="Celda de comprobación 134" xfId="8298"/>
    <cellStyle name="Celda de comprobación 134 2" xfId="8299"/>
    <cellStyle name="Celda de comprobación 135" xfId="8300"/>
    <cellStyle name="Celda de comprobación 135 2" xfId="8301"/>
    <cellStyle name="Celda de comprobación 136" xfId="8302"/>
    <cellStyle name="Celda de comprobación 136 2" xfId="8303"/>
    <cellStyle name="Celda de comprobación 137" xfId="8304"/>
    <cellStyle name="Celda de comprobación 137 2" xfId="8305"/>
    <cellStyle name="Celda de comprobación 138" xfId="8306"/>
    <cellStyle name="Celda de comprobación 138 2" xfId="8307"/>
    <cellStyle name="Celda de comprobación 139" xfId="8308"/>
    <cellStyle name="Celda de comprobación 139 2" xfId="8309"/>
    <cellStyle name="Celda de comprobación 14" xfId="8310"/>
    <cellStyle name="Celda de comprobación 14 2" xfId="8311"/>
    <cellStyle name="Celda de comprobación 140" xfId="8312"/>
    <cellStyle name="Celda de comprobación 140 2" xfId="8313"/>
    <cellStyle name="Celda de comprobación 141" xfId="8314"/>
    <cellStyle name="Celda de comprobación 141 2" xfId="8315"/>
    <cellStyle name="Celda de comprobación 142" xfId="8316"/>
    <cellStyle name="Celda de comprobación 142 2" xfId="8317"/>
    <cellStyle name="Celda de comprobación 143" xfId="8318"/>
    <cellStyle name="Celda de comprobación 143 2" xfId="8319"/>
    <cellStyle name="Celda de comprobación 144" xfId="8320"/>
    <cellStyle name="Celda de comprobación 144 2" xfId="8321"/>
    <cellStyle name="Celda de comprobación 145" xfId="8322"/>
    <cellStyle name="Celda de comprobación 145 2" xfId="8323"/>
    <cellStyle name="Celda de comprobación 146" xfId="8324"/>
    <cellStyle name="Celda de comprobación 146 2" xfId="8325"/>
    <cellStyle name="Celda de comprobación 147" xfId="8326"/>
    <cellStyle name="Celda de comprobación 147 2" xfId="8327"/>
    <cellStyle name="Celda de comprobación 148" xfId="8328"/>
    <cellStyle name="Celda de comprobación 148 2" xfId="8329"/>
    <cellStyle name="Celda de comprobación 149" xfId="8330"/>
    <cellStyle name="Celda de comprobación 149 2" xfId="8331"/>
    <cellStyle name="Celda de comprobación 15" xfId="8332"/>
    <cellStyle name="Celda de comprobación 15 2" xfId="8333"/>
    <cellStyle name="Celda de comprobación 150" xfId="8334"/>
    <cellStyle name="Celda de comprobación 150 2" xfId="8335"/>
    <cellStyle name="Celda de comprobación 151" xfId="8336"/>
    <cellStyle name="Celda de comprobación 151 2" xfId="8337"/>
    <cellStyle name="Celda de comprobación 152" xfId="8338"/>
    <cellStyle name="Celda de comprobación 152 2" xfId="8339"/>
    <cellStyle name="Celda de comprobación 153" xfId="8340"/>
    <cellStyle name="Celda de comprobación 153 2" xfId="8341"/>
    <cellStyle name="Celda de comprobación 154" xfId="8342"/>
    <cellStyle name="Celda de comprobación 154 2" xfId="8343"/>
    <cellStyle name="Celda de comprobación 155" xfId="8344"/>
    <cellStyle name="Celda de comprobación 155 2" xfId="8345"/>
    <cellStyle name="Celda de comprobación 156" xfId="8346"/>
    <cellStyle name="Celda de comprobación 156 2" xfId="8347"/>
    <cellStyle name="Celda de comprobación 157" xfId="8348"/>
    <cellStyle name="Celda de comprobación 157 2" xfId="8349"/>
    <cellStyle name="Celda de comprobación 158" xfId="8350"/>
    <cellStyle name="Celda de comprobación 158 2" xfId="8351"/>
    <cellStyle name="Celda de comprobación 159" xfId="8352"/>
    <cellStyle name="Celda de comprobación 159 2" xfId="8353"/>
    <cellStyle name="Celda de comprobación 16" xfId="8354"/>
    <cellStyle name="Celda de comprobación 16 2" xfId="8355"/>
    <cellStyle name="Celda de comprobación 160" xfId="8356"/>
    <cellStyle name="Celda de comprobación 160 2" xfId="8357"/>
    <cellStyle name="Celda de comprobación 161" xfId="8358"/>
    <cellStyle name="Celda de comprobación 161 2" xfId="8359"/>
    <cellStyle name="Celda de comprobación 162" xfId="8360"/>
    <cellStyle name="Celda de comprobación 162 2" xfId="8361"/>
    <cellStyle name="Celda de comprobación 163" xfId="8362"/>
    <cellStyle name="Celda de comprobación 163 2" xfId="8363"/>
    <cellStyle name="Celda de comprobación 164" xfId="8364"/>
    <cellStyle name="Celda de comprobación 164 2" xfId="8365"/>
    <cellStyle name="Celda de comprobación 165" xfId="8366"/>
    <cellStyle name="Celda de comprobación 165 2" xfId="8367"/>
    <cellStyle name="Celda de comprobación 166" xfId="8368"/>
    <cellStyle name="Celda de comprobación 166 2" xfId="8369"/>
    <cellStyle name="Celda de comprobación 167" xfId="8370"/>
    <cellStyle name="Celda de comprobación 167 2" xfId="8371"/>
    <cellStyle name="Celda de comprobación 168" xfId="8372"/>
    <cellStyle name="Celda de comprobación 168 2" xfId="8373"/>
    <cellStyle name="Celda de comprobación 169" xfId="8374"/>
    <cellStyle name="Celda de comprobación 169 2" xfId="8375"/>
    <cellStyle name="Celda de comprobación 17" xfId="8376"/>
    <cellStyle name="Celda de comprobación 17 2" xfId="8377"/>
    <cellStyle name="Celda de comprobación 170" xfId="8378"/>
    <cellStyle name="Celda de comprobación 170 2" xfId="8379"/>
    <cellStyle name="Celda de comprobación 171" xfId="8380"/>
    <cellStyle name="Celda de comprobación 171 2" xfId="8381"/>
    <cellStyle name="Celda de comprobación 172" xfId="8382"/>
    <cellStyle name="Celda de comprobación 172 2" xfId="8383"/>
    <cellStyle name="Celda de comprobación 173" xfId="8384"/>
    <cellStyle name="Celda de comprobación 173 2" xfId="8385"/>
    <cellStyle name="Celda de comprobación 174" xfId="8386"/>
    <cellStyle name="Celda de comprobación 174 2" xfId="8387"/>
    <cellStyle name="Celda de comprobación 175" xfId="8388"/>
    <cellStyle name="Celda de comprobación 175 2" xfId="8389"/>
    <cellStyle name="Celda de comprobación 176" xfId="8390"/>
    <cellStyle name="Celda de comprobación 176 2" xfId="8391"/>
    <cellStyle name="Celda de comprobación 177" xfId="8392"/>
    <cellStyle name="Celda de comprobación 177 2" xfId="8393"/>
    <cellStyle name="Celda de comprobación 178" xfId="8394"/>
    <cellStyle name="Celda de comprobación 178 2" xfId="8395"/>
    <cellStyle name="Celda de comprobación 179" xfId="8396"/>
    <cellStyle name="Celda de comprobación 179 2" xfId="8397"/>
    <cellStyle name="Celda de comprobación 18" xfId="8398"/>
    <cellStyle name="Celda de comprobación 18 2" xfId="8399"/>
    <cellStyle name="Celda de comprobación 180" xfId="8400"/>
    <cellStyle name="Celda de comprobación 180 2" xfId="8401"/>
    <cellStyle name="Celda de comprobación 181" xfId="8402"/>
    <cellStyle name="Celda de comprobación 181 2" xfId="8403"/>
    <cellStyle name="Celda de comprobación 182" xfId="8404"/>
    <cellStyle name="Celda de comprobación 182 2" xfId="8405"/>
    <cellStyle name="Celda de comprobación 183" xfId="8406"/>
    <cellStyle name="Celda de comprobación 183 2" xfId="8407"/>
    <cellStyle name="Celda de comprobación 184" xfId="8408"/>
    <cellStyle name="Celda de comprobación 184 2" xfId="8409"/>
    <cellStyle name="Celda de comprobación 185" xfId="8410"/>
    <cellStyle name="Celda de comprobación 185 2" xfId="8411"/>
    <cellStyle name="Celda de comprobación 186" xfId="8412"/>
    <cellStyle name="Celda de comprobación 186 2" xfId="8413"/>
    <cellStyle name="Celda de comprobación 187" xfId="8414"/>
    <cellStyle name="Celda de comprobación 187 2" xfId="8415"/>
    <cellStyle name="Celda de comprobación 188" xfId="8416"/>
    <cellStyle name="Celda de comprobación 188 2" xfId="8417"/>
    <cellStyle name="Celda de comprobación 189" xfId="8418"/>
    <cellStyle name="Celda de comprobación 189 2" xfId="8419"/>
    <cellStyle name="Celda de comprobación 19" xfId="8420"/>
    <cellStyle name="Celda de comprobación 19 2" xfId="8421"/>
    <cellStyle name="Celda de comprobación 190" xfId="8422"/>
    <cellStyle name="Celda de comprobación 190 2" xfId="8423"/>
    <cellStyle name="Celda de comprobación 2" xfId="71"/>
    <cellStyle name="Celda de comprobación 2 10" xfId="8424"/>
    <cellStyle name="Celda de comprobación 2 11" xfId="8425"/>
    <cellStyle name="Celda de comprobación 2 12" xfId="8426"/>
    <cellStyle name="Celda de comprobación 2 13" xfId="8427"/>
    <cellStyle name="Celda de comprobación 2 14" xfId="8428"/>
    <cellStyle name="Celda de comprobación 2 15" xfId="8429"/>
    <cellStyle name="Celda de comprobación 2 2" xfId="8430"/>
    <cellStyle name="Celda de comprobación 2 2 2" xfId="8431"/>
    <cellStyle name="Celda de comprobación 2 2 3" xfId="8432"/>
    <cellStyle name="Celda de comprobación 2 3" xfId="8433"/>
    <cellStyle name="Celda de comprobación 2 4" xfId="8434"/>
    <cellStyle name="Celda de comprobación 2 5" xfId="8435"/>
    <cellStyle name="Celda de comprobación 2 6" xfId="8436"/>
    <cellStyle name="Celda de comprobación 2 7" xfId="8437"/>
    <cellStyle name="Celda de comprobación 2 8" xfId="8438"/>
    <cellStyle name="Celda de comprobación 2 9" xfId="8439"/>
    <cellStyle name="Celda de comprobación 20" xfId="8440"/>
    <cellStyle name="Celda de comprobación 20 2" xfId="8441"/>
    <cellStyle name="Celda de comprobación 21" xfId="8442"/>
    <cellStyle name="Celda de comprobación 21 2" xfId="8443"/>
    <cellStyle name="Celda de comprobación 22" xfId="8444"/>
    <cellStyle name="Celda de comprobación 22 2" xfId="8445"/>
    <cellStyle name="Celda de comprobación 23" xfId="8446"/>
    <cellStyle name="Celda de comprobación 23 2" xfId="8447"/>
    <cellStyle name="Celda de comprobación 24" xfId="8448"/>
    <cellStyle name="Celda de comprobación 24 2" xfId="8449"/>
    <cellStyle name="Celda de comprobación 25" xfId="8450"/>
    <cellStyle name="Celda de comprobación 25 2" xfId="8451"/>
    <cellStyle name="Celda de comprobación 26" xfId="8452"/>
    <cellStyle name="Celda de comprobación 26 2" xfId="8453"/>
    <cellStyle name="Celda de comprobación 27" xfId="8454"/>
    <cellStyle name="Celda de comprobación 27 2" xfId="8455"/>
    <cellStyle name="Celda de comprobación 28" xfId="8456"/>
    <cellStyle name="Celda de comprobación 28 2" xfId="8457"/>
    <cellStyle name="Celda de comprobación 29" xfId="8458"/>
    <cellStyle name="Celda de comprobación 29 2" xfId="8459"/>
    <cellStyle name="Celda de comprobación 3" xfId="72"/>
    <cellStyle name="Celda de comprobación 3 2" xfId="8460"/>
    <cellStyle name="Celda de comprobación 3 3" xfId="8461"/>
    <cellStyle name="Celda de comprobación 30" xfId="8462"/>
    <cellStyle name="Celda de comprobación 30 2" xfId="8463"/>
    <cellStyle name="Celda de comprobación 31" xfId="8464"/>
    <cellStyle name="Celda de comprobación 31 2" xfId="8465"/>
    <cellStyle name="Celda de comprobación 32" xfId="8466"/>
    <cellStyle name="Celda de comprobación 32 2" xfId="8467"/>
    <cellStyle name="Celda de comprobación 33" xfId="8468"/>
    <cellStyle name="Celda de comprobación 33 2" xfId="8469"/>
    <cellStyle name="Celda de comprobación 34" xfId="8470"/>
    <cellStyle name="Celda de comprobación 34 2" xfId="8471"/>
    <cellStyle name="Celda de comprobación 35" xfId="8472"/>
    <cellStyle name="Celda de comprobación 35 2" xfId="8473"/>
    <cellStyle name="Celda de comprobación 36" xfId="8474"/>
    <cellStyle name="Celda de comprobación 36 2" xfId="8475"/>
    <cellStyle name="Celda de comprobación 37" xfId="8476"/>
    <cellStyle name="Celda de comprobación 37 2" xfId="8477"/>
    <cellStyle name="Celda de comprobación 38" xfId="8478"/>
    <cellStyle name="Celda de comprobación 38 2" xfId="8479"/>
    <cellStyle name="Celda de comprobación 39" xfId="8480"/>
    <cellStyle name="Celda de comprobación 39 2" xfId="8481"/>
    <cellStyle name="Celda de comprobación 4" xfId="73"/>
    <cellStyle name="Celda de comprobación 4 2" xfId="8482"/>
    <cellStyle name="Celda de comprobación 4 3" xfId="8483"/>
    <cellStyle name="Celda de comprobación 40" xfId="8484"/>
    <cellStyle name="Celda de comprobación 40 2" xfId="8485"/>
    <cellStyle name="Celda de comprobación 41" xfId="8486"/>
    <cellStyle name="Celda de comprobación 41 2" xfId="8487"/>
    <cellStyle name="Celda de comprobación 42" xfId="8488"/>
    <cellStyle name="Celda de comprobación 42 2" xfId="8489"/>
    <cellStyle name="Celda de comprobación 43" xfId="8490"/>
    <cellStyle name="Celda de comprobación 43 2" xfId="8491"/>
    <cellStyle name="Celda de comprobación 44" xfId="8492"/>
    <cellStyle name="Celda de comprobación 44 2" xfId="8493"/>
    <cellStyle name="Celda de comprobación 45" xfId="8494"/>
    <cellStyle name="Celda de comprobación 45 2" xfId="8495"/>
    <cellStyle name="Celda de comprobación 46" xfId="8496"/>
    <cellStyle name="Celda de comprobación 46 2" xfId="8497"/>
    <cellStyle name="Celda de comprobación 47" xfId="8498"/>
    <cellStyle name="Celda de comprobación 47 2" xfId="8499"/>
    <cellStyle name="Celda de comprobación 48" xfId="8500"/>
    <cellStyle name="Celda de comprobación 48 2" xfId="8501"/>
    <cellStyle name="Celda de comprobación 49" xfId="8502"/>
    <cellStyle name="Celda de comprobación 49 2" xfId="8503"/>
    <cellStyle name="Celda de comprobación 5" xfId="8504"/>
    <cellStyle name="Celda de comprobación 5 2" xfId="8505"/>
    <cellStyle name="Celda de comprobación 50" xfId="8506"/>
    <cellStyle name="Celda de comprobación 50 2" xfId="8507"/>
    <cellStyle name="Celda de comprobación 51" xfId="8508"/>
    <cellStyle name="Celda de comprobación 51 2" xfId="8509"/>
    <cellStyle name="Celda de comprobación 52" xfId="8510"/>
    <cellStyle name="Celda de comprobación 52 2" xfId="8511"/>
    <cellStyle name="Celda de comprobación 53" xfId="8512"/>
    <cellStyle name="Celda de comprobación 53 2" xfId="8513"/>
    <cellStyle name="Celda de comprobación 54" xfId="8514"/>
    <cellStyle name="Celda de comprobación 54 2" xfId="8515"/>
    <cellStyle name="Celda de comprobación 55" xfId="8516"/>
    <cellStyle name="Celda de comprobación 55 2" xfId="8517"/>
    <cellStyle name="Celda de comprobación 56" xfId="8518"/>
    <cellStyle name="Celda de comprobación 56 2" xfId="8519"/>
    <cellStyle name="Celda de comprobación 57" xfId="8520"/>
    <cellStyle name="Celda de comprobación 57 2" xfId="8521"/>
    <cellStyle name="Celda de comprobación 58" xfId="8522"/>
    <cellStyle name="Celda de comprobación 58 2" xfId="8523"/>
    <cellStyle name="Celda de comprobación 59" xfId="8524"/>
    <cellStyle name="Celda de comprobación 59 2" xfId="8525"/>
    <cellStyle name="Celda de comprobación 6" xfId="8526"/>
    <cellStyle name="Celda de comprobación 6 2" xfId="8527"/>
    <cellStyle name="Celda de comprobación 60" xfId="8528"/>
    <cellStyle name="Celda de comprobación 60 2" xfId="8529"/>
    <cellStyle name="Celda de comprobación 61" xfId="8530"/>
    <cellStyle name="Celda de comprobación 61 2" xfId="8531"/>
    <cellStyle name="Celda de comprobación 62" xfId="8532"/>
    <cellStyle name="Celda de comprobación 62 2" xfId="8533"/>
    <cellStyle name="Celda de comprobación 63" xfId="8534"/>
    <cellStyle name="Celda de comprobación 63 2" xfId="8535"/>
    <cellStyle name="Celda de comprobación 64" xfId="8536"/>
    <cellStyle name="Celda de comprobación 64 2" xfId="8537"/>
    <cellStyle name="Celda de comprobación 65" xfId="8538"/>
    <cellStyle name="Celda de comprobación 65 2" xfId="8539"/>
    <cellStyle name="Celda de comprobación 66" xfId="8540"/>
    <cellStyle name="Celda de comprobación 66 2" xfId="8541"/>
    <cellStyle name="Celda de comprobación 67" xfId="8542"/>
    <cellStyle name="Celda de comprobación 67 2" xfId="8543"/>
    <cellStyle name="Celda de comprobación 68" xfId="8544"/>
    <cellStyle name="Celda de comprobación 68 2" xfId="8545"/>
    <cellStyle name="Celda de comprobación 69" xfId="8546"/>
    <cellStyle name="Celda de comprobación 69 2" xfId="8547"/>
    <cellStyle name="Celda de comprobación 7" xfId="8548"/>
    <cellStyle name="Celda de comprobación 7 2" xfId="8549"/>
    <cellStyle name="Celda de comprobación 70" xfId="8550"/>
    <cellStyle name="Celda de comprobación 70 2" xfId="8551"/>
    <cellStyle name="Celda de comprobación 71" xfId="8552"/>
    <cellStyle name="Celda de comprobación 71 2" xfId="8553"/>
    <cellStyle name="Celda de comprobación 72" xfId="8554"/>
    <cellStyle name="Celda de comprobación 72 2" xfId="8555"/>
    <cellStyle name="Celda de comprobación 73" xfId="8556"/>
    <cellStyle name="Celda de comprobación 73 2" xfId="8557"/>
    <cellStyle name="Celda de comprobación 74" xfId="8558"/>
    <cellStyle name="Celda de comprobación 74 2" xfId="8559"/>
    <cellStyle name="Celda de comprobación 75" xfId="8560"/>
    <cellStyle name="Celda de comprobación 75 2" xfId="8561"/>
    <cellStyle name="Celda de comprobación 76" xfId="8562"/>
    <cellStyle name="Celda de comprobación 76 2" xfId="8563"/>
    <cellStyle name="Celda de comprobación 77" xfId="8564"/>
    <cellStyle name="Celda de comprobación 77 2" xfId="8565"/>
    <cellStyle name="Celda de comprobación 78" xfId="8566"/>
    <cellStyle name="Celda de comprobación 78 2" xfId="8567"/>
    <cellStyle name="Celda de comprobación 79" xfId="8568"/>
    <cellStyle name="Celda de comprobación 79 2" xfId="8569"/>
    <cellStyle name="Celda de comprobación 8" xfId="8570"/>
    <cellStyle name="Celda de comprobación 8 2" xfId="8571"/>
    <cellStyle name="Celda de comprobación 80" xfId="8572"/>
    <cellStyle name="Celda de comprobación 80 2" xfId="8573"/>
    <cellStyle name="Celda de comprobación 81" xfId="8574"/>
    <cellStyle name="Celda de comprobación 81 2" xfId="8575"/>
    <cellStyle name="Celda de comprobación 82" xfId="8576"/>
    <cellStyle name="Celda de comprobación 82 2" xfId="8577"/>
    <cellStyle name="Celda de comprobación 83" xfId="8578"/>
    <cellStyle name="Celda de comprobación 83 2" xfId="8579"/>
    <cellStyle name="Celda de comprobación 84" xfId="8580"/>
    <cellStyle name="Celda de comprobación 84 2" xfId="8581"/>
    <cellStyle name="Celda de comprobación 85" xfId="8582"/>
    <cellStyle name="Celda de comprobación 85 2" xfId="8583"/>
    <cellStyle name="Celda de comprobación 86" xfId="8584"/>
    <cellStyle name="Celda de comprobación 86 2" xfId="8585"/>
    <cellStyle name="Celda de comprobación 87" xfId="8586"/>
    <cellStyle name="Celda de comprobación 87 2" xfId="8587"/>
    <cellStyle name="Celda de comprobación 88" xfId="8588"/>
    <cellStyle name="Celda de comprobación 88 2" xfId="8589"/>
    <cellStyle name="Celda de comprobación 89" xfId="8590"/>
    <cellStyle name="Celda de comprobación 89 2" xfId="8591"/>
    <cellStyle name="Celda de comprobación 9" xfId="8592"/>
    <cellStyle name="Celda de comprobación 9 2" xfId="8593"/>
    <cellStyle name="Celda de comprobación 90" xfId="8594"/>
    <cellStyle name="Celda de comprobación 90 2" xfId="8595"/>
    <cellStyle name="Celda de comprobación 91" xfId="8596"/>
    <cellStyle name="Celda de comprobación 91 2" xfId="8597"/>
    <cellStyle name="Celda de comprobación 92" xfId="8598"/>
    <cellStyle name="Celda de comprobación 92 2" xfId="8599"/>
    <cellStyle name="Celda de comprobación 93" xfId="8600"/>
    <cellStyle name="Celda de comprobación 93 2" xfId="8601"/>
    <cellStyle name="Celda de comprobación 94" xfId="8602"/>
    <cellStyle name="Celda de comprobación 94 2" xfId="8603"/>
    <cellStyle name="Celda de comprobación 95" xfId="8604"/>
    <cellStyle name="Celda de comprobación 95 2" xfId="8605"/>
    <cellStyle name="Celda de comprobación 96" xfId="8606"/>
    <cellStyle name="Celda de comprobación 96 2" xfId="8607"/>
    <cellStyle name="Celda de comprobación 97" xfId="8608"/>
    <cellStyle name="Celda de comprobación 97 2" xfId="8609"/>
    <cellStyle name="Celda de comprobación 98" xfId="8610"/>
    <cellStyle name="Celda de comprobación 98 2" xfId="8611"/>
    <cellStyle name="Celda de comprobación 99" xfId="8612"/>
    <cellStyle name="Celda de comprobación 99 2" xfId="8613"/>
    <cellStyle name="Celda vinculada 10" xfId="8614"/>
    <cellStyle name="Celda vinculada 10 2" xfId="8615"/>
    <cellStyle name="Celda vinculada 100" xfId="8616"/>
    <cellStyle name="Celda vinculada 100 2" xfId="8617"/>
    <cellStyle name="Celda vinculada 101" xfId="8618"/>
    <cellStyle name="Celda vinculada 101 2" xfId="8619"/>
    <cellStyle name="Celda vinculada 102" xfId="8620"/>
    <cellStyle name="Celda vinculada 102 2" xfId="8621"/>
    <cellStyle name="Celda vinculada 103" xfId="8622"/>
    <cellStyle name="Celda vinculada 103 2" xfId="8623"/>
    <cellStyle name="Celda vinculada 104" xfId="8624"/>
    <cellStyle name="Celda vinculada 104 2" xfId="8625"/>
    <cellStyle name="Celda vinculada 105" xfId="8626"/>
    <cellStyle name="Celda vinculada 105 2" xfId="8627"/>
    <cellStyle name="Celda vinculada 106" xfId="8628"/>
    <cellStyle name="Celda vinculada 106 2" xfId="8629"/>
    <cellStyle name="Celda vinculada 107" xfId="8630"/>
    <cellStyle name="Celda vinculada 107 2" xfId="8631"/>
    <cellStyle name="Celda vinculada 108" xfId="8632"/>
    <cellStyle name="Celda vinculada 108 2" xfId="8633"/>
    <cellStyle name="Celda vinculada 109" xfId="8634"/>
    <cellStyle name="Celda vinculada 109 2" xfId="8635"/>
    <cellStyle name="Celda vinculada 11" xfId="8636"/>
    <cellStyle name="Celda vinculada 11 2" xfId="8637"/>
    <cellStyle name="Celda vinculada 110" xfId="8638"/>
    <cellStyle name="Celda vinculada 110 2" xfId="8639"/>
    <cellStyle name="Celda vinculada 111" xfId="8640"/>
    <cellStyle name="Celda vinculada 111 2" xfId="8641"/>
    <cellStyle name="Celda vinculada 112" xfId="8642"/>
    <cellStyle name="Celda vinculada 112 2" xfId="8643"/>
    <cellStyle name="Celda vinculada 112 2 2" xfId="8644"/>
    <cellStyle name="Celda vinculada 112 2 3" xfId="8645"/>
    <cellStyle name="Celda vinculada 112 3" xfId="8646"/>
    <cellStyle name="Celda vinculada 112 4" xfId="8647"/>
    <cellStyle name="Celda vinculada 113" xfId="8648"/>
    <cellStyle name="Celda vinculada 113 2" xfId="8649"/>
    <cellStyle name="Celda vinculada 113 2 2" xfId="8650"/>
    <cellStyle name="Celda vinculada 113 2 3" xfId="8651"/>
    <cellStyle name="Celda vinculada 113 3" xfId="8652"/>
    <cellStyle name="Celda vinculada 113 4" xfId="8653"/>
    <cellStyle name="Celda vinculada 114" xfId="8654"/>
    <cellStyle name="Celda vinculada 114 2" xfId="8655"/>
    <cellStyle name="Celda vinculada 114 2 2" xfId="8656"/>
    <cellStyle name="Celda vinculada 114 2 3" xfId="8657"/>
    <cellStyle name="Celda vinculada 114 3" xfId="8658"/>
    <cellStyle name="Celda vinculada 114 4" xfId="8659"/>
    <cellStyle name="Celda vinculada 115" xfId="8660"/>
    <cellStyle name="Celda vinculada 115 2" xfId="8661"/>
    <cellStyle name="Celda vinculada 115 2 2" xfId="8662"/>
    <cellStyle name="Celda vinculada 115 2 3" xfId="8663"/>
    <cellStyle name="Celda vinculada 115 3" xfId="8664"/>
    <cellStyle name="Celda vinculada 115 4" xfId="8665"/>
    <cellStyle name="Celda vinculada 116" xfId="8666"/>
    <cellStyle name="Celda vinculada 116 2" xfId="8667"/>
    <cellStyle name="Celda vinculada 116 2 2" xfId="8668"/>
    <cellStyle name="Celda vinculada 116 2 3" xfId="8669"/>
    <cellStyle name="Celda vinculada 116 3" xfId="8670"/>
    <cellStyle name="Celda vinculada 116 4" xfId="8671"/>
    <cellStyle name="Celda vinculada 117" xfId="8672"/>
    <cellStyle name="Celda vinculada 117 2" xfId="8673"/>
    <cellStyle name="Celda vinculada 117 2 2" xfId="8674"/>
    <cellStyle name="Celda vinculada 117 2 3" xfId="8675"/>
    <cellStyle name="Celda vinculada 117 3" xfId="8676"/>
    <cellStyle name="Celda vinculada 117 4" xfId="8677"/>
    <cellStyle name="Celda vinculada 118" xfId="8678"/>
    <cellStyle name="Celda vinculada 118 2" xfId="8679"/>
    <cellStyle name="Celda vinculada 118 2 2" xfId="8680"/>
    <cellStyle name="Celda vinculada 118 2 3" xfId="8681"/>
    <cellStyle name="Celda vinculada 118 3" xfId="8682"/>
    <cellStyle name="Celda vinculada 118 4" xfId="8683"/>
    <cellStyle name="Celda vinculada 119" xfId="8684"/>
    <cellStyle name="Celda vinculada 119 2" xfId="8685"/>
    <cellStyle name="Celda vinculada 119 2 2" xfId="8686"/>
    <cellStyle name="Celda vinculada 119 2 3" xfId="8687"/>
    <cellStyle name="Celda vinculada 119 3" xfId="8688"/>
    <cellStyle name="Celda vinculada 119 4" xfId="8689"/>
    <cellStyle name="Celda vinculada 12" xfId="8690"/>
    <cellStyle name="Celda vinculada 12 2" xfId="8691"/>
    <cellStyle name="Celda vinculada 12 2 2" xfId="8692"/>
    <cellStyle name="Celda vinculada 12 2 3" xfId="8693"/>
    <cellStyle name="Celda vinculada 12 3" xfId="8694"/>
    <cellStyle name="Celda vinculada 12 4" xfId="8695"/>
    <cellStyle name="Celda vinculada 120" xfId="8696"/>
    <cellStyle name="Celda vinculada 120 2" xfId="8697"/>
    <cellStyle name="Celda vinculada 120 2 2" xfId="8698"/>
    <cellStyle name="Celda vinculada 120 2 3" xfId="8699"/>
    <cellStyle name="Celda vinculada 120 3" xfId="8700"/>
    <cellStyle name="Celda vinculada 120 4" xfId="8701"/>
    <cellStyle name="Celda vinculada 121" xfId="8702"/>
    <cellStyle name="Celda vinculada 121 2" xfId="8703"/>
    <cellStyle name="Celda vinculada 121 2 2" xfId="8704"/>
    <cellStyle name="Celda vinculada 121 2 3" xfId="8705"/>
    <cellStyle name="Celda vinculada 121 3" xfId="8706"/>
    <cellStyle name="Celda vinculada 121 4" xfId="8707"/>
    <cellStyle name="Celda vinculada 122" xfId="8708"/>
    <cellStyle name="Celda vinculada 122 2" xfId="8709"/>
    <cellStyle name="Celda vinculada 122 2 2" xfId="8710"/>
    <cellStyle name="Celda vinculada 122 2 3" xfId="8711"/>
    <cellStyle name="Celda vinculada 122 3" xfId="8712"/>
    <cellStyle name="Celda vinculada 122 4" xfId="8713"/>
    <cellStyle name="Celda vinculada 123" xfId="8714"/>
    <cellStyle name="Celda vinculada 123 2" xfId="8715"/>
    <cellStyle name="Celda vinculada 123 2 2" xfId="8716"/>
    <cellStyle name="Celda vinculada 123 2 3" xfId="8717"/>
    <cellStyle name="Celda vinculada 123 3" xfId="8718"/>
    <cellStyle name="Celda vinculada 123 4" xfId="8719"/>
    <cellStyle name="Celda vinculada 124" xfId="8720"/>
    <cellStyle name="Celda vinculada 124 2" xfId="8721"/>
    <cellStyle name="Celda vinculada 124 2 2" xfId="8722"/>
    <cellStyle name="Celda vinculada 124 2 3" xfId="8723"/>
    <cellStyle name="Celda vinculada 124 3" xfId="8724"/>
    <cellStyle name="Celda vinculada 124 4" xfId="8725"/>
    <cellStyle name="Celda vinculada 125" xfId="8726"/>
    <cellStyle name="Celda vinculada 125 2" xfId="8727"/>
    <cellStyle name="Celda vinculada 125 2 2" xfId="8728"/>
    <cellStyle name="Celda vinculada 125 2 3" xfId="8729"/>
    <cellStyle name="Celda vinculada 125 3" xfId="8730"/>
    <cellStyle name="Celda vinculada 125 4" xfId="8731"/>
    <cellStyle name="Celda vinculada 126" xfId="8732"/>
    <cellStyle name="Celda vinculada 126 2" xfId="8733"/>
    <cellStyle name="Celda vinculada 126 2 2" xfId="8734"/>
    <cellStyle name="Celda vinculada 126 2 3" xfId="8735"/>
    <cellStyle name="Celda vinculada 126 3" xfId="8736"/>
    <cellStyle name="Celda vinculada 126 4" xfId="8737"/>
    <cellStyle name="Celda vinculada 127" xfId="8738"/>
    <cellStyle name="Celda vinculada 127 2" xfId="8739"/>
    <cellStyle name="Celda vinculada 127 2 2" xfId="8740"/>
    <cellStyle name="Celda vinculada 127 2 3" xfId="8741"/>
    <cellStyle name="Celda vinculada 127 3" xfId="8742"/>
    <cellStyle name="Celda vinculada 127 4" xfId="8743"/>
    <cellStyle name="Celda vinculada 128" xfId="8744"/>
    <cellStyle name="Celda vinculada 128 2" xfId="8745"/>
    <cellStyle name="Celda vinculada 128 2 2" xfId="8746"/>
    <cellStyle name="Celda vinculada 128 2 3" xfId="8747"/>
    <cellStyle name="Celda vinculada 128 3" xfId="8748"/>
    <cellStyle name="Celda vinculada 128 4" xfId="8749"/>
    <cellStyle name="Celda vinculada 129" xfId="8750"/>
    <cellStyle name="Celda vinculada 129 2" xfId="8751"/>
    <cellStyle name="Celda vinculada 129 2 2" xfId="8752"/>
    <cellStyle name="Celda vinculada 129 2 3" xfId="8753"/>
    <cellStyle name="Celda vinculada 129 3" xfId="8754"/>
    <cellStyle name="Celda vinculada 129 4" xfId="8755"/>
    <cellStyle name="Celda vinculada 13" xfId="8756"/>
    <cellStyle name="Celda vinculada 13 2" xfId="8757"/>
    <cellStyle name="Celda vinculada 13 2 2" xfId="8758"/>
    <cellStyle name="Celda vinculada 13 2 3" xfId="8759"/>
    <cellStyle name="Celda vinculada 13 3" xfId="8760"/>
    <cellStyle name="Celda vinculada 13 4" xfId="8761"/>
    <cellStyle name="Celda vinculada 130" xfId="8762"/>
    <cellStyle name="Celda vinculada 130 2" xfId="8763"/>
    <cellStyle name="Celda vinculada 130 2 2" xfId="8764"/>
    <cellStyle name="Celda vinculada 130 2 3" xfId="8765"/>
    <cellStyle name="Celda vinculada 130 3" xfId="8766"/>
    <cellStyle name="Celda vinculada 130 4" xfId="8767"/>
    <cellStyle name="Celda vinculada 131" xfId="8768"/>
    <cellStyle name="Celda vinculada 131 2" xfId="8769"/>
    <cellStyle name="Celda vinculada 131 2 2" xfId="8770"/>
    <cellStyle name="Celda vinculada 131 2 3" xfId="8771"/>
    <cellStyle name="Celda vinculada 131 3" xfId="8772"/>
    <cellStyle name="Celda vinculada 131 4" xfId="8773"/>
    <cellStyle name="Celda vinculada 132" xfId="8774"/>
    <cellStyle name="Celda vinculada 132 2" xfId="8775"/>
    <cellStyle name="Celda vinculada 132 2 2" xfId="8776"/>
    <cellStyle name="Celda vinculada 132 2 3" xfId="8777"/>
    <cellStyle name="Celda vinculada 132 3" xfId="8778"/>
    <cellStyle name="Celda vinculada 132 4" xfId="8779"/>
    <cellStyle name="Celda vinculada 133" xfId="8780"/>
    <cellStyle name="Celda vinculada 133 2" xfId="8781"/>
    <cellStyle name="Celda vinculada 133 2 2" xfId="8782"/>
    <cellStyle name="Celda vinculada 133 2 3" xfId="8783"/>
    <cellStyle name="Celda vinculada 133 3" xfId="8784"/>
    <cellStyle name="Celda vinculada 133 4" xfId="8785"/>
    <cellStyle name="Celda vinculada 134" xfId="8786"/>
    <cellStyle name="Celda vinculada 134 2" xfId="8787"/>
    <cellStyle name="Celda vinculada 134 2 2" xfId="8788"/>
    <cellStyle name="Celda vinculada 134 2 3" xfId="8789"/>
    <cellStyle name="Celda vinculada 134 3" xfId="8790"/>
    <cellStyle name="Celda vinculada 134 4" xfId="8791"/>
    <cellStyle name="Celda vinculada 135" xfId="8792"/>
    <cellStyle name="Celda vinculada 135 2" xfId="8793"/>
    <cellStyle name="Celda vinculada 135 2 2" xfId="8794"/>
    <cellStyle name="Celda vinculada 135 2 3" xfId="8795"/>
    <cellStyle name="Celda vinculada 135 3" xfId="8796"/>
    <cellStyle name="Celda vinculada 135 4" xfId="8797"/>
    <cellStyle name="Celda vinculada 136" xfId="8798"/>
    <cellStyle name="Celda vinculada 136 2" xfId="8799"/>
    <cellStyle name="Celda vinculada 136 2 2" xfId="8800"/>
    <cellStyle name="Celda vinculada 136 2 3" xfId="8801"/>
    <cellStyle name="Celda vinculada 136 3" xfId="8802"/>
    <cellStyle name="Celda vinculada 136 4" xfId="8803"/>
    <cellStyle name="Celda vinculada 137" xfId="8804"/>
    <cellStyle name="Celda vinculada 137 2" xfId="8805"/>
    <cellStyle name="Celda vinculada 137 2 2" xfId="8806"/>
    <cellStyle name="Celda vinculada 137 2 3" xfId="8807"/>
    <cellStyle name="Celda vinculada 137 3" xfId="8808"/>
    <cellStyle name="Celda vinculada 137 4" xfId="8809"/>
    <cellStyle name="Celda vinculada 138" xfId="8810"/>
    <cellStyle name="Celda vinculada 138 2" xfId="8811"/>
    <cellStyle name="Celda vinculada 138 2 2" xfId="8812"/>
    <cellStyle name="Celda vinculada 138 2 3" xfId="8813"/>
    <cellStyle name="Celda vinculada 138 3" xfId="8814"/>
    <cellStyle name="Celda vinculada 138 4" xfId="8815"/>
    <cellStyle name="Celda vinculada 139" xfId="8816"/>
    <cellStyle name="Celda vinculada 139 2" xfId="8817"/>
    <cellStyle name="Celda vinculada 139 2 2" xfId="8818"/>
    <cellStyle name="Celda vinculada 139 2 3" xfId="8819"/>
    <cellStyle name="Celda vinculada 139 3" xfId="8820"/>
    <cellStyle name="Celda vinculada 139 4" xfId="8821"/>
    <cellStyle name="Celda vinculada 14" xfId="8822"/>
    <cellStyle name="Celda vinculada 14 2" xfId="8823"/>
    <cellStyle name="Celda vinculada 14 2 2" xfId="8824"/>
    <cellStyle name="Celda vinculada 14 2 3" xfId="8825"/>
    <cellStyle name="Celda vinculada 14 3" xfId="8826"/>
    <cellStyle name="Celda vinculada 14 4" xfId="8827"/>
    <cellStyle name="Celda vinculada 140" xfId="8828"/>
    <cellStyle name="Celda vinculada 140 2" xfId="8829"/>
    <cellStyle name="Celda vinculada 140 2 2" xfId="8830"/>
    <cellStyle name="Celda vinculada 140 2 3" xfId="8831"/>
    <cellStyle name="Celda vinculada 140 3" xfId="8832"/>
    <cellStyle name="Celda vinculada 140 4" xfId="8833"/>
    <cellStyle name="Celda vinculada 141" xfId="8834"/>
    <cellStyle name="Celda vinculada 141 2" xfId="8835"/>
    <cellStyle name="Celda vinculada 141 2 2" xfId="8836"/>
    <cellStyle name="Celda vinculada 141 2 3" xfId="8837"/>
    <cellStyle name="Celda vinculada 141 3" xfId="8838"/>
    <cellStyle name="Celda vinculada 141 4" xfId="8839"/>
    <cellStyle name="Celda vinculada 142" xfId="8840"/>
    <cellStyle name="Celda vinculada 142 2" xfId="8841"/>
    <cellStyle name="Celda vinculada 142 2 2" xfId="8842"/>
    <cellStyle name="Celda vinculada 142 2 3" xfId="8843"/>
    <cellStyle name="Celda vinculada 142 3" xfId="8844"/>
    <cellStyle name="Celda vinculada 142 4" xfId="8845"/>
    <cellStyle name="Celda vinculada 143" xfId="8846"/>
    <cellStyle name="Celda vinculada 143 2" xfId="8847"/>
    <cellStyle name="Celda vinculada 143 2 2" xfId="8848"/>
    <cellStyle name="Celda vinculada 143 2 3" xfId="8849"/>
    <cellStyle name="Celda vinculada 143 3" xfId="8850"/>
    <cellStyle name="Celda vinculada 143 4" xfId="8851"/>
    <cellStyle name="Celda vinculada 144" xfId="8852"/>
    <cellStyle name="Celda vinculada 144 2" xfId="8853"/>
    <cellStyle name="Celda vinculada 144 2 2" xfId="8854"/>
    <cellStyle name="Celda vinculada 144 2 3" xfId="8855"/>
    <cellStyle name="Celda vinculada 144 3" xfId="8856"/>
    <cellStyle name="Celda vinculada 144 4" xfId="8857"/>
    <cellStyle name="Celda vinculada 145" xfId="8858"/>
    <cellStyle name="Celda vinculada 145 2" xfId="8859"/>
    <cellStyle name="Celda vinculada 145 2 2" xfId="8860"/>
    <cellStyle name="Celda vinculada 145 2 3" xfId="8861"/>
    <cellStyle name="Celda vinculada 145 3" xfId="8862"/>
    <cellStyle name="Celda vinculada 145 4" xfId="8863"/>
    <cellStyle name="Celda vinculada 146" xfId="8864"/>
    <cellStyle name="Celda vinculada 146 2" xfId="8865"/>
    <cellStyle name="Celda vinculada 146 2 2" xfId="8866"/>
    <cellStyle name="Celda vinculada 146 2 3" xfId="8867"/>
    <cellStyle name="Celda vinculada 146 3" xfId="8868"/>
    <cellStyle name="Celda vinculada 146 4" xfId="8869"/>
    <cellStyle name="Celda vinculada 147" xfId="8870"/>
    <cellStyle name="Celda vinculada 147 2" xfId="8871"/>
    <cellStyle name="Celda vinculada 147 2 2" xfId="8872"/>
    <cellStyle name="Celda vinculada 147 2 3" xfId="8873"/>
    <cellStyle name="Celda vinculada 147 3" xfId="8874"/>
    <cellStyle name="Celda vinculada 147 4" xfId="8875"/>
    <cellStyle name="Celda vinculada 148" xfId="8876"/>
    <cellStyle name="Celda vinculada 148 2" xfId="8877"/>
    <cellStyle name="Celda vinculada 148 2 2" xfId="8878"/>
    <cellStyle name="Celda vinculada 148 2 3" xfId="8879"/>
    <cellStyle name="Celda vinculada 148 3" xfId="8880"/>
    <cellStyle name="Celda vinculada 148 4" xfId="8881"/>
    <cellStyle name="Celda vinculada 149" xfId="8882"/>
    <cellStyle name="Celda vinculada 149 2" xfId="8883"/>
    <cellStyle name="Celda vinculada 149 2 2" xfId="8884"/>
    <cellStyle name="Celda vinculada 149 2 3" xfId="8885"/>
    <cellStyle name="Celda vinculada 149 3" xfId="8886"/>
    <cellStyle name="Celda vinculada 149 4" xfId="8887"/>
    <cellStyle name="Celda vinculada 15" xfId="8888"/>
    <cellStyle name="Celda vinculada 15 2" xfId="8889"/>
    <cellStyle name="Celda vinculada 15 2 2" xfId="8890"/>
    <cellStyle name="Celda vinculada 15 2 3" xfId="8891"/>
    <cellStyle name="Celda vinculada 15 3" xfId="8892"/>
    <cellStyle name="Celda vinculada 15 4" xfId="8893"/>
    <cellStyle name="Celda vinculada 150" xfId="8894"/>
    <cellStyle name="Celda vinculada 150 2" xfId="8895"/>
    <cellStyle name="Celda vinculada 150 2 2" xfId="8896"/>
    <cellStyle name="Celda vinculada 150 2 3" xfId="8897"/>
    <cellStyle name="Celda vinculada 150 3" xfId="8898"/>
    <cellStyle name="Celda vinculada 150 4" xfId="8899"/>
    <cellStyle name="Celda vinculada 151" xfId="8900"/>
    <cellStyle name="Celda vinculada 151 2" xfId="8901"/>
    <cellStyle name="Celda vinculada 151 2 2" xfId="8902"/>
    <cellStyle name="Celda vinculada 151 2 3" xfId="8903"/>
    <cellStyle name="Celda vinculada 151 3" xfId="8904"/>
    <cellStyle name="Celda vinculada 151 4" xfId="8905"/>
    <cellStyle name="Celda vinculada 152" xfId="8906"/>
    <cellStyle name="Celda vinculada 152 2" xfId="8907"/>
    <cellStyle name="Celda vinculada 152 2 2" xfId="8908"/>
    <cellStyle name="Celda vinculada 152 2 3" xfId="8909"/>
    <cellStyle name="Celda vinculada 152 3" xfId="8910"/>
    <cellStyle name="Celda vinculada 152 4" xfId="8911"/>
    <cellStyle name="Celda vinculada 153" xfId="8912"/>
    <cellStyle name="Celda vinculada 153 2" xfId="8913"/>
    <cellStyle name="Celda vinculada 153 2 2" xfId="8914"/>
    <cellStyle name="Celda vinculada 153 2 3" xfId="8915"/>
    <cellStyle name="Celda vinculada 153 3" xfId="8916"/>
    <cellStyle name="Celda vinculada 153 4" xfId="8917"/>
    <cellStyle name="Celda vinculada 154" xfId="8918"/>
    <cellStyle name="Celda vinculada 154 2" xfId="8919"/>
    <cellStyle name="Celda vinculada 154 2 2" xfId="8920"/>
    <cellStyle name="Celda vinculada 154 2 3" xfId="8921"/>
    <cellStyle name="Celda vinculada 154 3" xfId="8922"/>
    <cellStyle name="Celda vinculada 154 4" xfId="8923"/>
    <cellStyle name="Celda vinculada 155" xfId="8924"/>
    <cellStyle name="Celda vinculada 155 2" xfId="8925"/>
    <cellStyle name="Celda vinculada 155 2 2" xfId="8926"/>
    <cellStyle name="Celda vinculada 155 2 3" xfId="8927"/>
    <cellStyle name="Celda vinculada 155 3" xfId="8928"/>
    <cellStyle name="Celda vinculada 155 4" xfId="8929"/>
    <cellStyle name="Celda vinculada 156" xfId="8930"/>
    <cellStyle name="Celda vinculada 156 2" xfId="8931"/>
    <cellStyle name="Celda vinculada 156 2 2" xfId="8932"/>
    <cellStyle name="Celda vinculada 156 2 3" xfId="8933"/>
    <cellStyle name="Celda vinculada 156 3" xfId="8934"/>
    <cellStyle name="Celda vinculada 156 4" xfId="8935"/>
    <cellStyle name="Celda vinculada 157" xfId="8936"/>
    <cellStyle name="Celda vinculada 157 2" xfId="8937"/>
    <cellStyle name="Celda vinculada 157 2 2" xfId="8938"/>
    <cellStyle name="Celda vinculada 157 2 3" xfId="8939"/>
    <cellStyle name="Celda vinculada 157 3" xfId="8940"/>
    <cellStyle name="Celda vinculada 157 4" xfId="8941"/>
    <cellStyle name="Celda vinculada 158" xfId="8942"/>
    <cellStyle name="Celda vinculada 158 2" xfId="8943"/>
    <cellStyle name="Celda vinculada 158 2 2" xfId="8944"/>
    <cellStyle name="Celda vinculada 158 2 3" xfId="8945"/>
    <cellStyle name="Celda vinculada 158 3" xfId="8946"/>
    <cellStyle name="Celda vinculada 158 4" xfId="8947"/>
    <cellStyle name="Celda vinculada 159" xfId="8948"/>
    <cellStyle name="Celda vinculada 159 2" xfId="8949"/>
    <cellStyle name="Celda vinculada 159 2 2" xfId="8950"/>
    <cellStyle name="Celda vinculada 159 2 3" xfId="8951"/>
    <cellStyle name="Celda vinculada 159 3" xfId="8952"/>
    <cellStyle name="Celda vinculada 159 4" xfId="8953"/>
    <cellStyle name="Celda vinculada 16" xfId="8954"/>
    <cellStyle name="Celda vinculada 16 2" xfId="8955"/>
    <cellStyle name="Celda vinculada 16 2 2" xfId="8956"/>
    <cellStyle name="Celda vinculada 16 2 3" xfId="8957"/>
    <cellStyle name="Celda vinculada 16 3" xfId="8958"/>
    <cellStyle name="Celda vinculada 16 4" xfId="8959"/>
    <cellStyle name="Celda vinculada 160" xfId="8960"/>
    <cellStyle name="Celda vinculada 160 2" xfId="8961"/>
    <cellStyle name="Celda vinculada 160 2 2" xfId="8962"/>
    <cellStyle name="Celda vinculada 160 2 3" xfId="8963"/>
    <cellStyle name="Celda vinculada 160 3" xfId="8964"/>
    <cellStyle name="Celda vinculada 160 4" xfId="8965"/>
    <cellStyle name="Celda vinculada 161" xfId="8966"/>
    <cellStyle name="Celda vinculada 161 2" xfId="8967"/>
    <cellStyle name="Celda vinculada 161 2 2" xfId="8968"/>
    <cellStyle name="Celda vinculada 161 2 3" xfId="8969"/>
    <cellStyle name="Celda vinculada 161 3" xfId="8970"/>
    <cellStyle name="Celda vinculada 161 4" xfId="8971"/>
    <cellStyle name="Celda vinculada 162" xfId="8972"/>
    <cellStyle name="Celda vinculada 162 2" xfId="8973"/>
    <cellStyle name="Celda vinculada 162 2 2" xfId="8974"/>
    <cellStyle name="Celda vinculada 162 2 3" xfId="8975"/>
    <cellStyle name="Celda vinculada 162 3" xfId="8976"/>
    <cellStyle name="Celda vinculada 162 4" xfId="8977"/>
    <cellStyle name="Celda vinculada 163" xfId="8978"/>
    <cellStyle name="Celda vinculada 163 2" xfId="8979"/>
    <cellStyle name="Celda vinculada 163 2 2" xfId="8980"/>
    <cellStyle name="Celda vinculada 163 2 3" xfId="8981"/>
    <cellStyle name="Celda vinculada 163 3" xfId="8982"/>
    <cellStyle name="Celda vinculada 163 4" xfId="8983"/>
    <cellStyle name="Celda vinculada 164" xfId="8984"/>
    <cellStyle name="Celda vinculada 164 2" xfId="8985"/>
    <cellStyle name="Celda vinculada 164 2 2" xfId="8986"/>
    <cellStyle name="Celda vinculada 164 2 3" xfId="8987"/>
    <cellStyle name="Celda vinculada 164 3" xfId="8988"/>
    <cellStyle name="Celda vinculada 164 4" xfId="8989"/>
    <cellStyle name="Celda vinculada 165" xfId="8990"/>
    <cellStyle name="Celda vinculada 165 2" xfId="8991"/>
    <cellStyle name="Celda vinculada 165 2 2" xfId="8992"/>
    <cellStyle name="Celda vinculada 165 2 3" xfId="8993"/>
    <cellStyle name="Celda vinculada 165 3" xfId="8994"/>
    <cellStyle name="Celda vinculada 165 4" xfId="8995"/>
    <cellStyle name="Celda vinculada 166" xfId="8996"/>
    <cellStyle name="Celda vinculada 166 2" xfId="8997"/>
    <cellStyle name="Celda vinculada 166 2 2" xfId="8998"/>
    <cellStyle name="Celda vinculada 166 2 3" xfId="8999"/>
    <cellStyle name="Celda vinculada 166 3" xfId="9000"/>
    <cellStyle name="Celda vinculada 166 4" xfId="9001"/>
    <cellStyle name="Celda vinculada 167" xfId="9002"/>
    <cellStyle name="Celda vinculada 167 2" xfId="9003"/>
    <cellStyle name="Celda vinculada 167 2 2" xfId="9004"/>
    <cellStyle name="Celda vinculada 167 2 3" xfId="9005"/>
    <cellStyle name="Celda vinculada 167 3" xfId="9006"/>
    <cellStyle name="Celda vinculada 167 4" xfId="9007"/>
    <cellStyle name="Celda vinculada 168" xfId="9008"/>
    <cellStyle name="Celda vinculada 168 2" xfId="9009"/>
    <cellStyle name="Celda vinculada 168 2 2" xfId="9010"/>
    <cellStyle name="Celda vinculada 168 2 3" xfId="9011"/>
    <cellStyle name="Celda vinculada 168 3" xfId="9012"/>
    <cellStyle name="Celda vinculada 168 4" xfId="9013"/>
    <cellStyle name="Celda vinculada 169" xfId="9014"/>
    <cellStyle name="Celda vinculada 169 2" xfId="9015"/>
    <cellStyle name="Celda vinculada 169 2 2" xfId="9016"/>
    <cellStyle name="Celda vinculada 169 2 3" xfId="9017"/>
    <cellStyle name="Celda vinculada 169 3" xfId="9018"/>
    <cellStyle name="Celda vinculada 169 4" xfId="9019"/>
    <cellStyle name="Celda vinculada 17" xfId="9020"/>
    <cellStyle name="Celda vinculada 17 2" xfId="9021"/>
    <cellStyle name="Celda vinculada 17 2 2" xfId="9022"/>
    <cellStyle name="Celda vinculada 17 2 3" xfId="9023"/>
    <cellStyle name="Celda vinculada 17 3" xfId="9024"/>
    <cellStyle name="Celda vinculada 17 4" xfId="9025"/>
    <cellStyle name="Celda vinculada 170" xfId="9026"/>
    <cellStyle name="Celda vinculada 170 2" xfId="9027"/>
    <cellStyle name="Celda vinculada 170 2 2" xfId="9028"/>
    <cellStyle name="Celda vinculada 170 2 3" xfId="9029"/>
    <cellStyle name="Celda vinculada 170 3" xfId="9030"/>
    <cellStyle name="Celda vinculada 170 4" xfId="9031"/>
    <cellStyle name="Celda vinculada 171" xfId="9032"/>
    <cellStyle name="Celda vinculada 171 2" xfId="9033"/>
    <cellStyle name="Celda vinculada 171 2 2" xfId="9034"/>
    <cellStyle name="Celda vinculada 171 2 3" xfId="9035"/>
    <cellStyle name="Celda vinculada 171 3" xfId="9036"/>
    <cellStyle name="Celda vinculada 171 4" xfId="9037"/>
    <cellStyle name="Celda vinculada 172" xfId="9038"/>
    <cellStyle name="Celda vinculada 172 2" xfId="9039"/>
    <cellStyle name="Celda vinculada 172 2 2" xfId="9040"/>
    <cellStyle name="Celda vinculada 172 2 3" xfId="9041"/>
    <cellStyle name="Celda vinculada 172 3" xfId="9042"/>
    <cellStyle name="Celda vinculada 172 4" xfId="9043"/>
    <cellStyle name="Celda vinculada 173" xfId="9044"/>
    <cellStyle name="Celda vinculada 173 2" xfId="9045"/>
    <cellStyle name="Celda vinculada 173 2 2" xfId="9046"/>
    <cellStyle name="Celda vinculada 173 2 3" xfId="9047"/>
    <cellStyle name="Celda vinculada 173 3" xfId="9048"/>
    <cellStyle name="Celda vinculada 173 4" xfId="9049"/>
    <cellStyle name="Celda vinculada 174" xfId="9050"/>
    <cellStyle name="Celda vinculada 174 2" xfId="9051"/>
    <cellStyle name="Celda vinculada 174 2 2" xfId="9052"/>
    <cellStyle name="Celda vinculada 174 2 3" xfId="9053"/>
    <cellStyle name="Celda vinculada 174 3" xfId="9054"/>
    <cellStyle name="Celda vinculada 174 4" xfId="9055"/>
    <cellStyle name="Celda vinculada 175" xfId="9056"/>
    <cellStyle name="Celda vinculada 175 2" xfId="9057"/>
    <cellStyle name="Celda vinculada 175 2 2" xfId="9058"/>
    <cellStyle name="Celda vinculada 175 2 3" xfId="9059"/>
    <cellStyle name="Celda vinculada 175 3" xfId="9060"/>
    <cellStyle name="Celda vinculada 175 4" xfId="9061"/>
    <cellStyle name="Celda vinculada 176" xfId="9062"/>
    <cellStyle name="Celda vinculada 176 2" xfId="9063"/>
    <cellStyle name="Celda vinculada 176 2 2" xfId="9064"/>
    <cellStyle name="Celda vinculada 176 2 3" xfId="9065"/>
    <cellStyle name="Celda vinculada 176 3" xfId="9066"/>
    <cellStyle name="Celda vinculada 176 4" xfId="9067"/>
    <cellStyle name="Celda vinculada 177" xfId="9068"/>
    <cellStyle name="Celda vinculada 177 2" xfId="9069"/>
    <cellStyle name="Celda vinculada 177 2 2" xfId="9070"/>
    <cellStyle name="Celda vinculada 177 2 3" xfId="9071"/>
    <cellStyle name="Celda vinculada 177 3" xfId="9072"/>
    <cellStyle name="Celda vinculada 177 4" xfId="9073"/>
    <cellStyle name="Celda vinculada 178" xfId="9074"/>
    <cellStyle name="Celda vinculada 178 2" xfId="9075"/>
    <cellStyle name="Celda vinculada 178 2 2" xfId="9076"/>
    <cellStyle name="Celda vinculada 178 2 3" xfId="9077"/>
    <cellStyle name="Celda vinculada 178 3" xfId="9078"/>
    <cellStyle name="Celda vinculada 178 4" xfId="9079"/>
    <cellStyle name="Celda vinculada 179" xfId="9080"/>
    <cellStyle name="Celda vinculada 179 2" xfId="9081"/>
    <cellStyle name="Celda vinculada 179 2 2" xfId="9082"/>
    <cellStyle name="Celda vinculada 179 2 3" xfId="9083"/>
    <cellStyle name="Celda vinculada 179 3" xfId="9084"/>
    <cellStyle name="Celda vinculada 179 4" xfId="9085"/>
    <cellStyle name="Celda vinculada 18" xfId="9086"/>
    <cellStyle name="Celda vinculada 18 2" xfId="9087"/>
    <cellStyle name="Celda vinculada 18 2 2" xfId="9088"/>
    <cellStyle name="Celda vinculada 18 2 3" xfId="9089"/>
    <cellStyle name="Celda vinculada 18 3" xfId="9090"/>
    <cellStyle name="Celda vinculada 18 4" xfId="9091"/>
    <cellStyle name="Celda vinculada 180" xfId="9092"/>
    <cellStyle name="Celda vinculada 180 2" xfId="9093"/>
    <cellStyle name="Celda vinculada 180 2 2" xfId="9094"/>
    <cellStyle name="Celda vinculada 180 2 3" xfId="9095"/>
    <cellStyle name="Celda vinculada 180 3" xfId="9096"/>
    <cellStyle name="Celda vinculada 180 4" xfId="9097"/>
    <cellStyle name="Celda vinculada 181" xfId="9098"/>
    <cellStyle name="Celda vinculada 181 2" xfId="9099"/>
    <cellStyle name="Celda vinculada 181 2 2" xfId="9100"/>
    <cellStyle name="Celda vinculada 181 2 3" xfId="9101"/>
    <cellStyle name="Celda vinculada 181 3" xfId="9102"/>
    <cellStyle name="Celda vinculada 181 4" xfId="9103"/>
    <cellStyle name="Celda vinculada 182" xfId="9104"/>
    <cellStyle name="Celda vinculada 182 2" xfId="9105"/>
    <cellStyle name="Celda vinculada 182 2 2" xfId="9106"/>
    <cellStyle name="Celda vinculada 182 2 3" xfId="9107"/>
    <cellStyle name="Celda vinculada 182 3" xfId="9108"/>
    <cellStyle name="Celda vinculada 182 4" xfId="9109"/>
    <cellStyle name="Celda vinculada 183" xfId="9110"/>
    <cellStyle name="Celda vinculada 183 2" xfId="9111"/>
    <cellStyle name="Celda vinculada 183 2 2" xfId="9112"/>
    <cellStyle name="Celda vinculada 183 2 3" xfId="9113"/>
    <cellStyle name="Celda vinculada 183 3" xfId="9114"/>
    <cellStyle name="Celda vinculada 183 4" xfId="9115"/>
    <cellStyle name="Celda vinculada 184" xfId="9116"/>
    <cellStyle name="Celda vinculada 184 2" xfId="9117"/>
    <cellStyle name="Celda vinculada 184 2 2" xfId="9118"/>
    <cellStyle name="Celda vinculada 184 2 3" xfId="9119"/>
    <cellStyle name="Celda vinculada 184 3" xfId="9120"/>
    <cellStyle name="Celda vinculada 184 4" xfId="9121"/>
    <cellStyle name="Celda vinculada 185" xfId="9122"/>
    <cellStyle name="Celda vinculada 185 2" xfId="9123"/>
    <cellStyle name="Celda vinculada 185 2 2" xfId="9124"/>
    <cellStyle name="Celda vinculada 185 2 3" xfId="9125"/>
    <cellStyle name="Celda vinculada 185 3" xfId="9126"/>
    <cellStyle name="Celda vinculada 185 4" xfId="9127"/>
    <cellStyle name="Celda vinculada 186" xfId="9128"/>
    <cellStyle name="Celda vinculada 186 2" xfId="9129"/>
    <cellStyle name="Celda vinculada 186 2 2" xfId="9130"/>
    <cellStyle name="Celda vinculada 186 2 3" xfId="9131"/>
    <cellStyle name="Celda vinculada 186 3" xfId="9132"/>
    <cellStyle name="Celda vinculada 186 4" xfId="9133"/>
    <cellStyle name="Celda vinculada 187" xfId="9134"/>
    <cellStyle name="Celda vinculada 187 2" xfId="9135"/>
    <cellStyle name="Celda vinculada 187 2 2" xfId="9136"/>
    <cellStyle name="Celda vinculada 187 2 3" xfId="9137"/>
    <cellStyle name="Celda vinculada 187 3" xfId="9138"/>
    <cellStyle name="Celda vinculada 187 4" xfId="9139"/>
    <cellStyle name="Celda vinculada 188" xfId="9140"/>
    <cellStyle name="Celda vinculada 188 2" xfId="9141"/>
    <cellStyle name="Celda vinculada 188 2 2" xfId="9142"/>
    <cellStyle name="Celda vinculada 188 2 3" xfId="9143"/>
    <cellStyle name="Celda vinculada 188 3" xfId="9144"/>
    <cellStyle name="Celda vinculada 188 4" xfId="9145"/>
    <cellStyle name="Celda vinculada 189" xfId="9146"/>
    <cellStyle name="Celda vinculada 189 2" xfId="9147"/>
    <cellStyle name="Celda vinculada 189 2 2" xfId="9148"/>
    <cellStyle name="Celda vinculada 189 2 3" xfId="9149"/>
    <cellStyle name="Celda vinculada 189 3" xfId="9150"/>
    <cellStyle name="Celda vinculada 189 4" xfId="9151"/>
    <cellStyle name="Celda vinculada 19" xfId="9152"/>
    <cellStyle name="Celda vinculada 19 2" xfId="9153"/>
    <cellStyle name="Celda vinculada 19 2 2" xfId="9154"/>
    <cellStyle name="Celda vinculada 19 2 3" xfId="9155"/>
    <cellStyle name="Celda vinculada 19 3" xfId="9156"/>
    <cellStyle name="Celda vinculada 19 4" xfId="9157"/>
    <cellStyle name="Celda vinculada 190" xfId="9158"/>
    <cellStyle name="Celda vinculada 190 2" xfId="9159"/>
    <cellStyle name="Celda vinculada 190 2 2" xfId="9160"/>
    <cellStyle name="Celda vinculada 190 2 3" xfId="9161"/>
    <cellStyle name="Celda vinculada 190 3" xfId="9162"/>
    <cellStyle name="Celda vinculada 190 4" xfId="9163"/>
    <cellStyle name="Celda vinculada 2" xfId="74"/>
    <cellStyle name="Celda vinculada 2 10" xfId="9164"/>
    <cellStyle name="Celda vinculada 2 11" xfId="9165"/>
    <cellStyle name="Celda vinculada 2 12" xfId="9166"/>
    <cellStyle name="Celda vinculada 2 13" xfId="9167"/>
    <cellStyle name="Celda vinculada 2 14" xfId="9168"/>
    <cellStyle name="Celda vinculada 2 15" xfId="9169"/>
    <cellStyle name="Celda vinculada 2 2" xfId="9170"/>
    <cellStyle name="Celda vinculada 2 2 2" xfId="9171"/>
    <cellStyle name="Celda vinculada 2 2 3" xfId="9172"/>
    <cellStyle name="Celda vinculada 2 3" xfId="9173"/>
    <cellStyle name="Celda vinculada 2 4" xfId="9174"/>
    <cellStyle name="Celda vinculada 2 5" xfId="9175"/>
    <cellStyle name="Celda vinculada 2 6" xfId="9176"/>
    <cellStyle name="Celda vinculada 2 7" xfId="9177"/>
    <cellStyle name="Celda vinculada 2 8" xfId="9178"/>
    <cellStyle name="Celda vinculada 2 9" xfId="9179"/>
    <cellStyle name="Celda vinculada 20" xfId="9180"/>
    <cellStyle name="Celda vinculada 20 2" xfId="9181"/>
    <cellStyle name="Celda vinculada 20 2 2" xfId="9182"/>
    <cellStyle name="Celda vinculada 20 2 3" xfId="9183"/>
    <cellStyle name="Celda vinculada 20 3" xfId="9184"/>
    <cellStyle name="Celda vinculada 20 4" xfId="9185"/>
    <cellStyle name="Celda vinculada 21" xfId="9186"/>
    <cellStyle name="Celda vinculada 21 2" xfId="9187"/>
    <cellStyle name="Celda vinculada 21 2 2" xfId="9188"/>
    <cellStyle name="Celda vinculada 21 2 3" xfId="9189"/>
    <cellStyle name="Celda vinculada 21 3" xfId="9190"/>
    <cellStyle name="Celda vinculada 21 4" xfId="9191"/>
    <cellStyle name="Celda vinculada 22" xfId="9192"/>
    <cellStyle name="Celda vinculada 22 2" xfId="9193"/>
    <cellStyle name="Celda vinculada 22 2 2" xfId="9194"/>
    <cellStyle name="Celda vinculada 22 2 3" xfId="9195"/>
    <cellStyle name="Celda vinculada 22 3" xfId="9196"/>
    <cellStyle name="Celda vinculada 22 4" xfId="9197"/>
    <cellStyle name="Celda vinculada 23" xfId="9198"/>
    <cellStyle name="Celda vinculada 23 2" xfId="9199"/>
    <cellStyle name="Celda vinculada 23 2 2" xfId="9200"/>
    <cellStyle name="Celda vinculada 23 2 3" xfId="9201"/>
    <cellStyle name="Celda vinculada 23 3" xfId="9202"/>
    <cellStyle name="Celda vinculada 23 4" xfId="9203"/>
    <cellStyle name="Celda vinculada 24" xfId="9204"/>
    <cellStyle name="Celda vinculada 24 2" xfId="9205"/>
    <cellStyle name="Celda vinculada 24 2 2" xfId="9206"/>
    <cellStyle name="Celda vinculada 24 2 3" xfId="9207"/>
    <cellStyle name="Celda vinculada 24 3" xfId="9208"/>
    <cellStyle name="Celda vinculada 24 4" xfId="9209"/>
    <cellStyle name="Celda vinculada 25" xfId="9210"/>
    <cellStyle name="Celda vinculada 25 2" xfId="9211"/>
    <cellStyle name="Celda vinculada 25 2 2" xfId="9212"/>
    <cellStyle name="Celda vinculada 25 2 3" xfId="9213"/>
    <cellStyle name="Celda vinculada 25 3" xfId="9214"/>
    <cellStyle name="Celda vinculada 25 4" xfId="9215"/>
    <cellStyle name="Celda vinculada 26" xfId="9216"/>
    <cellStyle name="Celda vinculada 26 2" xfId="9217"/>
    <cellStyle name="Celda vinculada 26 2 2" xfId="9218"/>
    <cellStyle name="Celda vinculada 26 2 3" xfId="9219"/>
    <cellStyle name="Celda vinculada 26 3" xfId="9220"/>
    <cellStyle name="Celda vinculada 26 4" xfId="9221"/>
    <cellStyle name="Celda vinculada 27" xfId="9222"/>
    <cellStyle name="Celda vinculada 27 2" xfId="9223"/>
    <cellStyle name="Celda vinculada 27 2 2" xfId="9224"/>
    <cellStyle name="Celda vinculada 27 2 3" xfId="9225"/>
    <cellStyle name="Celda vinculada 27 3" xfId="9226"/>
    <cellStyle name="Celda vinculada 27 4" xfId="9227"/>
    <cellStyle name="Celda vinculada 28" xfId="9228"/>
    <cellStyle name="Celda vinculada 28 2" xfId="9229"/>
    <cellStyle name="Celda vinculada 28 2 2" xfId="9230"/>
    <cellStyle name="Celda vinculada 28 2 3" xfId="9231"/>
    <cellStyle name="Celda vinculada 28 3" xfId="9232"/>
    <cellStyle name="Celda vinculada 28 4" xfId="9233"/>
    <cellStyle name="Celda vinculada 29" xfId="9234"/>
    <cellStyle name="Celda vinculada 29 2" xfId="9235"/>
    <cellStyle name="Celda vinculada 29 2 2" xfId="9236"/>
    <cellStyle name="Celda vinculada 29 2 3" xfId="9237"/>
    <cellStyle name="Celda vinculada 29 3" xfId="9238"/>
    <cellStyle name="Celda vinculada 29 4" xfId="9239"/>
    <cellStyle name="Celda vinculada 3" xfId="75"/>
    <cellStyle name="Celda vinculada 3 2" xfId="9240"/>
    <cellStyle name="Celda vinculada 3 2 2" xfId="9241"/>
    <cellStyle name="Celda vinculada 3 2 3" xfId="9242"/>
    <cellStyle name="Celda vinculada 3 3" xfId="9243"/>
    <cellStyle name="Celda vinculada 3 4" xfId="9244"/>
    <cellStyle name="Celda vinculada 3 5" xfId="9245"/>
    <cellStyle name="Celda vinculada 30" xfId="9246"/>
    <cellStyle name="Celda vinculada 30 2" xfId="9247"/>
    <cellStyle name="Celda vinculada 30 2 2" xfId="9248"/>
    <cellStyle name="Celda vinculada 30 2 3" xfId="9249"/>
    <cellStyle name="Celda vinculada 30 3" xfId="9250"/>
    <cellStyle name="Celda vinculada 30 4" xfId="9251"/>
    <cellStyle name="Celda vinculada 31" xfId="9252"/>
    <cellStyle name="Celda vinculada 31 2" xfId="9253"/>
    <cellStyle name="Celda vinculada 31 2 2" xfId="9254"/>
    <cellStyle name="Celda vinculada 31 2 3" xfId="9255"/>
    <cellStyle name="Celda vinculada 31 3" xfId="9256"/>
    <cellStyle name="Celda vinculada 31 4" xfId="9257"/>
    <cellStyle name="Celda vinculada 32" xfId="9258"/>
    <cellStyle name="Celda vinculada 32 2" xfId="9259"/>
    <cellStyle name="Celda vinculada 32 2 2" xfId="9260"/>
    <cellStyle name="Celda vinculada 32 2 3" xfId="9261"/>
    <cellStyle name="Celda vinculada 32 3" xfId="9262"/>
    <cellStyle name="Celda vinculada 32 4" xfId="9263"/>
    <cellStyle name="Celda vinculada 33" xfId="9264"/>
    <cellStyle name="Celda vinculada 33 2" xfId="9265"/>
    <cellStyle name="Celda vinculada 33 2 2" xfId="9266"/>
    <cellStyle name="Celda vinculada 33 2 3" xfId="9267"/>
    <cellStyle name="Celda vinculada 33 3" xfId="9268"/>
    <cellStyle name="Celda vinculada 33 4" xfId="9269"/>
    <cellStyle name="Celda vinculada 34" xfId="9270"/>
    <cellStyle name="Celda vinculada 34 2" xfId="9271"/>
    <cellStyle name="Celda vinculada 34 2 2" xfId="9272"/>
    <cellStyle name="Celda vinculada 34 2 3" xfId="9273"/>
    <cellStyle name="Celda vinculada 34 3" xfId="9274"/>
    <cellStyle name="Celda vinculada 34 4" xfId="9275"/>
    <cellStyle name="Celda vinculada 35" xfId="9276"/>
    <cellStyle name="Celda vinculada 35 2" xfId="9277"/>
    <cellStyle name="Celda vinculada 35 2 2" xfId="9278"/>
    <cellStyle name="Celda vinculada 35 2 3" xfId="9279"/>
    <cellStyle name="Celda vinculada 35 3" xfId="9280"/>
    <cellStyle name="Celda vinculada 35 4" xfId="9281"/>
    <cellStyle name="Celda vinculada 36" xfId="9282"/>
    <cellStyle name="Celda vinculada 36 2" xfId="9283"/>
    <cellStyle name="Celda vinculada 36 2 2" xfId="9284"/>
    <cellStyle name="Celda vinculada 36 2 3" xfId="9285"/>
    <cellStyle name="Celda vinculada 36 3" xfId="9286"/>
    <cellStyle name="Celda vinculada 36 4" xfId="9287"/>
    <cellStyle name="Celda vinculada 37" xfId="9288"/>
    <cellStyle name="Celda vinculada 37 2" xfId="9289"/>
    <cellStyle name="Celda vinculada 37 2 2" xfId="9290"/>
    <cellStyle name="Celda vinculada 37 2 3" xfId="9291"/>
    <cellStyle name="Celda vinculada 37 3" xfId="9292"/>
    <cellStyle name="Celda vinculada 37 4" xfId="9293"/>
    <cellStyle name="Celda vinculada 38" xfId="9294"/>
    <cellStyle name="Celda vinculada 38 2" xfId="9295"/>
    <cellStyle name="Celda vinculada 38 2 2" xfId="9296"/>
    <cellStyle name="Celda vinculada 38 2 3" xfId="9297"/>
    <cellStyle name="Celda vinculada 38 3" xfId="9298"/>
    <cellStyle name="Celda vinculada 38 4" xfId="9299"/>
    <cellStyle name="Celda vinculada 39" xfId="9300"/>
    <cellStyle name="Celda vinculada 39 2" xfId="9301"/>
    <cellStyle name="Celda vinculada 39 2 2" xfId="9302"/>
    <cellStyle name="Celda vinculada 39 2 3" xfId="9303"/>
    <cellStyle name="Celda vinculada 39 3" xfId="9304"/>
    <cellStyle name="Celda vinculada 39 4" xfId="9305"/>
    <cellStyle name="Celda vinculada 4" xfId="76"/>
    <cellStyle name="Celda vinculada 4 2" xfId="9306"/>
    <cellStyle name="Celda vinculada 4 2 2" xfId="9307"/>
    <cellStyle name="Celda vinculada 4 2 3" xfId="9308"/>
    <cellStyle name="Celda vinculada 4 3" xfId="9309"/>
    <cellStyle name="Celda vinculada 4 4" xfId="9310"/>
    <cellStyle name="Celda vinculada 4 5" xfId="9311"/>
    <cellStyle name="Celda vinculada 40" xfId="9312"/>
    <cellStyle name="Celda vinculada 40 2" xfId="9313"/>
    <cellStyle name="Celda vinculada 40 2 2" xfId="9314"/>
    <cellStyle name="Celda vinculada 40 2 3" xfId="9315"/>
    <cellStyle name="Celda vinculada 40 3" xfId="9316"/>
    <cellStyle name="Celda vinculada 40 4" xfId="9317"/>
    <cellStyle name="Celda vinculada 41" xfId="9318"/>
    <cellStyle name="Celda vinculada 41 2" xfId="9319"/>
    <cellStyle name="Celda vinculada 41 2 2" xfId="9320"/>
    <cellStyle name="Celda vinculada 41 2 3" xfId="9321"/>
    <cellStyle name="Celda vinculada 41 3" xfId="9322"/>
    <cellStyle name="Celda vinculada 41 4" xfId="9323"/>
    <cellStyle name="Celda vinculada 42" xfId="9324"/>
    <cellStyle name="Celda vinculada 42 2" xfId="9325"/>
    <cellStyle name="Celda vinculada 42 2 2" xfId="9326"/>
    <cellStyle name="Celda vinculada 42 2 3" xfId="9327"/>
    <cellStyle name="Celda vinculada 42 3" xfId="9328"/>
    <cellStyle name="Celda vinculada 42 4" xfId="9329"/>
    <cellStyle name="Celda vinculada 43" xfId="9330"/>
    <cellStyle name="Celda vinculada 43 2" xfId="9331"/>
    <cellStyle name="Celda vinculada 43 2 2" xfId="9332"/>
    <cellStyle name="Celda vinculada 43 2 3" xfId="9333"/>
    <cellStyle name="Celda vinculada 43 3" xfId="9334"/>
    <cellStyle name="Celda vinculada 43 4" xfId="9335"/>
    <cellStyle name="Celda vinculada 44" xfId="9336"/>
    <cellStyle name="Celda vinculada 44 2" xfId="9337"/>
    <cellStyle name="Celda vinculada 44 2 2" xfId="9338"/>
    <cellStyle name="Celda vinculada 44 2 3" xfId="9339"/>
    <cellStyle name="Celda vinculada 44 3" xfId="9340"/>
    <cellStyle name="Celda vinculada 44 4" xfId="9341"/>
    <cellStyle name="Celda vinculada 45" xfId="9342"/>
    <cellStyle name="Celda vinculada 45 2" xfId="9343"/>
    <cellStyle name="Celda vinculada 45 2 2" xfId="9344"/>
    <cellStyle name="Celda vinculada 45 2 3" xfId="9345"/>
    <cellStyle name="Celda vinculada 45 3" xfId="9346"/>
    <cellStyle name="Celda vinculada 45 4" xfId="9347"/>
    <cellStyle name="Celda vinculada 46" xfId="9348"/>
    <cellStyle name="Celda vinculada 46 2" xfId="9349"/>
    <cellStyle name="Celda vinculada 46 2 2" xfId="9350"/>
    <cellStyle name="Celda vinculada 46 2 3" xfId="9351"/>
    <cellStyle name="Celda vinculada 46 3" xfId="9352"/>
    <cellStyle name="Celda vinculada 46 4" xfId="9353"/>
    <cellStyle name="Celda vinculada 47" xfId="9354"/>
    <cellStyle name="Celda vinculada 47 2" xfId="9355"/>
    <cellStyle name="Celda vinculada 47 2 2" xfId="9356"/>
    <cellStyle name="Celda vinculada 47 2 3" xfId="9357"/>
    <cellStyle name="Celda vinculada 47 3" xfId="9358"/>
    <cellStyle name="Celda vinculada 47 4" xfId="9359"/>
    <cellStyle name="Celda vinculada 48" xfId="9360"/>
    <cellStyle name="Celda vinculada 48 2" xfId="9361"/>
    <cellStyle name="Celda vinculada 48 2 2" xfId="9362"/>
    <cellStyle name="Celda vinculada 48 2 3" xfId="9363"/>
    <cellStyle name="Celda vinculada 48 3" xfId="9364"/>
    <cellStyle name="Celda vinculada 48 4" xfId="9365"/>
    <cellStyle name="Celda vinculada 49" xfId="9366"/>
    <cellStyle name="Celda vinculada 49 2" xfId="9367"/>
    <cellStyle name="Celda vinculada 49 2 2" xfId="9368"/>
    <cellStyle name="Celda vinculada 49 2 3" xfId="9369"/>
    <cellStyle name="Celda vinculada 49 3" xfId="9370"/>
    <cellStyle name="Celda vinculada 49 4" xfId="9371"/>
    <cellStyle name="Celda vinculada 5" xfId="9372"/>
    <cellStyle name="Celda vinculada 5 2" xfId="9373"/>
    <cellStyle name="Celda vinculada 5 2 2" xfId="9374"/>
    <cellStyle name="Celda vinculada 5 2 3" xfId="9375"/>
    <cellStyle name="Celda vinculada 5 3" xfId="9376"/>
    <cellStyle name="Celda vinculada 5 4" xfId="9377"/>
    <cellStyle name="Celda vinculada 50" xfId="9378"/>
    <cellStyle name="Celda vinculada 50 2" xfId="9379"/>
    <cellStyle name="Celda vinculada 50 2 2" xfId="9380"/>
    <cellStyle name="Celda vinculada 50 2 3" xfId="9381"/>
    <cellStyle name="Celda vinculada 50 3" xfId="9382"/>
    <cellStyle name="Celda vinculada 50 4" xfId="9383"/>
    <cellStyle name="Celda vinculada 51" xfId="9384"/>
    <cellStyle name="Celda vinculada 51 2" xfId="9385"/>
    <cellStyle name="Celda vinculada 51 2 2" xfId="9386"/>
    <cellStyle name="Celda vinculada 51 2 3" xfId="9387"/>
    <cellStyle name="Celda vinculada 51 3" xfId="9388"/>
    <cellStyle name="Celda vinculada 51 4" xfId="9389"/>
    <cellStyle name="Celda vinculada 52" xfId="9390"/>
    <cellStyle name="Celda vinculada 52 2" xfId="9391"/>
    <cellStyle name="Celda vinculada 52 2 2" xfId="9392"/>
    <cellStyle name="Celda vinculada 52 2 3" xfId="9393"/>
    <cellStyle name="Celda vinculada 52 3" xfId="9394"/>
    <cellStyle name="Celda vinculada 52 4" xfId="9395"/>
    <cellStyle name="Celda vinculada 53" xfId="9396"/>
    <cellStyle name="Celda vinculada 53 2" xfId="9397"/>
    <cellStyle name="Celda vinculada 53 2 2" xfId="9398"/>
    <cellStyle name="Celda vinculada 53 2 3" xfId="9399"/>
    <cellStyle name="Celda vinculada 53 3" xfId="9400"/>
    <cellStyle name="Celda vinculada 53 4" xfId="9401"/>
    <cellStyle name="Celda vinculada 54" xfId="9402"/>
    <cellStyle name="Celda vinculada 54 2" xfId="9403"/>
    <cellStyle name="Celda vinculada 54 2 2" xfId="9404"/>
    <cellStyle name="Celda vinculada 54 2 3" xfId="9405"/>
    <cellStyle name="Celda vinculada 54 3" xfId="9406"/>
    <cellStyle name="Celda vinculada 54 4" xfId="9407"/>
    <cellStyle name="Celda vinculada 55" xfId="9408"/>
    <cellStyle name="Celda vinculada 55 2" xfId="9409"/>
    <cellStyle name="Celda vinculada 55 2 2" xfId="9410"/>
    <cellStyle name="Celda vinculada 55 2 3" xfId="9411"/>
    <cellStyle name="Celda vinculada 55 3" xfId="9412"/>
    <cellStyle name="Celda vinculada 55 4" xfId="9413"/>
    <cellStyle name="Celda vinculada 56" xfId="9414"/>
    <cellStyle name="Celda vinculada 56 2" xfId="9415"/>
    <cellStyle name="Celda vinculada 56 2 2" xfId="9416"/>
    <cellStyle name="Celda vinculada 56 2 3" xfId="9417"/>
    <cellStyle name="Celda vinculada 56 3" xfId="9418"/>
    <cellStyle name="Celda vinculada 56 4" xfId="9419"/>
    <cellStyle name="Celda vinculada 57" xfId="9420"/>
    <cellStyle name="Celda vinculada 57 2" xfId="9421"/>
    <cellStyle name="Celda vinculada 57 2 2" xfId="9422"/>
    <cellStyle name="Celda vinculada 57 2 3" xfId="9423"/>
    <cellStyle name="Celda vinculada 57 3" xfId="9424"/>
    <cellStyle name="Celda vinculada 57 4" xfId="9425"/>
    <cellStyle name="Celda vinculada 58" xfId="9426"/>
    <cellStyle name="Celda vinculada 58 2" xfId="9427"/>
    <cellStyle name="Celda vinculada 58 2 2" xfId="9428"/>
    <cellStyle name="Celda vinculada 58 2 3" xfId="9429"/>
    <cellStyle name="Celda vinculada 58 3" xfId="9430"/>
    <cellStyle name="Celda vinculada 58 4" xfId="9431"/>
    <cellStyle name="Celda vinculada 59" xfId="9432"/>
    <cellStyle name="Celda vinculada 59 2" xfId="9433"/>
    <cellStyle name="Celda vinculada 59 2 2" xfId="9434"/>
    <cellStyle name="Celda vinculada 59 2 3" xfId="9435"/>
    <cellStyle name="Celda vinculada 59 3" xfId="9436"/>
    <cellStyle name="Celda vinculada 59 4" xfId="9437"/>
    <cellStyle name="Celda vinculada 6" xfId="9438"/>
    <cellStyle name="Celda vinculada 6 2" xfId="9439"/>
    <cellStyle name="Celda vinculada 6 2 2" xfId="9440"/>
    <cellStyle name="Celda vinculada 6 2 3" xfId="9441"/>
    <cellStyle name="Celda vinculada 6 3" xfId="9442"/>
    <cellStyle name="Celda vinculada 6 4" xfId="9443"/>
    <cellStyle name="Celda vinculada 60" xfId="9444"/>
    <cellStyle name="Celda vinculada 60 2" xfId="9445"/>
    <cellStyle name="Celda vinculada 60 2 2" xfId="9446"/>
    <cellStyle name="Celda vinculada 60 2 3" xfId="9447"/>
    <cellStyle name="Celda vinculada 60 3" xfId="9448"/>
    <cellStyle name="Celda vinculada 60 4" xfId="9449"/>
    <cellStyle name="Celda vinculada 61" xfId="9450"/>
    <cellStyle name="Celda vinculada 61 2" xfId="9451"/>
    <cellStyle name="Celda vinculada 61 2 2" xfId="9452"/>
    <cellStyle name="Celda vinculada 61 2 3" xfId="9453"/>
    <cellStyle name="Celda vinculada 61 3" xfId="9454"/>
    <cellStyle name="Celda vinculada 61 4" xfId="9455"/>
    <cellStyle name="Celda vinculada 62" xfId="9456"/>
    <cellStyle name="Celda vinculada 62 2" xfId="9457"/>
    <cellStyle name="Celda vinculada 62 2 2" xfId="9458"/>
    <cellStyle name="Celda vinculada 62 2 3" xfId="9459"/>
    <cellStyle name="Celda vinculada 62 3" xfId="9460"/>
    <cellStyle name="Celda vinculada 62 4" xfId="9461"/>
    <cellStyle name="Celda vinculada 63" xfId="9462"/>
    <cellStyle name="Celda vinculada 63 2" xfId="9463"/>
    <cellStyle name="Celda vinculada 63 2 2" xfId="9464"/>
    <cellStyle name="Celda vinculada 63 2 3" xfId="9465"/>
    <cellStyle name="Celda vinculada 63 3" xfId="9466"/>
    <cellStyle name="Celda vinculada 63 4" xfId="9467"/>
    <cellStyle name="Celda vinculada 64" xfId="9468"/>
    <cellStyle name="Celda vinculada 64 2" xfId="9469"/>
    <cellStyle name="Celda vinculada 64 2 2" xfId="9470"/>
    <cellStyle name="Celda vinculada 64 2 3" xfId="9471"/>
    <cellStyle name="Celda vinculada 64 3" xfId="9472"/>
    <cellStyle name="Celda vinculada 64 4" xfId="9473"/>
    <cellStyle name="Celda vinculada 65" xfId="9474"/>
    <cellStyle name="Celda vinculada 65 2" xfId="9475"/>
    <cellStyle name="Celda vinculada 65 2 2" xfId="9476"/>
    <cellStyle name="Celda vinculada 65 2 3" xfId="9477"/>
    <cellStyle name="Celda vinculada 65 3" xfId="9478"/>
    <cellStyle name="Celda vinculada 65 4" xfId="9479"/>
    <cellStyle name="Celda vinculada 66" xfId="9480"/>
    <cellStyle name="Celda vinculada 66 2" xfId="9481"/>
    <cellStyle name="Celda vinculada 66 2 2" xfId="9482"/>
    <cellStyle name="Celda vinculada 66 2 3" xfId="9483"/>
    <cellStyle name="Celda vinculada 66 3" xfId="9484"/>
    <cellStyle name="Celda vinculada 66 4" xfId="9485"/>
    <cellStyle name="Celda vinculada 67" xfId="9486"/>
    <cellStyle name="Celda vinculada 67 2" xfId="9487"/>
    <cellStyle name="Celda vinculada 67 2 2" xfId="9488"/>
    <cellStyle name="Celda vinculada 67 2 3" xfId="9489"/>
    <cellStyle name="Celda vinculada 67 3" xfId="9490"/>
    <cellStyle name="Celda vinculada 67 4" xfId="9491"/>
    <cellStyle name="Celda vinculada 68" xfId="9492"/>
    <cellStyle name="Celda vinculada 68 2" xfId="9493"/>
    <cellStyle name="Celda vinculada 68 2 2" xfId="9494"/>
    <cellStyle name="Celda vinculada 68 2 3" xfId="9495"/>
    <cellStyle name="Celda vinculada 68 3" xfId="9496"/>
    <cellStyle name="Celda vinculada 68 4" xfId="9497"/>
    <cellStyle name="Celda vinculada 69" xfId="9498"/>
    <cellStyle name="Celda vinculada 69 2" xfId="9499"/>
    <cellStyle name="Celda vinculada 69 2 2" xfId="9500"/>
    <cellStyle name="Celda vinculada 69 2 3" xfId="9501"/>
    <cellStyle name="Celda vinculada 69 3" xfId="9502"/>
    <cellStyle name="Celda vinculada 69 4" xfId="9503"/>
    <cellStyle name="Celda vinculada 7" xfId="9504"/>
    <cellStyle name="Celda vinculada 7 2" xfId="9505"/>
    <cellStyle name="Celda vinculada 7 2 2" xfId="9506"/>
    <cellStyle name="Celda vinculada 7 2 3" xfId="9507"/>
    <cellStyle name="Celda vinculada 7 3" xfId="9508"/>
    <cellStyle name="Celda vinculada 7 4" xfId="9509"/>
    <cellStyle name="Celda vinculada 70" xfId="9510"/>
    <cellStyle name="Celda vinculada 70 2" xfId="9511"/>
    <cellStyle name="Celda vinculada 70 2 2" xfId="9512"/>
    <cellStyle name="Celda vinculada 70 2 3" xfId="9513"/>
    <cellStyle name="Celda vinculada 70 3" xfId="9514"/>
    <cellStyle name="Celda vinculada 70 4" xfId="9515"/>
    <cellStyle name="Celda vinculada 71" xfId="9516"/>
    <cellStyle name="Celda vinculada 71 2" xfId="9517"/>
    <cellStyle name="Celda vinculada 71 2 2" xfId="9518"/>
    <cellStyle name="Celda vinculada 71 2 3" xfId="9519"/>
    <cellStyle name="Celda vinculada 71 3" xfId="9520"/>
    <cellStyle name="Celda vinculada 71 4" xfId="9521"/>
    <cellStyle name="Celda vinculada 72" xfId="9522"/>
    <cellStyle name="Celda vinculada 72 2" xfId="9523"/>
    <cellStyle name="Celda vinculada 72 2 2" xfId="9524"/>
    <cellStyle name="Celda vinculada 72 2 3" xfId="9525"/>
    <cellStyle name="Celda vinculada 72 3" xfId="9526"/>
    <cellStyle name="Celda vinculada 72 4" xfId="9527"/>
    <cellStyle name="Celda vinculada 73" xfId="9528"/>
    <cellStyle name="Celda vinculada 73 2" xfId="9529"/>
    <cellStyle name="Celda vinculada 73 2 2" xfId="9530"/>
    <cellStyle name="Celda vinculada 73 2 3" xfId="9531"/>
    <cellStyle name="Celda vinculada 73 3" xfId="9532"/>
    <cellStyle name="Celda vinculada 73 4" xfId="9533"/>
    <cellStyle name="Celda vinculada 74" xfId="9534"/>
    <cellStyle name="Celda vinculada 74 2" xfId="9535"/>
    <cellStyle name="Celda vinculada 74 2 2" xfId="9536"/>
    <cellStyle name="Celda vinculada 74 2 3" xfId="9537"/>
    <cellStyle name="Celda vinculada 74 3" xfId="9538"/>
    <cellStyle name="Celda vinculada 74 4" xfId="9539"/>
    <cellStyle name="Celda vinculada 75" xfId="9540"/>
    <cellStyle name="Celda vinculada 75 2" xfId="9541"/>
    <cellStyle name="Celda vinculada 75 2 2" xfId="9542"/>
    <cellStyle name="Celda vinculada 75 2 3" xfId="9543"/>
    <cellStyle name="Celda vinculada 75 3" xfId="9544"/>
    <cellStyle name="Celda vinculada 75 4" xfId="9545"/>
    <cellStyle name="Celda vinculada 76" xfId="9546"/>
    <cellStyle name="Celda vinculada 76 2" xfId="9547"/>
    <cellStyle name="Celda vinculada 76 2 2" xfId="9548"/>
    <cellStyle name="Celda vinculada 76 2 3" xfId="9549"/>
    <cellStyle name="Celda vinculada 76 3" xfId="9550"/>
    <cellStyle name="Celda vinculada 76 4" xfId="9551"/>
    <cellStyle name="Celda vinculada 77" xfId="9552"/>
    <cellStyle name="Celda vinculada 77 2" xfId="9553"/>
    <cellStyle name="Celda vinculada 77 2 2" xfId="9554"/>
    <cellStyle name="Celda vinculada 77 2 3" xfId="9555"/>
    <cellStyle name="Celda vinculada 77 3" xfId="9556"/>
    <cellStyle name="Celda vinculada 77 4" xfId="9557"/>
    <cellStyle name="Celda vinculada 78" xfId="9558"/>
    <cellStyle name="Celda vinculada 78 2" xfId="9559"/>
    <cellStyle name="Celda vinculada 78 2 2" xfId="9560"/>
    <cellStyle name="Celda vinculada 78 2 3" xfId="9561"/>
    <cellStyle name="Celda vinculada 78 3" xfId="9562"/>
    <cellStyle name="Celda vinculada 78 4" xfId="9563"/>
    <cellStyle name="Celda vinculada 79" xfId="9564"/>
    <cellStyle name="Celda vinculada 79 2" xfId="9565"/>
    <cellStyle name="Celda vinculada 79 2 2" xfId="9566"/>
    <cellStyle name="Celda vinculada 79 2 3" xfId="9567"/>
    <cellStyle name="Celda vinculada 79 3" xfId="9568"/>
    <cellStyle name="Celda vinculada 79 4" xfId="9569"/>
    <cellStyle name="Celda vinculada 8" xfId="9570"/>
    <cellStyle name="Celda vinculada 8 2" xfId="9571"/>
    <cellStyle name="Celda vinculada 8 2 2" xfId="9572"/>
    <cellStyle name="Celda vinculada 8 2 3" xfId="9573"/>
    <cellStyle name="Celda vinculada 8 3" xfId="9574"/>
    <cellStyle name="Celda vinculada 8 4" xfId="9575"/>
    <cellStyle name="Celda vinculada 80" xfId="9576"/>
    <cellStyle name="Celda vinculada 80 2" xfId="9577"/>
    <cellStyle name="Celda vinculada 80 2 2" xfId="9578"/>
    <cellStyle name="Celda vinculada 80 2 3" xfId="9579"/>
    <cellStyle name="Celda vinculada 80 3" xfId="9580"/>
    <cellStyle name="Celda vinculada 80 4" xfId="9581"/>
    <cellStyle name="Celda vinculada 81" xfId="9582"/>
    <cellStyle name="Celda vinculada 81 2" xfId="9583"/>
    <cellStyle name="Celda vinculada 81 2 2" xfId="9584"/>
    <cellStyle name="Celda vinculada 81 2 3" xfId="9585"/>
    <cellStyle name="Celda vinculada 81 3" xfId="9586"/>
    <cellStyle name="Celda vinculada 81 4" xfId="9587"/>
    <cellStyle name="Celda vinculada 82" xfId="9588"/>
    <cellStyle name="Celda vinculada 82 2" xfId="9589"/>
    <cellStyle name="Celda vinculada 82 2 2" xfId="9590"/>
    <cellStyle name="Celda vinculada 82 2 3" xfId="9591"/>
    <cellStyle name="Celda vinculada 82 3" xfId="9592"/>
    <cellStyle name="Celda vinculada 82 4" xfId="9593"/>
    <cellStyle name="Celda vinculada 83" xfId="9594"/>
    <cellStyle name="Celda vinculada 83 2" xfId="9595"/>
    <cellStyle name="Celda vinculada 83 2 2" xfId="9596"/>
    <cellStyle name="Celda vinculada 83 2 3" xfId="9597"/>
    <cellStyle name="Celda vinculada 83 3" xfId="9598"/>
    <cellStyle name="Celda vinculada 83 4" xfId="9599"/>
    <cellStyle name="Celda vinculada 84" xfId="9600"/>
    <cellStyle name="Celda vinculada 84 2" xfId="9601"/>
    <cellStyle name="Celda vinculada 84 2 2" xfId="9602"/>
    <cellStyle name="Celda vinculada 84 2 3" xfId="9603"/>
    <cellStyle name="Celda vinculada 84 3" xfId="9604"/>
    <cellStyle name="Celda vinculada 84 4" xfId="9605"/>
    <cellStyle name="Celda vinculada 85" xfId="9606"/>
    <cellStyle name="Celda vinculada 85 2" xfId="9607"/>
    <cellStyle name="Celda vinculada 85 2 2" xfId="9608"/>
    <cellStyle name="Celda vinculada 85 2 3" xfId="9609"/>
    <cellStyle name="Celda vinculada 85 3" xfId="9610"/>
    <cellStyle name="Celda vinculada 85 4" xfId="9611"/>
    <cellStyle name="Celda vinculada 86" xfId="9612"/>
    <cellStyle name="Celda vinculada 86 2" xfId="9613"/>
    <cellStyle name="Celda vinculada 86 2 2" xfId="9614"/>
    <cellStyle name="Celda vinculada 86 2 3" xfId="9615"/>
    <cellStyle name="Celda vinculada 86 3" xfId="9616"/>
    <cellStyle name="Celda vinculada 86 4" xfId="9617"/>
    <cellStyle name="Celda vinculada 87" xfId="9618"/>
    <cellStyle name="Celda vinculada 87 2" xfId="9619"/>
    <cellStyle name="Celda vinculada 87 2 2" xfId="9620"/>
    <cellStyle name="Celda vinculada 87 2 3" xfId="9621"/>
    <cellStyle name="Celda vinculada 87 3" xfId="9622"/>
    <cellStyle name="Celda vinculada 87 4" xfId="9623"/>
    <cellStyle name="Celda vinculada 88" xfId="9624"/>
    <cellStyle name="Celda vinculada 88 2" xfId="9625"/>
    <cellStyle name="Celda vinculada 88 2 2" xfId="9626"/>
    <cellStyle name="Celda vinculada 88 2 3" xfId="9627"/>
    <cellStyle name="Celda vinculada 88 3" xfId="9628"/>
    <cellStyle name="Celda vinculada 88 4" xfId="9629"/>
    <cellStyle name="Celda vinculada 89" xfId="9630"/>
    <cellStyle name="Celda vinculada 89 2" xfId="9631"/>
    <cellStyle name="Celda vinculada 89 2 2" xfId="9632"/>
    <cellStyle name="Celda vinculada 89 2 3" xfId="9633"/>
    <cellStyle name="Celda vinculada 89 3" xfId="9634"/>
    <cellStyle name="Celda vinculada 89 4" xfId="9635"/>
    <cellStyle name="Celda vinculada 9" xfId="9636"/>
    <cellStyle name="Celda vinculada 9 2" xfId="9637"/>
    <cellStyle name="Celda vinculada 9 2 2" xfId="9638"/>
    <cellStyle name="Celda vinculada 9 2 3" xfId="9639"/>
    <cellStyle name="Celda vinculada 9 3" xfId="9640"/>
    <cellStyle name="Celda vinculada 9 4" xfId="9641"/>
    <cellStyle name="Celda vinculada 90" xfId="9642"/>
    <cellStyle name="Celda vinculada 90 2" xfId="9643"/>
    <cellStyle name="Celda vinculada 90 2 2" xfId="9644"/>
    <cellStyle name="Celda vinculada 90 2 3" xfId="9645"/>
    <cellStyle name="Celda vinculada 90 3" xfId="9646"/>
    <cellStyle name="Celda vinculada 90 4" xfId="9647"/>
    <cellStyle name="Celda vinculada 91" xfId="9648"/>
    <cellStyle name="Celda vinculada 91 2" xfId="9649"/>
    <cellStyle name="Celda vinculada 91 2 2" xfId="9650"/>
    <cellStyle name="Celda vinculada 91 2 3" xfId="9651"/>
    <cellStyle name="Celda vinculada 91 3" xfId="9652"/>
    <cellStyle name="Celda vinculada 91 4" xfId="9653"/>
    <cellStyle name="Celda vinculada 92" xfId="9654"/>
    <cellStyle name="Celda vinculada 92 2" xfId="9655"/>
    <cellStyle name="Celda vinculada 92 2 2" xfId="9656"/>
    <cellStyle name="Celda vinculada 92 2 3" xfId="9657"/>
    <cellStyle name="Celda vinculada 92 3" xfId="9658"/>
    <cellStyle name="Celda vinculada 92 4" xfId="9659"/>
    <cellStyle name="Celda vinculada 93" xfId="9660"/>
    <cellStyle name="Celda vinculada 93 2" xfId="9661"/>
    <cellStyle name="Celda vinculada 93 2 2" xfId="9662"/>
    <cellStyle name="Celda vinculada 93 2 3" xfId="9663"/>
    <cellStyle name="Celda vinculada 93 3" xfId="9664"/>
    <cellStyle name="Celda vinculada 93 4" xfId="9665"/>
    <cellStyle name="Celda vinculada 94" xfId="9666"/>
    <cellStyle name="Celda vinculada 94 2" xfId="9667"/>
    <cellStyle name="Celda vinculada 94 2 2" xfId="9668"/>
    <cellStyle name="Celda vinculada 94 2 3" xfId="9669"/>
    <cellStyle name="Celda vinculada 94 3" xfId="9670"/>
    <cellStyle name="Celda vinculada 94 4" xfId="9671"/>
    <cellStyle name="Celda vinculada 95" xfId="9672"/>
    <cellStyle name="Celda vinculada 95 2" xfId="9673"/>
    <cellStyle name="Celda vinculada 95 2 2" xfId="9674"/>
    <cellStyle name="Celda vinculada 95 2 3" xfId="9675"/>
    <cellStyle name="Celda vinculada 95 3" xfId="9676"/>
    <cellStyle name="Celda vinculada 95 4" xfId="9677"/>
    <cellStyle name="Celda vinculada 96" xfId="9678"/>
    <cellStyle name="Celda vinculada 96 2" xfId="9679"/>
    <cellStyle name="Celda vinculada 96 2 2" xfId="9680"/>
    <cellStyle name="Celda vinculada 96 2 3" xfId="9681"/>
    <cellStyle name="Celda vinculada 96 3" xfId="9682"/>
    <cellStyle name="Celda vinculada 96 4" xfId="9683"/>
    <cellStyle name="Celda vinculada 97" xfId="9684"/>
    <cellStyle name="Celda vinculada 97 2" xfId="9685"/>
    <cellStyle name="Celda vinculada 97 2 2" xfId="9686"/>
    <cellStyle name="Celda vinculada 97 2 3" xfId="9687"/>
    <cellStyle name="Celda vinculada 97 3" xfId="9688"/>
    <cellStyle name="Celda vinculada 97 4" xfId="9689"/>
    <cellStyle name="Celda vinculada 98" xfId="9690"/>
    <cellStyle name="Celda vinculada 98 2" xfId="9691"/>
    <cellStyle name="Celda vinculada 98 2 2" xfId="9692"/>
    <cellStyle name="Celda vinculada 98 2 3" xfId="9693"/>
    <cellStyle name="Celda vinculada 98 3" xfId="9694"/>
    <cellStyle name="Celda vinculada 98 4" xfId="9695"/>
    <cellStyle name="Celda vinculada 99" xfId="9696"/>
    <cellStyle name="Celda vinculada 99 2" xfId="9697"/>
    <cellStyle name="Celda vinculada 99 2 2" xfId="9698"/>
    <cellStyle name="Celda vinculada 99 2 3" xfId="9699"/>
    <cellStyle name="Celda vinculada 99 3" xfId="9700"/>
    <cellStyle name="Celda vinculada 99 4" xfId="9701"/>
    <cellStyle name="Check Cell" xfId="9702"/>
    <cellStyle name="Check Cell 2" xfId="9703"/>
    <cellStyle name="Check Cell 3" xfId="9704"/>
    <cellStyle name="Check Cell 4" xfId="9705"/>
    <cellStyle name="clsData" xfId="9706"/>
    <cellStyle name="Comma" xfId="9707"/>
    <cellStyle name="Comma 10" xfId="9708"/>
    <cellStyle name="Comma 11" xfId="9709"/>
    <cellStyle name="Comma 12" xfId="9710"/>
    <cellStyle name="Comma 13" xfId="9711"/>
    <cellStyle name="Comma 14" xfId="9712"/>
    <cellStyle name="Comma 15" xfId="9713"/>
    <cellStyle name="Comma 16" xfId="9714"/>
    <cellStyle name="Comma 17" xfId="9715"/>
    <cellStyle name="Comma 18" xfId="9716"/>
    <cellStyle name="Comma 19" xfId="9717"/>
    <cellStyle name="Comma 2" xfId="77"/>
    <cellStyle name="Comma 2 2" xfId="9718"/>
    <cellStyle name="Comma 2 3" xfId="9719"/>
    <cellStyle name="Comma 2 4" xfId="9720"/>
    <cellStyle name="Comma 20" xfId="9721"/>
    <cellStyle name="Comma 21" xfId="9722"/>
    <cellStyle name="Comma 22" xfId="9723"/>
    <cellStyle name="Comma 23" xfId="9724"/>
    <cellStyle name="Comma 24" xfId="9725"/>
    <cellStyle name="Comma 25" xfId="9726"/>
    <cellStyle name="Comma 26" xfId="9727"/>
    <cellStyle name="Comma 27" xfId="9728"/>
    <cellStyle name="Comma 28" xfId="9729"/>
    <cellStyle name="Comma 29" xfId="9730"/>
    <cellStyle name="Comma 3" xfId="9731"/>
    <cellStyle name="Comma 30" xfId="9732"/>
    <cellStyle name="Comma 31" xfId="9733"/>
    <cellStyle name="Comma 32" xfId="9734"/>
    <cellStyle name="Comma 4" xfId="9735"/>
    <cellStyle name="Comma 5" xfId="9736"/>
    <cellStyle name="Comma 6" xfId="9737"/>
    <cellStyle name="Comma 7" xfId="9738"/>
    <cellStyle name="Comma 8" xfId="9739"/>
    <cellStyle name="Comma 9" xfId="9740"/>
    <cellStyle name="Comma_10R&amp;monet" xfId="78"/>
    <cellStyle name="Comma0" xfId="9741"/>
    <cellStyle name="Comma0 2" xfId="9742"/>
    <cellStyle name="Comma0 2 2" xfId="9743"/>
    <cellStyle name="Comma0 3" xfId="9744"/>
    <cellStyle name="Comma0 3 2" xfId="9745"/>
    <cellStyle name="Comma0 4" xfId="9746"/>
    <cellStyle name="Comma0 4 2" xfId="9747"/>
    <cellStyle name="Comma0 5" xfId="9748"/>
    <cellStyle name="Comma0_FUTUROS" xfId="9749"/>
    <cellStyle name="Currency0" xfId="9750"/>
    <cellStyle name="Date" xfId="9751"/>
    <cellStyle name="datos serie" xfId="9752"/>
    <cellStyle name="dx" xfId="9753"/>
    <cellStyle name="Encabezado 1 2" xfId="9754"/>
    <cellStyle name="Encabezado 4 10" xfId="9755"/>
    <cellStyle name="Encabezado 4 10 2" xfId="9756"/>
    <cellStyle name="Encabezado 4 10 2 2" xfId="9757"/>
    <cellStyle name="Encabezado 4 10 2 3" xfId="9758"/>
    <cellStyle name="Encabezado 4 10 3" xfId="9759"/>
    <cellStyle name="Encabezado 4 10 4" xfId="9760"/>
    <cellStyle name="Encabezado 4 100" xfId="9761"/>
    <cellStyle name="Encabezado 4 100 2" xfId="9762"/>
    <cellStyle name="Encabezado 4 100 2 2" xfId="9763"/>
    <cellStyle name="Encabezado 4 100 2 3" xfId="9764"/>
    <cellStyle name="Encabezado 4 100 3" xfId="9765"/>
    <cellStyle name="Encabezado 4 100 4" xfId="9766"/>
    <cellStyle name="Encabezado 4 101" xfId="9767"/>
    <cellStyle name="Encabezado 4 101 2" xfId="9768"/>
    <cellStyle name="Encabezado 4 101 2 2" xfId="9769"/>
    <cellStyle name="Encabezado 4 101 2 3" xfId="9770"/>
    <cellStyle name="Encabezado 4 101 3" xfId="9771"/>
    <cellStyle name="Encabezado 4 101 4" xfId="9772"/>
    <cellStyle name="Encabezado 4 102" xfId="9773"/>
    <cellStyle name="Encabezado 4 102 2" xfId="9774"/>
    <cellStyle name="Encabezado 4 102 2 2" xfId="9775"/>
    <cellStyle name="Encabezado 4 102 2 3" xfId="9776"/>
    <cellStyle name="Encabezado 4 102 3" xfId="9777"/>
    <cellStyle name="Encabezado 4 102 4" xfId="9778"/>
    <cellStyle name="Encabezado 4 103" xfId="9779"/>
    <cellStyle name="Encabezado 4 103 2" xfId="9780"/>
    <cellStyle name="Encabezado 4 103 2 2" xfId="9781"/>
    <cellStyle name="Encabezado 4 103 2 3" xfId="9782"/>
    <cellStyle name="Encabezado 4 103 3" xfId="9783"/>
    <cellStyle name="Encabezado 4 103 4" xfId="9784"/>
    <cellStyle name="Encabezado 4 104" xfId="9785"/>
    <cellStyle name="Encabezado 4 104 2" xfId="9786"/>
    <cellStyle name="Encabezado 4 104 2 2" xfId="9787"/>
    <cellStyle name="Encabezado 4 104 2 3" xfId="9788"/>
    <cellStyle name="Encabezado 4 104 3" xfId="9789"/>
    <cellStyle name="Encabezado 4 104 4" xfId="9790"/>
    <cellStyle name="Encabezado 4 105" xfId="9791"/>
    <cellStyle name="Encabezado 4 105 2" xfId="9792"/>
    <cellStyle name="Encabezado 4 105 2 2" xfId="9793"/>
    <cellStyle name="Encabezado 4 105 2 3" xfId="9794"/>
    <cellStyle name="Encabezado 4 105 3" xfId="9795"/>
    <cellStyle name="Encabezado 4 105 4" xfId="9796"/>
    <cellStyle name="Encabezado 4 106" xfId="9797"/>
    <cellStyle name="Encabezado 4 106 2" xfId="9798"/>
    <cellStyle name="Encabezado 4 106 2 2" xfId="9799"/>
    <cellStyle name="Encabezado 4 106 2 3" xfId="9800"/>
    <cellStyle name="Encabezado 4 106 3" xfId="9801"/>
    <cellStyle name="Encabezado 4 106 4" xfId="9802"/>
    <cellStyle name="Encabezado 4 107" xfId="9803"/>
    <cellStyle name="Encabezado 4 107 2" xfId="9804"/>
    <cellStyle name="Encabezado 4 107 2 2" xfId="9805"/>
    <cellStyle name="Encabezado 4 107 2 3" xfId="9806"/>
    <cellStyle name="Encabezado 4 107 3" xfId="9807"/>
    <cellStyle name="Encabezado 4 107 4" xfId="9808"/>
    <cellStyle name="Encabezado 4 108" xfId="9809"/>
    <cellStyle name="Encabezado 4 108 2" xfId="9810"/>
    <cellStyle name="Encabezado 4 108 2 2" xfId="9811"/>
    <cellStyle name="Encabezado 4 108 2 3" xfId="9812"/>
    <cellStyle name="Encabezado 4 108 3" xfId="9813"/>
    <cellStyle name="Encabezado 4 108 4" xfId="9814"/>
    <cellStyle name="Encabezado 4 109" xfId="9815"/>
    <cellStyle name="Encabezado 4 109 2" xfId="9816"/>
    <cellStyle name="Encabezado 4 109 2 2" xfId="9817"/>
    <cellStyle name="Encabezado 4 109 2 3" xfId="9818"/>
    <cellStyle name="Encabezado 4 109 3" xfId="9819"/>
    <cellStyle name="Encabezado 4 109 4" xfId="9820"/>
    <cellStyle name="Encabezado 4 11" xfId="9821"/>
    <cellStyle name="Encabezado 4 11 2" xfId="9822"/>
    <cellStyle name="Encabezado 4 11 2 2" xfId="9823"/>
    <cellStyle name="Encabezado 4 11 2 3" xfId="9824"/>
    <cellStyle name="Encabezado 4 11 3" xfId="9825"/>
    <cellStyle name="Encabezado 4 11 4" xfId="9826"/>
    <cellStyle name="Encabezado 4 110" xfId="9827"/>
    <cellStyle name="Encabezado 4 110 2" xfId="9828"/>
    <cellStyle name="Encabezado 4 110 2 2" xfId="9829"/>
    <cellStyle name="Encabezado 4 110 2 3" xfId="9830"/>
    <cellStyle name="Encabezado 4 110 3" xfId="9831"/>
    <cellStyle name="Encabezado 4 110 4" xfId="9832"/>
    <cellStyle name="Encabezado 4 111" xfId="9833"/>
    <cellStyle name="Encabezado 4 111 2" xfId="9834"/>
    <cellStyle name="Encabezado 4 111 2 2" xfId="9835"/>
    <cellStyle name="Encabezado 4 111 2 3" xfId="9836"/>
    <cellStyle name="Encabezado 4 111 3" xfId="9837"/>
    <cellStyle name="Encabezado 4 111 4" xfId="9838"/>
    <cellStyle name="Encabezado 4 112" xfId="9839"/>
    <cellStyle name="Encabezado 4 112 2" xfId="9840"/>
    <cellStyle name="Encabezado 4 112 2 2" xfId="9841"/>
    <cellStyle name="Encabezado 4 112 2 3" xfId="9842"/>
    <cellStyle name="Encabezado 4 112 3" xfId="9843"/>
    <cellStyle name="Encabezado 4 112 4" xfId="9844"/>
    <cellStyle name="Encabezado 4 113" xfId="9845"/>
    <cellStyle name="Encabezado 4 113 2" xfId="9846"/>
    <cellStyle name="Encabezado 4 113 2 2" xfId="9847"/>
    <cellStyle name="Encabezado 4 113 2 3" xfId="9848"/>
    <cellStyle name="Encabezado 4 113 3" xfId="9849"/>
    <cellStyle name="Encabezado 4 113 4" xfId="9850"/>
    <cellStyle name="Encabezado 4 114" xfId="9851"/>
    <cellStyle name="Encabezado 4 114 2" xfId="9852"/>
    <cellStyle name="Encabezado 4 114 2 2" xfId="9853"/>
    <cellStyle name="Encabezado 4 114 2 3" xfId="9854"/>
    <cellStyle name="Encabezado 4 114 3" xfId="9855"/>
    <cellStyle name="Encabezado 4 114 4" xfId="9856"/>
    <cellStyle name="Encabezado 4 115" xfId="9857"/>
    <cellStyle name="Encabezado 4 115 2" xfId="9858"/>
    <cellStyle name="Encabezado 4 115 2 2" xfId="9859"/>
    <cellStyle name="Encabezado 4 115 2 3" xfId="9860"/>
    <cellStyle name="Encabezado 4 115 3" xfId="9861"/>
    <cellStyle name="Encabezado 4 115 4" xfId="9862"/>
    <cellStyle name="Encabezado 4 116" xfId="9863"/>
    <cellStyle name="Encabezado 4 116 2" xfId="9864"/>
    <cellStyle name="Encabezado 4 116 2 2" xfId="9865"/>
    <cellStyle name="Encabezado 4 116 2 3" xfId="9866"/>
    <cellStyle name="Encabezado 4 116 3" xfId="9867"/>
    <cellStyle name="Encabezado 4 116 4" xfId="9868"/>
    <cellStyle name="Encabezado 4 117" xfId="9869"/>
    <cellStyle name="Encabezado 4 117 2" xfId="9870"/>
    <cellStyle name="Encabezado 4 117 2 2" xfId="9871"/>
    <cellStyle name="Encabezado 4 117 2 3" xfId="9872"/>
    <cellStyle name="Encabezado 4 117 3" xfId="9873"/>
    <cellStyle name="Encabezado 4 117 4" xfId="9874"/>
    <cellStyle name="Encabezado 4 118" xfId="9875"/>
    <cellStyle name="Encabezado 4 118 2" xfId="9876"/>
    <cellStyle name="Encabezado 4 118 2 2" xfId="9877"/>
    <cellStyle name="Encabezado 4 118 2 3" xfId="9878"/>
    <cellStyle name="Encabezado 4 118 3" xfId="9879"/>
    <cellStyle name="Encabezado 4 118 4" xfId="9880"/>
    <cellStyle name="Encabezado 4 119" xfId="9881"/>
    <cellStyle name="Encabezado 4 119 2" xfId="9882"/>
    <cellStyle name="Encabezado 4 119 2 2" xfId="9883"/>
    <cellStyle name="Encabezado 4 119 2 3" xfId="9884"/>
    <cellStyle name="Encabezado 4 119 3" xfId="9885"/>
    <cellStyle name="Encabezado 4 119 4" xfId="9886"/>
    <cellStyle name="Encabezado 4 12" xfId="9887"/>
    <cellStyle name="Encabezado 4 12 2" xfId="9888"/>
    <cellStyle name="Encabezado 4 12 2 2" xfId="9889"/>
    <cellStyle name="Encabezado 4 12 2 3" xfId="9890"/>
    <cellStyle name="Encabezado 4 12 3" xfId="9891"/>
    <cellStyle name="Encabezado 4 12 4" xfId="9892"/>
    <cellStyle name="Encabezado 4 120" xfId="9893"/>
    <cellStyle name="Encabezado 4 120 2" xfId="9894"/>
    <cellStyle name="Encabezado 4 120 2 2" xfId="9895"/>
    <cellStyle name="Encabezado 4 120 2 3" xfId="9896"/>
    <cellStyle name="Encabezado 4 120 3" xfId="9897"/>
    <cellStyle name="Encabezado 4 120 4" xfId="9898"/>
    <cellStyle name="Encabezado 4 121" xfId="9899"/>
    <cellStyle name="Encabezado 4 121 2" xfId="9900"/>
    <cellStyle name="Encabezado 4 121 2 2" xfId="9901"/>
    <cellStyle name="Encabezado 4 121 2 3" xfId="9902"/>
    <cellStyle name="Encabezado 4 121 3" xfId="9903"/>
    <cellStyle name="Encabezado 4 121 4" xfId="9904"/>
    <cellStyle name="Encabezado 4 122" xfId="9905"/>
    <cellStyle name="Encabezado 4 122 2" xfId="9906"/>
    <cellStyle name="Encabezado 4 122 2 2" xfId="9907"/>
    <cellStyle name="Encabezado 4 122 2 3" xfId="9908"/>
    <cellStyle name="Encabezado 4 122 3" xfId="9909"/>
    <cellStyle name="Encabezado 4 122 4" xfId="9910"/>
    <cellStyle name="Encabezado 4 123" xfId="9911"/>
    <cellStyle name="Encabezado 4 123 2" xfId="9912"/>
    <cellStyle name="Encabezado 4 123 2 2" xfId="9913"/>
    <cellStyle name="Encabezado 4 123 2 3" xfId="9914"/>
    <cellStyle name="Encabezado 4 123 3" xfId="9915"/>
    <cellStyle name="Encabezado 4 123 4" xfId="9916"/>
    <cellStyle name="Encabezado 4 124" xfId="9917"/>
    <cellStyle name="Encabezado 4 124 2" xfId="9918"/>
    <cellStyle name="Encabezado 4 124 2 2" xfId="9919"/>
    <cellStyle name="Encabezado 4 124 2 3" xfId="9920"/>
    <cellStyle name="Encabezado 4 124 3" xfId="9921"/>
    <cellStyle name="Encabezado 4 124 4" xfId="9922"/>
    <cellStyle name="Encabezado 4 125" xfId="9923"/>
    <cellStyle name="Encabezado 4 125 2" xfId="9924"/>
    <cellStyle name="Encabezado 4 125 2 2" xfId="9925"/>
    <cellStyle name="Encabezado 4 125 2 3" xfId="9926"/>
    <cellStyle name="Encabezado 4 125 3" xfId="9927"/>
    <cellStyle name="Encabezado 4 125 4" xfId="9928"/>
    <cellStyle name="Encabezado 4 126" xfId="9929"/>
    <cellStyle name="Encabezado 4 126 2" xfId="9930"/>
    <cellStyle name="Encabezado 4 126 2 2" xfId="9931"/>
    <cellStyle name="Encabezado 4 126 2 3" xfId="9932"/>
    <cellStyle name="Encabezado 4 126 3" xfId="9933"/>
    <cellStyle name="Encabezado 4 126 4" xfId="9934"/>
    <cellStyle name="Encabezado 4 127" xfId="9935"/>
    <cellStyle name="Encabezado 4 127 2" xfId="9936"/>
    <cellStyle name="Encabezado 4 127 2 2" xfId="9937"/>
    <cellStyle name="Encabezado 4 127 2 3" xfId="9938"/>
    <cellStyle name="Encabezado 4 127 3" xfId="9939"/>
    <cellStyle name="Encabezado 4 127 4" xfId="9940"/>
    <cellStyle name="Encabezado 4 128" xfId="9941"/>
    <cellStyle name="Encabezado 4 128 2" xfId="9942"/>
    <cellStyle name="Encabezado 4 128 2 2" xfId="9943"/>
    <cellStyle name="Encabezado 4 128 2 3" xfId="9944"/>
    <cellStyle name="Encabezado 4 128 3" xfId="9945"/>
    <cellStyle name="Encabezado 4 128 4" xfId="9946"/>
    <cellStyle name="Encabezado 4 129" xfId="9947"/>
    <cellStyle name="Encabezado 4 129 2" xfId="9948"/>
    <cellStyle name="Encabezado 4 129 2 2" xfId="9949"/>
    <cellStyle name="Encabezado 4 129 2 3" xfId="9950"/>
    <cellStyle name="Encabezado 4 129 3" xfId="9951"/>
    <cellStyle name="Encabezado 4 129 4" xfId="9952"/>
    <cellStyle name="Encabezado 4 13" xfId="9953"/>
    <cellStyle name="Encabezado 4 13 2" xfId="9954"/>
    <cellStyle name="Encabezado 4 13 2 2" xfId="9955"/>
    <cellStyle name="Encabezado 4 13 2 3" xfId="9956"/>
    <cellStyle name="Encabezado 4 13 3" xfId="9957"/>
    <cellStyle name="Encabezado 4 13 4" xfId="9958"/>
    <cellStyle name="Encabezado 4 130" xfId="9959"/>
    <cellStyle name="Encabezado 4 130 2" xfId="9960"/>
    <cellStyle name="Encabezado 4 130 2 2" xfId="9961"/>
    <cellStyle name="Encabezado 4 130 2 3" xfId="9962"/>
    <cellStyle name="Encabezado 4 130 3" xfId="9963"/>
    <cellStyle name="Encabezado 4 130 4" xfId="9964"/>
    <cellStyle name="Encabezado 4 131" xfId="9965"/>
    <cellStyle name="Encabezado 4 131 2" xfId="9966"/>
    <cellStyle name="Encabezado 4 131 2 2" xfId="9967"/>
    <cellStyle name="Encabezado 4 131 2 3" xfId="9968"/>
    <cellStyle name="Encabezado 4 131 3" xfId="9969"/>
    <cellStyle name="Encabezado 4 131 4" xfId="9970"/>
    <cellStyle name="Encabezado 4 132" xfId="9971"/>
    <cellStyle name="Encabezado 4 132 2" xfId="9972"/>
    <cellStyle name="Encabezado 4 132 2 2" xfId="9973"/>
    <cellStyle name="Encabezado 4 132 2 3" xfId="9974"/>
    <cellStyle name="Encabezado 4 132 3" xfId="9975"/>
    <cellStyle name="Encabezado 4 132 4" xfId="9976"/>
    <cellStyle name="Encabezado 4 133" xfId="9977"/>
    <cellStyle name="Encabezado 4 133 2" xfId="9978"/>
    <cellStyle name="Encabezado 4 133 2 2" xfId="9979"/>
    <cellStyle name="Encabezado 4 133 2 3" xfId="9980"/>
    <cellStyle name="Encabezado 4 133 3" xfId="9981"/>
    <cellStyle name="Encabezado 4 133 4" xfId="9982"/>
    <cellStyle name="Encabezado 4 134" xfId="9983"/>
    <cellStyle name="Encabezado 4 134 2" xfId="9984"/>
    <cellStyle name="Encabezado 4 134 2 2" xfId="9985"/>
    <cellStyle name="Encabezado 4 134 2 3" xfId="9986"/>
    <cellStyle name="Encabezado 4 134 3" xfId="9987"/>
    <cellStyle name="Encabezado 4 134 4" xfId="9988"/>
    <cellStyle name="Encabezado 4 135" xfId="9989"/>
    <cellStyle name="Encabezado 4 135 2" xfId="9990"/>
    <cellStyle name="Encabezado 4 135 2 2" xfId="9991"/>
    <cellStyle name="Encabezado 4 135 2 3" xfId="9992"/>
    <cellStyle name="Encabezado 4 135 3" xfId="9993"/>
    <cellStyle name="Encabezado 4 135 4" xfId="9994"/>
    <cellStyle name="Encabezado 4 136" xfId="9995"/>
    <cellStyle name="Encabezado 4 136 2" xfId="9996"/>
    <cellStyle name="Encabezado 4 136 2 2" xfId="9997"/>
    <cellStyle name="Encabezado 4 136 2 3" xfId="9998"/>
    <cellStyle name="Encabezado 4 136 3" xfId="9999"/>
    <cellStyle name="Encabezado 4 136 4" xfId="10000"/>
    <cellStyle name="Encabezado 4 137" xfId="10001"/>
    <cellStyle name="Encabezado 4 137 2" xfId="10002"/>
    <cellStyle name="Encabezado 4 137 2 2" xfId="10003"/>
    <cellStyle name="Encabezado 4 137 2 3" xfId="10004"/>
    <cellStyle name="Encabezado 4 137 3" xfId="10005"/>
    <cellStyle name="Encabezado 4 137 4" xfId="10006"/>
    <cellStyle name="Encabezado 4 138" xfId="10007"/>
    <cellStyle name="Encabezado 4 138 2" xfId="10008"/>
    <cellStyle name="Encabezado 4 138 2 2" xfId="10009"/>
    <cellStyle name="Encabezado 4 138 2 3" xfId="10010"/>
    <cellStyle name="Encabezado 4 138 3" xfId="10011"/>
    <cellStyle name="Encabezado 4 138 4" xfId="10012"/>
    <cellStyle name="Encabezado 4 139" xfId="10013"/>
    <cellStyle name="Encabezado 4 139 2" xfId="10014"/>
    <cellStyle name="Encabezado 4 139 2 2" xfId="10015"/>
    <cellStyle name="Encabezado 4 139 2 3" xfId="10016"/>
    <cellStyle name="Encabezado 4 139 3" xfId="10017"/>
    <cellStyle name="Encabezado 4 139 4" xfId="10018"/>
    <cellStyle name="Encabezado 4 14" xfId="10019"/>
    <cellStyle name="Encabezado 4 14 2" xfId="10020"/>
    <cellStyle name="Encabezado 4 14 2 2" xfId="10021"/>
    <cellStyle name="Encabezado 4 14 2 3" xfId="10022"/>
    <cellStyle name="Encabezado 4 14 3" xfId="10023"/>
    <cellStyle name="Encabezado 4 14 4" xfId="10024"/>
    <cellStyle name="Encabezado 4 140" xfId="10025"/>
    <cellStyle name="Encabezado 4 140 2" xfId="10026"/>
    <cellStyle name="Encabezado 4 140 2 2" xfId="10027"/>
    <cellStyle name="Encabezado 4 140 2 3" xfId="10028"/>
    <cellStyle name="Encabezado 4 140 3" xfId="10029"/>
    <cellStyle name="Encabezado 4 140 4" xfId="10030"/>
    <cellStyle name="Encabezado 4 141" xfId="10031"/>
    <cellStyle name="Encabezado 4 141 2" xfId="10032"/>
    <cellStyle name="Encabezado 4 141 2 2" xfId="10033"/>
    <cellStyle name="Encabezado 4 141 2 3" xfId="10034"/>
    <cellStyle name="Encabezado 4 141 3" xfId="10035"/>
    <cellStyle name="Encabezado 4 141 4" xfId="10036"/>
    <cellStyle name="Encabezado 4 142" xfId="10037"/>
    <cellStyle name="Encabezado 4 142 2" xfId="10038"/>
    <cellStyle name="Encabezado 4 142 2 2" xfId="10039"/>
    <cellStyle name="Encabezado 4 142 2 3" xfId="10040"/>
    <cellStyle name="Encabezado 4 142 3" xfId="10041"/>
    <cellStyle name="Encabezado 4 142 4" xfId="10042"/>
    <cellStyle name="Encabezado 4 143" xfId="10043"/>
    <cellStyle name="Encabezado 4 143 2" xfId="10044"/>
    <cellStyle name="Encabezado 4 143 2 2" xfId="10045"/>
    <cellStyle name="Encabezado 4 143 2 3" xfId="10046"/>
    <cellStyle name="Encabezado 4 143 3" xfId="10047"/>
    <cellStyle name="Encabezado 4 143 4" xfId="10048"/>
    <cellStyle name="Encabezado 4 144" xfId="10049"/>
    <cellStyle name="Encabezado 4 144 2" xfId="10050"/>
    <cellStyle name="Encabezado 4 144 2 2" xfId="10051"/>
    <cellStyle name="Encabezado 4 144 2 3" xfId="10052"/>
    <cellStyle name="Encabezado 4 144 3" xfId="10053"/>
    <cellStyle name="Encabezado 4 144 4" xfId="10054"/>
    <cellStyle name="Encabezado 4 145" xfId="10055"/>
    <cellStyle name="Encabezado 4 145 2" xfId="10056"/>
    <cellStyle name="Encabezado 4 145 2 2" xfId="10057"/>
    <cellStyle name="Encabezado 4 145 2 3" xfId="10058"/>
    <cellStyle name="Encabezado 4 145 3" xfId="10059"/>
    <cellStyle name="Encabezado 4 145 4" xfId="10060"/>
    <cellStyle name="Encabezado 4 146" xfId="10061"/>
    <cellStyle name="Encabezado 4 146 2" xfId="10062"/>
    <cellStyle name="Encabezado 4 146 2 2" xfId="10063"/>
    <cellStyle name="Encabezado 4 146 2 3" xfId="10064"/>
    <cellStyle name="Encabezado 4 146 3" xfId="10065"/>
    <cellStyle name="Encabezado 4 146 4" xfId="10066"/>
    <cellStyle name="Encabezado 4 147" xfId="10067"/>
    <cellStyle name="Encabezado 4 147 2" xfId="10068"/>
    <cellStyle name="Encabezado 4 147 2 2" xfId="10069"/>
    <cellStyle name="Encabezado 4 147 2 3" xfId="10070"/>
    <cellStyle name="Encabezado 4 147 3" xfId="10071"/>
    <cellStyle name="Encabezado 4 147 4" xfId="10072"/>
    <cellStyle name="Encabezado 4 148" xfId="10073"/>
    <cellStyle name="Encabezado 4 148 2" xfId="10074"/>
    <cellStyle name="Encabezado 4 148 2 2" xfId="10075"/>
    <cellStyle name="Encabezado 4 148 2 3" xfId="10076"/>
    <cellStyle name="Encabezado 4 148 3" xfId="10077"/>
    <cellStyle name="Encabezado 4 148 4" xfId="10078"/>
    <cellStyle name="Encabezado 4 149" xfId="10079"/>
    <cellStyle name="Encabezado 4 149 2" xfId="10080"/>
    <cellStyle name="Encabezado 4 149 2 2" xfId="10081"/>
    <cellStyle name="Encabezado 4 149 2 3" xfId="10082"/>
    <cellStyle name="Encabezado 4 149 3" xfId="10083"/>
    <cellStyle name="Encabezado 4 149 4" xfId="10084"/>
    <cellStyle name="Encabezado 4 15" xfId="10085"/>
    <cellStyle name="Encabezado 4 15 2" xfId="10086"/>
    <cellStyle name="Encabezado 4 15 2 2" xfId="10087"/>
    <cellStyle name="Encabezado 4 15 2 3" xfId="10088"/>
    <cellStyle name="Encabezado 4 15 3" xfId="10089"/>
    <cellStyle name="Encabezado 4 15 4" xfId="10090"/>
    <cellStyle name="Encabezado 4 150" xfId="10091"/>
    <cellStyle name="Encabezado 4 150 2" xfId="10092"/>
    <cellStyle name="Encabezado 4 150 2 2" xfId="10093"/>
    <cellStyle name="Encabezado 4 150 2 3" xfId="10094"/>
    <cellStyle name="Encabezado 4 150 3" xfId="10095"/>
    <cellStyle name="Encabezado 4 150 4" xfId="10096"/>
    <cellStyle name="Encabezado 4 151" xfId="10097"/>
    <cellStyle name="Encabezado 4 151 2" xfId="10098"/>
    <cellStyle name="Encabezado 4 151 2 2" xfId="10099"/>
    <cellStyle name="Encabezado 4 151 2 3" xfId="10100"/>
    <cellStyle name="Encabezado 4 151 3" xfId="10101"/>
    <cellStyle name="Encabezado 4 151 4" xfId="10102"/>
    <cellStyle name="Encabezado 4 152" xfId="10103"/>
    <cellStyle name="Encabezado 4 152 2" xfId="10104"/>
    <cellStyle name="Encabezado 4 152 2 2" xfId="10105"/>
    <cellStyle name="Encabezado 4 152 2 3" xfId="10106"/>
    <cellStyle name="Encabezado 4 152 3" xfId="10107"/>
    <cellStyle name="Encabezado 4 152 4" xfId="10108"/>
    <cellStyle name="Encabezado 4 153" xfId="10109"/>
    <cellStyle name="Encabezado 4 153 2" xfId="10110"/>
    <cellStyle name="Encabezado 4 153 2 2" xfId="10111"/>
    <cellStyle name="Encabezado 4 153 2 3" xfId="10112"/>
    <cellStyle name="Encabezado 4 153 3" xfId="10113"/>
    <cellStyle name="Encabezado 4 153 4" xfId="10114"/>
    <cellStyle name="Encabezado 4 154" xfId="10115"/>
    <cellStyle name="Encabezado 4 154 2" xfId="10116"/>
    <cellStyle name="Encabezado 4 154 2 2" xfId="10117"/>
    <cellStyle name="Encabezado 4 154 2 3" xfId="10118"/>
    <cellStyle name="Encabezado 4 154 3" xfId="10119"/>
    <cellStyle name="Encabezado 4 154 4" xfId="10120"/>
    <cellStyle name="Encabezado 4 155" xfId="10121"/>
    <cellStyle name="Encabezado 4 155 2" xfId="10122"/>
    <cellStyle name="Encabezado 4 155 2 2" xfId="10123"/>
    <cellStyle name="Encabezado 4 155 2 3" xfId="10124"/>
    <cellStyle name="Encabezado 4 155 3" xfId="10125"/>
    <cellStyle name="Encabezado 4 155 4" xfId="10126"/>
    <cellStyle name="Encabezado 4 156" xfId="10127"/>
    <cellStyle name="Encabezado 4 156 2" xfId="10128"/>
    <cellStyle name="Encabezado 4 156 2 2" xfId="10129"/>
    <cellStyle name="Encabezado 4 156 2 3" xfId="10130"/>
    <cellStyle name="Encabezado 4 156 3" xfId="10131"/>
    <cellStyle name="Encabezado 4 156 4" xfId="10132"/>
    <cellStyle name="Encabezado 4 157" xfId="10133"/>
    <cellStyle name="Encabezado 4 157 2" xfId="10134"/>
    <cellStyle name="Encabezado 4 157 2 2" xfId="10135"/>
    <cellStyle name="Encabezado 4 157 2 3" xfId="10136"/>
    <cellStyle name="Encabezado 4 157 3" xfId="10137"/>
    <cellStyle name="Encabezado 4 157 4" xfId="10138"/>
    <cellStyle name="Encabezado 4 158" xfId="10139"/>
    <cellStyle name="Encabezado 4 158 2" xfId="10140"/>
    <cellStyle name="Encabezado 4 158 2 2" xfId="10141"/>
    <cellStyle name="Encabezado 4 158 2 3" xfId="10142"/>
    <cellStyle name="Encabezado 4 158 3" xfId="10143"/>
    <cellStyle name="Encabezado 4 158 4" xfId="10144"/>
    <cellStyle name="Encabezado 4 159" xfId="10145"/>
    <cellStyle name="Encabezado 4 159 2" xfId="10146"/>
    <cellStyle name="Encabezado 4 159 2 2" xfId="10147"/>
    <cellStyle name="Encabezado 4 159 2 3" xfId="10148"/>
    <cellStyle name="Encabezado 4 159 3" xfId="10149"/>
    <cellStyle name="Encabezado 4 159 4" xfId="10150"/>
    <cellStyle name="Encabezado 4 16" xfId="10151"/>
    <cellStyle name="Encabezado 4 16 2" xfId="10152"/>
    <cellStyle name="Encabezado 4 16 2 2" xfId="10153"/>
    <cellStyle name="Encabezado 4 16 2 3" xfId="10154"/>
    <cellStyle name="Encabezado 4 16 3" xfId="10155"/>
    <cellStyle name="Encabezado 4 16 4" xfId="10156"/>
    <cellStyle name="Encabezado 4 160" xfId="10157"/>
    <cellStyle name="Encabezado 4 160 2" xfId="10158"/>
    <cellStyle name="Encabezado 4 160 2 2" xfId="10159"/>
    <cellStyle name="Encabezado 4 160 2 3" xfId="10160"/>
    <cellStyle name="Encabezado 4 160 3" xfId="10161"/>
    <cellStyle name="Encabezado 4 160 4" xfId="10162"/>
    <cellStyle name="Encabezado 4 161" xfId="10163"/>
    <cellStyle name="Encabezado 4 161 2" xfId="10164"/>
    <cellStyle name="Encabezado 4 161 2 2" xfId="10165"/>
    <cellStyle name="Encabezado 4 161 2 3" xfId="10166"/>
    <cellStyle name="Encabezado 4 161 3" xfId="10167"/>
    <cellStyle name="Encabezado 4 161 4" xfId="10168"/>
    <cellStyle name="Encabezado 4 162" xfId="10169"/>
    <cellStyle name="Encabezado 4 162 2" xfId="10170"/>
    <cellStyle name="Encabezado 4 162 2 2" xfId="10171"/>
    <cellStyle name="Encabezado 4 162 2 3" xfId="10172"/>
    <cellStyle name="Encabezado 4 162 3" xfId="10173"/>
    <cellStyle name="Encabezado 4 162 4" xfId="10174"/>
    <cellStyle name="Encabezado 4 163" xfId="10175"/>
    <cellStyle name="Encabezado 4 163 2" xfId="10176"/>
    <cellStyle name="Encabezado 4 163 2 2" xfId="10177"/>
    <cellStyle name="Encabezado 4 163 2 3" xfId="10178"/>
    <cellStyle name="Encabezado 4 163 3" xfId="10179"/>
    <cellStyle name="Encabezado 4 163 4" xfId="10180"/>
    <cellStyle name="Encabezado 4 164" xfId="10181"/>
    <cellStyle name="Encabezado 4 164 2" xfId="10182"/>
    <cellStyle name="Encabezado 4 164 2 2" xfId="10183"/>
    <cellStyle name="Encabezado 4 164 2 3" xfId="10184"/>
    <cellStyle name="Encabezado 4 164 3" xfId="10185"/>
    <cellStyle name="Encabezado 4 164 4" xfId="10186"/>
    <cellStyle name="Encabezado 4 165" xfId="10187"/>
    <cellStyle name="Encabezado 4 165 2" xfId="10188"/>
    <cellStyle name="Encabezado 4 165 2 2" xfId="10189"/>
    <cellStyle name="Encabezado 4 165 2 3" xfId="10190"/>
    <cellStyle name="Encabezado 4 165 3" xfId="10191"/>
    <cellStyle name="Encabezado 4 165 4" xfId="10192"/>
    <cellStyle name="Encabezado 4 166" xfId="10193"/>
    <cellStyle name="Encabezado 4 166 2" xfId="10194"/>
    <cellStyle name="Encabezado 4 166 2 2" xfId="10195"/>
    <cellStyle name="Encabezado 4 166 2 3" xfId="10196"/>
    <cellStyle name="Encabezado 4 166 3" xfId="10197"/>
    <cellStyle name="Encabezado 4 166 4" xfId="10198"/>
    <cellStyle name="Encabezado 4 167" xfId="10199"/>
    <cellStyle name="Encabezado 4 167 2" xfId="10200"/>
    <cellStyle name="Encabezado 4 167 2 2" xfId="10201"/>
    <cellStyle name="Encabezado 4 167 2 3" xfId="10202"/>
    <cellStyle name="Encabezado 4 167 3" xfId="10203"/>
    <cellStyle name="Encabezado 4 167 4" xfId="10204"/>
    <cellStyle name="Encabezado 4 168" xfId="10205"/>
    <cellStyle name="Encabezado 4 168 2" xfId="10206"/>
    <cellStyle name="Encabezado 4 168 2 2" xfId="10207"/>
    <cellStyle name="Encabezado 4 168 2 3" xfId="10208"/>
    <cellStyle name="Encabezado 4 168 3" xfId="10209"/>
    <cellStyle name="Encabezado 4 168 4" xfId="10210"/>
    <cellStyle name="Encabezado 4 169" xfId="10211"/>
    <cellStyle name="Encabezado 4 169 2" xfId="10212"/>
    <cellStyle name="Encabezado 4 169 2 2" xfId="10213"/>
    <cellStyle name="Encabezado 4 169 2 3" xfId="10214"/>
    <cellStyle name="Encabezado 4 169 3" xfId="10215"/>
    <cellStyle name="Encabezado 4 169 4" xfId="10216"/>
    <cellStyle name="Encabezado 4 17" xfId="10217"/>
    <cellStyle name="Encabezado 4 17 2" xfId="10218"/>
    <cellStyle name="Encabezado 4 17 2 2" xfId="10219"/>
    <cellStyle name="Encabezado 4 17 2 3" xfId="10220"/>
    <cellStyle name="Encabezado 4 17 3" xfId="10221"/>
    <cellStyle name="Encabezado 4 17 4" xfId="10222"/>
    <cellStyle name="Encabezado 4 170" xfId="10223"/>
    <cellStyle name="Encabezado 4 170 2" xfId="10224"/>
    <cellStyle name="Encabezado 4 170 2 2" xfId="10225"/>
    <cellStyle name="Encabezado 4 170 2 3" xfId="10226"/>
    <cellStyle name="Encabezado 4 170 3" xfId="10227"/>
    <cellStyle name="Encabezado 4 170 4" xfId="10228"/>
    <cellStyle name="Encabezado 4 171" xfId="10229"/>
    <cellStyle name="Encabezado 4 171 2" xfId="10230"/>
    <cellStyle name="Encabezado 4 171 2 2" xfId="10231"/>
    <cellStyle name="Encabezado 4 171 2 3" xfId="10232"/>
    <cellStyle name="Encabezado 4 171 3" xfId="10233"/>
    <cellStyle name="Encabezado 4 171 4" xfId="10234"/>
    <cellStyle name="Encabezado 4 172" xfId="10235"/>
    <cellStyle name="Encabezado 4 172 2" xfId="10236"/>
    <cellStyle name="Encabezado 4 172 2 2" xfId="10237"/>
    <cellStyle name="Encabezado 4 172 2 3" xfId="10238"/>
    <cellStyle name="Encabezado 4 172 3" xfId="10239"/>
    <cellStyle name="Encabezado 4 172 4" xfId="10240"/>
    <cellStyle name="Encabezado 4 173" xfId="10241"/>
    <cellStyle name="Encabezado 4 173 2" xfId="10242"/>
    <cellStyle name="Encabezado 4 173 2 2" xfId="10243"/>
    <cellStyle name="Encabezado 4 173 2 3" xfId="10244"/>
    <cellStyle name="Encabezado 4 173 3" xfId="10245"/>
    <cellStyle name="Encabezado 4 173 4" xfId="10246"/>
    <cellStyle name="Encabezado 4 174" xfId="10247"/>
    <cellStyle name="Encabezado 4 174 2" xfId="10248"/>
    <cellStyle name="Encabezado 4 174 2 2" xfId="10249"/>
    <cellStyle name="Encabezado 4 174 2 3" xfId="10250"/>
    <cellStyle name="Encabezado 4 174 3" xfId="10251"/>
    <cellStyle name="Encabezado 4 174 4" xfId="10252"/>
    <cellStyle name="Encabezado 4 175" xfId="10253"/>
    <cellStyle name="Encabezado 4 175 2" xfId="10254"/>
    <cellStyle name="Encabezado 4 175 2 2" xfId="10255"/>
    <cellStyle name="Encabezado 4 175 2 3" xfId="10256"/>
    <cellStyle name="Encabezado 4 175 3" xfId="10257"/>
    <cellStyle name="Encabezado 4 175 4" xfId="10258"/>
    <cellStyle name="Encabezado 4 176" xfId="10259"/>
    <cellStyle name="Encabezado 4 176 2" xfId="10260"/>
    <cellStyle name="Encabezado 4 176 2 2" xfId="10261"/>
    <cellStyle name="Encabezado 4 176 2 3" xfId="10262"/>
    <cellStyle name="Encabezado 4 176 3" xfId="10263"/>
    <cellStyle name="Encabezado 4 176 4" xfId="10264"/>
    <cellStyle name="Encabezado 4 177" xfId="10265"/>
    <cellStyle name="Encabezado 4 177 2" xfId="10266"/>
    <cellStyle name="Encabezado 4 177 2 2" xfId="10267"/>
    <cellStyle name="Encabezado 4 177 2 3" xfId="10268"/>
    <cellStyle name="Encabezado 4 177 3" xfId="10269"/>
    <cellStyle name="Encabezado 4 177 4" xfId="10270"/>
    <cellStyle name="Encabezado 4 178" xfId="10271"/>
    <cellStyle name="Encabezado 4 178 2" xfId="10272"/>
    <cellStyle name="Encabezado 4 178 2 2" xfId="10273"/>
    <cellStyle name="Encabezado 4 178 2 3" xfId="10274"/>
    <cellStyle name="Encabezado 4 178 3" xfId="10275"/>
    <cellStyle name="Encabezado 4 178 4" xfId="10276"/>
    <cellStyle name="Encabezado 4 179" xfId="10277"/>
    <cellStyle name="Encabezado 4 179 2" xfId="10278"/>
    <cellStyle name="Encabezado 4 179 2 2" xfId="10279"/>
    <cellStyle name="Encabezado 4 179 2 3" xfId="10280"/>
    <cellStyle name="Encabezado 4 179 3" xfId="10281"/>
    <cellStyle name="Encabezado 4 179 4" xfId="10282"/>
    <cellStyle name="Encabezado 4 18" xfId="10283"/>
    <cellStyle name="Encabezado 4 18 2" xfId="10284"/>
    <cellStyle name="Encabezado 4 18 2 2" xfId="10285"/>
    <cellStyle name="Encabezado 4 18 2 3" xfId="10286"/>
    <cellStyle name="Encabezado 4 18 3" xfId="10287"/>
    <cellStyle name="Encabezado 4 18 4" xfId="10288"/>
    <cellStyle name="Encabezado 4 180" xfId="10289"/>
    <cellStyle name="Encabezado 4 180 2" xfId="10290"/>
    <cellStyle name="Encabezado 4 180 2 2" xfId="10291"/>
    <cellStyle name="Encabezado 4 180 2 3" xfId="10292"/>
    <cellStyle name="Encabezado 4 180 3" xfId="10293"/>
    <cellStyle name="Encabezado 4 180 4" xfId="10294"/>
    <cellStyle name="Encabezado 4 181" xfId="10295"/>
    <cellStyle name="Encabezado 4 181 2" xfId="10296"/>
    <cellStyle name="Encabezado 4 181 2 2" xfId="10297"/>
    <cellStyle name="Encabezado 4 181 2 3" xfId="10298"/>
    <cellStyle name="Encabezado 4 181 3" xfId="10299"/>
    <cellStyle name="Encabezado 4 181 4" xfId="10300"/>
    <cellStyle name="Encabezado 4 182" xfId="10301"/>
    <cellStyle name="Encabezado 4 182 2" xfId="10302"/>
    <cellStyle name="Encabezado 4 182 2 2" xfId="10303"/>
    <cellStyle name="Encabezado 4 182 2 3" xfId="10304"/>
    <cellStyle name="Encabezado 4 182 3" xfId="10305"/>
    <cellStyle name="Encabezado 4 182 4" xfId="10306"/>
    <cellStyle name="Encabezado 4 183" xfId="10307"/>
    <cellStyle name="Encabezado 4 183 2" xfId="10308"/>
    <cellStyle name="Encabezado 4 183 2 2" xfId="10309"/>
    <cellStyle name="Encabezado 4 183 2 3" xfId="10310"/>
    <cellStyle name="Encabezado 4 183 3" xfId="10311"/>
    <cellStyle name="Encabezado 4 183 4" xfId="10312"/>
    <cellStyle name="Encabezado 4 184" xfId="10313"/>
    <cellStyle name="Encabezado 4 184 2" xfId="10314"/>
    <cellStyle name="Encabezado 4 184 2 2" xfId="10315"/>
    <cellStyle name="Encabezado 4 184 2 3" xfId="10316"/>
    <cellStyle name="Encabezado 4 184 3" xfId="10317"/>
    <cellStyle name="Encabezado 4 184 4" xfId="10318"/>
    <cellStyle name="Encabezado 4 185" xfId="10319"/>
    <cellStyle name="Encabezado 4 185 2" xfId="10320"/>
    <cellStyle name="Encabezado 4 185 2 2" xfId="10321"/>
    <cellStyle name="Encabezado 4 185 2 3" xfId="10322"/>
    <cellStyle name="Encabezado 4 185 3" xfId="10323"/>
    <cellStyle name="Encabezado 4 185 4" xfId="10324"/>
    <cellStyle name="Encabezado 4 186" xfId="10325"/>
    <cellStyle name="Encabezado 4 186 2" xfId="10326"/>
    <cellStyle name="Encabezado 4 186 2 2" xfId="10327"/>
    <cellStyle name="Encabezado 4 186 2 3" xfId="10328"/>
    <cellStyle name="Encabezado 4 186 3" xfId="10329"/>
    <cellStyle name="Encabezado 4 186 4" xfId="10330"/>
    <cellStyle name="Encabezado 4 187" xfId="10331"/>
    <cellStyle name="Encabezado 4 187 2" xfId="10332"/>
    <cellStyle name="Encabezado 4 187 2 2" xfId="10333"/>
    <cellStyle name="Encabezado 4 187 2 3" xfId="10334"/>
    <cellStyle name="Encabezado 4 187 3" xfId="10335"/>
    <cellStyle name="Encabezado 4 187 4" xfId="10336"/>
    <cellStyle name="Encabezado 4 188" xfId="10337"/>
    <cellStyle name="Encabezado 4 188 2" xfId="10338"/>
    <cellStyle name="Encabezado 4 188 2 2" xfId="10339"/>
    <cellStyle name="Encabezado 4 188 2 3" xfId="10340"/>
    <cellStyle name="Encabezado 4 188 3" xfId="10341"/>
    <cellStyle name="Encabezado 4 188 4" xfId="10342"/>
    <cellStyle name="Encabezado 4 189" xfId="10343"/>
    <cellStyle name="Encabezado 4 189 2" xfId="10344"/>
    <cellStyle name="Encabezado 4 189 2 2" xfId="10345"/>
    <cellStyle name="Encabezado 4 189 2 3" xfId="10346"/>
    <cellStyle name="Encabezado 4 189 3" xfId="10347"/>
    <cellStyle name="Encabezado 4 189 4" xfId="10348"/>
    <cellStyle name="Encabezado 4 19" xfId="10349"/>
    <cellStyle name="Encabezado 4 19 2" xfId="10350"/>
    <cellStyle name="Encabezado 4 19 2 2" xfId="10351"/>
    <cellStyle name="Encabezado 4 19 2 3" xfId="10352"/>
    <cellStyle name="Encabezado 4 19 3" xfId="10353"/>
    <cellStyle name="Encabezado 4 19 4" xfId="10354"/>
    <cellStyle name="Encabezado 4 190" xfId="10355"/>
    <cellStyle name="Encabezado 4 190 2" xfId="10356"/>
    <cellStyle name="Encabezado 4 190 2 2" xfId="10357"/>
    <cellStyle name="Encabezado 4 190 2 3" xfId="10358"/>
    <cellStyle name="Encabezado 4 190 3" xfId="10359"/>
    <cellStyle name="Encabezado 4 190 4" xfId="10360"/>
    <cellStyle name="Encabezado 4 2" xfId="79"/>
    <cellStyle name="Encabezado 4 2 10" xfId="10361"/>
    <cellStyle name="Encabezado 4 2 11" xfId="10362"/>
    <cellStyle name="Encabezado 4 2 12" xfId="10363"/>
    <cellStyle name="Encabezado 4 2 13" xfId="10364"/>
    <cellStyle name="Encabezado 4 2 14" xfId="10365"/>
    <cellStyle name="Encabezado 4 2 15" xfId="10366"/>
    <cellStyle name="Encabezado 4 2 2" xfId="10367"/>
    <cellStyle name="Encabezado 4 2 2 2" xfId="10368"/>
    <cellStyle name="Encabezado 4 2 2 3" xfId="10369"/>
    <cellStyle name="Encabezado 4 2 3" xfId="10370"/>
    <cellStyle name="Encabezado 4 2 4" xfId="10371"/>
    <cellStyle name="Encabezado 4 2 5" xfId="10372"/>
    <cellStyle name="Encabezado 4 2 6" xfId="10373"/>
    <cellStyle name="Encabezado 4 2 7" xfId="10374"/>
    <cellStyle name="Encabezado 4 2 8" xfId="10375"/>
    <cellStyle name="Encabezado 4 2 9" xfId="10376"/>
    <cellStyle name="Encabezado 4 20" xfId="10377"/>
    <cellStyle name="Encabezado 4 20 2" xfId="10378"/>
    <cellStyle name="Encabezado 4 20 2 2" xfId="10379"/>
    <cellStyle name="Encabezado 4 20 2 3" xfId="10380"/>
    <cellStyle name="Encabezado 4 20 3" xfId="10381"/>
    <cellStyle name="Encabezado 4 20 4" xfId="10382"/>
    <cellStyle name="Encabezado 4 21" xfId="10383"/>
    <cellStyle name="Encabezado 4 21 2" xfId="10384"/>
    <cellStyle name="Encabezado 4 21 2 2" xfId="10385"/>
    <cellStyle name="Encabezado 4 21 2 3" xfId="10386"/>
    <cellStyle name="Encabezado 4 21 3" xfId="10387"/>
    <cellStyle name="Encabezado 4 21 4" xfId="10388"/>
    <cellStyle name="Encabezado 4 22" xfId="10389"/>
    <cellStyle name="Encabezado 4 22 2" xfId="10390"/>
    <cellStyle name="Encabezado 4 22 2 2" xfId="10391"/>
    <cellStyle name="Encabezado 4 22 2 3" xfId="10392"/>
    <cellStyle name="Encabezado 4 22 3" xfId="10393"/>
    <cellStyle name="Encabezado 4 22 4" xfId="10394"/>
    <cellStyle name="Encabezado 4 23" xfId="10395"/>
    <cellStyle name="Encabezado 4 23 2" xfId="10396"/>
    <cellStyle name="Encabezado 4 23 2 2" xfId="10397"/>
    <cellStyle name="Encabezado 4 23 2 3" xfId="10398"/>
    <cellStyle name="Encabezado 4 23 3" xfId="10399"/>
    <cellStyle name="Encabezado 4 23 4" xfId="10400"/>
    <cellStyle name="Encabezado 4 24" xfId="10401"/>
    <cellStyle name="Encabezado 4 24 2" xfId="10402"/>
    <cellStyle name="Encabezado 4 24 2 2" xfId="10403"/>
    <cellStyle name="Encabezado 4 24 2 3" xfId="10404"/>
    <cellStyle name="Encabezado 4 24 3" xfId="10405"/>
    <cellStyle name="Encabezado 4 24 4" xfId="10406"/>
    <cellStyle name="Encabezado 4 25" xfId="10407"/>
    <cellStyle name="Encabezado 4 25 2" xfId="10408"/>
    <cellStyle name="Encabezado 4 25 2 2" xfId="10409"/>
    <cellStyle name="Encabezado 4 25 2 3" xfId="10410"/>
    <cellStyle name="Encabezado 4 25 3" xfId="10411"/>
    <cellStyle name="Encabezado 4 25 4" xfId="10412"/>
    <cellStyle name="Encabezado 4 26" xfId="10413"/>
    <cellStyle name="Encabezado 4 26 2" xfId="10414"/>
    <cellStyle name="Encabezado 4 26 2 2" xfId="10415"/>
    <cellStyle name="Encabezado 4 26 2 3" xfId="10416"/>
    <cellStyle name="Encabezado 4 26 3" xfId="10417"/>
    <cellStyle name="Encabezado 4 26 4" xfId="10418"/>
    <cellStyle name="Encabezado 4 27" xfId="10419"/>
    <cellStyle name="Encabezado 4 27 2" xfId="10420"/>
    <cellStyle name="Encabezado 4 27 2 2" xfId="10421"/>
    <cellStyle name="Encabezado 4 27 2 3" xfId="10422"/>
    <cellStyle name="Encabezado 4 27 3" xfId="10423"/>
    <cellStyle name="Encabezado 4 27 4" xfId="10424"/>
    <cellStyle name="Encabezado 4 28" xfId="10425"/>
    <cellStyle name="Encabezado 4 28 2" xfId="10426"/>
    <cellStyle name="Encabezado 4 28 2 2" xfId="10427"/>
    <cellStyle name="Encabezado 4 28 2 3" xfId="10428"/>
    <cellStyle name="Encabezado 4 28 3" xfId="10429"/>
    <cellStyle name="Encabezado 4 28 4" xfId="10430"/>
    <cellStyle name="Encabezado 4 29" xfId="10431"/>
    <cellStyle name="Encabezado 4 29 2" xfId="10432"/>
    <cellStyle name="Encabezado 4 29 2 2" xfId="10433"/>
    <cellStyle name="Encabezado 4 29 2 3" xfId="10434"/>
    <cellStyle name="Encabezado 4 29 3" xfId="10435"/>
    <cellStyle name="Encabezado 4 29 4" xfId="10436"/>
    <cellStyle name="Encabezado 4 3" xfId="80"/>
    <cellStyle name="Encabezado 4 3 2" xfId="10437"/>
    <cellStyle name="Encabezado 4 3 2 2" xfId="10438"/>
    <cellStyle name="Encabezado 4 3 2 3" xfId="10439"/>
    <cellStyle name="Encabezado 4 3 3" xfId="10440"/>
    <cellStyle name="Encabezado 4 3 4" xfId="10441"/>
    <cellStyle name="Encabezado 4 3 5" xfId="10442"/>
    <cellStyle name="Encabezado 4 30" xfId="10443"/>
    <cellStyle name="Encabezado 4 30 2" xfId="10444"/>
    <cellStyle name="Encabezado 4 30 2 2" xfId="10445"/>
    <cellStyle name="Encabezado 4 30 2 3" xfId="10446"/>
    <cellStyle name="Encabezado 4 30 3" xfId="10447"/>
    <cellStyle name="Encabezado 4 30 4" xfId="10448"/>
    <cellStyle name="Encabezado 4 31" xfId="10449"/>
    <cellStyle name="Encabezado 4 31 2" xfId="10450"/>
    <cellStyle name="Encabezado 4 31 2 2" xfId="10451"/>
    <cellStyle name="Encabezado 4 31 2 3" xfId="10452"/>
    <cellStyle name="Encabezado 4 31 3" xfId="10453"/>
    <cellStyle name="Encabezado 4 31 4" xfId="10454"/>
    <cellStyle name="Encabezado 4 32" xfId="10455"/>
    <cellStyle name="Encabezado 4 32 2" xfId="10456"/>
    <cellStyle name="Encabezado 4 32 2 2" xfId="10457"/>
    <cellStyle name="Encabezado 4 32 2 3" xfId="10458"/>
    <cellStyle name="Encabezado 4 32 3" xfId="10459"/>
    <cellStyle name="Encabezado 4 32 4" xfId="10460"/>
    <cellStyle name="Encabezado 4 33" xfId="10461"/>
    <cellStyle name="Encabezado 4 33 2" xfId="10462"/>
    <cellStyle name="Encabezado 4 33 2 2" xfId="10463"/>
    <cellStyle name="Encabezado 4 33 2 3" xfId="10464"/>
    <cellStyle name="Encabezado 4 33 3" xfId="10465"/>
    <cellStyle name="Encabezado 4 33 4" xfId="10466"/>
    <cellStyle name="Encabezado 4 34" xfId="10467"/>
    <cellStyle name="Encabezado 4 34 2" xfId="10468"/>
    <cellStyle name="Encabezado 4 34 2 2" xfId="10469"/>
    <cellStyle name="Encabezado 4 34 2 3" xfId="10470"/>
    <cellStyle name="Encabezado 4 34 3" xfId="10471"/>
    <cellStyle name="Encabezado 4 34 4" xfId="10472"/>
    <cellStyle name="Encabezado 4 35" xfId="10473"/>
    <cellStyle name="Encabezado 4 35 2" xfId="10474"/>
    <cellStyle name="Encabezado 4 35 2 2" xfId="10475"/>
    <cellStyle name="Encabezado 4 35 2 3" xfId="10476"/>
    <cellStyle name="Encabezado 4 35 3" xfId="10477"/>
    <cellStyle name="Encabezado 4 35 4" xfId="10478"/>
    <cellStyle name="Encabezado 4 36" xfId="10479"/>
    <cellStyle name="Encabezado 4 36 2" xfId="10480"/>
    <cellStyle name="Encabezado 4 36 2 2" xfId="10481"/>
    <cellStyle name="Encabezado 4 36 2 3" xfId="10482"/>
    <cellStyle name="Encabezado 4 36 3" xfId="10483"/>
    <cellStyle name="Encabezado 4 36 4" xfId="10484"/>
    <cellStyle name="Encabezado 4 37" xfId="10485"/>
    <cellStyle name="Encabezado 4 37 2" xfId="10486"/>
    <cellStyle name="Encabezado 4 37 2 2" xfId="10487"/>
    <cellStyle name="Encabezado 4 37 2 3" xfId="10488"/>
    <cellStyle name="Encabezado 4 37 3" xfId="10489"/>
    <cellStyle name="Encabezado 4 37 4" xfId="10490"/>
    <cellStyle name="Encabezado 4 38" xfId="10491"/>
    <cellStyle name="Encabezado 4 38 2" xfId="10492"/>
    <cellStyle name="Encabezado 4 38 2 2" xfId="10493"/>
    <cellStyle name="Encabezado 4 38 2 3" xfId="10494"/>
    <cellStyle name="Encabezado 4 38 3" xfId="10495"/>
    <cellStyle name="Encabezado 4 38 4" xfId="10496"/>
    <cellStyle name="Encabezado 4 39" xfId="10497"/>
    <cellStyle name="Encabezado 4 39 2" xfId="10498"/>
    <cellStyle name="Encabezado 4 39 2 2" xfId="10499"/>
    <cellStyle name="Encabezado 4 39 2 3" xfId="10500"/>
    <cellStyle name="Encabezado 4 39 3" xfId="10501"/>
    <cellStyle name="Encabezado 4 39 4" xfId="10502"/>
    <cellStyle name="Encabezado 4 4" xfId="81"/>
    <cellStyle name="Encabezado 4 4 2" xfId="10503"/>
    <cellStyle name="Encabezado 4 4 2 2" xfId="10504"/>
    <cellStyle name="Encabezado 4 4 2 3" xfId="10505"/>
    <cellStyle name="Encabezado 4 4 3" xfId="10506"/>
    <cellStyle name="Encabezado 4 4 4" xfId="10507"/>
    <cellStyle name="Encabezado 4 4 5" xfId="10508"/>
    <cellStyle name="Encabezado 4 40" xfId="10509"/>
    <cellStyle name="Encabezado 4 40 2" xfId="10510"/>
    <cellStyle name="Encabezado 4 40 2 2" xfId="10511"/>
    <cellStyle name="Encabezado 4 40 2 3" xfId="10512"/>
    <cellStyle name="Encabezado 4 40 3" xfId="10513"/>
    <cellStyle name="Encabezado 4 40 4" xfId="10514"/>
    <cellStyle name="Encabezado 4 41" xfId="10515"/>
    <cellStyle name="Encabezado 4 41 2" xfId="10516"/>
    <cellStyle name="Encabezado 4 41 2 2" xfId="10517"/>
    <cellStyle name="Encabezado 4 41 2 3" xfId="10518"/>
    <cellStyle name="Encabezado 4 41 3" xfId="10519"/>
    <cellStyle name="Encabezado 4 41 4" xfId="10520"/>
    <cellStyle name="Encabezado 4 42" xfId="10521"/>
    <cellStyle name="Encabezado 4 42 2" xfId="10522"/>
    <cellStyle name="Encabezado 4 42 2 2" xfId="10523"/>
    <cellStyle name="Encabezado 4 42 2 3" xfId="10524"/>
    <cellStyle name="Encabezado 4 42 3" xfId="10525"/>
    <cellStyle name="Encabezado 4 42 4" xfId="10526"/>
    <cellStyle name="Encabezado 4 43" xfId="10527"/>
    <cellStyle name="Encabezado 4 43 2" xfId="10528"/>
    <cellStyle name="Encabezado 4 43 2 2" xfId="10529"/>
    <cellStyle name="Encabezado 4 43 2 3" xfId="10530"/>
    <cellStyle name="Encabezado 4 43 3" xfId="10531"/>
    <cellStyle name="Encabezado 4 43 4" xfId="10532"/>
    <cellStyle name="Encabezado 4 44" xfId="10533"/>
    <cellStyle name="Encabezado 4 44 2" xfId="10534"/>
    <cellStyle name="Encabezado 4 44 2 2" xfId="10535"/>
    <cellStyle name="Encabezado 4 44 2 3" xfId="10536"/>
    <cellStyle name="Encabezado 4 44 3" xfId="10537"/>
    <cellStyle name="Encabezado 4 44 4" xfId="10538"/>
    <cellStyle name="Encabezado 4 45" xfId="10539"/>
    <cellStyle name="Encabezado 4 45 2" xfId="10540"/>
    <cellStyle name="Encabezado 4 45 2 2" xfId="10541"/>
    <cellStyle name="Encabezado 4 45 2 3" xfId="10542"/>
    <cellStyle name="Encabezado 4 45 3" xfId="10543"/>
    <cellStyle name="Encabezado 4 45 4" xfId="10544"/>
    <cellStyle name="Encabezado 4 46" xfId="10545"/>
    <cellStyle name="Encabezado 4 46 2" xfId="10546"/>
    <cellStyle name="Encabezado 4 46 2 2" xfId="10547"/>
    <cellStyle name="Encabezado 4 46 2 3" xfId="10548"/>
    <cellStyle name="Encabezado 4 46 3" xfId="10549"/>
    <cellStyle name="Encabezado 4 46 4" xfId="10550"/>
    <cellStyle name="Encabezado 4 47" xfId="10551"/>
    <cellStyle name="Encabezado 4 47 2" xfId="10552"/>
    <cellStyle name="Encabezado 4 47 2 2" xfId="10553"/>
    <cellStyle name="Encabezado 4 47 2 3" xfId="10554"/>
    <cellStyle name="Encabezado 4 47 3" xfId="10555"/>
    <cellStyle name="Encabezado 4 47 4" xfId="10556"/>
    <cellStyle name="Encabezado 4 48" xfId="10557"/>
    <cellStyle name="Encabezado 4 48 2" xfId="10558"/>
    <cellStyle name="Encabezado 4 48 2 2" xfId="10559"/>
    <cellStyle name="Encabezado 4 48 2 3" xfId="10560"/>
    <cellStyle name="Encabezado 4 48 3" xfId="10561"/>
    <cellStyle name="Encabezado 4 48 4" xfId="10562"/>
    <cellStyle name="Encabezado 4 49" xfId="10563"/>
    <cellStyle name="Encabezado 4 49 2" xfId="10564"/>
    <cellStyle name="Encabezado 4 49 2 2" xfId="10565"/>
    <cellStyle name="Encabezado 4 49 2 3" xfId="10566"/>
    <cellStyle name="Encabezado 4 49 3" xfId="10567"/>
    <cellStyle name="Encabezado 4 49 4" xfId="10568"/>
    <cellStyle name="Encabezado 4 5" xfId="10569"/>
    <cellStyle name="Encabezado 4 5 2" xfId="10570"/>
    <cellStyle name="Encabezado 4 5 2 2" xfId="10571"/>
    <cellStyle name="Encabezado 4 5 2 3" xfId="10572"/>
    <cellStyle name="Encabezado 4 5 3" xfId="10573"/>
    <cellStyle name="Encabezado 4 5 4" xfId="10574"/>
    <cellStyle name="Encabezado 4 50" xfId="10575"/>
    <cellStyle name="Encabezado 4 50 2" xfId="10576"/>
    <cellStyle name="Encabezado 4 50 2 2" xfId="10577"/>
    <cellStyle name="Encabezado 4 50 2 3" xfId="10578"/>
    <cellStyle name="Encabezado 4 50 3" xfId="10579"/>
    <cellStyle name="Encabezado 4 50 4" xfId="10580"/>
    <cellStyle name="Encabezado 4 51" xfId="10581"/>
    <cellStyle name="Encabezado 4 51 2" xfId="10582"/>
    <cellStyle name="Encabezado 4 51 2 2" xfId="10583"/>
    <cellStyle name="Encabezado 4 51 2 3" xfId="10584"/>
    <cellStyle name="Encabezado 4 51 3" xfId="10585"/>
    <cellStyle name="Encabezado 4 51 4" xfId="10586"/>
    <cellStyle name="Encabezado 4 52" xfId="10587"/>
    <cellStyle name="Encabezado 4 52 2" xfId="10588"/>
    <cellStyle name="Encabezado 4 52 2 2" xfId="10589"/>
    <cellStyle name="Encabezado 4 52 2 3" xfId="10590"/>
    <cellStyle name="Encabezado 4 52 3" xfId="10591"/>
    <cellStyle name="Encabezado 4 52 4" xfId="10592"/>
    <cellStyle name="Encabezado 4 53" xfId="10593"/>
    <cellStyle name="Encabezado 4 53 2" xfId="10594"/>
    <cellStyle name="Encabezado 4 53 2 2" xfId="10595"/>
    <cellStyle name="Encabezado 4 53 2 3" xfId="10596"/>
    <cellStyle name="Encabezado 4 53 3" xfId="10597"/>
    <cellStyle name="Encabezado 4 53 4" xfId="10598"/>
    <cellStyle name="Encabezado 4 54" xfId="10599"/>
    <cellStyle name="Encabezado 4 54 2" xfId="10600"/>
    <cellStyle name="Encabezado 4 54 2 2" xfId="10601"/>
    <cellStyle name="Encabezado 4 54 2 3" xfId="10602"/>
    <cellStyle name="Encabezado 4 54 3" xfId="10603"/>
    <cellStyle name="Encabezado 4 54 4" xfId="10604"/>
    <cellStyle name="Encabezado 4 55" xfId="10605"/>
    <cellStyle name="Encabezado 4 55 2" xfId="10606"/>
    <cellStyle name="Encabezado 4 55 2 2" xfId="10607"/>
    <cellStyle name="Encabezado 4 55 2 3" xfId="10608"/>
    <cellStyle name="Encabezado 4 55 3" xfId="10609"/>
    <cellStyle name="Encabezado 4 55 4" xfId="10610"/>
    <cellStyle name="Encabezado 4 56" xfId="10611"/>
    <cellStyle name="Encabezado 4 56 2" xfId="10612"/>
    <cellStyle name="Encabezado 4 56 2 2" xfId="10613"/>
    <cellStyle name="Encabezado 4 56 2 3" xfId="10614"/>
    <cellStyle name="Encabezado 4 56 3" xfId="10615"/>
    <cellStyle name="Encabezado 4 56 4" xfId="10616"/>
    <cellStyle name="Encabezado 4 57" xfId="10617"/>
    <cellStyle name="Encabezado 4 57 2" xfId="10618"/>
    <cellStyle name="Encabezado 4 57 2 2" xfId="10619"/>
    <cellStyle name="Encabezado 4 57 2 3" xfId="10620"/>
    <cellStyle name="Encabezado 4 57 3" xfId="10621"/>
    <cellStyle name="Encabezado 4 57 4" xfId="10622"/>
    <cellStyle name="Encabezado 4 58" xfId="10623"/>
    <cellStyle name="Encabezado 4 58 2" xfId="10624"/>
    <cellStyle name="Encabezado 4 58 2 2" xfId="10625"/>
    <cellStyle name="Encabezado 4 58 2 3" xfId="10626"/>
    <cellStyle name="Encabezado 4 58 3" xfId="10627"/>
    <cellStyle name="Encabezado 4 58 4" xfId="10628"/>
    <cellStyle name="Encabezado 4 59" xfId="10629"/>
    <cellStyle name="Encabezado 4 59 2" xfId="10630"/>
    <cellStyle name="Encabezado 4 59 2 2" xfId="10631"/>
    <cellStyle name="Encabezado 4 59 2 3" xfId="10632"/>
    <cellStyle name="Encabezado 4 59 3" xfId="10633"/>
    <cellStyle name="Encabezado 4 59 4" xfId="10634"/>
    <cellStyle name="Encabezado 4 6" xfId="10635"/>
    <cellStyle name="Encabezado 4 6 2" xfId="10636"/>
    <cellStyle name="Encabezado 4 6 2 2" xfId="10637"/>
    <cellStyle name="Encabezado 4 6 2 3" xfId="10638"/>
    <cellStyle name="Encabezado 4 6 3" xfId="10639"/>
    <cellStyle name="Encabezado 4 6 4" xfId="10640"/>
    <cellStyle name="Encabezado 4 60" xfId="10641"/>
    <cellStyle name="Encabezado 4 60 2" xfId="10642"/>
    <cellStyle name="Encabezado 4 60 2 2" xfId="10643"/>
    <cellStyle name="Encabezado 4 60 2 3" xfId="10644"/>
    <cellStyle name="Encabezado 4 60 3" xfId="10645"/>
    <cellStyle name="Encabezado 4 60 4" xfId="10646"/>
    <cellStyle name="Encabezado 4 61" xfId="10647"/>
    <cellStyle name="Encabezado 4 61 2" xfId="10648"/>
    <cellStyle name="Encabezado 4 61 2 2" xfId="10649"/>
    <cellStyle name="Encabezado 4 61 2 3" xfId="10650"/>
    <cellStyle name="Encabezado 4 61 3" xfId="10651"/>
    <cellStyle name="Encabezado 4 61 4" xfId="10652"/>
    <cellStyle name="Encabezado 4 62" xfId="10653"/>
    <cellStyle name="Encabezado 4 62 2" xfId="10654"/>
    <cellStyle name="Encabezado 4 62 2 2" xfId="10655"/>
    <cellStyle name="Encabezado 4 62 2 3" xfId="10656"/>
    <cellStyle name="Encabezado 4 62 3" xfId="10657"/>
    <cellStyle name="Encabezado 4 62 4" xfId="10658"/>
    <cellStyle name="Encabezado 4 63" xfId="10659"/>
    <cellStyle name="Encabezado 4 63 2" xfId="10660"/>
    <cellStyle name="Encabezado 4 63 2 2" xfId="10661"/>
    <cellStyle name="Encabezado 4 63 2 3" xfId="10662"/>
    <cellStyle name="Encabezado 4 63 3" xfId="10663"/>
    <cellStyle name="Encabezado 4 63 4" xfId="10664"/>
    <cellStyle name="Encabezado 4 64" xfId="10665"/>
    <cellStyle name="Encabezado 4 64 2" xfId="10666"/>
    <cellStyle name="Encabezado 4 64 2 2" xfId="10667"/>
    <cellStyle name="Encabezado 4 64 2 3" xfId="10668"/>
    <cellStyle name="Encabezado 4 64 3" xfId="10669"/>
    <cellStyle name="Encabezado 4 64 4" xfId="10670"/>
    <cellStyle name="Encabezado 4 65" xfId="10671"/>
    <cellStyle name="Encabezado 4 65 2" xfId="10672"/>
    <cellStyle name="Encabezado 4 65 2 2" xfId="10673"/>
    <cellStyle name="Encabezado 4 65 2 3" xfId="10674"/>
    <cellStyle name="Encabezado 4 65 3" xfId="10675"/>
    <cellStyle name="Encabezado 4 65 4" xfId="10676"/>
    <cellStyle name="Encabezado 4 66" xfId="10677"/>
    <cellStyle name="Encabezado 4 66 2" xfId="10678"/>
    <cellStyle name="Encabezado 4 66 2 2" xfId="10679"/>
    <cellStyle name="Encabezado 4 66 2 3" xfId="10680"/>
    <cellStyle name="Encabezado 4 66 3" xfId="10681"/>
    <cellStyle name="Encabezado 4 66 4" xfId="10682"/>
    <cellStyle name="Encabezado 4 67" xfId="10683"/>
    <cellStyle name="Encabezado 4 67 2" xfId="10684"/>
    <cellStyle name="Encabezado 4 67 2 2" xfId="10685"/>
    <cellStyle name="Encabezado 4 67 2 3" xfId="10686"/>
    <cellStyle name="Encabezado 4 67 3" xfId="10687"/>
    <cellStyle name="Encabezado 4 67 4" xfId="10688"/>
    <cellStyle name="Encabezado 4 68" xfId="10689"/>
    <cellStyle name="Encabezado 4 68 2" xfId="10690"/>
    <cellStyle name="Encabezado 4 68 2 2" xfId="10691"/>
    <cellStyle name="Encabezado 4 68 2 3" xfId="10692"/>
    <cellStyle name="Encabezado 4 68 3" xfId="10693"/>
    <cellStyle name="Encabezado 4 68 4" xfId="10694"/>
    <cellStyle name="Encabezado 4 69" xfId="10695"/>
    <cellStyle name="Encabezado 4 69 2" xfId="10696"/>
    <cellStyle name="Encabezado 4 69 2 2" xfId="10697"/>
    <cellStyle name="Encabezado 4 69 2 3" xfId="10698"/>
    <cellStyle name="Encabezado 4 69 3" xfId="10699"/>
    <cellStyle name="Encabezado 4 69 4" xfId="10700"/>
    <cellStyle name="Encabezado 4 7" xfId="10701"/>
    <cellStyle name="Encabezado 4 7 2" xfId="10702"/>
    <cellStyle name="Encabezado 4 7 2 2" xfId="10703"/>
    <cellStyle name="Encabezado 4 7 2 3" xfId="10704"/>
    <cellStyle name="Encabezado 4 7 3" xfId="10705"/>
    <cellStyle name="Encabezado 4 7 4" xfId="10706"/>
    <cellStyle name="Encabezado 4 70" xfId="10707"/>
    <cellStyle name="Encabezado 4 70 2" xfId="10708"/>
    <cellStyle name="Encabezado 4 70 2 2" xfId="10709"/>
    <cellStyle name="Encabezado 4 70 2 3" xfId="10710"/>
    <cellStyle name="Encabezado 4 70 3" xfId="10711"/>
    <cellStyle name="Encabezado 4 70 4" xfId="10712"/>
    <cellStyle name="Encabezado 4 71" xfId="10713"/>
    <cellStyle name="Encabezado 4 71 2" xfId="10714"/>
    <cellStyle name="Encabezado 4 71 2 2" xfId="10715"/>
    <cellStyle name="Encabezado 4 71 2 3" xfId="10716"/>
    <cellStyle name="Encabezado 4 71 3" xfId="10717"/>
    <cellStyle name="Encabezado 4 71 4" xfId="10718"/>
    <cellStyle name="Encabezado 4 72" xfId="10719"/>
    <cellStyle name="Encabezado 4 72 2" xfId="10720"/>
    <cellStyle name="Encabezado 4 72 2 2" xfId="10721"/>
    <cellStyle name="Encabezado 4 72 2 3" xfId="10722"/>
    <cellStyle name="Encabezado 4 72 3" xfId="10723"/>
    <cellStyle name="Encabezado 4 72 4" xfId="10724"/>
    <cellStyle name="Encabezado 4 73" xfId="10725"/>
    <cellStyle name="Encabezado 4 73 2" xfId="10726"/>
    <cellStyle name="Encabezado 4 73 2 2" xfId="10727"/>
    <cellStyle name="Encabezado 4 73 2 3" xfId="10728"/>
    <cellStyle name="Encabezado 4 73 3" xfId="10729"/>
    <cellStyle name="Encabezado 4 73 4" xfId="10730"/>
    <cellStyle name="Encabezado 4 74" xfId="10731"/>
    <cellStyle name="Encabezado 4 74 2" xfId="10732"/>
    <cellStyle name="Encabezado 4 74 2 2" xfId="10733"/>
    <cellStyle name="Encabezado 4 74 2 3" xfId="10734"/>
    <cellStyle name="Encabezado 4 74 3" xfId="10735"/>
    <cellStyle name="Encabezado 4 74 4" xfId="10736"/>
    <cellStyle name="Encabezado 4 75" xfId="10737"/>
    <cellStyle name="Encabezado 4 75 2" xfId="10738"/>
    <cellStyle name="Encabezado 4 75 2 2" xfId="10739"/>
    <cellStyle name="Encabezado 4 75 2 3" xfId="10740"/>
    <cellStyle name="Encabezado 4 75 3" xfId="10741"/>
    <cellStyle name="Encabezado 4 75 4" xfId="10742"/>
    <cellStyle name="Encabezado 4 76" xfId="10743"/>
    <cellStyle name="Encabezado 4 76 2" xfId="10744"/>
    <cellStyle name="Encabezado 4 76 2 2" xfId="10745"/>
    <cellStyle name="Encabezado 4 76 2 3" xfId="10746"/>
    <cellStyle name="Encabezado 4 76 3" xfId="10747"/>
    <cellStyle name="Encabezado 4 76 4" xfId="10748"/>
    <cellStyle name="Encabezado 4 77" xfId="10749"/>
    <cellStyle name="Encabezado 4 77 2" xfId="10750"/>
    <cellStyle name="Encabezado 4 77 2 2" xfId="10751"/>
    <cellStyle name="Encabezado 4 77 2 3" xfId="10752"/>
    <cellStyle name="Encabezado 4 77 3" xfId="10753"/>
    <cellStyle name="Encabezado 4 77 4" xfId="10754"/>
    <cellStyle name="Encabezado 4 78" xfId="10755"/>
    <cellStyle name="Encabezado 4 78 2" xfId="10756"/>
    <cellStyle name="Encabezado 4 78 2 2" xfId="10757"/>
    <cellStyle name="Encabezado 4 78 2 3" xfId="10758"/>
    <cellStyle name="Encabezado 4 78 3" xfId="10759"/>
    <cellStyle name="Encabezado 4 78 4" xfId="10760"/>
    <cellStyle name="Encabezado 4 79" xfId="10761"/>
    <cellStyle name="Encabezado 4 79 2" xfId="10762"/>
    <cellStyle name="Encabezado 4 79 2 2" xfId="10763"/>
    <cellStyle name="Encabezado 4 79 2 3" xfId="10764"/>
    <cellStyle name="Encabezado 4 79 3" xfId="10765"/>
    <cellStyle name="Encabezado 4 79 4" xfId="10766"/>
    <cellStyle name="Encabezado 4 8" xfId="10767"/>
    <cellStyle name="Encabezado 4 8 2" xfId="10768"/>
    <cellStyle name="Encabezado 4 8 2 2" xfId="10769"/>
    <cellStyle name="Encabezado 4 8 2 3" xfId="10770"/>
    <cellStyle name="Encabezado 4 8 3" xfId="10771"/>
    <cellStyle name="Encabezado 4 8 4" xfId="10772"/>
    <cellStyle name="Encabezado 4 80" xfId="10773"/>
    <cellStyle name="Encabezado 4 80 2" xfId="10774"/>
    <cellStyle name="Encabezado 4 80 2 2" xfId="10775"/>
    <cellStyle name="Encabezado 4 80 2 3" xfId="10776"/>
    <cellStyle name="Encabezado 4 80 3" xfId="10777"/>
    <cellStyle name="Encabezado 4 80 4" xfId="10778"/>
    <cellStyle name="Encabezado 4 81" xfId="10779"/>
    <cellStyle name="Encabezado 4 81 2" xfId="10780"/>
    <cellStyle name="Encabezado 4 81 2 2" xfId="10781"/>
    <cellStyle name="Encabezado 4 81 2 3" xfId="10782"/>
    <cellStyle name="Encabezado 4 81 3" xfId="10783"/>
    <cellStyle name="Encabezado 4 81 4" xfId="10784"/>
    <cellStyle name="Encabezado 4 82" xfId="10785"/>
    <cellStyle name="Encabezado 4 82 2" xfId="10786"/>
    <cellStyle name="Encabezado 4 82 2 2" xfId="10787"/>
    <cellStyle name="Encabezado 4 82 2 3" xfId="10788"/>
    <cellStyle name="Encabezado 4 82 3" xfId="10789"/>
    <cellStyle name="Encabezado 4 82 4" xfId="10790"/>
    <cellStyle name="Encabezado 4 83" xfId="10791"/>
    <cellStyle name="Encabezado 4 83 2" xfId="10792"/>
    <cellStyle name="Encabezado 4 83 2 2" xfId="10793"/>
    <cellStyle name="Encabezado 4 83 2 3" xfId="10794"/>
    <cellStyle name="Encabezado 4 83 3" xfId="10795"/>
    <cellStyle name="Encabezado 4 83 4" xfId="10796"/>
    <cellStyle name="Encabezado 4 84" xfId="10797"/>
    <cellStyle name="Encabezado 4 84 2" xfId="10798"/>
    <cellStyle name="Encabezado 4 84 2 2" xfId="10799"/>
    <cellStyle name="Encabezado 4 84 2 3" xfId="10800"/>
    <cellStyle name="Encabezado 4 84 3" xfId="10801"/>
    <cellStyle name="Encabezado 4 84 4" xfId="10802"/>
    <cellStyle name="Encabezado 4 85" xfId="10803"/>
    <cellStyle name="Encabezado 4 85 2" xfId="10804"/>
    <cellStyle name="Encabezado 4 85 2 2" xfId="10805"/>
    <cellStyle name="Encabezado 4 85 2 3" xfId="10806"/>
    <cellStyle name="Encabezado 4 85 3" xfId="10807"/>
    <cellStyle name="Encabezado 4 85 4" xfId="10808"/>
    <cellStyle name="Encabezado 4 86" xfId="10809"/>
    <cellStyle name="Encabezado 4 86 2" xfId="10810"/>
    <cellStyle name="Encabezado 4 86 2 2" xfId="10811"/>
    <cellStyle name="Encabezado 4 86 2 3" xfId="10812"/>
    <cellStyle name="Encabezado 4 86 3" xfId="10813"/>
    <cellStyle name="Encabezado 4 86 4" xfId="10814"/>
    <cellStyle name="Encabezado 4 87" xfId="10815"/>
    <cellStyle name="Encabezado 4 87 2" xfId="10816"/>
    <cellStyle name="Encabezado 4 87 2 2" xfId="10817"/>
    <cellStyle name="Encabezado 4 87 2 3" xfId="10818"/>
    <cellStyle name="Encabezado 4 87 3" xfId="10819"/>
    <cellStyle name="Encabezado 4 87 4" xfId="10820"/>
    <cellStyle name="Encabezado 4 88" xfId="10821"/>
    <cellStyle name="Encabezado 4 88 2" xfId="10822"/>
    <cellStyle name="Encabezado 4 88 2 2" xfId="10823"/>
    <cellStyle name="Encabezado 4 88 2 3" xfId="10824"/>
    <cellStyle name="Encabezado 4 88 3" xfId="10825"/>
    <cellStyle name="Encabezado 4 88 4" xfId="10826"/>
    <cellStyle name="Encabezado 4 89" xfId="10827"/>
    <cellStyle name="Encabezado 4 89 2" xfId="10828"/>
    <cellStyle name="Encabezado 4 89 2 2" xfId="10829"/>
    <cellStyle name="Encabezado 4 89 2 3" xfId="10830"/>
    <cellStyle name="Encabezado 4 89 3" xfId="10831"/>
    <cellStyle name="Encabezado 4 89 4" xfId="10832"/>
    <cellStyle name="Encabezado 4 9" xfId="10833"/>
    <cellStyle name="Encabezado 4 9 2" xfId="10834"/>
    <cellStyle name="Encabezado 4 9 2 2" xfId="10835"/>
    <cellStyle name="Encabezado 4 9 2 3" xfId="10836"/>
    <cellStyle name="Encabezado 4 9 3" xfId="10837"/>
    <cellStyle name="Encabezado 4 9 4" xfId="10838"/>
    <cellStyle name="Encabezado 4 90" xfId="10839"/>
    <cellStyle name="Encabezado 4 90 2" xfId="10840"/>
    <cellStyle name="Encabezado 4 90 2 2" xfId="10841"/>
    <cellStyle name="Encabezado 4 90 2 3" xfId="10842"/>
    <cellStyle name="Encabezado 4 90 3" xfId="10843"/>
    <cellStyle name="Encabezado 4 90 4" xfId="10844"/>
    <cellStyle name="Encabezado 4 91" xfId="10845"/>
    <cellStyle name="Encabezado 4 91 2" xfId="10846"/>
    <cellStyle name="Encabezado 4 91 2 2" xfId="10847"/>
    <cellStyle name="Encabezado 4 91 2 3" xfId="10848"/>
    <cellStyle name="Encabezado 4 91 3" xfId="10849"/>
    <cellStyle name="Encabezado 4 91 4" xfId="10850"/>
    <cellStyle name="Encabezado 4 92" xfId="10851"/>
    <cellStyle name="Encabezado 4 92 2" xfId="10852"/>
    <cellStyle name="Encabezado 4 92 2 2" xfId="10853"/>
    <cellStyle name="Encabezado 4 92 2 3" xfId="10854"/>
    <cellStyle name="Encabezado 4 92 3" xfId="10855"/>
    <cellStyle name="Encabezado 4 92 4" xfId="10856"/>
    <cellStyle name="Encabezado 4 93" xfId="10857"/>
    <cellStyle name="Encabezado 4 93 2" xfId="10858"/>
    <cellStyle name="Encabezado 4 93 2 2" xfId="10859"/>
    <cellStyle name="Encabezado 4 93 2 3" xfId="10860"/>
    <cellStyle name="Encabezado 4 93 3" xfId="10861"/>
    <cellStyle name="Encabezado 4 93 4" xfId="10862"/>
    <cellStyle name="Encabezado 4 94" xfId="10863"/>
    <cellStyle name="Encabezado 4 94 2" xfId="10864"/>
    <cellStyle name="Encabezado 4 94 2 2" xfId="10865"/>
    <cellStyle name="Encabezado 4 94 2 3" xfId="10866"/>
    <cellStyle name="Encabezado 4 94 3" xfId="10867"/>
    <cellStyle name="Encabezado 4 94 4" xfId="10868"/>
    <cellStyle name="Encabezado 4 95" xfId="10869"/>
    <cellStyle name="Encabezado 4 95 2" xfId="10870"/>
    <cellStyle name="Encabezado 4 95 2 2" xfId="10871"/>
    <cellStyle name="Encabezado 4 95 2 3" xfId="10872"/>
    <cellStyle name="Encabezado 4 95 3" xfId="10873"/>
    <cellStyle name="Encabezado 4 95 4" xfId="10874"/>
    <cellStyle name="Encabezado 4 96" xfId="10875"/>
    <cellStyle name="Encabezado 4 96 2" xfId="10876"/>
    <cellStyle name="Encabezado 4 96 2 2" xfId="10877"/>
    <cellStyle name="Encabezado 4 96 2 3" xfId="10878"/>
    <cellStyle name="Encabezado 4 96 3" xfId="10879"/>
    <cellStyle name="Encabezado 4 96 4" xfId="10880"/>
    <cellStyle name="Encabezado 4 97" xfId="10881"/>
    <cellStyle name="Encabezado 4 97 2" xfId="10882"/>
    <cellStyle name="Encabezado 4 97 2 2" xfId="10883"/>
    <cellStyle name="Encabezado 4 97 2 3" xfId="10884"/>
    <cellStyle name="Encabezado 4 97 3" xfId="10885"/>
    <cellStyle name="Encabezado 4 97 4" xfId="10886"/>
    <cellStyle name="Encabezado 4 98" xfId="10887"/>
    <cellStyle name="Encabezado 4 98 2" xfId="10888"/>
    <cellStyle name="Encabezado 4 98 2 2" xfId="10889"/>
    <cellStyle name="Encabezado 4 98 2 3" xfId="10890"/>
    <cellStyle name="Encabezado 4 98 3" xfId="10891"/>
    <cellStyle name="Encabezado 4 98 4" xfId="10892"/>
    <cellStyle name="Encabezado 4 99" xfId="10893"/>
    <cellStyle name="Encabezado 4 99 2" xfId="10894"/>
    <cellStyle name="Encabezado 4 99 2 2" xfId="10895"/>
    <cellStyle name="Encabezado 4 99 2 3" xfId="10896"/>
    <cellStyle name="Encabezado 4 99 3" xfId="10897"/>
    <cellStyle name="Encabezado 4 99 4" xfId="10898"/>
    <cellStyle name="Énfasis1 - 20%" xfId="44780"/>
    <cellStyle name="Énfasis1 - 40%" xfId="44781"/>
    <cellStyle name="Énfasis1 - 60%" xfId="44782"/>
    <cellStyle name="Énfasis1 10" xfId="10899"/>
    <cellStyle name="Énfasis1 10 2" xfId="10900"/>
    <cellStyle name="Énfasis1 10 2 2" xfId="10901"/>
    <cellStyle name="Énfasis1 10 2 3" xfId="10902"/>
    <cellStyle name="Énfasis1 10 3" xfId="10903"/>
    <cellStyle name="Énfasis1 10 4" xfId="10904"/>
    <cellStyle name="Énfasis1 100" xfId="10905"/>
    <cellStyle name="Énfasis1 100 2" xfId="10906"/>
    <cellStyle name="Énfasis1 100 2 2" xfId="10907"/>
    <cellStyle name="Énfasis1 100 2 3" xfId="10908"/>
    <cellStyle name="Énfasis1 100 3" xfId="10909"/>
    <cellStyle name="Énfasis1 100 4" xfId="10910"/>
    <cellStyle name="Énfasis1 101" xfId="10911"/>
    <cellStyle name="Énfasis1 101 2" xfId="10912"/>
    <cellStyle name="Énfasis1 101 2 2" xfId="10913"/>
    <cellStyle name="Énfasis1 101 2 3" xfId="10914"/>
    <cellStyle name="Énfasis1 101 3" xfId="10915"/>
    <cellStyle name="Énfasis1 101 4" xfId="10916"/>
    <cellStyle name="Énfasis1 102" xfId="10917"/>
    <cellStyle name="Énfasis1 102 2" xfId="10918"/>
    <cellStyle name="Énfasis1 102 2 2" xfId="10919"/>
    <cellStyle name="Énfasis1 102 2 3" xfId="10920"/>
    <cellStyle name="Énfasis1 102 3" xfId="10921"/>
    <cellStyle name="Énfasis1 102 4" xfId="10922"/>
    <cellStyle name="Énfasis1 103" xfId="10923"/>
    <cellStyle name="Énfasis1 103 2" xfId="10924"/>
    <cellStyle name="Énfasis1 103 2 2" xfId="10925"/>
    <cellStyle name="Énfasis1 103 2 3" xfId="10926"/>
    <cellStyle name="Énfasis1 103 3" xfId="10927"/>
    <cellStyle name="Énfasis1 103 4" xfId="10928"/>
    <cellStyle name="Énfasis1 104" xfId="10929"/>
    <cellStyle name="Énfasis1 104 2" xfId="10930"/>
    <cellStyle name="Énfasis1 104 2 2" xfId="10931"/>
    <cellStyle name="Énfasis1 104 2 3" xfId="10932"/>
    <cellStyle name="Énfasis1 104 3" xfId="10933"/>
    <cellStyle name="Énfasis1 104 4" xfId="10934"/>
    <cellStyle name="Énfasis1 105" xfId="10935"/>
    <cellStyle name="Énfasis1 105 2" xfId="10936"/>
    <cellStyle name="Énfasis1 105 2 2" xfId="10937"/>
    <cellStyle name="Énfasis1 105 2 3" xfId="10938"/>
    <cellStyle name="Énfasis1 105 3" xfId="10939"/>
    <cellStyle name="Énfasis1 105 4" xfId="10940"/>
    <cellStyle name="Énfasis1 106" xfId="10941"/>
    <cellStyle name="Énfasis1 106 2" xfId="10942"/>
    <cellStyle name="Énfasis1 106 2 2" xfId="10943"/>
    <cellStyle name="Énfasis1 106 2 3" xfId="10944"/>
    <cellStyle name="Énfasis1 106 3" xfId="10945"/>
    <cellStyle name="Énfasis1 106 4" xfId="10946"/>
    <cellStyle name="Énfasis1 107" xfId="10947"/>
    <cellStyle name="Énfasis1 107 2" xfId="10948"/>
    <cellStyle name="Énfasis1 107 2 2" xfId="10949"/>
    <cellStyle name="Énfasis1 107 2 3" xfId="10950"/>
    <cellStyle name="Énfasis1 107 3" xfId="10951"/>
    <cellStyle name="Énfasis1 107 4" xfId="10952"/>
    <cellStyle name="Énfasis1 108" xfId="10953"/>
    <cellStyle name="Énfasis1 108 2" xfId="10954"/>
    <cellStyle name="Énfasis1 108 2 2" xfId="10955"/>
    <cellStyle name="Énfasis1 108 2 3" xfId="10956"/>
    <cellStyle name="Énfasis1 108 3" xfId="10957"/>
    <cellStyle name="Énfasis1 108 4" xfId="10958"/>
    <cellStyle name="Énfasis1 109" xfId="10959"/>
    <cellStyle name="Énfasis1 109 2" xfId="10960"/>
    <cellStyle name="Énfasis1 109 2 2" xfId="10961"/>
    <cellStyle name="Énfasis1 109 2 3" xfId="10962"/>
    <cellStyle name="Énfasis1 109 3" xfId="10963"/>
    <cellStyle name="Énfasis1 109 4" xfId="10964"/>
    <cellStyle name="Énfasis1 11" xfId="10965"/>
    <cellStyle name="Énfasis1 11 2" xfId="10966"/>
    <cellStyle name="Énfasis1 11 2 2" xfId="10967"/>
    <cellStyle name="Énfasis1 11 2 3" xfId="10968"/>
    <cellStyle name="Énfasis1 11 3" xfId="10969"/>
    <cellStyle name="Énfasis1 11 4" xfId="10970"/>
    <cellStyle name="Énfasis1 110" xfId="10971"/>
    <cellStyle name="Énfasis1 110 2" xfId="10972"/>
    <cellStyle name="Énfasis1 110 2 2" xfId="10973"/>
    <cellStyle name="Énfasis1 110 2 3" xfId="10974"/>
    <cellStyle name="Énfasis1 110 3" xfId="10975"/>
    <cellStyle name="Énfasis1 110 4" xfId="10976"/>
    <cellStyle name="Énfasis1 111" xfId="10977"/>
    <cellStyle name="Énfasis1 111 2" xfId="10978"/>
    <cellStyle name="Énfasis1 111 2 2" xfId="10979"/>
    <cellStyle name="Énfasis1 111 2 3" xfId="10980"/>
    <cellStyle name="Énfasis1 111 3" xfId="10981"/>
    <cellStyle name="Énfasis1 111 4" xfId="10982"/>
    <cellStyle name="Énfasis1 112" xfId="10983"/>
    <cellStyle name="Énfasis1 112 2" xfId="10984"/>
    <cellStyle name="Énfasis1 112 2 2" xfId="10985"/>
    <cellStyle name="Énfasis1 112 2 3" xfId="10986"/>
    <cellStyle name="Énfasis1 112 3" xfId="10987"/>
    <cellStyle name="Énfasis1 112 4" xfId="10988"/>
    <cellStyle name="Énfasis1 113" xfId="10989"/>
    <cellStyle name="Énfasis1 113 2" xfId="10990"/>
    <cellStyle name="Énfasis1 113 2 2" xfId="10991"/>
    <cellStyle name="Énfasis1 113 2 3" xfId="10992"/>
    <cellStyle name="Énfasis1 113 3" xfId="10993"/>
    <cellStyle name="Énfasis1 113 4" xfId="10994"/>
    <cellStyle name="Énfasis1 114" xfId="10995"/>
    <cellStyle name="Énfasis1 114 2" xfId="10996"/>
    <cellStyle name="Énfasis1 114 2 2" xfId="10997"/>
    <cellStyle name="Énfasis1 114 2 3" xfId="10998"/>
    <cellStyle name="Énfasis1 114 3" xfId="10999"/>
    <cellStyle name="Énfasis1 114 4" xfId="11000"/>
    <cellStyle name="Énfasis1 115" xfId="11001"/>
    <cellStyle name="Énfasis1 115 2" xfId="11002"/>
    <cellStyle name="Énfasis1 115 2 2" xfId="11003"/>
    <cellStyle name="Énfasis1 115 2 3" xfId="11004"/>
    <cellStyle name="Énfasis1 115 3" xfId="11005"/>
    <cellStyle name="Énfasis1 115 4" xfId="11006"/>
    <cellStyle name="Énfasis1 116" xfId="11007"/>
    <cellStyle name="Énfasis1 116 2" xfId="11008"/>
    <cellStyle name="Énfasis1 116 2 2" xfId="11009"/>
    <cellStyle name="Énfasis1 116 2 3" xfId="11010"/>
    <cellStyle name="Énfasis1 116 3" xfId="11011"/>
    <cellStyle name="Énfasis1 116 4" xfId="11012"/>
    <cellStyle name="Énfasis1 117" xfId="11013"/>
    <cellStyle name="Énfasis1 117 2" xfId="11014"/>
    <cellStyle name="Énfasis1 117 2 2" xfId="11015"/>
    <cellStyle name="Énfasis1 117 2 3" xfId="11016"/>
    <cellStyle name="Énfasis1 117 3" xfId="11017"/>
    <cellStyle name="Énfasis1 117 4" xfId="11018"/>
    <cellStyle name="Énfasis1 118" xfId="11019"/>
    <cellStyle name="Énfasis1 118 2" xfId="11020"/>
    <cellStyle name="Énfasis1 118 2 2" xfId="11021"/>
    <cellStyle name="Énfasis1 118 2 3" xfId="11022"/>
    <cellStyle name="Énfasis1 118 3" xfId="11023"/>
    <cellStyle name="Énfasis1 118 4" xfId="11024"/>
    <cellStyle name="Énfasis1 119" xfId="11025"/>
    <cellStyle name="Énfasis1 119 2" xfId="11026"/>
    <cellStyle name="Énfasis1 119 2 2" xfId="11027"/>
    <cellStyle name="Énfasis1 119 2 3" xfId="11028"/>
    <cellStyle name="Énfasis1 119 3" xfId="11029"/>
    <cellStyle name="Énfasis1 119 4" xfId="11030"/>
    <cellStyle name="Énfasis1 12" xfId="11031"/>
    <cellStyle name="Énfasis1 12 2" xfId="11032"/>
    <cellStyle name="Énfasis1 12 2 2" xfId="11033"/>
    <cellStyle name="Énfasis1 12 2 3" xfId="11034"/>
    <cellStyle name="Énfasis1 12 3" xfId="11035"/>
    <cellStyle name="Énfasis1 12 4" xfId="11036"/>
    <cellStyle name="Énfasis1 120" xfId="11037"/>
    <cellStyle name="Énfasis1 120 2" xfId="11038"/>
    <cellStyle name="Énfasis1 120 2 2" xfId="11039"/>
    <cellStyle name="Énfasis1 120 2 3" xfId="11040"/>
    <cellStyle name="Énfasis1 120 3" xfId="11041"/>
    <cellStyle name="Énfasis1 120 4" xfId="11042"/>
    <cellStyle name="Énfasis1 121" xfId="11043"/>
    <cellStyle name="Énfasis1 121 2" xfId="11044"/>
    <cellStyle name="Énfasis1 121 2 2" xfId="11045"/>
    <cellStyle name="Énfasis1 121 2 3" xfId="11046"/>
    <cellStyle name="Énfasis1 121 3" xfId="11047"/>
    <cellStyle name="Énfasis1 121 4" xfId="11048"/>
    <cellStyle name="Énfasis1 122" xfId="11049"/>
    <cellStyle name="Énfasis1 122 2" xfId="11050"/>
    <cellStyle name="Énfasis1 122 2 2" xfId="11051"/>
    <cellStyle name="Énfasis1 122 2 3" xfId="11052"/>
    <cellStyle name="Énfasis1 122 3" xfId="11053"/>
    <cellStyle name="Énfasis1 122 4" xfId="11054"/>
    <cellStyle name="Énfasis1 123" xfId="11055"/>
    <cellStyle name="Énfasis1 123 2" xfId="11056"/>
    <cellStyle name="Énfasis1 123 2 2" xfId="11057"/>
    <cellStyle name="Énfasis1 123 2 3" xfId="11058"/>
    <cellStyle name="Énfasis1 123 3" xfId="11059"/>
    <cellStyle name="Énfasis1 123 4" xfId="11060"/>
    <cellStyle name="Énfasis1 124" xfId="11061"/>
    <cellStyle name="Énfasis1 124 2" xfId="11062"/>
    <cellStyle name="Énfasis1 124 2 2" xfId="11063"/>
    <cellStyle name="Énfasis1 124 2 3" xfId="11064"/>
    <cellStyle name="Énfasis1 124 3" xfId="11065"/>
    <cellStyle name="Énfasis1 124 4" xfId="11066"/>
    <cellStyle name="Énfasis1 125" xfId="11067"/>
    <cellStyle name="Énfasis1 125 2" xfId="11068"/>
    <cellStyle name="Énfasis1 125 2 2" xfId="11069"/>
    <cellStyle name="Énfasis1 125 2 3" xfId="11070"/>
    <cellStyle name="Énfasis1 125 3" xfId="11071"/>
    <cellStyle name="Énfasis1 125 4" xfId="11072"/>
    <cellStyle name="Énfasis1 126" xfId="11073"/>
    <cellStyle name="Énfasis1 126 2" xfId="11074"/>
    <cellStyle name="Énfasis1 126 2 2" xfId="11075"/>
    <cellStyle name="Énfasis1 126 2 3" xfId="11076"/>
    <cellStyle name="Énfasis1 126 3" xfId="11077"/>
    <cellStyle name="Énfasis1 126 4" xfId="11078"/>
    <cellStyle name="Énfasis1 127" xfId="11079"/>
    <cellStyle name="Énfasis1 127 2" xfId="11080"/>
    <cellStyle name="Énfasis1 127 2 2" xfId="11081"/>
    <cellStyle name="Énfasis1 127 2 3" xfId="11082"/>
    <cellStyle name="Énfasis1 127 3" xfId="11083"/>
    <cellStyle name="Énfasis1 127 4" xfId="11084"/>
    <cellStyle name="Énfasis1 128" xfId="11085"/>
    <cellStyle name="Énfasis1 128 2" xfId="11086"/>
    <cellStyle name="Énfasis1 128 2 2" xfId="11087"/>
    <cellStyle name="Énfasis1 128 2 3" xfId="11088"/>
    <cellStyle name="Énfasis1 128 3" xfId="11089"/>
    <cellStyle name="Énfasis1 128 4" xfId="11090"/>
    <cellStyle name="Énfasis1 129" xfId="11091"/>
    <cellStyle name="Énfasis1 129 2" xfId="11092"/>
    <cellStyle name="Énfasis1 129 2 2" xfId="11093"/>
    <cellStyle name="Énfasis1 129 2 3" xfId="11094"/>
    <cellStyle name="Énfasis1 129 3" xfId="11095"/>
    <cellStyle name="Énfasis1 129 4" xfId="11096"/>
    <cellStyle name="Énfasis1 13" xfId="11097"/>
    <cellStyle name="Énfasis1 13 2" xfId="11098"/>
    <cellStyle name="Énfasis1 13 2 2" xfId="11099"/>
    <cellStyle name="Énfasis1 13 2 3" xfId="11100"/>
    <cellStyle name="Énfasis1 13 3" xfId="11101"/>
    <cellStyle name="Énfasis1 13 4" xfId="11102"/>
    <cellStyle name="Énfasis1 130" xfId="11103"/>
    <cellStyle name="Énfasis1 130 2" xfId="11104"/>
    <cellStyle name="Énfasis1 130 2 2" xfId="11105"/>
    <cellStyle name="Énfasis1 130 2 3" xfId="11106"/>
    <cellStyle name="Énfasis1 130 3" xfId="11107"/>
    <cellStyle name="Énfasis1 130 4" xfId="11108"/>
    <cellStyle name="Énfasis1 131" xfId="11109"/>
    <cellStyle name="Énfasis1 131 2" xfId="11110"/>
    <cellStyle name="Énfasis1 131 2 2" xfId="11111"/>
    <cellStyle name="Énfasis1 131 2 3" xfId="11112"/>
    <cellStyle name="Énfasis1 131 3" xfId="11113"/>
    <cellStyle name="Énfasis1 131 4" xfId="11114"/>
    <cellStyle name="Énfasis1 132" xfId="11115"/>
    <cellStyle name="Énfasis1 132 2" xfId="11116"/>
    <cellStyle name="Énfasis1 132 2 2" xfId="11117"/>
    <cellStyle name="Énfasis1 132 2 3" xfId="11118"/>
    <cellStyle name="Énfasis1 132 3" xfId="11119"/>
    <cellStyle name="Énfasis1 132 4" xfId="11120"/>
    <cellStyle name="Énfasis1 133" xfId="11121"/>
    <cellStyle name="Énfasis1 133 2" xfId="11122"/>
    <cellStyle name="Énfasis1 133 2 2" xfId="11123"/>
    <cellStyle name="Énfasis1 133 2 3" xfId="11124"/>
    <cellStyle name="Énfasis1 133 3" xfId="11125"/>
    <cellStyle name="Énfasis1 133 4" xfId="11126"/>
    <cellStyle name="Énfasis1 134" xfId="11127"/>
    <cellStyle name="Énfasis1 134 2" xfId="11128"/>
    <cellStyle name="Énfasis1 134 2 2" xfId="11129"/>
    <cellStyle name="Énfasis1 134 2 3" xfId="11130"/>
    <cellStyle name="Énfasis1 134 3" xfId="11131"/>
    <cellStyle name="Énfasis1 134 4" xfId="11132"/>
    <cellStyle name="Énfasis1 135" xfId="11133"/>
    <cellStyle name="Énfasis1 135 2" xfId="11134"/>
    <cellStyle name="Énfasis1 135 2 2" xfId="11135"/>
    <cellStyle name="Énfasis1 135 2 3" xfId="11136"/>
    <cellStyle name="Énfasis1 135 3" xfId="11137"/>
    <cellStyle name="Énfasis1 135 4" xfId="11138"/>
    <cellStyle name="Énfasis1 136" xfId="11139"/>
    <cellStyle name="Énfasis1 136 2" xfId="11140"/>
    <cellStyle name="Énfasis1 136 2 2" xfId="11141"/>
    <cellStyle name="Énfasis1 136 2 3" xfId="11142"/>
    <cellStyle name="Énfasis1 136 3" xfId="11143"/>
    <cellStyle name="Énfasis1 136 4" xfId="11144"/>
    <cellStyle name="Énfasis1 137" xfId="11145"/>
    <cellStyle name="Énfasis1 137 2" xfId="11146"/>
    <cellStyle name="Énfasis1 137 2 2" xfId="11147"/>
    <cellStyle name="Énfasis1 137 2 3" xfId="11148"/>
    <cellStyle name="Énfasis1 137 3" xfId="11149"/>
    <cellStyle name="Énfasis1 137 4" xfId="11150"/>
    <cellStyle name="Énfasis1 138" xfId="11151"/>
    <cellStyle name="Énfasis1 138 2" xfId="11152"/>
    <cellStyle name="Énfasis1 138 2 2" xfId="11153"/>
    <cellStyle name="Énfasis1 138 2 3" xfId="11154"/>
    <cellStyle name="Énfasis1 138 3" xfId="11155"/>
    <cellStyle name="Énfasis1 138 4" xfId="11156"/>
    <cellStyle name="Énfasis1 139" xfId="11157"/>
    <cellStyle name="Énfasis1 139 2" xfId="11158"/>
    <cellStyle name="Énfasis1 139 2 2" xfId="11159"/>
    <cellStyle name="Énfasis1 139 2 3" xfId="11160"/>
    <cellStyle name="Énfasis1 139 3" xfId="11161"/>
    <cellStyle name="Énfasis1 139 4" xfId="11162"/>
    <cellStyle name="Énfasis1 14" xfId="11163"/>
    <cellStyle name="Énfasis1 14 2" xfId="11164"/>
    <cellStyle name="Énfasis1 14 2 2" xfId="11165"/>
    <cellStyle name="Énfasis1 14 2 3" xfId="11166"/>
    <cellStyle name="Énfasis1 14 3" xfId="11167"/>
    <cellStyle name="Énfasis1 14 4" xfId="11168"/>
    <cellStyle name="Énfasis1 140" xfId="11169"/>
    <cellStyle name="Énfasis1 140 2" xfId="11170"/>
    <cellStyle name="Énfasis1 140 2 2" xfId="11171"/>
    <cellStyle name="Énfasis1 140 2 3" xfId="11172"/>
    <cellStyle name="Énfasis1 140 3" xfId="11173"/>
    <cellStyle name="Énfasis1 140 4" xfId="11174"/>
    <cellStyle name="Énfasis1 141" xfId="11175"/>
    <cellStyle name="Énfasis1 141 2" xfId="11176"/>
    <cellStyle name="Énfasis1 141 2 2" xfId="11177"/>
    <cellStyle name="Énfasis1 141 2 3" xfId="11178"/>
    <cellStyle name="Énfasis1 141 3" xfId="11179"/>
    <cellStyle name="Énfasis1 141 4" xfId="11180"/>
    <cellStyle name="Énfasis1 142" xfId="11181"/>
    <cellStyle name="Énfasis1 142 2" xfId="11182"/>
    <cellStyle name="Énfasis1 142 2 2" xfId="11183"/>
    <cellStyle name="Énfasis1 142 2 3" xfId="11184"/>
    <cellStyle name="Énfasis1 142 3" xfId="11185"/>
    <cellStyle name="Énfasis1 142 4" xfId="11186"/>
    <cellStyle name="Énfasis1 143" xfId="11187"/>
    <cellStyle name="Énfasis1 143 2" xfId="11188"/>
    <cellStyle name="Énfasis1 143 2 2" xfId="11189"/>
    <cellStyle name="Énfasis1 143 2 3" xfId="11190"/>
    <cellStyle name="Énfasis1 143 3" xfId="11191"/>
    <cellStyle name="Énfasis1 143 4" xfId="11192"/>
    <cellStyle name="Énfasis1 144" xfId="11193"/>
    <cellStyle name="Énfasis1 144 2" xfId="11194"/>
    <cellStyle name="Énfasis1 144 2 2" xfId="11195"/>
    <cellStyle name="Énfasis1 144 2 3" xfId="11196"/>
    <cellStyle name="Énfasis1 144 3" xfId="11197"/>
    <cellStyle name="Énfasis1 144 4" xfId="11198"/>
    <cellStyle name="Énfasis1 145" xfId="11199"/>
    <cellStyle name="Énfasis1 145 2" xfId="11200"/>
    <cellStyle name="Énfasis1 145 2 2" xfId="11201"/>
    <cellStyle name="Énfasis1 145 2 3" xfId="11202"/>
    <cellStyle name="Énfasis1 145 3" xfId="11203"/>
    <cellStyle name="Énfasis1 145 4" xfId="11204"/>
    <cellStyle name="Énfasis1 146" xfId="11205"/>
    <cellStyle name="Énfasis1 146 2" xfId="11206"/>
    <cellStyle name="Énfasis1 146 2 2" xfId="11207"/>
    <cellStyle name="Énfasis1 146 2 3" xfId="11208"/>
    <cellStyle name="Énfasis1 146 3" xfId="11209"/>
    <cellStyle name="Énfasis1 146 4" xfId="11210"/>
    <cellStyle name="Énfasis1 147" xfId="11211"/>
    <cellStyle name="Énfasis1 147 2" xfId="11212"/>
    <cellStyle name="Énfasis1 147 2 2" xfId="11213"/>
    <cellStyle name="Énfasis1 147 2 3" xfId="11214"/>
    <cellStyle name="Énfasis1 147 3" xfId="11215"/>
    <cellStyle name="Énfasis1 147 4" xfId="11216"/>
    <cellStyle name="Énfasis1 148" xfId="11217"/>
    <cellStyle name="Énfasis1 148 2" xfId="11218"/>
    <cellStyle name="Énfasis1 148 2 2" xfId="11219"/>
    <cellStyle name="Énfasis1 148 2 3" xfId="11220"/>
    <cellStyle name="Énfasis1 148 3" xfId="11221"/>
    <cellStyle name="Énfasis1 148 4" xfId="11222"/>
    <cellStyle name="Énfasis1 149" xfId="11223"/>
    <cellStyle name="Énfasis1 149 2" xfId="11224"/>
    <cellStyle name="Énfasis1 149 2 2" xfId="11225"/>
    <cellStyle name="Énfasis1 149 2 3" xfId="11226"/>
    <cellStyle name="Énfasis1 149 3" xfId="11227"/>
    <cellStyle name="Énfasis1 149 4" xfId="11228"/>
    <cellStyle name="Énfasis1 15" xfId="11229"/>
    <cellStyle name="Énfasis1 15 2" xfId="11230"/>
    <cellStyle name="Énfasis1 15 2 2" xfId="11231"/>
    <cellStyle name="Énfasis1 15 2 3" xfId="11232"/>
    <cellStyle name="Énfasis1 15 3" xfId="11233"/>
    <cellStyle name="Énfasis1 15 4" xfId="11234"/>
    <cellStyle name="Énfasis1 150" xfId="11235"/>
    <cellStyle name="Énfasis1 150 2" xfId="11236"/>
    <cellStyle name="Énfasis1 150 2 2" xfId="11237"/>
    <cellStyle name="Énfasis1 150 2 3" xfId="11238"/>
    <cellStyle name="Énfasis1 150 3" xfId="11239"/>
    <cellStyle name="Énfasis1 150 4" xfId="11240"/>
    <cellStyle name="Énfasis1 151" xfId="11241"/>
    <cellStyle name="Énfasis1 151 2" xfId="11242"/>
    <cellStyle name="Énfasis1 151 2 2" xfId="11243"/>
    <cellStyle name="Énfasis1 151 2 3" xfId="11244"/>
    <cellStyle name="Énfasis1 151 3" xfId="11245"/>
    <cellStyle name="Énfasis1 151 4" xfId="11246"/>
    <cellStyle name="Énfasis1 152" xfId="11247"/>
    <cellStyle name="Énfasis1 152 2" xfId="11248"/>
    <cellStyle name="Énfasis1 152 2 2" xfId="11249"/>
    <cellStyle name="Énfasis1 152 2 3" xfId="11250"/>
    <cellStyle name="Énfasis1 152 3" xfId="11251"/>
    <cellStyle name="Énfasis1 152 4" xfId="11252"/>
    <cellStyle name="Énfasis1 153" xfId="11253"/>
    <cellStyle name="Énfasis1 153 2" xfId="11254"/>
    <cellStyle name="Énfasis1 153 2 2" xfId="11255"/>
    <cellStyle name="Énfasis1 153 2 3" xfId="11256"/>
    <cellStyle name="Énfasis1 153 3" xfId="11257"/>
    <cellStyle name="Énfasis1 153 4" xfId="11258"/>
    <cellStyle name="Énfasis1 154" xfId="11259"/>
    <cellStyle name="Énfasis1 154 2" xfId="11260"/>
    <cellStyle name="Énfasis1 154 2 2" xfId="11261"/>
    <cellStyle name="Énfasis1 154 2 3" xfId="11262"/>
    <cellStyle name="Énfasis1 154 3" xfId="11263"/>
    <cellStyle name="Énfasis1 154 4" xfId="11264"/>
    <cellStyle name="Énfasis1 155" xfId="11265"/>
    <cellStyle name="Énfasis1 155 2" xfId="11266"/>
    <cellStyle name="Énfasis1 155 2 2" xfId="11267"/>
    <cellStyle name="Énfasis1 155 2 3" xfId="11268"/>
    <cellStyle name="Énfasis1 155 3" xfId="11269"/>
    <cellStyle name="Énfasis1 155 4" xfId="11270"/>
    <cellStyle name="Énfasis1 156" xfId="11271"/>
    <cellStyle name="Énfasis1 156 2" xfId="11272"/>
    <cellStyle name="Énfasis1 156 2 2" xfId="11273"/>
    <cellStyle name="Énfasis1 156 2 3" xfId="11274"/>
    <cellStyle name="Énfasis1 156 3" xfId="11275"/>
    <cellStyle name="Énfasis1 156 4" xfId="11276"/>
    <cellStyle name="Énfasis1 157" xfId="11277"/>
    <cellStyle name="Énfasis1 157 2" xfId="11278"/>
    <cellStyle name="Énfasis1 157 2 2" xfId="11279"/>
    <cellStyle name="Énfasis1 157 2 3" xfId="11280"/>
    <cellStyle name="Énfasis1 157 3" xfId="11281"/>
    <cellStyle name="Énfasis1 157 4" xfId="11282"/>
    <cellStyle name="Énfasis1 158" xfId="11283"/>
    <cellStyle name="Énfasis1 158 2" xfId="11284"/>
    <cellStyle name="Énfasis1 158 2 2" xfId="11285"/>
    <cellStyle name="Énfasis1 158 2 3" xfId="11286"/>
    <cellStyle name="Énfasis1 158 3" xfId="11287"/>
    <cellStyle name="Énfasis1 158 4" xfId="11288"/>
    <cellStyle name="Énfasis1 159" xfId="11289"/>
    <cellStyle name="Énfasis1 159 2" xfId="11290"/>
    <cellStyle name="Énfasis1 159 2 2" xfId="11291"/>
    <cellStyle name="Énfasis1 159 2 3" xfId="11292"/>
    <cellStyle name="Énfasis1 159 3" xfId="11293"/>
    <cellStyle name="Énfasis1 159 4" xfId="11294"/>
    <cellStyle name="Énfasis1 16" xfId="11295"/>
    <cellStyle name="Énfasis1 16 2" xfId="11296"/>
    <cellStyle name="Énfasis1 16 2 2" xfId="11297"/>
    <cellStyle name="Énfasis1 16 2 3" xfId="11298"/>
    <cellStyle name="Énfasis1 16 3" xfId="11299"/>
    <cellStyle name="Énfasis1 16 4" xfId="11300"/>
    <cellStyle name="Énfasis1 160" xfId="11301"/>
    <cellStyle name="Énfasis1 160 2" xfId="11302"/>
    <cellStyle name="Énfasis1 160 2 2" xfId="11303"/>
    <cellStyle name="Énfasis1 160 2 3" xfId="11304"/>
    <cellStyle name="Énfasis1 160 3" xfId="11305"/>
    <cellStyle name="Énfasis1 160 4" xfId="11306"/>
    <cellStyle name="Énfasis1 161" xfId="11307"/>
    <cellStyle name="Énfasis1 161 2" xfId="11308"/>
    <cellStyle name="Énfasis1 161 2 2" xfId="11309"/>
    <cellStyle name="Énfasis1 161 2 3" xfId="11310"/>
    <cellStyle name="Énfasis1 161 3" xfId="11311"/>
    <cellStyle name="Énfasis1 161 4" xfId="11312"/>
    <cellStyle name="Énfasis1 162" xfId="11313"/>
    <cellStyle name="Énfasis1 162 2" xfId="11314"/>
    <cellStyle name="Énfasis1 162 2 2" xfId="11315"/>
    <cellStyle name="Énfasis1 162 2 3" xfId="11316"/>
    <cellStyle name="Énfasis1 162 3" xfId="11317"/>
    <cellStyle name="Énfasis1 162 4" xfId="11318"/>
    <cellStyle name="Énfasis1 163" xfId="11319"/>
    <cellStyle name="Énfasis1 163 2" xfId="11320"/>
    <cellStyle name="Énfasis1 163 2 2" xfId="11321"/>
    <cellStyle name="Énfasis1 163 2 3" xfId="11322"/>
    <cellStyle name="Énfasis1 163 3" xfId="11323"/>
    <cellStyle name="Énfasis1 163 4" xfId="11324"/>
    <cellStyle name="Énfasis1 164" xfId="11325"/>
    <cellStyle name="Énfasis1 164 2" xfId="11326"/>
    <cellStyle name="Énfasis1 164 2 2" xfId="11327"/>
    <cellStyle name="Énfasis1 164 2 3" xfId="11328"/>
    <cellStyle name="Énfasis1 164 3" xfId="11329"/>
    <cellStyle name="Énfasis1 164 4" xfId="11330"/>
    <cellStyle name="Énfasis1 165" xfId="11331"/>
    <cellStyle name="Énfasis1 165 2" xfId="11332"/>
    <cellStyle name="Énfasis1 165 2 2" xfId="11333"/>
    <cellStyle name="Énfasis1 165 2 3" xfId="11334"/>
    <cellStyle name="Énfasis1 165 3" xfId="11335"/>
    <cellStyle name="Énfasis1 165 4" xfId="11336"/>
    <cellStyle name="Énfasis1 166" xfId="11337"/>
    <cellStyle name="Énfasis1 166 2" xfId="11338"/>
    <cellStyle name="Énfasis1 166 2 2" xfId="11339"/>
    <cellStyle name="Énfasis1 166 2 3" xfId="11340"/>
    <cellStyle name="Énfasis1 166 3" xfId="11341"/>
    <cellStyle name="Énfasis1 166 4" xfId="11342"/>
    <cellStyle name="Énfasis1 167" xfId="11343"/>
    <cellStyle name="Énfasis1 167 2" xfId="11344"/>
    <cellStyle name="Énfasis1 167 2 2" xfId="11345"/>
    <cellStyle name="Énfasis1 167 2 3" xfId="11346"/>
    <cellStyle name="Énfasis1 167 3" xfId="11347"/>
    <cellStyle name="Énfasis1 167 4" xfId="11348"/>
    <cellStyle name="Énfasis1 168" xfId="11349"/>
    <cellStyle name="Énfasis1 168 2" xfId="11350"/>
    <cellStyle name="Énfasis1 168 2 2" xfId="11351"/>
    <cellStyle name="Énfasis1 168 2 3" xfId="11352"/>
    <cellStyle name="Énfasis1 168 3" xfId="11353"/>
    <cellStyle name="Énfasis1 168 4" xfId="11354"/>
    <cellStyle name="Énfasis1 169" xfId="11355"/>
    <cellStyle name="Énfasis1 169 2" xfId="11356"/>
    <cellStyle name="Énfasis1 169 2 2" xfId="11357"/>
    <cellStyle name="Énfasis1 169 2 3" xfId="11358"/>
    <cellStyle name="Énfasis1 169 3" xfId="11359"/>
    <cellStyle name="Énfasis1 169 4" xfId="11360"/>
    <cellStyle name="Énfasis1 17" xfId="11361"/>
    <cellStyle name="Énfasis1 17 2" xfId="11362"/>
    <cellStyle name="Énfasis1 17 2 2" xfId="11363"/>
    <cellStyle name="Énfasis1 17 2 3" xfId="11364"/>
    <cellStyle name="Énfasis1 17 3" xfId="11365"/>
    <cellStyle name="Énfasis1 17 4" xfId="11366"/>
    <cellStyle name="Énfasis1 170" xfId="11367"/>
    <cellStyle name="Énfasis1 170 2" xfId="11368"/>
    <cellStyle name="Énfasis1 170 2 2" xfId="11369"/>
    <cellStyle name="Énfasis1 170 2 3" xfId="11370"/>
    <cellStyle name="Énfasis1 170 3" xfId="11371"/>
    <cellStyle name="Énfasis1 170 4" xfId="11372"/>
    <cellStyle name="Énfasis1 171" xfId="11373"/>
    <cellStyle name="Énfasis1 171 2" xfId="11374"/>
    <cellStyle name="Énfasis1 171 2 2" xfId="11375"/>
    <cellStyle name="Énfasis1 171 2 3" xfId="11376"/>
    <cellStyle name="Énfasis1 171 3" xfId="11377"/>
    <cellStyle name="Énfasis1 171 4" xfId="11378"/>
    <cellStyle name="Énfasis1 172" xfId="11379"/>
    <cellStyle name="Énfasis1 172 2" xfId="11380"/>
    <cellStyle name="Énfasis1 172 2 2" xfId="11381"/>
    <cellStyle name="Énfasis1 172 2 3" xfId="11382"/>
    <cellStyle name="Énfasis1 172 3" xfId="11383"/>
    <cellStyle name="Énfasis1 172 4" xfId="11384"/>
    <cellStyle name="Énfasis1 173" xfId="11385"/>
    <cellStyle name="Énfasis1 173 2" xfId="11386"/>
    <cellStyle name="Énfasis1 173 2 2" xfId="11387"/>
    <cellStyle name="Énfasis1 173 2 3" xfId="11388"/>
    <cellStyle name="Énfasis1 173 3" xfId="11389"/>
    <cellStyle name="Énfasis1 173 4" xfId="11390"/>
    <cellStyle name="Énfasis1 174" xfId="11391"/>
    <cellStyle name="Énfasis1 174 2" xfId="11392"/>
    <cellStyle name="Énfasis1 174 2 2" xfId="11393"/>
    <cellStyle name="Énfasis1 174 2 3" xfId="11394"/>
    <cellStyle name="Énfasis1 174 3" xfId="11395"/>
    <cellStyle name="Énfasis1 174 4" xfId="11396"/>
    <cellStyle name="Énfasis1 175" xfId="11397"/>
    <cellStyle name="Énfasis1 175 2" xfId="11398"/>
    <cellStyle name="Énfasis1 175 2 2" xfId="11399"/>
    <cellStyle name="Énfasis1 175 2 3" xfId="11400"/>
    <cellStyle name="Énfasis1 175 3" xfId="11401"/>
    <cellStyle name="Énfasis1 175 4" xfId="11402"/>
    <cellStyle name="Énfasis1 176" xfId="11403"/>
    <cellStyle name="Énfasis1 176 2" xfId="11404"/>
    <cellStyle name="Énfasis1 176 2 2" xfId="11405"/>
    <cellStyle name="Énfasis1 176 2 3" xfId="11406"/>
    <cellStyle name="Énfasis1 176 3" xfId="11407"/>
    <cellStyle name="Énfasis1 176 4" xfId="11408"/>
    <cellStyle name="Énfasis1 177" xfId="11409"/>
    <cellStyle name="Énfasis1 177 2" xfId="11410"/>
    <cellStyle name="Énfasis1 177 2 2" xfId="11411"/>
    <cellStyle name="Énfasis1 177 2 3" xfId="11412"/>
    <cellStyle name="Énfasis1 177 3" xfId="11413"/>
    <cellStyle name="Énfasis1 177 4" xfId="11414"/>
    <cellStyle name="Énfasis1 178" xfId="11415"/>
    <cellStyle name="Énfasis1 178 2" xfId="11416"/>
    <cellStyle name="Énfasis1 178 2 2" xfId="11417"/>
    <cellStyle name="Énfasis1 178 2 3" xfId="11418"/>
    <cellStyle name="Énfasis1 178 3" xfId="11419"/>
    <cellStyle name="Énfasis1 178 4" xfId="11420"/>
    <cellStyle name="Énfasis1 179" xfId="11421"/>
    <cellStyle name="Énfasis1 179 2" xfId="11422"/>
    <cellStyle name="Énfasis1 179 2 2" xfId="11423"/>
    <cellStyle name="Énfasis1 179 2 3" xfId="11424"/>
    <cellStyle name="Énfasis1 179 3" xfId="11425"/>
    <cellStyle name="Énfasis1 179 4" xfId="11426"/>
    <cellStyle name="Énfasis1 18" xfId="11427"/>
    <cellStyle name="Énfasis1 18 2" xfId="11428"/>
    <cellStyle name="Énfasis1 18 2 2" xfId="11429"/>
    <cellStyle name="Énfasis1 18 2 3" xfId="11430"/>
    <cellStyle name="Énfasis1 18 3" xfId="11431"/>
    <cellStyle name="Énfasis1 18 4" xfId="11432"/>
    <cellStyle name="Énfasis1 180" xfId="11433"/>
    <cellStyle name="Énfasis1 180 2" xfId="11434"/>
    <cellStyle name="Énfasis1 180 2 2" xfId="11435"/>
    <cellStyle name="Énfasis1 180 2 3" xfId="11436"/>
    <cellStyle name="Énfasis1 180 3" xfId="11437"/>
    <cellStyle name="Énfasis1 180 4" xfId="11438"/>
    <cellStyle name="Énfasis1 181" xfId="11439"/>
    <cellStyle name="Énfasis1 181 2" xfId="11440"/>
    <cellStyle name="Énfasis1 181 2 2" xfId="11441"/>
    <cellStyle name="Énfasis1 181 2 3" xfId="11442"/>
    <cellStyle name="Énfasis1 181 3" xfId="11443"/>
    <cellStyle name="Énfasis1 181 4" xfId="11444"/>
    <cellStyle name="Énfasis1 182" xfId="11445"/>
    <cellStyle name="Énfasis1 182 2" xfId="11446"/>
    <cellStyle name="Énfasis1 182 2 2" xfId="11447"/>
    <cellStyle name="Énfasis1 182 2 3" xfId="11448"/>
    <cellStyle name="Énfasis1 182 3" xfId="11449"/>
    <cellStyle name="Énfasis1 182 4" xfId="11450"/>
    <cellStyle name="Énfasis1 183" xfId="11451"/>
    <cellStyle name="Énfasis1 183 2" xfId="11452"/>
    <cellStyle name="Énfasis1 183 2 2" xfId="11453"/>
    <cellStyle name="Énfasis1 183 2 3" xfId="11454"/>
    <cellStyle name="Énfasis1 183 3" xfId="11455"/>
    <cellStyle name="Énfasis1 183 4" xfId="11456"/>
    <cellStyle name="Énfasis1 184" xfId="11457"/>
    <cellStyle name="Énfasis1 184 2" xfId="11458"/>
    <cellStyle name="Énfasis1 184 2 2" xfId="11459"/>
    <cellStyle name="Énfasis1 184 2 3" xfId="11460"/>
    <cellStyle name="Énfasis1 184 3" xfId="11461"/>
    <cellStyle name="Énfasis1 184 4" xfId="11462"/>
    <cellStyle name="Énfasis1 185" xfId="11463"/>
    <cellStyle name="Énfasis1 185 2" xfId="11464"/>
    <cellStyle name="Énfasis1 185 2 2" xfId="11465"/>
    <cellStyle name="Énfasis1 185 2 3" xfId="11466"/>
    <cellStyle name="Énfasis1 185 3" xfId="11467"/>
    <cellStyle name="Énfasis1 185 4" xfId="11468"/>
    <cellStyle name="Énfasis1 186" xfId="11469"/>
    <cellStyle name="Énfasis1 186 2" xfId="11470"/>
    <cellStyle name="Énfasis1 186 2 2" xfId="11471"/>
    <cellStyle name="Énfasis1 186 2 3" xfId="11472"/>
    <cellStyle name="Énfasis1 186 3" xfId="11473"/>
    <cellStyle name="Énfasis1 186 4" xfId="11474"/>
    <cellStyle name="Énfasis1 187" xfId="11475"/>
    <cellStyle name="Énfasis1 187 2" xfId="11476"/>
    <cellStyle name="Énfasis1 187 2 2" xfId="11477"/>
    <cellStyle name="Énfasis1 187 2 3" xfId="11478"/>
    <cellStyle name="Énfasis1 187 3" xfId="11479"/>
    <cellStyle name="Énfasis1 187 4" xfId="11480"/>
    <cellStyle name="Énfasis1 188" xfId="11481"/>
    <cellStyle name="Énfasis1 188 2" xfId="11482"/>
    <cellStyle name="Énfasis1 188 2 2" xfId="11483"/>
    <cellStyle name="Énfasis1 188 2 3" xfId="11484"/>
    <cellStyle name="Énfasis1 188 3" xfId="11485"/>
    <cellStyle name="Énfasis1 188 4" xfId="11486"/>
    <cellStyle name="Énfasis1 189" xfId="11487"/>
    <cellStyle name="Énfasis1 189 2" xfId="11488"/>
    <cellStyle name="Énfasis1 189 2 2" xfId="11489"/>
    <cellStyle name="Énfasis1 189 2 3" xfId="11490"/>
    <cellStyle name="Énfasis1 189 3" xfId="11491"/>
    <cellStyle name="Énfasis1 189 4" xfId="11492"/>
    <cellStyle name="Énfasis1 19" xfId="11493"/>
    <cellStyle name="Énfasis1 19 2" xfId="11494"/>
    <cellStyle name="Énfasis1 19 2 2" xfId="11495"/>
    <cellStyle name="Énfasis1 19 2 3" xfId="11496"/>
    <cellStyle name="Énfasis1 19 3" xfId="11497"/>
    <cellStyle name="Énfasis1 19 4" xfId="11498"/>
    <cellStyle name="Énfasis1 190" xfId="11499"/>
    <cellStyle name="Énfasis1 190 2" xfId="11500"/>
    <cellStyle name="Énfasis1 190 2 2" xfId="11501"/>
    <cellStyle name="Énfasis1 190 2 3" xfId="11502"/>
    <cellStyle name="Énfasis1 190 3" xfId="11503"/>
    <cellStyle name="Énfasis1 190 4" xfId="11504"/>
    <cellStyle name="Énfasis1 2" xfId="82"/>
    <cellStyle name="Énfasis1 2 10" xfId="11505"/>
    <cellStyle name="Énfasis1 2 11" xfId="11506"/>
    <cellStyle name="Énfasis1 2 12" xfId="11507"/>
    <cellStyle name="Énfasis1 2 13" xfId="11508"/>
    <cellStyle name="Énfasis1 2 14" xfId="11509"/>
    <cellStyle name="Énfasis1 2 15" xfId="11510"/>
    <cellStyle name="Énfasis1 2 16" xfId="11511"/>
    <cellStyle name="Énfasis1 2 2" xfId="11512"/>
    <cellStyle name="Énfasis1 2 2 2" xfId="11513"/>
    <cellStyle name="Énfasis1 2 2 3" xfId="11514"/>
    <cellStyle name="Énfasis1 2 3" xfId="11515"/>
    <cellStyle name="Énfasis1 2 4" xfId="11516"/>
    <cellStyle name="Énfasis1 2 5" xfId="11517"/>
    <cellStyle name="Énfasis1 2 6" xfId="11518"/>
    <cellStyle name="Énfasis1 2 7" xfId="11519"/>
    <cellStyle name="Énfasis1 2 8" xfId="11520"/>
    <cellStyle name="Énfasis1 2 9" xfId="11521"/>
    <cellStyle name="Énfasis1 20" xfId="11522"/>
    <cellStyle name="Énfasis1 20 2" xfId="11523"/>
    <cellStyle name="Énfasis1 20 2 2" xfId="11524"/>
    <cellStyle name="Énfasis1 20 2 3" xfId="11525"/>
    <cellStyle name="Énfasis1 20 3" xfId="11526"/>
    <cellStyle name="Énfasis1 20 4" xfId="11527"/>
    <cellStyle name="Énfasis1 21" xfId="11528"/>
    <cellStyle name="Énfasis1 21 2" xfId="11529"/>
    <cellStyle name="Énfasis1 21 2 2" xfId="11530"/>
    <cellStyle name="Énfasis1 21 2 3" xfId="11531"/>
    <cellStyle name="Énfasis1 21 3" xfId="11532"/>
    <cellStyle name="Énfasis1 21 4" xfId="11533"/>
    <cellStyle name="Énfasis1 22" xfId="11534"/>
    <cellStyle name="Énfasis1 22 2" xfId="11535"/>
    <cellStyle name="Énfasis1 22 2 2" xfId="11536"/>
    <cellStyle name="Énfasis1 22 2 3" xfId="11537"/>
    <cellStyle name="Énfasis1 22 3" xfId="11538"/>
    <cellStyle name="Énfasis1 22 4" xfId="11539"/>
    <cellStyle name="Énfasis1 23" xfId="11540"/>
    <cellStyle name="Énfasis1 23 2" xfId="11541"/>
    <cellStyle name="Énfasis1 23 2 2" xfId="11542"/>
    <cellStyle name="Énfasis1 23 2 3" xfId="11543"/>
    <cellStyle name="Énfasis1 23 3" xfId="11544"/>
    <cellStyle name="Énfasis1 23 4" xfId="11545"/>
    <cellStyle name="Énfasis1 24" xfId="11546"/>
    <cellStyle name="Énfasis1 24 2" xfId="11547"/>
    <cellStyle name="Énfasis1 24 2 2" xfId="11548"/>
    <cellStyle name="Énfasis1 24 2 3" xfId="11549"/>
    <cellStyle name="Énfasis1 24 3" xfId="11550"/>
    <cellStyle name="Énfasis1 24 4" xfId="11551"/>
    <cellStyle name="Énfasis1 25" xfId="11552"/>
    <cellStyle name="Énfasis1 25 2" xfId="11553"/>
    <cellStyle name="Énfasis1 25 2 2" xfId="11554"/>
    <cellStyle name="Énfasis1 25 2 3" xfId="11555"/>
    <cellStyle name="Énfasis1 25 3" xfId="11556"/>
    <cellStyle name="Énfasis1 25 4" xfId="11557"/>
    <cellStyle name="Énfasis1 26" xfId="11558"/>
    <cellStyle name="Énfasis1 26 2" xfId="11559"/>
    <cellStyle name="Énfasis1 26 2 2" xfId="11560"/>
    <cellStyle name="Énfasis1 26 2 3" xfId="11561"/>
    <cellStyle name="Énfasis1 26 3" xfId="11562"/>
    <cellStyle name="Énfasis1 26 4" xfId="11563"/>
    <cellStyle name="Énfasis1 27" xfId="11564"/>
    <cellStyle name="Énfasis1 27 2" xfId="11565"/>
    <cellStyle name="Énfasis1 27 2 2" xfId="11566"/>
    <cellStyle name="Énfasis1 27 2 3" xfId="11567"/>
    <cellStyle name="Énfasis1 27 3" xfId="11568"/>
    <cellStyle name="Énfasis1 27 4" xfId="11569"/>
    <cellStyle name="Énfasis1 28" xfId="11570"/>
    <cellStyle name="Énfasis1 28 2" xfId="11571"/>
    <cellStyle name="Énfasis1 28 2 2" xfId="11572"/>
    <cellStyle name="Énfasis1 28 2 3" xfId="11573"/>
    <cellStyle name="Énfasis1 28 3" xfId="11574"/>
    <cellStyle name="Énfasis1 28 4" xfId="11575"/>
    <cellStyle name="Énfasis1 29" xfId="11576"/>
    <cellStyle name="Énfasis1 29 2" xfId="11577"/>
    <cellStyle name="Énfasis1 29 2 2" xfId="11578"/>
    <cellStyle name="Énfasis1 29 2 3" xfId="11579"/>
    <cellStyle name="Énfasis1 29 3" xfId="11580"/>
    <cellStyle name="Énfasis1 29 4" xfId="11581"/>
    <cellStyle name="Énfasis1 3" xfId="83"/>
    <cellStyle name="Énfasis1 3 2" xfId="11582"/>
    <cellStyle name="Énfasis1 3 2 2" xfId="11583"/>
    <cellStyle name="Énfasis1 3 2 3" xfId="11584"/>
    <cellStyle name="Énfasis1 3 3" xfId="11585"/>
    <cellStyle name="Énfasis1 3 4" xfId="11586"/>
    <cellStyle name="Énfasis1 3 5" xfId="11587"/>
    <cellStyle name="Énfasis1 30" xfId="11588"/>
    <cellStyle name="Énfasis1 30 2" xfId="11589"/>
    <cellStyle name="Énfasis1 30 2 2" xfId="11590"/>
    <cellStyle name="Énfasis1 30 2 3" xfId="11591"/>
    <cellStyle name="Énfasis1 30 3" xfId="11592"/>
    <cellStyle name="Énfasis1 30 4" xfId="11593"/>
    <cellStyle name="Énfasis1 31" xfId="11594"/>
    <cellStyle name="Énfasis1 31 2" xfId="11595"/>
    <cellStyle name="Énfasis1 31 2 2" xfId="11596"/>
    <cellStyle name="Énfasis1 31 2 3" xfId="11597"/>
    <cellStyle name="Énfasis1 31 3" xfId="11598"/>
    <cellStyle name="Énfasis1 31 4" xfId="11599"/>
    <cellStyle name="Énfasis1 32" xfId="11600"/>
    <cellStyle name="Énfasis1 32 2" xfId="11601"/>
    <cellStyle name="Énfasis1 32 2 2" xfId="11602"/>
    <cellStyle name="Énfasis1 32 2 3" xfId="11603"/>
    <cellStyle name="Énfasis1 32 3" xfId="11604"/>
    <cellStyle name="Énfasis1 32 4" xfId="11605"/>
    <cellStyle name="Énfasis1 33" xfId="11606"/>
    <cellStyle name="Énfasis1 33 2" xfId="11607"/>
    <cellStyle name="Énfasis1 33 2 2" xfId="11608"/>
    <cellStyle name="Énfasis1 33 2 3" xfId="11609"/>
    <cellStyle name="Énfasis1 33 3" xfId="11610"/>
    <cellStyle name="Énfasis1 33 4" xfId="11611"/>
    <cellStyle name="Énfasis1 34" xfId="11612"/>
    <cellStyle name="Énfasis1 34 2" xfId="11613"/>
    <cellStyle name="Énfasis1 34 2 2" xfId="11614"/>
    <cellStyle name="Énfasis1 34 2 3" xfId="11615"/>
    <cellStyle name="Énfasis1 34 3" xfId="11616"/>
    <cellStyle name="Énfasis1 34 4" xfId="11617"/>
    <cellStyle name="Énfasis1 35" xfId="11618"/>
    <cellStyle name="Énfasis1 35 2" xfId="11619"/>
    <cellStyle name="Énfasis1 35 2 2" xfId="11620"/>
    <cellStyle name="Énfasis1 35 2 3" xfId="11621"/>
    <cellStyle name="Énfasis1 35 3" xfId="11622"/>
    <cellStyle name="Énfasis1 35 4" xfId="11623"/>
    <cellStyle name="Énfasis1 36" xfId="11624"/>
    <cellStyle name="Énfasis1 36 2" xfId="11625"/>
    <cellStyle name="Énfasis1 36 2 2" xfId="11626"/>
    <cellStyle name="Énfasis1 36 2 3" xfId="11627"/>
    <cellStyle name="Énfasis1 36 3" xfId="11628"/>
    <cellStyle name="Énfasis1 36 4" xfId="11629"/>
    <cellStyle name="Énfasis1 37" xfId="11630"/>
    <cellStyle name="Énfasis1 37 2" xfId="11631"/>
    <cellStyle name="Énfasis1 37 2 2" xfId="11632"/>
    <cellStyle name="Énfasis1 37 2 3" xfId="11633"/>
    <cellStyle name="Énfasis1 37 3" xfId="11634"/>
    <cellStyle name="Énfasis1 37 4" xfId="11635"/>
    <cellStyle name="Énfasis1 38" xfId="11636"/>
    <cellStyle name="Énfasis1 38 2" xfId="11637"/>
    <cellStyle name="Énfasis1 38 2 2" xfId="11638"/>
    <cellStyle name="Énfasis1 38 2 3" xfId="11639"/>
    <cellStyle name="Énfasis1 38 3" xfId="11640"/>
    <cellStyle name="Énfasis1 38 4" xfId="11641"/>
    <cellStyle name="Énfasis1 39" xfId="11642"/>
    <cellStyle name="Énfasis1 39 2" xfId="11643"/>
    <cellStyle name="Énfasis1 39 2 2" xfId="11644"/>
    <cellStyle name="Énfasis1 39 2 3" xfId="11645"/>
    <cellStyle name="Énfasis1 39 3" xfId="11646"/>
    <cellStyle name="Énfasis1 39 4" xfId="11647"/>
    <cellStyle name="Énfasis1 4" xfId="84"/>
    <cellStyle name="Énfasis1 4 2" xfId="11648"/>
    <cellStyle name="Énfasis1 4 2 2" xfId="11649"/>
    <cellStyle name="Énfasis1 4 2 3" xfId="11650"/>
    <cellStyle name="Énfasis1 4 3" xfId="11651"/>
    <cellStyle name="Énfasis1 4 4" xfId="11652"/>
    <cellStyle name="Énfasis1 4 5" xfId="11653"/>
    <cellStyle name="Énfasis1 40" xfId="11654"/>
    <cellStyle name="Énfasis1 40 2" xfId="11655"/>
    <cellStyle name="Énfasis1 40 2 2" xfId="11656"/>
    <cellStyle name="Énfasis1 40 2 3" xfId="11657"/>
    <cellStyle name="Énfasis1 40 3" xfId="11658"/>
    <cellStyle name="Énfasis1 40 4" xfId="11659"/>
    <cellStyle name="Énfasis1 41" xfId="11660"/>
    <cellStyle name="Énfasis1 41 2" xfId="11661"/>
    <cellStyle name="Énfasis1 41 2 2" xfId="11662"/>
    <cellStyle name="Énfasis1 41 2 3" xfId="11663"/>
    <cellStyle name="Énfasis1 41 3" xfId="11664"/>
    <cellStyle name="Énfasis1 41 4" xfId="11665"/>
    <cellStyle name="Énfasis1 42" xfId="11666"/>
    <cellStyle name="Énfasis1 42 2" xfId="11667"/>
    <cellStyle name="Énfasis1 42 2 2" xfId="11668"/>
    <cellStyle name="Énfasis1 42 2 3" xfId="11669"/>
    <cellStyle name="Énfasis1 42 3" xfId="11670"/>
    <cellStyle name="Énfasis1 42 4" xfId="11671"/>
    <cellStyle name="Énfasis1 43" xfId="11672"/>
    <cellStyle name="Énfasis1 43 2" xfId="11673"/>
    <cellStyle name="Énfasis1 43 2 2" xfId="11674"/>
    <cellStyle name="Énfasis1 43 2 3" xfId="11675"/>
    <cellStyle name="Énfasis1 43 3" xfId="11676"/>
    <cellStyle name="Énfasis1 43 4" xfId="11677"/>
    <cellStyle name="Énfasis1 44" xfId="11678"/>
    <cellStyle name="Énfasis1 44 2" xfId="11679"/>
    <cellStyle name="Énfasis1 44 2 2" xfId="11680"/>
    <cellStyle name="Énfasis1 44 2 3" xfId="11681"/>
    <cellStyle name="Énfasis1 44 3" xfId="11682"/>
    <cellStyle name="Énfasis1 44 4" xfId="11683"/>
    <cellStyle name="Énfasis1 45" xfId="11684"/>
    <cellStyle name="Énfasis1 45 2" xfId="11685"/>
    <cellStyle name="Énfasis1 45 2 2" xfId="11686"/>
    <cellStyle name="Énfasis1 45 2 3" xfId="11687"/>
    <cellStyle name="Énfasis1 45 3" xfId="11688"/>
    <cellStyle name="Énfasis1 45 4" xfId="11689"/>
    <cellStyle name="Énfasis1 46" xfId="11690"/>
    <cellStyle name="Énfasis1 46 2" xfId="11691"/>
    <cellStyle name="Énfasis1 46 2 2" xfId="11692"/>
    <cellStyle name="Énfasis1 46 2 3" xfId="11693"/>
    <cellStyle name="Énfasis1 46 3" xfId="11694"/>
    <cellStyle name="Énfasis1 46 4" xfId="11695"/>
    <cellStyle name="Énfasis1 47" xfId="11696"/>
    <cellStyle name="Énfasis1 47 2" xfId="11697"/>
    <cellStyle name="Énfasis1 47 2 2" xfId="11698"/>
    <cellStyle name="Énfasis1 47 2 3" xfId="11699"/>
    <cellStyle name="Énfasis1 47 3" xfId="11700"/>
    <cellStyle name="Énfasis1 47 4" xfId="11701"/>
    <cellStyle name="Énfasis1 48" xfId="11702"/>
    <cellStyle name="Énfasis1 48 2" xfId="11703"/>
    <cellStyle name="Énfasis1 48 2 2" xfId="11704"/>
    <cellStyle name="Énfasis1 48 2 3" xfId="11705"/>
    <cellStyle name="Énfasis1 48 3" xfId="11706"/>
    <cellStyle name="Énfasis1 48 4" xfId="11707"/>
    <cellStyle name="Énfasis1 49" xfId="11708"/>
    <cellStyle name="Énfasis1 49 2" xfId="11709"/>
    <cellStyle name="Énfasis1 49 2 2" xfId="11710"/>
    <cellStyle name="Énfasis1 49 2 3" xfId="11711"/>
    <cellStyle name="Énfasis1 49 3" xfId="11712"/>
    <cellStyle name="Énfasis1 49 4" xfId="11713"/>
    <cellStyle name="Énfasis1 5" xfId="11714"/>
    <cellStyle name="Énfasis1 5 2" xfId="11715"/>
    <cellStyle name="Énfasis1 5 2 2" xfId="11716"/>
    <cellStyle name="Énfasis1 5 2 3" xfId="11717"/>
    <cellStyle name="Énfasis1 5 3" xfId="11718"/>
    <cellStyle name="Énfasis1 5 4" xfId="11719"/>
    <cellStyle name="Énfasis1 50" xfId="11720"/>
    <cellStyle name="Énfasis1 50 2" xfId="11721"/>
    <cellStyle name="Énfasis1 50 2 2" xfId="11722"/>
    <cellStyle name="Énfasis1 50 2 3" xfId="11723"/>
    <cellStyle name="Énfasis1 50 3" xfId="11724"/>
    <cellStyle name="Énfasis1 50 4" xfId="11725"/>
    <cellStyle name="Énfasis1 51" xfId="11726"/>
    <cellStyle name="Énfasis1 51 2" xfId="11727"/>
    <cellStyle name="Énfasis1 51 2 2" xfId="11728"/>
    <cellStyle name="Énfasis1 51 2 3" xfId="11729"/>
    <cellStyle name="Énfasis1 51 3" xfId="11730"/>
    <cellStyle name="Énfasis1 51 4" xfId="11731"/>
    <cellStyle name="Énfasis1 52" xfId="11732"/>
    <cellStyle name="Énfasis1 52 2" xfId="11733"/>
    <cellStyle name="Énfasis1 52 2 2" xfId="11734"/>
    <cellStyle name="Énfasis1 52 2 3" xfId="11735"/>
    <cellStyle name="Énfasis1 52 3" xfId="11736"/>
    <cellStyle name="Énfasis1 52 4" xfId="11737"/>
    <cellStyle name="Énfasis1 53" xfId="11738"/>
    <cellStyle name="Énfasis1 53 2" xfId="11739"/>
    <cellStyle name="Énfasis1 53 2 2" xfId="11740"/>
    <cellStyle name="Énfasis1 53 2 3" xfId="11741"/>
    <cellStyle name="Énfasis1 53 3" xfId="11742"/>
    <cellStyle name="Énfasis1 53 4" xfId="11743"/>
    <cellStyle name="Énfasis1 54" xfId="11744"/>
    <cellStyle name="Énfasis1 54 2" xfId="11745"/>
    <cellStyle name="Énfasis1 54 2 2" xfId="11746"/>
    <cellStyle name="Énfasis1 54 2 3" xfId="11747"/>
    <cellStyle name="Énfasis1 54 3" xfId="11748"/>
    <cellStyle name="Énfasis1 54 4" xfId="11749"/>
    <cellStyle name="Énfasis1 55" xfId="11750"/>
    <cellStyle name="Énfasis1 55 2" xfId="11751"/>
    <cellStyle name="Énfasis1 55 2 2" xfId="11752"/>
    <cellStyle name="Énfasis1 55 2 3" xfId="11753"/>
    <cellStyle name="Énfasis1 55 3" xfId="11754"/>
    <cellStyle name="Énfasis1 55 4" xfId="11755"/>
    <cellStyle name="Énfasis1 56" xfId="11756"/>
    <cellStyle name="Énfasis1 56 2" xfId="11757"/>
    <cellStyle name="Énfasis1 56 2 2" xfId="11758"/>
    <cellStyle name="Énfasis1 56 2 3" xfId="11759"/>
    <cellStyle name="Énfasis1 56 3" xfId="11760"/>
    <cellStyle name="Énfasis1 56 4" xfId="11761"/>
    <cellStyle name="Énfasis1 57" xfId="11762"/>
    <cellStyle name="Énfasis1 57 2" xfId="11763"/>
    <cellStyle name="Énfasis1 57 2 2" xfId="11764"/>
    <cellStyle name="Énfasis1 57 2 3" xfId="11765"/>
    <cellStyle name="Énfasis1 57 3" xfId="11766"/>
    <cellStyle name="Énfasis1 57 4" xfId="11767"/>
    <cellStyle name="Énfasis1 58" xfId="11768"/>
    <cellStyle name="Énfasis1 58 2" xfId="11769"/>
    <cellStyle name="Énfasis1 58 2 2" xfId="11770"/>
    <cellStyle name="Énfasis1 58 2 3" xfId="11771"/>
    <cellStyle name="Énfasis1 58 3" xfId="11772"/>
    <cellStyle name="Énfasis1 58 4" xfId="11773"/>
    <cellStyle name="Énfasis1 59" xfId="11774"/>
    <cellStyle name="Énfasis1 59 2" xfId="11775"/>
    <cellStyle name="Énfasis1 59 2 2" xfId="11776"/>
    <cellStyle name="Énfasis1 59 2 3" xfId="11777"/>
    <cellStyle name="Énfasis1 59 3" xfId="11778"/>
    <cellStyle name="Énfasis1 59 4" xfId="11779"/>
    <cellStyle name="Énfasis1 6" xfId="11780"/>
    <cellStyle name="Énfasis1 6 2" xfId="11781"/>
    <cellStyle name="Énfasis1 6 2 2" xfId="11782"/>
    <cellStyle name="Énfasis1 6 2 3" xfId="11783"/>
    <cellStyle name="Énfasis1 6 3" xfId="11784"/>
    <cellStyle name="Énfasis1 6 4" xfId="11785"/>
    <cellStyle name="Énfasis1 60" xfId="11786"/>
    <cellStyle name="Énfasis1 60 2" xfId="11787"/>
    <cellStyle name="Énfasis1 60 2 2" xfId="11788"/>
    <cellStyle name="Énfasis1 60 2 3" xfId="11789"/>
    <cellStyle name="Énfasis1 60 3" xfId="11790"/>
    <cellStyle name="Énfasis1 60 4" xfId="11791"/>
    <cellStyle name="Énfasis1 61" xfId="11792"/>
    <cellStyle name="Énfasis1 61 2" xfId="11793"/>
    <cellStyle name="Énfasis1 61 2 2" xfId="11794"/>
    <cellStyle name="Énfasis1 61 2 3" xfId="11795"/>
    <cellStyle name="Énfasis1 61 3" xfId="11796"/>
    <cellStyle name="Énfasis1 61 4" xfId="11797"/>
    <cellStyle name="Énfasis1 62" xfId="11798"/>
    <cellStyle name="Énfasis1 62 2" xfId="11799"/>
    <cellStyle name="Énfasis1 62 2 2" xfId="11800"/>
    <cellStyle name="Énfasis1 62 2 3" xfId="11801"/>
    <cellStyle name="Énfasis1 62 3" xfId="11802"/>
    <cellStyle name="Énfasis1 62 4" xfId="11803"/>
    <cellStyle name="Énfasis1 63" xfId="11804"/>
    <cellStyle name="Énfasis1 63 2" xfId="11805"/>
    <cellStyle name="Énfasis1 63 2 2" xfId="11806"/>
    <cellStyle name="Énfasis1 63 2 3" xfId="11807"/>
    <cellStyle name="Énfasis1 63 3" xfId="11808"/>
    <cellStyle name="Énfasis1 63 4" xfId="11809"/>
    <cellStyle name="Énfasis1 64" xfId="11810"/>
    <cellStyle name="Énfasis1 64 2" xfId="11811"/>
    <cellStyle name="Énfasis1 64 2 2" xfId="11812"/>
    <cellStyle name="Énfasis1 64 2 3" xfId="11813"/>
    <cellStyle name="Énfasis1 64 3" xfId="11814"/>
    <cellStyle name="Énfasis1 64 4" xfId="11815"/>
    <cellStyle name="Énfasis1 65" xfId="11816"/>
    <cellStyle name="Énfasis1 65 2" xfId="11817"/>
    <cellStyle name="Énfasis1 65 2 2" xfId="11818"/>
    <cellStyle name="Énfasis1 65 2 3" xfId="11819"/>
    <cellStyle name="Énfasis1 65 3" xfId="11820"/>
    <cellStyle name="Énfasis1 65 4" xfId="11821"/>
    <cellStyle name="Énfasis1 66" xfId="11822"/>
    <cellStyle name="Énfasis1 66 2" xfId="11823"/>
    <cellStyle name="Énfasis1 66 2 2" xfId="11824"/>
    <cellStyle name="Énfasis1 66 2 3" xfId="11825"/>
    <cellStyle name="Énfasis1 66 3" xfId="11826"/>
    <cellStyle name="Énfasis1 66 4" xfId="11827"/>
    <cellStyle name="Énfasis1 67" xfId="11828"/>
    <cellStyle name="Énfasis1 67 2" xfId="11829"/>
    <cellStyle name="Énfasis1 67 2 2" xfId="11830"/>
    <cellStyle name="Énfasis1 67 2 3" xfId="11831"/>
    <cellStyle name="Énfasis1 67 3" xfId="11832"/>
    <cellStyle name="Énfasis1 67 4" xfId="11833"/>
    <cellStyle name="Énfasis1 68" xfId="11834"/>
    <cellStyle name="Énfasis1 68 2" xfId="11835"/>
    <cellStyle name="Énfasis1 68 2 2" xfId="11836"/>
    <cellStyle name="Énfasis1 68 2 3" xfId="11837"/>
    <cellStyle name="Énfasis1 68 3" xfId="11838"/>
    <cellStyle name="Énfasis1 68 4" xfId="11839"/>
    <cellStyle name="Énfasis1 69" xfId="11840"/>
    <cellStyle name="Énfasis1 69 2" xfId="11841"/>
    <cellStyle name="Énfasis1 69 2 2" xfId="11842"/>
    <cellStyle name="Énfasis1 69 2 3" xfId="11843"/>
    <cellStyle name="Énfasis1 69 3" xfId="11844"/>
    <cellStyle name="Énfasis1 69 4" xfId="11845"/>
    <cellStyle name="Énfasis1 7" xfId="11846"/>
    <cellStyle name="Énfasis1 7 2" xfId="11847"/>
    <cellStyle name="Énfasis1 7 2 2" xfId="11848"/>
    <cellStyle name="Énfasis1 7 2 3" xfId="11849"/>
    <cellStyle name="Énfasis1 7 3" xfId="11850"/>
    <cellStyle name="Énfasis1 7 4" xfId="11851"/>
    <cellStyle name="Énfasis1 70" xfId="11852"/>
    <cellStyle name="Énfasis1 70 2" xfId="11853"/>
    <cellStyle name="Énfasis1 70 2 2" xfId="11854"/>
    <cellStyle name="Énfasis1 70 2 3" xfId="11855"/>
    <cellStyle name="Énfasis1 70 3" xfId="11856"/>
    <cellStyle name="Énfasis1 70 4" xfId="11857"/>
    <cellStyle name="Énfasis1 71" xfId="11858"/>
    <cellStyle name="Énfasis1 71 2" xfId="11859"/>
    <cellStyle name="Énfasis1 71 2 2" xfId="11860"/>
    <cellStyle name="Énfasis1 71 2 3" xfId="11861"/>
    <cellStyle name="Énfasis1 71 3" xfId="11862"/>
    <cellStyle name="Énfasis1 71 4" xfId="11863"/>
    <cellStyle name="Énfasis1 72" xfId="11864"/>
    <cellStyle name="Énfasis1 72 2" xfId="11865"/>
    <cellStyle name="Énfasis1 72 2 2" xfId="11866"/>
    <cellStyle name="Énfasis1 72 2 3" xfId="11867"/>
    <cellStyle name="Énfasis1 72 3" xfId="11868"/>
    <cellStyle name="Énfasis1 72 4" xfId="11869"/>
    <cellStyle name="Énfasis1 73" xfId="11870"/>
    <cellStyle name="Énfasis1 73 2" xfId="11871"/>
    <cellStyle name="Énfasis1 73 2 2" xfId="11872"/>
    <cellStyle name="Énfasis1 73 2 3" xfId="11873"/>
    <cellStyle name="Énfasis1 73 3" xfId="11874"/>
    <cellStyle name="Énfasis1 73 4" xfId="11875"/>
    <cellStyle name="Énfasis1 74" xfId="11876"/>
    <cellStyle name="Énfasis1 74 2" xfId="11877"/>
    <cellStyle name="Énfasis1 74 2 2" xfId="11878"/>
    <cellStyle name="Énfasis1 74 2 3" xfId="11879"/>
    <cellStyle name="Énfasis1 74 3" xfId="11880"/>
    <cellStyle name="Énfasis1 74 4" xfId="11881"/>
    <cellStyle name="Énfasis1 75" xfId="11882"/>
    <cellStyle name="Énfasis1 75 2" xfId="11883"/>
    <cellStyle name="Énfasis1 75 2 2" xfId="11884"/>
    <cellStyle name="Énfasis1 75 2 3" xfId="11885"/>
    <cellStyle name="Énfasis1 75 3" xfId="11886"/>
    <cellStyle name="Énfasis1 75 4" xfId="11887"/>
    <cellStyle name="Énfasis1 76" xfId="11888"/>
    <cellStyle name="Énfasis1 76 2" xfId="11889"/>
    <cellStyle name="Énfasis1 76 2 2" xfId="11890"/>
    <cellStyle name="Énfasis1 76 2 3" xfId="11891"/>
    <cellStyle name="Énfasis1 76 3" xfId="11892"/>
    <cellStyle name="Énfasis1 76 4" xfId="11893"/>
    <cellStyle name="Énfasis1 77" xfId="11894"/>
    <cellStyle name="Énfasis1 77 2" xfId="11895"/>
    <cellStyle name="Énfasis1 77 2 2" xfId="11896"/>
    <cellStyle name="Énfasis1 77 2 3" xfId="11897"/>
    <cellStyle name="Énfasis1 77 3" xfId="11898"/>
    <cellStyle name="Énfasis1 77 4" xfId="11899"/>
    <cellStyle name="Énfasis1 78" xfId="11900"/>
    <cellStyle name="Énfasis1 78 2" xfId="11901"/>
    <cellStyle name="Énfasis1 78 2 2" xfId="11902"/>
    <cellStyle name="Énfasis1 78 2 3" xfId="11903"/>
    <cellStyle name="Énfasis1 78 3" xfId="11904"/>
    <cellStyle name="Énfasis1 78 4" xfId="11905"/>
    <cellStyle name="Énfasis1 79" xfId="11906"/>
    <cellStyle name="Énfasis1 79 2" xfId="11907"/>
    <cellStyle name="Énfasis1 79 2 2" xfId="11908"/>
    <cellStyle name="Énfasis1 79 2 3" xfId="11909"/>
    <cellStyle name="Énfasis1 79 3" xfId="11910"/>
    <cellStyle name="Énfasis1 79 4" xfId="11911"/>
    <cellStyle name="Énfasis1 8" xfId="11912"/>
    <cellStyle name="Énfasis1 8 2" xfId="11913"/>
    <cellStyle name="Énfasis1 8 2 2" xfId="11914"/>
    <cellStyle name="Énfasis1 8 2 3" xfId="11915"/>
    <cellStyle name="Énfasis1 8 3" xfId="11916"/>
    <cellStyle name="Énfasis1 8 4" xfId="11917"/>
    <cellStyle name="Énfasis1 80" xfId="11918"/>
    <cellStyle name="Énfasis1 80 2" xfId="11919"/>
    <cellStyle name="Énfasis1 80 2 2" xfId="11920"/>
    <cellStyle name="Énfasis1 80 2 3" xfId="11921"/>
    <cellStyle name="Énfasis1 80 3" xfId="11922"/>
    <cellStyle name="Énfasis1 80 4" xfId="11923"/>
    <cellStyle name="Énfasis1 81" xfId="11924"/>
    <cellStyle name="Énfasis1 81 2" xfId="11925"/>
    <cellStyle name="Énfasis1 81 2 2" xfId="11926"/>
    <cellStyle name="Énfasis1 81 2 3" xfId="11927"/>
    <cellStyle name="Énfasis1 81 3" xfId="11928"/>
    <cellStyle name="Énfasis1 81 4" xfId="11929"/>
    <cellStyle name="Énfasis1 82" xfId="11930"/>
    <cellStyle name="Énfasis1 82 2" xfId="11931"/>
    <cellStyle name="Énfasis1 82 2 2" xfId="11932"/>
    <cellStyle name="Énfasis1 82 2 3" xfId="11933"/>
    <cellStyle name="Énfasis1 82 3" xfId="11934"/>
    <cellStyle name="Énfasis1 82 4" xfId="11935"/>
    <cellStyle name="Énfasis1 83" xfId="11936"/>
    <cellStyle name="Énfasis1 83 2" xfId="11937"/>
    <cellStyle name="Énfasis1 83 2 2" xfId="11938"/>
    <cellStyle name="Énfasis1 83 2 3" xfId="11939"/>
    <cellStyle name="Énfasis1 83 3" xfId="11940"/>
    <cellStyle name="Énfasis1 83 4" xfId="11941"/>
    <cellStyle name="Énfasis1 84" xfId="11942"/>
    <cellStyle name="Énfasis1 84 2" xfId="11943"/>
    <cellStyle name="Énfasis1 84 2 2" xfId="11944"/>
    <cellStyle name="Énfasis1 84 2 3" xfId="11945"/>
    <cellStyle name="Énfasis1 84 3" xfId="11946"/>
    <cellStyle name="Énfasis1 84 4" xfId="11947"/>
    <cellStyle name="Énfasis1 85" xfId="11948"/>
    <cellStyle name="Énfasis1 85 2" xfId="11949"/>
    <cellStyle name="Énfasis1 85 2 2" xfId="11950"/>
    <cellStyle name="Énfasis1 85 2 3" xfId="11951"/>
    <cellStyle name="Énfasis1 85 3" xfId="11952"/>
    <cellStyle name="Énfasis1 85 4" xfId="11953"/>
    <cellStyle name="Énfasis1 86" xfId="11954"/>
    <cellStyle name="Énfasis1 86 2" xfId="11955"/>
    <cellStyle name="Énfasis1 86 2 2" xfId="11956"/>
    <cellStyle name="Énfasis1 86 2 3" xfId="11957"/>
    <cellStyle name="Énfasis1 86 3" xfId="11958"/>
    <cellStyle name="Énfasis1 86 4" xfId="11959"/>
    <cellStyle name="Énfasis1 87" xfId="11960"/>
    <cellStyle name="Énfasis1 87 2" xfId="11961"/>
    <cellStyle name="Énfasis1 87 2 2" xfId="11962"/>
    <cellStyle name="Énfasis1 87 2 3" xfId="11963"/>
    <cellStyle name="Énfasis1 87 3" xfId="11964"/>
    <cellStyle name="Énfasis1 87 4" xfId="11965"/>
    <cellStyle name="Énfasis1 88" xfId="11966"/>
    <cellStyle name="Énfasis1 88 2" xfId="11967"/>
    <cellStyle name="Énfasis1 88 2 2" xfId="11968"/>
    <cellStyle name="Énfasis1 88 2 3" xfId="11969"/>
    <cellStyle name="Énfasis1 88 3" xfId="11970"/>
    <cellStyle name="Énfasis1 88 4" xfId="11971"/>
    <cellStyle name="Énfasis1 89" xfId="11972"/>
    <cellStyle name="Énfasis1 89 2" xfId="11973"/>
    <cellStyle name="Énfasis1 89 2 2" xfId="11974"/>
    <cellStyle name="Énfasis1 89 2 3" xfId="11975"/>
    <cellStyle name="Énfasis1 89 3" xfId="11976"/>
    <cellStyle name="Énfasis1 89 4" xfId="11977"/>
    <cellStyle name="Énfasis1 9" xfId="11978"/>
    <cellStyle name="Énfasis1 9 2" xfId="11979"/>
    <cellStyle name="Énfasis1 9 2 2" xfId="11980"/>
    <cellStyle name="Énfasis1 9 2 3" xfId="11981"/>
    <cellStyle name="Énfasis1 9 3" xfId="11982"/>
    <cellStyle name="Énfasis1 9 4" xfId="11983"/>
    <cellStyle name="Énfasis1 90" xfId="11984"/>
    <cellStyle name="Énfasis1 90 2" xfId="11985"/>
    <cellStyle name="Énfasis1 90 2 2" xfId="11986"/>
    <cellStyle name="Énfasis1 90 2 3" xfId="11987"/>
    <cellStyle name="Énfasis1 90 3" xfId="11988"/>
    <cellStyle name="Énfasis1 90 4" xfId="11989"/>
    <cellStyle name="Énfasis1 91" xfId="11990"/>
    <cellStyle name="Énfasis1 91 2" xfId="11991"/>
    <cellStyle name="Énfasis1 91 2 2" xfId="11992"/>
    <cellStyle name="Énfasis1 91 2 3" xfId="11993"/>
    <cellStyle name="Énfasis1 91 3" xfId="11994"/>
    <cellStyle name="Énfasis1 91 4" xfId="11995"/>
    <cellStyle name="Énfasis1 92" xfId="11996"/>
    <cellStyle name="Énfasis1 92 2" xfId="11997"/>
    <cellStyle name="Énfasis1 92 2 2" xfId="11998"/>
    <cellStyle name="Énfasis1 92 2 3" xfId="11999"/>
    <cellStyle name="Énfasis1 92 3" xfId="12000"/>
    <cellStyle name="Énfasis1 92 4" xfId="12001"/>
    <cellStyle name="Énfasis1 93" xfId="12002"/>
    <cellStyle name="Énfasis1 93 2" xfId="12003"/>
    <cellStyle name="Énfasis1 93 2 2" xfId="12004"/>
    <cellStyle name="Énfasis1 93 2 3" xfId="12005"/>
    <cellStyle name="Énfasis1 93 3" xfId="12006"/>
    <cellStyle name="Énfasis1 93 4" xfId="12007"/>
    <cellStyle name="Énfasis1 94" xfId="12008"/>
    <cellStyle name="Énfasis1 94 2" xfId="12009"/>
    <cellStyle name="Énfasis1 94 2 2" xfId="12010"/>
    <cellStyle name="Énfasis1 94 2 3" xfId="12011"/>
    <cellStyle name="Énfasis1 94 3" xfId="12012"/>
    <cellStyle name="Énfasis1 94 4" xfId="12013"/>
    <cellStyle name="Énfasis1 95" xfId="12014"/>
    <cellStyle name="Énfasis1 95 2" xfId="12015"/>
    <cellStyle name="Énfasis1 95 2 2" xfId="12016"/>
    <cellStyle name="Énfasis1 95 2 3" xfId="12017"/>
    <cellStyle name="Énfasis1 95 3" xfId="12018"/>
    <cellStyle name="Énfasis1 95 4" xfId="12019"/>
    <cellStyle name="Énfasis1 96" xfId="12020"/>
    <cellStyle name="Énfasis1 96 2" xfId="12021"/>
    <cellStyle name="Énfasis1 96 2 2" xfId="12022"/>
    <cellStyle name="Énfasis1 96 2 3" xfId="12023"/>
    <cellStyle name="Énfasis1 96 3" xfId="12024"/>
    <cellStyle name="Énfasis1 96 4" xfId="12025"/>
    <cellStyle name="Énfasis1 97" xfId="12026"/>
    <cellStyle name="Énfasis1 97 2" xfId="12027"/>
    <cellStyle name="Énfasis1 97 2 2" xfId="12028"/>
    <cellStyle name="Énfasis1 97 2 3" xfId="12029"/>
    <cellStyle name="Énfasis1 97 3" xfId="12030"/>
    <cellStyle name="Énfasis1 97 4" xfId="12031"/>
    <cellStyle name="Énfasis1 98" xfId="12032"/>
    <cellStyle name="Énfasis1 98 2" xfId="12033"/>
    <cellStyle name="Énfasis1 98 2 2" xfId="12034"/>
    <cellStyle name="Énfasis1 98 2 3" xfId="12035"/>
    <cellStyle name="Énfasis1 98 3" xfId="12036"/>
    <cellStyle name="Énfasis1 98 4" xfId="12037"/>
    <cellStyle name="Énfasis1 99" xfId="12038"/>
    <cellStyle name="Énfasis1 99 2" xfId="12039"/>
    <cellStyle name="Énfasis1 99 2 2" xfId="12040"/>
    <cellStyle name="Énfasis1 99 2 3" xfId="12041"/>
    <cellStyle name="Énfasis1 99 3" xfId="12042"/>
    <cellStyle name="Énfasis1 99 4" xfId="12043"/>
    <cellStyle name="Énfasis2 - 20%" xfId="44783"/>
    <cellStyle name="Énfasis2 - 40%" xfId="44784"/>
    <cellStyle name="Énfasis2 - 60%" xfId="44785"/>
    <cellStyle name="Énfasis2 10" xfId="12044"/>
    <cellStyle name="Énfasis2 10 2" xfId="12045"/>
    <cellStyle name="Énfasis2 10 2 2" xfId="12046"/>
    <cellStyle name="Énfasis2 10 2 3" xfId="12047"/>
    <cellStyle name="Énfasis2 10 3" xfId="12048"/>
    <cellStyle name="Énfasis2 10 4" xfId="12049"/>
    <cellStyle name="Énfasis2 100" xfId="12050"/>
    <cellStyle name="Énfasis2 100 2" xfId="12051"/>
    <cellStyle name="Énfasis2 100 2 2" xfId="12052"/>
    <cellStyle name="Énfasis2 100 2 3" xfId="12053"/>
    <cellStyle name="Énfasis2 100 3" xfId="12054"/>
    <cellStyle name="Énfasis2 100 4" xfId="12055"/>
    <cellStyle name="Énfasis2 101" xfId="12056"/>
    <cellStyle name="Énfasis2 101 2" xfId="12057"/>
    <cellStyle name="Énfasis2 101 2 2" xfId="12058"/>
    <cellStyle name="Énfasis2 101 2 3" xfId="12059"/>
    <cellStyle name="Énfasis2 101 3" xfId="12060"/>
    <cellStyle name="Énfasis2 101 4" xfId="12061"/>
    <cellStyle name="Énfasis2 102" xfId="12062"/>
    <cellStyle name="Énfasis2 102 2" xfId="12063"/>
    <cellStyle name="Énfasis2 102 2 2" xfId="12064"/>
    <cellStyle name="Énfasis2 102 2 3" xfId="12065"/>
    <cellStyle name="Énfasis2 102 3" xfId="12066"/>
    <cellStyle name="Énfasis2 102 4" xfId="12067"/>
    <cellStyle name="Énfasis2 103" xfId="12068"/>
    <cellStyle name="Énfasis2 103 2" xfId="12069"/>
    <cellStyle name="Énfasis2 103 2 2" xfId="12070"/>
    <cellStyle name="Énfasis2 103 2 3" xfId="12071"/>
    <cellStyle name="Énfasis2 103 3" xfId="12072"/>
    <cellStyle name="Énfasis2 103 4" xfId="12073"/>
    <cellStyle name="Énfasis2 104" xfId="12074"/>
    <cellStyle name="Énfasis2 104 2" xfId="12075"/>
    <cellStyle name="Énfasis2 104 2 2" xfId="12076"/>
    <cellStyle name="Énfasis2 104 2 3" xfId="12077"/>
    <cellStyle name="Énfasis2 104 3" xfId="12078"/>
    <cellStyle name="Énfasis2 104 4" xfId="12079"/>
    <cellStyle name="Énfasis2 105" xfId="12080"/>
    <cellStyle name="Énfasis2 105 2" xfId="12081"/>
    <cellStyle name="Énfasis2 105 2 2" xfId="12082"/>
    <cellStyle name="Énfasis2 105 2 3" xfId="12083"/>
    <cellStyle name="Énfasis2 105 3" xfId="12084"/>
    <cellStyle name="Énfasis2 105 4" xfId="12085"/>
    <cellStyle name="Énfasis2 106" xfId="12086"/>
    <cellStyle name="Énfasis2 106 2" xfId="12087"/>
    <cellStyle name="Énfasis2 106 2 2" xfId="12088"/>
    <cellStyle name="Énfasis2 106 2 3" xfId="12089"/>
    <cellStyle name="Énfasis2 106 3" xfId="12090"/>
    <cellStyle name="Énfasis2 106 4" xfId="12091"/>
    <cellStyle name="Énfasis2 107" xfId="12092"/>
    <cellStyle name="Énfasis2 107 2" xfId="12093"/>
    <cellStyle name="Énfasis2 107 2 2" xfId="12094"/>
    <cellStyle name="Énfasis2 107 2 3" xfId="12095"/>
    <cellStyle name="Énfasis2 107 3" xfId="12096"/>
    <cellStyle name="Énfasis2 107 4" xfId="12097"/>
    <cellStyle name="Énfasis2 108" xfId="12098"/>
    <cellStyle name="Énfasis2 108 2" xfId="12099"/>
    <cellStyle name="Énfasis2 108 2 2" xfId="12100"/>
    <cellStyle name="Énfasis2 108 2 3" xfId="12101"/>
    <cellStyle name="Énfasis2 108 3" xfId="12102"/>
    <cellStyle name="Énfasis2 108 4" xfId="12103"/>
    <cellStyle name="Énfasis2 109" xfId="12104"/>
    <cellStyle name="Énfasis2 109 2" xfId="12105"/>
    <cellStyle name="Énfasis2 109 2 2" xfId="12106"/>
    <cellStyle name="Énfasis2 109 2 3" xfId="12107"/>
    <cellStyle name="Énfasis2 109 3" xfId="12108"/>
    <cellStyle name="Énfasis2 109 4" xfId="12109"/>
    <cellStyle name="Énfasis2 11" xfId="12110"/>
    <cellStyle name="Énfasis2 11 2" xfId="12111"/>
    <cellStyle name="Énfasis2 11 2 2" xfId="12112"/>
    <cellStyle name="Énfasis2 11 2 3" xfId="12113"/>
    <cellStyle name="Énfasis2 11 3" xfId="12114"/>
    <cellStyle name="Énfasis2 11 4" xfId="12115"/>
    <cellStyle name="Énfasis2 110" xfId="12116"/>
    <cellStyle name="Énfasis2 110 2" xfId="12117"/>
    <cellStyle name="Énfasis2 110 2 2" xfId="12118"/>
    <cellStyle name="Énfasis2 110 2 3" xfId="12119"/>
    <cellStyle name="Énfasis2 110 3" xfId="12120"/>
    <cellStyle name="Énfasis2 110 4" xfId="12121"/>
    <cellStyle name="Énfasis2 111" xfId="12122"/>
    <cellStyle name="Énfasis2 111 2" xfId="12123"/>
    <cellStyle name="Énfasis2 111 2 2" xfId="12124"/>
    <cellStyle name="Énfasis2 111 2 3" xfId="12125"/>
    <cellStyle name="Énfasis2 111 3" xfId="12126"/>
    <cellStyle name="Énfasis2 111 4" xfId="12127"/>
    <cellStyle name="Énfasis2 112" xfId="12128"/>
    <cellStyle name="Énfasis2 112 2" xfId="12129"/>
    <cellStyle name="Énfasis2 112 2 2" xfId="12130"/>
    <cellStyle name="Énfasis2 112 2 3" xfId="12131"/>
    <cellStyle name="Énfasis2 112 3" xfId="12132"/>
    <cellStyle name="Énfasis2 112 4" xfId="12133"/>
    <cellStyle name="Énfasis2 113" xfId="12134"/>
    <cellStyle name="Énfasis2 113 2" xfId="12135"/>
    <cellStyle name="Énfasis2 113 2 2" xfId="12136"/>
    <cellStyle name="Énfasis2 113 2 3" xfId="12137"/>
    <cellStyle name="Énfasis2 113 3" xfId="12138"/>
    <cellStyle name="Énfasis2 113 4" xfId="12139"/>
    <cellStyle name="Énfasis2 114" xfId="12140"/>
    <cellStyle name="Énfasis2 114 2" xfId="12141"/>
    <cellStyle name="Énfasis2 114 2 2" xfId="12142"/>
    <cellStyle name="Énfasis2 114 2 3" xfId="12143"/>
    <cellStyle name="Énfasis2 114 3" xfId="12144"/>
    <cellStyle name="Énfasis2 114 4" xfId="12145"/>
    <cellStyle name="Énfasis2 115" xfId="12146"/>
    <cellStyle name="Énfasis2 115 2" xfId="12147"/>
    <cellStyle name="Énfasis2 115 2 2" xfId="12148"/>
    <cellStyle name="Énfasis2 115 2 3" xfId="12149"/>
    <cellStyle name="Énfasis2 115 3" xfId="12150"/>
    <cellStyle name="Énfasis2 115 4" xfId="12151"/>
    <cellStyle name="Énfasis2 116" xfId="12152"/>
    <cellStyle name="Énfasis2 116 2" xfId="12153"/>
    <cellStyle name="Énfasis2 116 2 2" xfId="12154"/>
    <cellStyle name="Énfasis2 116 2 3" xfId="12155"/>
    <cellStyle name="Énfasis2 116 3" xfId="12156"/>
    <cellStyle name="Énfasis2 116 4" xfId="12157"/>
    <cellStyle name="Énfasis2 117" xfId="12158"/>
    <cellStyle name="Énfasis2 117 2" xfId="12159"/>
    <cellStyle name="Énfasis2 117 2 2" xfId="12160"/>
    <cellStyle name="Énfasis2 117 2 3" xfId="12161"/>
    <cellStyle name="Énfasis2 117 3" xfId="12162"/>
    <cellStyle name="Énfasis2 117 4" xfId="12163"/>
    <cellStyle name="Énfasis2 118" xfId="12164"/>
    <cellStyle name="Énfasis2 118 2" xfId="12165"/>
    <cellStyle name="Énfasis2 118 2 2" xfId="12166"/>
    <cellStyle name="Énfasis2 118 2 3" xfId="12167"/>
    <cellStyle name="Énfasis2 118 3" xfId="12168"/>
    <cellStyle name="Énfasis2 118 4" xfId="12169"/>
    <cellStyle name="Énfasis2 119" xfId="12170"/>
    <cellStyle name="Énfasis2 119 2" xfId="12171"/>
    <cellStyle name="Énfasis2 119 2 2" xfId="12172"/>
    <cellStyle name="Énfasis2 119 2 3" xfId="12173"/>
    <cellStyle name="Énfasis2 119 3" xfId="12174"/>
    <cellStyle name="Énfasis2 119 4" xfId="12175"/>
    <cellStyle name="Énfasis2 12" xfId="12176"/>
    <cellStyle name="Énfasis2 12 2" xfId="12177"/>
    <cellStyle name="Énfasis2 12 2 2" xfId="12178"/>
    <cellStyle name="Énfasis2 12 2 3" xfId="12179"/>
    <cellStyle name="Énfasis2 12 3" xfId="12180"/>
    <cellStyle name="Énfasis2 12 4" xfId="12181"/>
    <cellStyle name="Énfasis2 120" xfId="12182"/>
    <cellStyle name="Énfasis2 120 2" xfId="12183"/>
    <cellStyle name="Énfasis2 120 2 2" xfId="12184"/>
    <cellStyle name="Énfasis2 120 2 3" xfId="12185"/>
    <cellStyle name="Énfasis2 120 3" xfId="12186"/>
    <cellStyle name="Énfasis2 120 4" xfId="12187"/>
    <cellStyle name="Énfasis2 121" xfId="12188"/>
    <cellStyle name="Énfasis2 121 2" xfId="12189"/>
    <cellStyle name="Énfasis2 121 2 2" xfId="12190"/>
    <cellStyle name="Énfasis2 121 2 3" xfId="12191"/>
    <cellStyle name="Énfasis2 121 3" xfId="12192"/>
    <cellStyle name="Énfasis2 121 4" xfId="12193"/>
    <cellStyle name="Énfasis2 122" xfId="12194"/>
    <cellStyle name="Énfasis2 122 2" xfId="12195"/>
    <cellStyle name="Énfasis2 122 2 2" xfId="12196"/>
    <cellStyle name="Énfasis2 122 2 3" xfId="12197"/>
    <cellStyle name="Énfasis2 122 3" xfId="12198"/>
    <cellStyle name="Énfasis2 122 4" xfId="12199"/>
    <cellStyle name="Énfasis2 123" xfId="12200"/>
    <cellStyle name="Énfasis2 123 2" xfId="12201"/>
    <cellStyle name="Énfasis2 123 2 2" xfId="12202"/>
    <cellStyle name="Énfasis2 123 2 3" xfId="12203"/>
    <cellStyle name="Énfasis2 123 3" xfId="12204"/>
    <cellStyle name="Énfasis2 123 4" xfId="12205"/>
    <cellStyle name="Énfasis2 124" xfId="12206"/>
    <cellStyle name="Énfasis2 124 2" xfId="12207"/>
    <cellStyle name="Énfasis2 124 2 2" xfId="12208"/>
    <cellStyle name="Énfasis2 124 2 3" xfId="12209"/>
    <cellStyle name="Énfasis2 124 3" xfId="12210"/>
    <cellStyle name="Énfasis2 124 4" xfId="12211"/>
    <cellStyle name="Énfasis2 125" xfId="12212"/>
    <cellStyle name="Énfasis2 125 2" xfId="12213"/>
    <cellStyle name="Énfasis2 125 2 2" xfId="12214"/>
    <cellStyle name="Énfasis2 125 2 3" xfId="12215"/>
    <cellStyle name="Énfasis2 125 3" xfId="12216"/>
    <cellStyle name="Énfasis2 125 4" xfId="12217"/>
    <cellStyle name="Énfasis2 126" xfId="12218"/>
    <cellStyle name="Énfasis2 126 2" xfId="12219"/>
    <cellStyle name="Énfasis2 126 2 2" xfId="12220"/>
    <cellStyle name="Énfasis2 126 2 3" xfId="12221"/>
    <cellStyle name="Énfasis2 126 3" xfId="12222"/>
    <cellStyle name="Énfasis2 126 4" xfId="12223"/>
    <cellStyle name="Énfasis2 127" xfId="12224"/>
    <cellStyle name="Énfasis2 127 2" xfId="12225"/>
    <cellStyle name="Énfasis2 127 2 2" xfId="12226"/>
    <cellStyle name="Énfasis2 127 2 3" xfId="12227"/>
    <cellStyle name="Énfasis2 127 3" xfId="12228"/>
    <cellStyle name="Énfasis2 127 4" xfId="12229"/>
    <cellStyle name="Énfasis2 128" xfId="12230"/>
    <cellStyle name="Énfasis2 128 2" xfId="12231"/>
    <cellStyle name="Énfasis2 128 2 2" xfId="12232"/>
    <cellStyle name="Énfasis2 128 2 3" xfId="12233"/>
    <cellStyle name="Énfasis2 128 3" xfId="12234"/>
    <cellStyle name="Énfasis2 128 4" xfId="12235"/>
    <cellStyle name="Énfasis2 129" xfId="12236"/>
    <cellStyle name="Énfasis2 129 2" xfId="12237"/>
    <cellStyle name="Énfasis2 129 2 2" xfId="12238"/>
    <cellStyle name="Énfasis2 129 2 3" xfId="12239"/>
    <cellStyle name="Énfasis2 129 3" xfId="12240"/>
    <cellStyle name="Énfasis2 129 4" xfId="12241"/>
    <cellStyle name="Énfasis2 13" xfId="12242"/>
    <cellStyle name="Énfasis2 13 2" xfId="12243"/>
    <cellStyle name="Énfasis2 13 2 2" xfId="12244"/>
    <cellStyle name="Énfasis2 13 2 3" xfId="12245"/>
    <cellStyle name="Énfasis2 13 3" xfId="12246"/>
    <cellStyle name="Énfasis2 13 4" xfId="12247"/>
    <cellStyle name="Énfasis2 130" xfId="12248"/>
    <cellStyle name="Énfasis2 130 2" xfId="12249"/>
    <cellStyle name="Énfasis2 130 2 2" xfId="12250"/>
    <cellStyle name="Énfasis2 130 2 3" xfId="12251"/>
    <cellStyle name="Énfasis2 130 3" xfId="12252"/>
    <cellStyle name="Énfasis2 130 4" xfId="12253"/>
    <cellStyle name="Énfasis2 131" xfId="12254"/>
    <cellStyle name="Énfasis2 131 2" xfId="12255"/>
    <cellStyle name="Énfasis2 131 2 2" xfId="12256"/>
    <cellStyle name="Énfasis2 131 2 3" xfId="12257"/>
    <cellStyle name="Énfasis2 131 3" xfId="12258"/>
    <cellStyle name="Énfasis2 131 4" xfId="12259"/>
    <cellStyle name="Énfasis2 132" xfId="12260"/>
    <cellStyle name="Énfasis2 132 2" xfId="12261"/>
    <cellStyle name="Énfasis2 132 2 2" xfId="12262"/>
    <cellStyle name="Énfasis2 132 2 3" xfId="12263"/>
    <cellStyle name="Énfasis2 132 3" xfId="12264"/>
    <cellStyle name="Énfasis2 132 4" xfId="12265"/>
    <cellStyle name="Énfasis2 133" xfId="12266"/>
    <cellStyle name="Énfasis2 133 2" xfId="12267"/>
    <cellStyle name="Énfasis2 133 2 2" xfId="12268"/>
    <cellStyle name="Énfasis2 133 2 3" xfId="12269"/>
    <cellStyle name="Énfasis2 133 3" xfId="12270"/>
    <cellStyle name="Énfasis2 133 4" xfId="12271"/>
    <cellStyle name="Énfasis2 134" xfId="12272"/>
    <cellStyle name="Énfasis2 134 2" xfId="12273"/>
    <cellStyle name="Énfasis2 134 2 2" xfId="12274"/>
    <cellStyle name="Énfasis2 134 2 3" xfId="12275"/>
    <cellStyle name="Énfasis2 134 3" xfId="12276"/>
    <cellStyle name="Énfasis2 134 4" xfId="12277"/>
    <cellStyle name="Énfasis2 135" xfId="12278"/>
    <cellStyle name="Énfasis2 135 2" xfId="12279"/>
    <cellStyle name="Énfasis2 135 2 2" xfId="12280"/>
    <cellStyle name="Énfasis2 135 2 3" xfId="12281"/>
    <cellStyle name="Énfasis2 135 3" xfId="12282"/>
    <cellStyle name="Énfasis2 135 4" xfId="12283"/>
    <cellStyle name="Énfasis2 136" xfId="12284"/>
    <cellStyle name="Énfasis2 136 2" xfId="12285"/>
    <cellStyle name="Énfasis2 136 2 2" xfId="12286"/>
    <cellStyle name="Énfasis2 136 2 3" xfId="12287"/>
    <cellStyle name="Énfasis2 136 3" xfId="12288"/>
    <cellStyle name="Énfasis2 136 4" xfId="12289"/>
    <cellStyle name="Énfasis2 137" xfId="12290"/>
    <cellStyle name="Énfasis2 137 2" xfId="12291"/>
    <cellStyle name="Énfasis2 137 2 2" xfId="12292"/>
    <cellStyle name="Énfasis2 137 2 3" xfId="12293"/>
    <cellStyle name="Énfasis2 137 3" xfId="12294"/>
    <cellStyle name="Énfasis2 137 4" xfId="12295"/>
    <cellStyle name="Énfasis2 138" xfId="12296"/>
    <cellStyle name="Énfasis2 138 2" xfId="12297"/>
    <cellStyle name="Énfasis2 138 2 2" xfId="12298"/>
    <cellStyle name="Énfasis2 138 2 3" xfId="12299"/>
    <cellStyle name="Énfasis2 138 3" xfId="12300"/>
    <cellStyle name="Énfasis2 138 4" xfId="12301"/>
    <cellStyle name="Énfasis2 139" xfId="12302"/>
    <cellStyle name="Énfasis2 139 2" xfId="12303"/>
    <cellStyle name="Énfasis2 139 2 2" xfId="12304"/>
    <cellStyle name="Énfasis2 139 2 3" xfId="12305"/>
    <cellStyle name="Énfasis2 139 3" xfId="12306"/>
    <cellStyle name="Énfasis2 139 4" xfId="12307"/>
    <cellStyle name="Énfasis2 14" xfId="12308"/>
    <cellStyle name="Énfasis2 14 2" xfId="12309"/>
    <cellStyle name="Énfasis2 14 2 2" xfId="12310"/>
    <cellStyle name="Énfasis2 14 2 3" xfId="12311"/>
    <cellStyle name="Énfasis2 14 3" xfId="12312"/>
    <cellStyle name="Énfasis2 14 4" xfId="12313"/>
    <cellStyle name="Énfasis2 140" xfId="12314"/>
    <cellStyle name="Énfasis2 140 2" xfId="12315"/>
    <cellStyle name="Énfasis2 140 2 2" xfId="12316"/>
    <cellStyle name="Énfasis2 140 2 3" xfId="12317"/>
    <cellStyle name="Énfasis2 140 3" xfId="12318"/>
    <cellStyle name="Énfasis2 140 4" xfId="12319"/>
    <cellStyle name="Énfasis2 141" xfId="12320"/>
    <cellStyle name="Énfasis2 141 2" xfId="12321"/>
    <cellStyle name="Énfasis2 141 2 2" xfId="12322"/>
    <cellStyle name="Énfasis2 141 2 3" xfId="12323"/>
    <cellStyle name="Énfasis2 141 3" xfId="12324"/>
    <cellStyle name="Énfasis2 141 4" xfId="12325"/>
    <cellStyle name="Énfasis2 142" xfId="12326"/>
    <cellStyle name="Énfasis2 142 2" xfId="12327"/>
    <cellStyle name="Énfasis2 142 2 2" xfId="12328"/>
    <cellStyle name="Énfasis2 142 2 3" xfId="12329"/>
    <cellStyle name="Énfasis2 142 3" xfId="12330"/>
    <cellStyle name="Énfasis2 142 4" xfId="12331"/>
    <cellStyle name="Énfasis2 143" xfId="12332"/>
    <cellStyle name="Énfasis2 143 2" xfId="12333"/>
    <cellStyle name="Énfasis2 143 2 2" xfId="12334"/>
    <cellStyle name="Énfasis2 143 2 3" xfId="12335"/>
    <cellStyle name="Énfasis2 143 3" xfId="12336"/>
    <cellStyle name="Énfasis2 143 4" xfId="12337"/>
    <cellStyle name="Énfasis2 144" xfId="12338"/>
    <cellStyle name="Énfasis2 144 2" xfId="12339"/>
    <cellStyle name="Énfasis2 144 2 2" xfId="12340"/>
    <cellStyle name="Énfasis2 144 2 3" xfId="12341"/>
    <cellStyle name="Énfasis2 144 3" xfId="12342"/>
    <cellStyle name="Énfasis2 144 4" xfId="12343"/>
    <cellStyle name="Énfasis2 145" xfId="12344"/>
    <cellStyle name="Énfasis2 145 2" xfId="12345"/>
    <cellStyle name="Énfasis2 145 2 2" xfId="12346"/>
    <cellStyle name="Énfasis2 145 2 3" xfId="12347"/>
    <cellStyle name="Énfasis2 145 3" xfId="12348"/>
    <cellStyle name="Énfasis2 145 4" xfId="12349"/>
    <cellStyle name="Énfasis2 146" xfId="12350"/>
    <cellStyle name="Énfasis2 146 2" xfId="12351"/>
    <cellStyle name="Énfasis2 146 2 2" xfId="12352"/>
    <cellStyle name="Énfasis2 146 2 3" xfId="12353"/>
    <cellStyle name="Énfasis2 146 3" xfId="12354"/>
    <cellStyle name="Énfasis2 146 4" xfId="12355"/>
    <cellStyle name="Énfasis2 147" xfId="12356"/>
    <cellStyle name="Énfasis2 147 2" xfId="12357"/>
    <cellStyle name="Énfasis2 147 2 2" xfId="12358"/>
    <cellStyle name="Énfasis2 147 2 3" xfId="12359"/>
    <cellStyle name="Énfasis2 147 3" xfId="12360"/>
    <cellStyle name="Énfasis2 147 4" xfId="12361"/>
    <cellStyle name="Énfasis2 148" xfId="12362"/>
    <cellStyle name="Énfasis2 148 2" xfId="12363"/>
    <cellStyle name="Énfasis2 148 2 2" xfId="12364"/>
    <cellStyle name="Énfasis2 148 2 3" xfId="12365"/>
    <cellStyle name="Énfasis2 148 3" xfId="12366"/>
    <cellStyle name="Énfasis2 148 4" xfId="12367"/>
    <cellStyle name="Énfasis2 149" xfId="12368"/>
    <cellStyle name="Énfasis2 149 2" xfId="12369"/>
    <cellStyle name="Énfasis2 149 2 2" xfId="12370"/>
    <cellStyle name="Énfasis2 149 2 3" xfId="12371"/>
    <cellStyle name="Énfasis2 149 3" xfId="12372"/>
    <cellStyle name="Énfasis2 149 4" xfId="12373"/>
    <cellStyle name="Énfasis2 15" xfId="12374"/>
    <cellStyle name="Énfasis2 15 2" xfId="12375"/>
    <cellStyle name="Énfasis2 15 2 2" xfId="12376"/>
    <cellStyle name="Énfasis2 15 2 3" xfId="12377"/>
    <cellStyle name="Énfasis2 15 3" xfId="12378"/>
    <cellStyle name="Énfasis2 15 4" xfId="12379"/>
    <cellStyle name="Énfasis2 150" xfId="12380"/>
    <cellStyle name="Énfasis2 150 2" xfId="12381"/>
    <cellStyle name="Énfasis2 150 2 2" xfId="12382"/>
    <cellStyle name="Énfasis2 150 2 3" xfId="12383"/>
    <cellStyle name="Énfasis2 150 3" xfId="12384"/>
    <cellStyle name="Énfasis2 150 4" xfId="12385"/>
    <cellStyle name="Énfasis2 151" xfId="12386"/>
    <cellStyle name="Énfasis2 151 2" xfId="12387"/>
    <cellStyle name="Énfasis2 151 2 2" xfId="12388"/>
    <cellStyle name="Énfasis2 151 2 3" xfId="12389"/>
    <cellStyle name="Énfasis2 151 3" xfId="12390"/>
    <cellStyle name="Énfasis2 151 4" xfId="12391"/>
    <cellStyle name="Énfasis2 152" xfId="12392"/>
    <cellStyle name="Énfasis2 152 2" xfId="12393"/>
    <cellStyle name="Énfasis2 152 2 2" xfId="12394"/>
    <cellStyle name="Énfasis2 152 2 3" xfId="12395"/>
    <cellStyle name="Énfasis2 152 3" xfId="12396"/>
    <cellStyle name="Énfasis2 152 4" xfId="12397"/>
    <cellStyle name="Énfasis2 153" xfId="12398"/>
    <cellStyle name="Énfasis2 153 2" xfId="12399"/>
    <cellStyle name="Énfasis2 153 2 2" xfId="12400"/>
    <cellStyle name="Énfasis2 153 2 3" xfId="12401"/>
    <cellStyle name="Énfasis2 153 3" xfId="12402"/>
    <cellStyle name="Énfasis2 153 4" xfId="12403"/>
    <cellStyle name="Énfasis2 154" xfId="12404"/>
    <cellStyle name="Énfasis2 154 2" xfId="12405"/>
    <cellStyle name="Énfasis2 154 2 2" xfId="12406"/>
    <cellStyle name="Énfasis2 154 2 3" xfId="12407"/>
    <cellStyle name="Énfasis2 154 3" xfId="12408"/>
    <cellStyle name="Énfasis2 154 4" xfId="12409"/>
    <cellStyle name="Énfasis2 155" xfId="12410"/>
    <cellStyle name="Énfasis2 155 2" xfId="12411"/>
    <cellStyle name="Énfasis2 155 2 2" xfId="12412"/>
    <cellStyle name="Énfasis2 155 2 3" xfId="12413"/>
    <cellStyle name="Énfasis2 155 3" xfId="12414"/>
    <cellStyle name="Énfasis2 155 4" xfId="12415"/>
    <cellStyle name="Énfasis2 156" xfId="12416"/>
    <cellStyle name="Énfasis2 156 2" xfId="12417"/>
    <cellStyle name="Énfasis2 156 2 2" xfId="12418"/>
    <cellStyle name="Énfasis2 156 2 3" xfId="12419"/>
    <cellStyle name="Énfasis2 156 3" xfId="12420"/>
    <cellStyle name="Énfasis2 156 4" xfId="12421"/>
    <cellStyle name="Énfasis2 157" xfId="12422"/>
    <cellStyle name="Énfasis2 157 2" xfId="12423"/>
    <cellStyle name="Énfasis2 157 2 2" xfId="12424"/>
    <cellStyle name="Énfasis2 157 2 3" xfId="12425"/>
    <cellStyle name="Énfasis2 157 3" xfId="12426"/>
    <cellStyle name="Énfasis2 157 4" xfId="12427"/>
    <cellStyle name="Énfasis2 158" xfId="12428"/>
    <cellStyle name="Énfasis2 158 2" xfId="12429"/>
    <cellStyle name="Énfasis2 158 2 2" xfId="12430"/>
    <cellStyle name="Énfasis2 158 2 3" xfId="12431"/>
    <cellStyle name="Énfasis2 158 3" xfId="12432"/>
    <cellStyle name="Énfasis2 158 4" xfId="12433"/>
    <cellStyle name="Énfasis2 159" xfId="12434"/>
    <cellStyle name="Énfasis2 159 2" xfId="12435"/>
    <cellStyle name="Énfasis2 159 2 2" xfId="12436"/>
    <cellStyle name="Énfasis2 159 2 3" xfId="12437"/>
    <cellStyle name="Énfasis2 159 3" xfId="12438"/>
    <cellStyle name="Énfasis2 159 4" xfId="12439"/>
    <cellStyle name="Énfasis2 16" xfId="12440"/>
    <cellStyle name="Énfasis2 16 2" xfId="12441"/>
    <cellStyle name="Énfasis2 16 2 2" xfId="12442"/>
    <cellStyle name="Énfasis2 16 2 3" xfId="12443"/>
    <cellStyle name="Énfasis2 16 3" xfId="12444"/>
    <cellStyle name="Énfasis2 16 4" xfId="12445"/>
    <cellStyle name="Énfasis2 160" xfId="12446"/>
    <cellStyle name="Énfasis2 160 2" xfId="12447"/>
    <cellStyle name="Énfasis2 160 2 2" xfId="12448"/>
    <cellStyle name="Énfasis2 160 2 3" xfId="12449"/>
    <cellStyle name="Énfasis2 160 3" xfId="12450"/>
    <cellStyle name="Énfasis2 160 4" xfId="12451"/>
    <cellStyle name="Énfasis2 161" xfId="12452"/>
    <cellStyle name="Énfasis2 161 2" xfId="12453"/>
    <cellStyle name="Énfasis2 161 2 2" xfId="12454"/>
    <cellStyle name="Énfasis2 161 2 3" xfId="12455"/>
    <cellStyle name="Énfasis2 161 3" xfId="12456"/>
    <cellStyle name="Énfasis2 161 4" xfId="12457"/>
    <cellStyle name="Énfasis2 162" xfId="12458"/>
    <cellStyle name="Énfasis2 162 2" xfId="12459"/>
    <cellStyle name="Énfasis2 162 2 2" xfId="12460"/>
    <cellStyle name="Énfasis2 162 2 3" xfId="12461"/>
    <cellStyle name="Énfasis2 162 3" xfId="12462"/>
    <cellStyle name="Énfasis2 162 4" xfId="12463"/>
    <cellStyle name="Énfasis2 163" xfId="12464"/>
    <cellStyle name="Énfasis2 163 2" xfId="12465"/>
    <cellStyle name="Énfasis2 163 2 2" xfId="12466"/>
    <cellStyle name="Énfasis2 163 2 3" xfId="12467"/>
    <cellStyle name="Énfasis2 163 3" xfId="12468"/>
    <cellStyle name="Énfasis2 163 4" xfId="12469"/>
    <cellStyle name="Énfasis2 164" xfId="12470"/>
    <cellStyle name="Énfasis2 164 2" xfId="12471"/>
    <cellStyle name="Énfasis2 164 2 2" xfId="12472"/>
    <cellStyle name="Énfasis2 164 2 3" xfId="12473"/>
    <cellStyle name="Énfasis2 164 3" xfId="12474"/>
    <cellStyle name="Énfasis2 164 4" xfId="12475"/>
    <cellStyle name="Énfasis2 165" xfId="12476"/>
    <cellStyle name="Énfasis2 165 2" xfId="12477"/>
    <cellStyle name="Énfasis2 165 2 2" xfId="12478"/>
    <cellStyle name="Énfasis2 165 2 3" xfId="12479"/>
    <cellStyle name="Énfasis2 165 3" xfId="12480"/>
    <cellStyle name="Énfasis2 165 4" xfId="12481"/>
    <cellStyle name="Énfasis2 166" xfId="12482"/>
    <cellStyle name="Énfasis2 166 2" xfId="12483"/>
    <cellStyle name="Énfasis2 166 2 2" xfId="12484"/>
    <cellStyle name="Énfasis2 166 2 3" xfId="12485"/>
    <cellStyle name="Énfasis2 166 3" xfId="12486"/>
    <cellStyle name="Énfasis2 166 4" xfId="12487"/>
    <cellStyle name="Énfasis2 167" xfId="12488"/>
    <cellStyle name="Énfasis2 167 2" xfId="12489"/>
    <cellStyle name="Énfasis2 167 2 2" xfId="12490"/>
    <cellStyle name="Énfasis2 167 2 3" xfId="12491"/>
    <cellStyle name="Énfasis2 167 3" xfId="12492"/>
    <cellStyle name="Énfasis2 167 4" xfId="12493"/>
    <cellStyle name="Énfasis2 168" xfId="12494"/>
    <cellStyle name="Énfasis2 168 2" xfId="12495"/>
    <cellStyle name="Énfasis2 168 2 2" xfId="12496"/>
    <cellStyle name="Énfasis2 168 2 3" xfId="12497"/>
    <cellStyle name="Énfasis2 168 3" xfId="12498"/>
    <cellStyle name="Énfasis2 168 4" xfId="12499"/>
    <cellStyle name="Énfasis2 169" xfId="12500"/>
    <cellStyle name="Énfasis2 169 2" xfId="12501"/>
    <cellStyle name="Énfasis2 169 2 2" xfId="12502"/>
    <cellStyle name="Énfasis2 169 2 3" xfId="12503"/>
    <cellStyle name="Énfasis2 169 3" xfId="12504"/>
    <cellStyle name="Énfasis2 169 4" xfId="12505"/>
    <cellStyle name="Énfasis2 17" xfId="12506"/>
    <cellStyle name="Énfasis2 17 2" xfId="12507"/>
    <cellStyle name="Énfasis2 17 2 2" xfId="12508"/>
    <cellStyle name="Énfasis2 17 2 3" xfId="12509"/>
    <cellStyle name="Énfasis2 17 3" xfId="12510"/>
    <cellStyle name="Énfasis2 17 4" xfId="12511"/>
    <cellStyle name="Énfasis2 170" xfId="12512"/>
    <cellStyle name="Énfasis2 170 2" xfId="12513"/>
    <cellStyle name="Énfasis2 170 2 2" xfId="12514"/>
    <cellStyle name="Énfasis2 170 2 3" xfId="12515"/>
    <cellStyle name="Énfasis2 170 3" xfId="12516"/>
    <cellStyle name="Énfasis2 170 4" xfId="12517"/>
    <cellStyle name="Énfasis2 171" xfId="12518"/>
    <cellStyle name="Énfasis2 171 2" xfId="12519"/>
    <cellStyle name="Énfasis2 171 2 2" xfId="12520"/>
    <cellStyle name="Énfasis2 171 2 3" xfId="12521"/>
    <cellStyle name="Énfasis2 171 3" xfId="12522"/>
    <cellStyle name="Énfasis2 171 4" xfId="12523"/>
    <cellStyle name="Énfasis2 172" xfId="12524"/>
    <cellStyle name="Énfasis2 172 2" xfId="12525"/>
    <cellStyle name="Énfasis2 172 2 2" xfId="12526"/>
    <cellStyle name="Énfasis2 172 2 3" xfId="12527"/>
    <cellStyle name="Énfasis2 172 3" xfId="12528"/>
    <cellStyle name="Énfasis2 172 4" xfId="12529"/>
    <cellStyle name="Énfasis2 173" xfId="12530"/>
    <cellStyle name="Énfasis2 173 2" xfId="12531"/>
    <cellStyle name="Énfasis2 173 2 2" xfId="12532"/>
    <cellStyle name="Énfasis2 173 2 3" xfId="12533"/>
    <cellStyle name="Énfasis2 173 3" xfId="12534"/>
    <cellStyle name="Énfasis2 173 4" xfId="12535"/>
    <cellStyle name="Énfasis2 174" xfId="12536"/>
    <cellStyle name="Énfasis2 174 2" xfId="12537"/>
    <cellStyle name="Énfasis2 174 2 2" xfId="12538"/>
    <cellStyle name="Énfasis2 174 2 3" xfId="12539"/>
    <cellStyle name="Énfasis2 174 3" xfId="12540"/>
    <cellStyle name="Énfasis2 174 4" xfId="12541"/>
    <cellStyle name="Énfasis2 175" xfId="12542"/>
    <cellStyle name="Énfasis2 175 2" xfId="12543"/>
    <cellStyle name="Énfasis2 175 2 2" xfId="12544"/>
    <cellStyle name="Énfasis2 175 2 3" xfId="12545"/>
    <cellStyle name="Énfasis2 175 3" xfId="12546"/>
    <cellStyle name="Énfasis2 175 4" xfId="12547"/>
    <cellStyle name="Énfasis2 176" xfId="12548"/>
    <cellStyle name="Énfasis2 176 2" xfId="12549"/>
    <cellStyle name="Énfasis2 176 2 2" xfId="12550"/>
    <cellStyle name="Énfasis2 176 2 3" xfId="12551"/>
    <cellStyle name="Énfasis2 176 3" xfId="12552"/>
    <cellStyle name="Énfasis2 176 4" xfId="12553"/>
    <cellStyle name="Énfasis2 177" xfId="12554"/>
    <cellStyle name="Énfasis2 177 2" xfId="12555"/>
    <cellStyle name="Énfasis2 177 2 2" xfId="12556"/>
    <cellStyle name="Énfasis2 177 2 3" xfId="12557"/>
    <cellStyle name="Énfasis2 177 3" xfId="12558"/>
    <cellStyle name="Énfasis2 177 4" xfId="12559"/>
    <cellStyle name="Énfasis2 178" xfId="12560"/>
    <cellStyle name="Énfasis2 178 2" xfId="12561"/>
    <cellStyle name="Énfasis2 178 2 2" xfId="12562"/>
    <cellStyle name="Énfasis2 178 2 3" xfId="12563"/>
    <cellStyle name="Énfasis2 178 3" xfId="12564"/>
    <cellStyle name="Énfasis2 178 4" xfId="12565"/>
    <cellStyle name="Énfasis2 179" xfId="12566"/>
    <cellStyle name="Énfasis2 179 2" xfId="12567"/>
    <cellStyle name="Énfasis2 179 2 2" xfId="12568"/>
    <cellStyle name="Énfasis2 179 2 3" xfId="12569"/>
    <cellStyle name="Énfasis2 179 3" xfId="12570"/>
    <cellStyle name="Énfasis2 179 4" xfId="12571"/>
    <cellStyle name="Énfasis2 18" xfId="12572"/>
    <cellStyle name="Énfasis2 18 2" xfId="12573"/>
    <cellStyle name="Énfasis2 18 2 2" xfId="12574"/>
    <cellStyle name="Énfasis2 18 2 3" xfId="12575"/>
    <cellStyle name="Énfasis2 18 3" xfId="12576"/>
    <cellStyle name="Énfasis2 18 4" xfId="12577"/>
    <cellStyle name="Énfasis2 180" xfId="12578"/>
    <cellStyle name="Énfasis2 180 2" xfId="12579"/>
    <cellStyle name="Énfasis2 180 2 2" xfId="12580"/>
    <cellStyle name="Énfasis2 180 2 3" xfId="12581"/>
    <cellStyle name="Énfasis2 180 3" xfId="12582"/>
    <cellStyle name="Énfasis2 180 4" xfId="12583"/>
    <cellStyle name="Énfasis2 181" xfId="12584"/>
    <cellStyle name="Énfasis2 181 2" xfId="12585"/>
    <cellStyle name="Énfasis2 181 2 2" xfId="12586"/>
    <cellStyle name="Énfasis2 181 2 3" xfId="12587"/>
    <cellStyle name="Énfasis2 181 3" xfId="12588"/>
    <cellStyle name="Énfasis2 181 4" xfId="12589"/>
    <cellStyle name="Énfasis2 182" xfId="12590"/>
    <cellStyle name="Énfasis2 182 2" xfId="12591"/>
    <cellStyle name="Énfasis2 182 2 2" xfId="12592"/>
    <cellStyle name="Énfasis2 182 2 3" xfId="12593"/>
    <cellStyle name="Énfasis2 182 3" xfId="12594"/>
    <cellStyle name="Énfasis2 182 4" xfId="12595"/>
    <cellStyle name="Énfasis2 183" xfId="12596"/>
    <cellStyle name="Énfasis2 183 2" xfId="12597"/>
    <cellStyle name="Énfasis2 183 2 2" xfId="12598"/>
    <cellStyle name="Énfasis2 183 2 3" xfId="12599"/>
    <cellStyle name="Énfasis2 183 3" xfId="12600"/>
    <cellStyle name="Énfasis2 183 4" xfId="12601"/>
    <cellStyle name="Énfasis2 184" xfId="12602"/>
    <cellStyle name="Énfasis2 184 2" xfId="12603"/>
    <cellStyle name="Énfasis2 184 2 2" xfId="12604"/>
    <cellStyle name="Énfasis2 184 2 3" xfId="12605"/>
    <cellStyle name="Énfasis2 184 3" xfId="12606"/>
    <cellStyle name="Énfasis2 184 4" xfId="12607"/>
    <cellStyle name="Énfasis2 185" xfId="12608"/>
    <cellStyle name="Énfasis2 185 2" xfId="12609"/>
    <cellStyle name="Énfasis2 185 2 2" xfId="12610"/>
    <cellStyle name="Énfasis2 185 2 3" xfId="12611"/>
    <cellStyle name="Énfasis2 185 3" xfId="12612"/>
    <cellStyle name="Énfasis2 185 4" xfId="12613"/>
    <cellStyle name="Énfasis2 186" xfId="12614"/>
    <cellStyle name="Énfasis2 186 2" xfId="12615"/>
    <cellStyle name="Énfasis2 186 2 2" xfId="12616"/>
    <cellStyle name="Énfasis2 186 2 3" xfId="12617"/>
    <cellStyle name="Énfasis2 186 3" xfId="12618"/>
    <cellStyle name="Énfasis2 186 4" xfId="12619"/>
    <cellStyle name="Énfasis2 187" xfId="12620"/>
    <cellStyle name="Énfasis2 187 2" xfId="12621"/>
    <cellStyle name="Énfasis2 187 2 2" xfId="12622"/>
    <cellStyle name="Énfasis2 187 2 3" xfId="12623"/>
    <cellStyle name="Énfasis2 187 3" xfId="12624"/>
    <cellStyle name="Énfasis2 187 4" xfId="12625"/>
    <cellStyle name="Énfasis2 188" xfId="12626"/>
    <cellStyle name="Énfasis2 188 2" xfId="12627"/>
    <cellStyle name="Énfasis2 188 2 2" xfId="12628"/>
    <cellStyle name="Énfasis2 188 2 3" xfId="12629"/>
    <cellStyle name="Énfasis2 188 3" xfId="12630"/>
    <cellStyle name="Énfasis2 188 4" xfId="12631"/>
    <cellStyle name="Énfasis2 189" xfId="12632"/>
    <cellStyle name="Énfasis2 189 2" xfId="12633"/>
    <cellStyle name="Énfasis2 189 2 2" xfId="12634"/>
    <cellStyle name="Énfasis2 189 2 3" xfId="12635"/>
    <cellStyle name="Énfasis2 189 3" xfId="12636"/>
    <cellStyle name="Énfasis2 189 4" xfId="12637"/>
    <cellStyle name="Énfasis2 19" xfId="12638"/>
    <cellStyle name="Énfasis2 19 2" xfId="12639"/>
    <cellStyle name="Énfasis2 19 2 2" xfId="12640"/>
    <cellStyle name="Énfasis2 19 2 3" xfId="12641"/>
    <cellStyle name="Énfasis2 19 3" xfId="12642"/>
    <cellStyle name="Énfasis2 19 4" xfId="12643"/>
    <cellStyle name="Énfasis2 190" xfId="12644"/>
    <cellStyle name="Énfasis2 190 2" xfId="12645"/>
    <cellStyle name="Énfasis2 190 2 2" xfId="12646"/>
    <cellStyle name="Énfasis2 190 2 3" xfId="12647"/>
    <cellStyle name="Énfasis2 190 3" xfId="12648"/>
    <cellStyle name="Énfasis2 190 4" xfId="12649"/>
    <cellStyle name="Énfasis2 2" xfId="85"/>
    <cellStyle name="Énfasis2 2 10" xfId="12650"/>
    <cellStyle name="Énfasis2 2 11" xfId="12651"/>
    <cellStyle name="Énfasis2 2 12" xfId="12652"/>
    <cellStyle name="Énfasis2 2 13" xfId="12653"/>
    <cellStyle name="Énfasis2 2 14" xfId="12654"/>
    <cellStyle name="Énfasis2 2 15" xfId="12655"/>
    <cellStyle name="Énfasis2 2 2" xfId="12656"/>
    <cellStyle name="Énfasis2 2 2 2" xfId="12657"/>
    <cellStyle name="Énfasis2 2 2 3" xfId="12658"/>
    <cellStyle name="Énfasis2 2 3" xfId="12659"/>
    <cellStyle name="Énfasis2 2 4" xfId="12660"/>
    <cellStyle name="Énfasis2 2 5" xfId="12661"/>
    <cellStyle name="Énfasis2 2 6" xfId="12662"/>
    <cellStyle name="Énfasis2 2 7" xfId="12663"/>
    <cellStyle name="Énfasis2 2 8" xfId="12664"/>
    <cellStyle name="Énfasis2 2 9" xfId="12665"/>
    <cellStyle name="Énfasis2 20" xfId="12666"/>
    <cellStyle name="Énfasis2 20 2" xfId="12667"/>
    <cellStyle name="Énfasis2 20 2 2" xfId="12668"/>
    <cellStyle name="Énfasis2 20 2 3" xfId="12669"/>
    <cellStyle name="Énfasis2 20 3" xfId="12670"/>
    <cellStyle name="Énfasis2 20 4" xfId="12671"/>
    <cellStyle name="Énfasis2 21" xfId="12672"/>
    <cellStyle name="Énfasis2 21 2" xfId="12673"/>
    <cellStyle name="Énfasis2 21 2 2" xfId="12674"/>
    <cellStyle name="Énfasis2 21 2 3" xfId="12675"/>
    <cellStyle name="Énfasis2 21 3" xfId="12676"/>
    <cellStyle name="Énfasis2 21 4" xfId="12677"/>
    <cellStyle name="Énfasis2 22" xfId="12678"/>
    <cellStyle name="Énfasis2 22 2" xfId="12679"/>
    <cellStyle name="Énfasis2 22 2 2" xfId="12680"/>
    <cellStyle name="Énfasis2 22 2 3" xfId="12681"/>
    <cellStyle name="Énfasis2 22 3" xfId="12682"/>
    <cellStyle name="Énfasis2 22 4" xfId="12683"/>
    <cellStyle name="Énfasis2 23" xfId="12684"/>
    <cellStyle name="Énfasis2 23 2" xfId="12685"/>
    <cellStyle name="Énfasis2 23 2 2" xfId="12686"/>
    <cellStyle name="Énfasis2 23 2 3" xfId="12687"/>
    <cellStyle name="Énfasis2 23 3" xfId="12688"/>
    <cellStyle name="Énfasis2 23 4" xfId="12689"/>
    <cellStyle name="Énfasis2 24" xfId="12690"/>
    <cellStyle name="Énfasis2 24 2" xfId="12691"/>
    <cellStyle name="Énfasis2 24 2 2" xfId="12692"/>
    <cellStyle name="Énfasis2 24 2 3" xfId="12693"/>
    <cellStyle name="Énfasis2 24 3" xfId="12694"/>
    <cellStyle name="Énfasis2 24 4" xfId="12695"/>
    <cellStyle name="Énfasis2 25" xfId="12696"/>
    <cellStyle name="Énfasis2 25 2" xfId="12697"/>
    <cellStyle name="Énfasis2 25 2 2" xfId="12698"/>
    <cellStyle name="Énfasis2 25 2 3" xfId="12699"/>
    <cellStyle name="Énfasis2 25 3" xfId="12700"/>
    <cellStyle name="Énfasis2 25 4" xfId="12701"/>
    <cellStyle name="Énfasis2 26" xfId="12702"/>
    <cellStyle name="Énfasis2 26 2" xfId="12703"/>
    <cellStyle name="Énfasis2 26 2 2" xfId="12704"/>
    <cellStyle name="Énfasis2 26 2 3" xfId="12705"/>
    <cellStyle name="Énfasis2 26 3" xfId="12706"/>
    <cellStyle name="Énfasis2 26 4" xfId="12707"/>
    <cellStyle name="Énfasis2 27" xfId="12708"/>
    <cellStyle name="Énfasis2 27 2" xfId="12709"/>
    <cellStyle name="Énfasis2 27 2 2" xfId="12710"/>
    <cellStyle name="Énfasis2 27 2 3" xfId="12711"/>
    <cellStyle name="Énfasis2 27 3" xfId="12712"/>
    <cellStyle name="Énfasis2 27 4" xfId="12713"/>
    <cellStyle name="Énfasis2 28" xfId="12714"/>
    <cellStyle name="Énfasis2 28 2" xfId="12715"/>
    <cellStyle name="Énfasis2 28 2 2" xfId="12716"/>
    <cellStyle name="Énfasis2 28 2 3" xfId="12717"/>
    <cellStyle name="Énfasis2 28 3" xfId="12718"/>
    <cellStyle name="Énfasis2 28 4" xfId="12719"/>
    <cellStyle name="Énfasis2 29" xfId="12720"/>
    <cellStyle name="Énfasis2 29 2" xfId="12721"/>
    <cellStyle name="Énfasis2 29 2 2" xfId="12722"/>
    <cellStyle name="Énfasis2 29 2 3" xfId="12723"/>
    <cellStyle name="Énfasis2 29 3" xfId="12724"/>
    <cellStyle name="Énfasis2 29 4" xfId="12725"/>
    <cellStyle name="Énfasis2 3" xfId="86"/>
    <cellStyle name="Énfasis2 3 2" xfId="12726"/>
    <cellStyle name="Énfasis2 3 2 2" xfId="12727"/>
    <cellStyle name="Énfasis2 3 2 3" xfId="12728"/>
    <cellStyle name="Énfasis2 3 3" xfId="12729"/>
    <cellStyle name="Énfasis2 3 4" xfId="12730"/>
    <cellStyle name="Énfasis2 3 5" xfId="12731"/>
    <cellStyle name="Énfasis2 30" xfId="12732"/>
    <cellStyle name="Énfasis2 30 2" xfId="12733"/>
    <cellStyle name="Énfasis2 30 2 2" xfId="12734"/>
    <cellStyle name="Énfasis2 30 2 3" xfId="12735"/>
    <cellStyle name="Énfasis2 30 3" xfId="12736"/>
    <cellStyle name="Énfasis2 30 4" xfId="12737"/>
    <cellStyle name="Énfasis2 31" xfId="12738"/>
    <cellStyle name="Énfasis2 31 2" xfId="12739"/>
    <cellStyle name="Énfasis2 31 2 2" xfId="12740"/>
    <cellStyle name="Énfasis2 31 2 3" xfId="12741"/>
    <cellStyle name="Énfasis2 31 3" xfId="12742"/>
    <cellStyle name="Énfasis2 31 4" xfId="12743"/>
    <cellStyle name="Énfasis2 32" xfId="12744"/>
    <cellStyle name="Énfasis2 32 2" xfId="12745"/>
    <cellStyle name="Énfasis2 32 2 2" xfId="12746"/>
    <cellStyle name="Énfasis2 32 2 3" xfId="12747"/>
    <cellStyle name="Énfasis2 32 3" xfId="12748"/>
    <cellStyle name="Énfasis2 32 4" xfId="12749"/>
    <cellStyle name="Énfasis2 33" xfId="12750"/>
    <cellStyle name="Énfasis2 33 2" xfId="12751"/>
    <cellStyle name="Énfasis2 33 2 2" xfId="12752"/>
    <cellStyle name="Énfasis2 33 2 3" xfId="12753"/>
    <cellStyle name="Énfasis2 33 3" xfId="12754"/>
    <cellStyle name="Énfasis2 33 4" xfId="12755"/>
    <cellStyle name="Énfasis2 34" xfId="12756"/>
    <cellStyle name="Énfasis2 34 2" xfId="12757"/>
    <cellStyle name="Énfasis2 34 2 2" xfId="12758"/>
    <cellStyle name="Énfasis2 34 2 3" xfId="12759"/>
    <cellStyle name="Énfasis2 34 3" xfId="12760"/>
    <cellStyle name="Énfasis2 34 4" xfId="12761"/>
    <cellStyle name="Énfasis2 35" xfId="12762"/>
    <cellStyle name="Énfasis2 35 2" xfId="12763"/>
    <cellStyle name="Énfasis2 35 2 2" xfId="12764"/>
    <cellStyle name="Énfasis2 35 2 3" xfId="12765"/>
    <cellStyle name="Énfasis2 35 3" xfId="12766"/>
    <cellStyle name="Énfasis2 35 4" xfId="12767"/>
    <cellStyle name="Énfasis2 36" xfId="12768"/>
    <cellStyle name="Énfasis2 36 2" xfId="12769"/>
    <cellStyle name="Énfasis2 36 2 2" xfId="12770"/>
    <cellStyle name="Énfasis2 36 2 3" xfId="12771"/>
    <cellStyle name="Énfasis2 36 3" xfId="12772"/>
    <cellStyle name="Énfasis2 36 4" xfId="12773"/>
    <cellStyle name="Énfasis2 37" xfId="12774"/>
    <cellStyle name="Énfasis2 37 2" xfId="12775"/>
    <cellStyle name="Énfasis2 37 2 2" xfId="12776"/>
    <cellStyle name="Énfasis2 37 2 3" xfId="12777"/>
    <cellStyle name="Énfasis2 37 3" xfId="12778"/>
    <cellStyle name="Énfasis2 37 4" xfId="12779"/>
    <cellStyle name="Énfasis2 38" xfId="12780"/>
    <cellStyle name="Énfasis2 38 2" xfId="12781"/>
    <cellStyle name="Énfasis2 38 2 2" xfId="12782"/>
    <cellStyle name="Énfasis2 38 2 3" xfId="12783"/>
    <cellStyle name="Énfasis2 38 3" xfId="12784"/>
    <cellStyle name="Énfasis2 38 4" xfId="12785"/>
    <cellStyle name="Énfasis2 39" xfId="12786"/>
    <cellStyle name="Énfasis2 39 2" xfId="12787"/>
    <cellStyle name="Énfasis2 39 2 2" xfId="12788"/>
    <cellStyle name="Énfasis2 39 2 3" xfId="12789"/>
    <cellStyle name="Énfasis2 39 3" xfId="12790"/>
    <cellStyle name="Énfasis2 39 4" xfId="12791"/>
    <cellStyle name="Énfasis2 4" xfId="87"/>
    <cellStyle name="Énfasis2 4 2" xfId="12792"/>
    <cellStyle name="Énfasis2 4 2 2" xfId="12793"/>
    <cellStyle name="Énfasis2 4 2 3" xfId="12794"/>
    <cellStyle name="Énfasis2 4 3" xfId="12795"/>
    <cellStyle name="Énfasis2 4 4" xfId="12796"/>
    <cellStyle name="Énfasis2 4 5" xfId="12797"/>
    <cellStyle name="Énfasis2 40" xfId="12798"/>
    <cellStyle name="Énfasis2 40 2" xfId="12799"/>
    <cellStyle name="Énfasis2 40 2 2" xfId="12800"/>
    <cellStyle name="Énfasis2 40 2 3" xfId="12801"/>
    <cellStyle name="Énfasis2 40 3" xfId="12802"/>
    <cellStyle name="Énfasis2 40 4" xfId="12803"/>
    <cellStyle name="Énfasis2 41" xfId="12804"/>
    <cellStyle name="Énfasis2 41 2" xfId="12805"/>
    <cellStyle name="Énfasis2 41 2 2" xfId="12806"/>
    <cellStyle name="Énfasis2 41 2 3" xfId="12807"/>
    <cellStyle name="Énfasis2 41 3" xfId="12808"/>
    <cellStyle name="Énfasis2 41 4" xfId="12809"/>
    <cellStyle name="Énfasis2 42" xfId="12810"/>
    <cellStyle name="Énfasis2 42 2" xfId="12811"/>
    <cellStyle name="Énfasis2 42 2 2" xfId="12812"/>
    <cellStyle name="Énfasis2 42 2 3" xfId="12813"/>
    <cellStyle name="Énfasis2 42 3" xfId="12814"/>
    <cellStyle name="Énfasis2 42 4" xfId="12815"/>
    <cellStyle name="Énfasis2 43" xfId="12816"/>
    <cellStyle name="Énfasis2 43 2" xfId="12817"/>
    <cellStyle name="Énfasis2 43 2 2" xfId="12818"/>
    <cellStyle name="Énfasis2 43 2 3" xfId="12819"/>
    <cellStyle name="Énfasis2 43 3" xfId="12820"/>
    <cellStyle name="Énfasis2 43 4" xfId="12821"/>
    <cellStyle name="Énfasis2 44" xfId="12822"/>
    <cellStyle name="Énfasis2 44 2" xfId="12823"/>
    <cellStyle name="Énfasis2 44 2 2" xfId="12824"/>
    <cellStyle name="Énfasis2 44 2 3" xfId="12825"/>
    <cellStyle name="Énfasis2 44 3" xfId="12826"/>
    <cellStyle name="Énfasis2 44 4" xfId="12827"/>
    <cellStyle name="Énfasis2 45" xfId="12828"/>
    <cellStyle name="Énfasis2 45 2" xfId="12829"/>
    <cellStyle name="Énfasis2 45 2 2" xfId="12830"/>
    <cellStyle name="Énfasis2 45 2 3" xfId="12831"/>
    <cellStyle name="Énfasis2 45 3" xfId="12832"/>
    <cellStyle name="Énfasis2 45 4" xfId="12833"/>
    <cellStyle name="Énfasis2 46" xfId="12834"/>
    <cellStyle name="Énfasis2 46 2" xfId="12835"/>
    <cellStyle name="Énfasis2 46 2 2" xfId="12836"/>
    <cellStyle name="Énfasis2 46 2 3" xfId="12837"/>
    <cellStyle name="Énfasis2 46 3" xfId="12838"/>
    <cellStyle name="Énfasis2 46 4" xfId="12839"/>
    <cellStyle name="Énfasis2 47" xfId="12840"/>
    <cellStyle name="Énfasis2 47 2" xfId="12841"/>
    <cellStyle name="Énfasis2 47 2 2" xfId="12842"/>
    <cellStyle name="Énfasis2 47 2 3" xfId="12843"/>
    <cellStyle name="Énfasis2 47 3" xfId="12844"/>
    <cellStyle name="Énfasis2 47 4" xfId="12845"/>
    <cellStyle name="Énfasis2 48" xfId="12846"/>
    <cellStyle name="Énfasis2 48 2" xfId="12847"/>
    <cellStyle name="Énfasis2 48 2 2" xfId="12848"/>
    <cellStyle name="Énfasis2 48 2 3" xfId="12849"/>
    <cellStyle name="Énfasis2 48 3" xfId="12850"/>
    <cellStyle name="Énfasis2 48 4" xfId="12851"/>
    <cellStyle name="Énfasis2 49" xfId="12852"/>
    <cellStyle name="Énfasis2 49 2" xfId="12853"/>
    <cellStyle name="Énfasis2 49 2 2" xfId="12854"/>
    <cellStyle name="Énfasis2 49 2 3" xfId="12855"/>
    <cellStyle name="Énfasis2 49 3" xfId="12856"/>
    <cellStyle name="Énfasis2 49 4" xfId="12857"/>
    <cellStyle name="Énfasis2 5" xfId="12858"/>
    <cellStyle name="Énfasis2 5 2" xfId="12859"/>
    <cellStyle name="Énfasis2 5 2 2" xfId="12860"/>
    <cellStyle name="Énfasis2 5 2 3" xfId="12861"/>
    <cellStyle name="Énfasis2 5 3" xfId="12862"/>
    <cellStyle name="Énfasis2 5 4" xfId="12863"/>
    <cellStyle name="Énfasis2 50" xfId="12864"/>
    <cellStyle name="Énfasis2 50 2" xfId="12865"/>
    <cellStyle name="Énfasis2 50 2 2" xfId="12866"/>
    <cellStyle name="Énfasis2 50 2 3" xfId="12867"/>
    <cellStyle name="Énfasis2 50 3" xfId="12868"/>
    <cellStyle name="Énfasis2 50 4" xfId="12869"/>
    <cellStyle name="Énfasis2 51" xfId="12870"/>
    <cellStyle name="Énfasis2 51 2" xfId="12871"/>
    <cellStyle name="Énfasis2 51 2 2" xfId="12872"/>
    <cellStyle name="Énfasis2 51 2 3" xfId="12873"/>
    <cellStyle name="Énfasis2 51 3" xfId="12874"/>
    <cellStyle name="Énfasis2 51 4" xfId="12875"/>
    <cellStyle name="Énfasis2 52" xfId="12876"/>
    <cellStyle name="Énfasis2 52 2" xfId="12877"/>
    <cellStyle name="Énfasis2 52 2 2" xfId="12878"/>
    <cellStyle name="Énfasis2 52 2 3" xfId="12879"/>
    <cellStyle name="Énfasis2 52 3" xfId="12880"/>
    <cellStyle name="Énfasis2 52 4" xfId="12881"/>
    <cellStyle name="Énfasis2 53" xfId="12882"/>
    <cellStyle name="Énfasis2 53 2" xfId="12883"/>
    <cellStyle name="Énfasis2 53 2 2" xfId="12884"/>
    <cellStyle name="Énfasis2 53 2 3" xfId="12885"/>
    <cellStyle name="Énfasis2 53 3" xfId="12886"/>
    <cellStyle name="Énfasis2 53 4" xfId="12887"/>
    <cellStyle name="Énfasis2 54" xfId="12888"/>
    <cellStyle name="Énfasis2 54 2" xfId="12889"/>
    <cellStyle name="Énfasis2 54 2 2" xfId="12890"/>
    <cellStyle name="Énfasis2 54 2 3" xfId="12891"/>
    <cellStyle name="Énfasis2 54 3" xfId="12892"/>
    <cellStyle name="Énfasis2 54 4" xfId="12893"/>
    <cellStyle name="Énfasis2 55" xfId="12894"/>
    <cellStyle name="Énfasis2 55 2" xfId="12895"/>
    <cellStyle name="Énfasis2 55 2 2" xfId="12896"/>
    <cellStyle name="Énfasis2 55 2 3" xfId="12897"/>
    <cellStyle name="Énfasis2 55 3" xfId="12898"/>
    <cellStyle name="Énfasis2 55 4" xfId="12899"/>
    <cellStyle name="Énfasis2 56" xfId="12900"/>
    <cellStyle name="Énfasis2 56 2" xfId="12901"/>
    <cellStyle name="Énfasis2 56 2 2" xfId="12902"/>
    <cellStyle name="Énfasis2 56 2 3" xfId="12903"/>
    <cellStyle name="Énfasis2 56 3" xfId="12904"/>
    <cellStyle name="Énfasis2 56 4" xfId="12905"/>
    <cellStyle name="Énfasis2 57" xfId="12906"/>
    <cellStyle name="Énfasis2 57 2" xfId="12907"/>
    <cellStyle name="Énfasis2 57 2 2" xfId="12908"/>
    <cellStyle name="Énfasis2 57 2 3" xfId="12909"/>
    <cellStyle name="Énfasis2 57 3" xfId="12910"/>
    <cellStyle name="Énfasis2 57 4" xfId="12911"/>
    <cellStyle name="Énfasis2 58" xfId="12912"/>
    <cellStyle name="Énfasis2 58 2" xfId="12913"/>
    <cellStyle name="Énfasis2 58 2 2" xfId="12914"/>
    <cellStyle name="Énfasis2 58 2 3" xfId="12915"/>
    <cellStyle name="Énfasis2 58 3" xfId="12916"/>
    <cellStyle name="Énfasis2 58 4" xfId="12917"/>
    <cellStyle name="Énfasis2 59" xfId="12918"/>
    <cellStyle name="Énfasis2 59 2" xfId="12919"/>
    <cellStyle name="Énfasis2 59 2 2" xfId="12920"/>
    <cellStyle name="Énfasis2 59 2 3" xfId="12921"/>
    <cellStyle name="Énfasis2 59 3" xfId="12922"/>
    <cellStyle name="Énfasis2 59 4" xfId="12923"/>
    <cellStyle name="Énfasis2 6" xfId="12924"/>
    <cellStyle name="Énfasis2 6 2" xfId="12925"/>
    <cellStyle name="Énfasis2 6 2 2" xfId="12926"/>
    <cellStyle name="Énfasis2 6 2 3" xfId="12927"/>
    <cellStyle name="Énfasis2 6 3" xfId="12928"/>
    <cellStyle name="Énfasis2 6 4" xfId="12929"/>
    <cellStyle name="Énfasis2 60" xfId="12930"/>
    <cellStyle name="Énfasis2 60 2" xfId="12931"/>
    <cellStyle name="Énfasis2 60 2 2" xfId="12932"/>
    <cellStyle name="Énfasis2 60 2 3" xfId="12933"/>
    <cellStyle name="Énfasis2 60 3" xfId="12934"/>
    <cellStyle name="Énfasis2 60 4" xfId="12935"/>
    <cellStyle name="Énfasis2 61" xfId="12936"/>
    <cellStyle name="Énfasis2 61 2" xfId="12937"/>
    <cellStyle name="Énfasis2 61 2 2" xfId="12938"/>
    <cellStyle name="Énfasis2 61 2 3" xfId="12939"/>
    <cellStyle name="Énfasis2 61 3" xfId="12940"/>
    <cellStyle name="Énfasis2 61 4" xfId="12941"/>
    <cellStyle name="Énfasis2 62" xfId="12942"/>
    <cellStyle name="Énfasis2 62 2" xfId="12943"/>
    <cellStyle name="Énfasis2 62 2 2" xfId="12944"/>
    <cellStyle name="Énfasis2 62 2 3" xfId="12945"/>
    <cellStyle name="Énfasis2 62 3" xfId="12946"/>
    <cellStyle name="Énfasis2 62 4" xfId="12947"/>
    <cellStyle name="Énfasis2 63" xfId="12948"/>
    <cellStyle name="Énfasis2 63 2" xfId="12949"/>
    <cellStyle name="Énfasis2 63 2 2" xfId="12950"/>
    <cellStyle name="Énfasis2 63 2 3" xfId="12951"/>
    <cellStyle name="Énfasis2 63 3" xfId="12952"/>
    <cellStyle name="Énfasis2 63 4" xfId="12953"/>
    <cellStyle name="Énfasis2 64" xfId="12954"/>
    <cellStyle name="Énfasis2 64 2" xfId="12955"/>
    <cellStyle name="Énfasis2 64 2 2" xfId="12956"/>
    <cellStyle name="Énfasis2 64 2 3" xfId="12957"/>
    <cellStyle name="Énfasis2 64 3" xfId="12958"/>
    <cellStyle name="Énfasis2 64 4" xfId="12959"/>
    <cellStyle name="Énfasis2 65" xfId="12960"/>
    <cellStyle name="Énfasis2 65 2" xfId="12961"/>
    <cellStyle name="Énfasis2 65 2 2" xfId="12962"/>
    <cellStyle name="Énfasis2 65 2 3" xfId="12963"/>
    <cellStyle name="Énfasis2 65 3" xfId="12964"/>
    <cellStyle name="Énfasis2 65 4" xfId="12965"/>
    <cellStyle name="Énfasis2 66" xfId="12966"/>
    <cellStyle name="Énfasis2 66 2" xfId="12967"/>
    <cellStyle name="Énfasis2 66 2 2" xfId="12968"/>
    <cellStyle name="Énfasis2 66 2 3" xfId="12969"/>
    <cellStyle name="Énfasis2 66 3" xfId="12970"/>
    <cellStyle name="Énfasis2 66 4" xfId="12971"/>
    <cellStyle name="Énfasis2 67" xfId="12972"/>
    <cellStyle name="Énfasis2 67 2" xfId="12973"/>
    <cellStyle name="Énfasis2 67 2 2" xfId="12974"/>
    <cellStyle name="Énfasis2 67 2 3" xfId="12975"/>
    <cellStyle name="Énfasis2 67 3" xfId="12976"/>
    <cellStyle name="Énfasis2 67 4" xfId="12977"/>
    <cellStyle name="Énfasis2 68" xfId="12978"/>
    <cellStyle name="Énfasis2 68 2" xfId="12979"/>
    <cellStyle name="Énfasis2 68 2 2" xfId="12980"/>
    <cellStyle name="Énfasis2 68 2 3" xfId="12981"/>
    <cellStyle name="Énfasis2 68 3" xfId="12982"/>
    <cellStyle name="Énfasis2 68 4" xfId="12983"/>
    <cellStyle name="Énfasis2 69" xfId="12984"/>
    <cellStyle name="Énfasis2 69 2" xfId="12985"/>
    <cellStyle name="Énfasis2 69 2 2" xfId="12986"/>
    <cellStyle name="Énfasis2 69 2 3" xfId="12987"/>
    <cellStyle name="Énfasis2 69 3" xfId="12988"/>
    <cellStyle name="Énfasis2 69 4" xfId="12989"/>
    <cellStyle name="Énfasis2 7" xfId="12990"/>
    <cellStyle name="Énfasis2 7 2" xfId="12991"/>
    <cellStyle name="Énfasis2 7 2 2" xfId="12992"/>
    <cellStyle name="Énfasis2 7 2 3" xfId="12993"/>
    <cellStyle name="Énfasis2 7 3" xfId="12994"/>
    <cellStyle name="Énfasis2 7 4" xfId="12995"/>
    <cellStyle name="Énfasis2 70" xfId="12996"/>
    <cellStyle name="Énfasis2 70 2" xfId="12997"/>
    <cellStyle name="Énfasis2 70 2 2" xfId="12998"/>
    <cellStyle name="Énfasis2 70 2 3" xfId="12999"/>
    <cellStyle name="Énfasis2 70 3" xfId="13000"/>
    <cellStyle name="Énfasis2 70 4" xfId="13001"/>
    <cellStyle name="Énfasis2 71" xfId="13002"/>
    <cellStyle name="Énfasis2 71 2" xfId="13003"/>
    <cellStyle name="Énfasis2 71 2 2" xfId="13004"/>
    <cellStyle name="Énfasis2 71 2 3" xfId="13005"/>
    <cellStyle name="Énfasis2 71 3" xfId="13006"/>
    <cellStyle name="Énfasis2 71 4" xfId="13007"/>
    <cellStyle name="Énfasis2 72" xfId="13008"/>
    <cellStyle name="Énfasis2 72 2" xfId="13009"/>
    <cellStyle name="Énfasis2 72 2 2" xfId="13010"/>
    <cellStyle name="Énfasis2 72 2 3" xfId="13011"/>
    <cellStyle name="Énfasis2 72 3" xfId="13012"/>
    <cellStyle name="Énfasis2 72 4" xfId="13013"/>
    <cellStyle name="Énfasis2 73" xfId="13014"/>
    <cellStyle name="Énfasis2 73 2" xfId="13015"/>
    <cellStyle name="Énfasis2 73 2 2" xfId="13016"/>
    <cellStyle name="Énfasis2 73 2 3" xfId="13017"/>
    <cellStyle name="Énfasis2 73 3" xfId="13018"/>
    <cellStyle name="Énfasis2 73 4" xfId="13019"/>
    <cellStyle name="Énfasis2 74" xfId="13020"/>
    <cellStyle name="Énfasis2 74 2" xfId="13021"/>
    <cellStyle name="Énfasis2 74 2 2" xfId="13022"/>
    <cellStyle name="Énfasis2 74 2 3" xfId="13023"/>
    <cellStyle name="Énfasis2 74 3" xfId="13024"/>
    <cellStyle name="Énfasis2 74 4" xfId="13025"/>
    <cellStyle name="Énfasis2 75" xfId="13026"/>
    <cellStyle name="Énfasis2 75 2" xfId="13027"/>
    <cellStyle name="Énfasis2 75 2 2" xfId="13028"/>
    <cellStyle name="Énfasis2 75 2 3" xfId="13029"/>
    <cellStyle name="Énfasis2 75 3" xfId="13030"/>
    <cellStyle name="Énfasis2 75 4" xfId="13031"/>
    <cellStyle name="Énfasis2 76" xfId="13032"/>
    <cellStyle name="Énfasis2 76 2" xfId="13033"/>
    <cellStyle name="Énfasis2 76 2 2" xfId="13034"/>
    <cellStyle name="Énfasis2 76 2 3" xfId="13035"/>
    <cellStyle name="Énfasis2 76 3" xfId="13036"/>
    <cellStyle name="Énfasis2 76 4" xfId="13037"/>
    <cellStyle name="Énfasis2 77" xfId="13038"/>
    <cellStyle name="Énfasis2 77 2" xfId="13039"/>
    <cellStyle name="Énfasis2 77 2 2" xfId="13040"/>
    <cellStyle name="Énfasis2 77 2 3" xfId="13041"/>
    <cellStyle name="Énfasis2 77 3" xfId="13042"/>
    <cellStyle name="Énfasis2 77 4" xfId="13043"/>
    <cellStyle name="Énfasis2 78" xfId="13044"/>
    <cellStyle name="Énfasis2 78 2" xfId="13045"/>
    <cellStyle name="Énfasis2 78 2 2" xfId="13046"/>
    <cellStyle name="Énfasis2 78 2 3" xfId="13047"/>
    <cellStyle name="Énfasis2 78 3" xfId="13048"/>
    <cellStyle name="Énfasis2 78 4" xfId="13049"/>
    <cellStyle name="Énfasis2 79" xfId="13050"/>
    <cellStyle name="Énfasis2 79 2" xfId="13051"/>
    <cellStyle name="Énfasis2 79 2 2" xfId="13052"/>
    <cellStyle name="Énfasis2 79 2 3" xfId="13053"/>
    <cellStyle name="Énfasis2 79 3" xfId="13054"/>
    <cellStyle name="Énfasis2 79 4" xfId="13055"/>
    <cellStyle name="Énfasis2 8" xfId="13056"/>
    <cellStyle name="Énfasis2 8 2" xfId="13057"/>
    <cellStyle name="Énfasis2 8 2 2" xfId="13058"/>
    <cellStyle name="Énfasis2 8 2 3" xfId="13059"/>
    <cellStyle name="Énfasis2 8 3" xfId="13060"/>
    <cellStyle name="Énfasis2 8 4" xfId="13061"/>
    <cellStyle name="Énfasis2 80" xfId="13062"/>
    <cellStyle name="Énfasis2 80 2" xfId="13063"/>
    <cellStyle name="Énfasis2 80 2 2" xfId="13064"/>
    <cellStyle name="Énfasis2 80 2 3" xfId="13065"/>
    <cellStyle name="Énfasis2 80 3" xfId="13066"/>
    <cellStyle name="Énfasis2 80 4" xfId="13067"/>
    <cellStyle name="Énfasis2 81" xfId="13068"/>
    <cellStyle name="Énfasis2 81 2" xfId="13069"/>
    <cellStyle name="Énfasis2 81 2 2" xfId="13070"/>
    <cellStyle name="Énfasis2 81 2 3" xfId="13071"/>
    <cellStyle name="Énfasis2 81 3" xfId="13072"/>
    <cellStyle name="Énfasis2 81 4" xfId="13073"/>
    <cellStyle name="Énfasis2 82" xfId="13074"/>
    <cellStyle name="Énfasis2 82 2" xfId="13075"/>
    <cellStyle name="Énfasis2 82 2 2" xfId="13076"/>
    <cellStyle name="Énfasis2 82 2 3" xfId="13077"/>
    <cellStyle name="Énfasis2 82 3" xfId="13078"/>
    <cellStyle name="Énfasis2 82 4" xfId="13079"/>
    <cellStyle name="Énfasis2 83" xfId="13080"/>
    <cellStyle name="Énfasis2 83 2" xfId="13081"/>
    <cellStyle name="Énfasis2 83 2 2" xfId="13082"/>
    <cellStyle name="Énfasis2 83 2 3" xfId="13083"/>
    <cellStyle name="Énfasis2 83 3" xfId="13084"/>
    <cellStyle name="Énfasis2 83 4" xfId="13085"/>
    <cellStyle name="Énfasis2 84" xfId="13086"/>
    <cellStyle name="Énfasis2 84 2" xfId="13087"/>
    <cellStyle name="Énfasis2 84 2 2" xfId="13088"/>
    <cellStyle name="Énfasis2 84 2 3" xfId="13089"/>
    <cellStyle name="Énfasis2 84 3" xfId="13090"/>
    <cellStyle name="Énfasis2 84 4" xfId="13091"/>
    <cellStyle name="Énfasis2 85" xfId="13092"/>
    <cellStyle name="Énfasis2 85 2" xfId="13093"/>
    <cellStyle name="Énfasis2 85 2 2" xfId="13094"/>
    <cellStyle name="Énfasis2 85 2 3" xfId="13095"/>
    <cellStyle name="Énfasis2 85 3" xfId="13096"/>
    <cellStyle name="Énfasis2 85 4" xfId="13097"/>
    <cellStyle name="Énfasis2 86" xfId="13098"/>
    <cellStyle name="Énfasis2 86 2" xfId="13099"/>
    <cellStyle name="Énfasis2 86 2 2" xfId="13100"/>
    <cellStyle name="Énfasis2 86 2 3" xfId="13101"/>
    <cellStyle name="Énfasis2 86 3" xfId="13102"/>
    <cellStyle name="Énfasis2 86 4" xfId="13103"/>
    <cellStyle name="Énfasis2 87" xfId="13104"/>
    <cellStyle name="Énfasis2 87 2" xfId="13105"/>
    <cellStyle name="Énfasis2 87 2 2" xfId="13106"/>
    <cellStyle name="Énfasis2 87 2 3" xfId="13107"/>
    <cellStyle name="Énfasis2 87 3" xfId="13108"/>
    <cellStyle name="Énfasis2 87 4" xfId="13109"/>
    <cellStyle name="Énfasis2 88" xfId="13110"/>
    <cellStyle name="Énfasis2 88 2" xfId="13111"/>
    <cellStyle name="Énfasis2 88 2 2" xfId="13112"/>
    <cellStyle name="Énfasis2 88 2 3" xfId="13113"/>
    <cellStyle name="Énfasis2 88 3" xfId="13114"/>
    <cellStyle name="Énfasis2 88 4" xfId="13115"/>
    <cellStyle name="Énfasis2 89" xfId="13116"/>
    <cellStyle name="Énfasis2 89 2" xfId="13117"/>
    <cellStyle name="Énfasis2 89 2 2" xfId="13118"/>
    <cellStyle name="Énfasis2 89 2 3" xfId="13119"/>
    <cellStyle name="Énfasis2 89 3" xfId="13120"/>
    <cellStyle name="Énfasis2 89 4" xfId="13121"/>
    <cellStyle name="Énfasis2 9" xfId="13122"/>
    <cellStyle name="Énfasis2 9 2" xfId="13123"/>
    <cellStyle name="Énfasis2 9 2 2" xfId="13124"/>
    <cellStyle name="Énfasis2 9 2 3" xfId="13125"/>
    <cellStyle name="Énfasis2 9 3" xfId="13126"/>
    <cellStyle name="Énfasis2 9 4" xfId="13127"/>
    <cellStyle name="Énfasis2 90" xfId="13128"/>
    <cellStyle name="Énfasis2 90 2" xfId="13129"/>
    <cellStyle name="Énfasis2 90 2 2" xfId="13130"/>
    <cellStyle name="Énfasis2 90 2 3" xfId="13131"/>
    <cellStyle name="Énfasis2 90 3" xfId="13132"/>
    <cellStyle name="Énfasis2 90 4" xfId="13133"/>
    <cellStyle name="Énfasis2 91" xfId="13134"/>
    <cellStyle name="Énfasis2 91 2" xfId="13135"/>
    <cellStyle name="Énfasis2 91 2 2" xfId="13136"/>
    <cellStyle name="Énfasis2 91 2 3" xfId="13137"/>
    <cellStyle name="Énfasis2 91 3" xfId="13138"/>
    <cellStyle name="Énfasis2 91 4" xfId="13139"/>
    <cellStyle name="Énfasis2 92" xfId="13140"/>
    <cellStyle name="Énfasis2 92 2" xfId="13141"/>
    <cellStyle name="Énfasis2 92 2 2" xfId="13142"/>
    <cellStyle name="Énfasis2 92 2 3" xfId="13143"/>
    <cellStyle name="Énfasis2 92 3" xfId="13144"/>
    <cellStyle name="Énfasis2 92 4" xfId="13145"/>
    <cellStyle name="Énfasis2 93" xfId="13146"/>
    <cellStyle name="Énfasis2 93 2" xfId="13147"/>
    <cellStyle name="Énfasis2 93 2 2" xfId="13148"/>
    <cellStyle name="Énfasis2 93 2 3" xfId="13149"/>
    <cellStyle name="Énfasis2 93 3" xfId="13150"/>
    <cellStyle name="Énfasis2 93 4" xfId="13151"/>
    <cellStyle name="Énfasis2 94" xfId="13152"/>
    <cellStyle name="Énfasis2 94 2" xfId="13153"/>
    <cellStyle name="Énfasis2 94 2 2" xfId="13154"/>
    <cellStyle name="Énfasis2 94 2 3" xfId="13155"/>
    <cellStyle name="Énfasis2 94 3" xfId="13156"/>
    <cellStyle name="Énfasis2 94 4" xfId="13157"/>
    <cellStyle name="Énfasis2 95" xfId="13158"/>
    <cellStyle name="Énfasis2 95 2" xfId="13159"/>
    <cellStyle name="Énfasis2 95 2 2" xfId="13160"/>
    <cellStyle name="Énfasis2 95 2 3" xfId="13161"/>
    <cellStyle name="Énfasis2 95 3" xfId="13162"/>
    <cellStyle name="Énfasis2 95 4" xfId="13163"/>
    <cellStyle name="Énfasis2 96" xfId="13164"/>
    <cellStyle name="Énfasis2 96 2" xfId="13165"/>
    <cellStyle name="Énfasis2 96 2 2" xfId="13166"/>
    <cellStyle name="Énfasis2 96 2 3" xfId="13167"/>
    <cellStyle name="Énfasis2 96 3" xfId="13168"/>
    <cellStyle name="Énfasis2 96 4" xfId="13169"/>
    <cellStyle name="Énfasis2 97" xfId="13170"/>
    <cellStyle name="Énfasis2 97 2" xfId="13171"/>
    <cellStyle name="Énfasis2 97 2 2" xfId="13172"/>
    <cellStyle name="Énfasis2 97 2 3" xfId="13173"/>
    <cellStyle name="Énfasis2 97 3" xfId="13174"/>
    <cellStyle name="Énfasis2 97 4" xfId="13175"/>
    <cellStyle name="Énfasis2 98" xfId="13176"/>
    <cellStyle name="Énfasis2 98 2" xfId="13177"/>
    <cellStyle name="Énfasis2 98 2 2" xfId="13178"/>
    <cellStyle name="Énfasis2 98 2 3" xfId="13179"/>
    <cellStyle name="Énfasis2 98 3" xfId="13180"/>
    <cellStyle name="Énfasis2 98 4" xfId="13181"/>
    <cellStyle name="Énfasis2 99" xfId="13182"/>
    <cellStyle name="Énfasis2 99 2" xfId="13183"/>
    <cellStyle name="Énfasis2 99 2 2" xfId="13184"/>
    <cellStyle name="Énfasis2 99 2 3" xfId="13185"/>
    <cellStyle name="Énfasis2 99 3" xfId="13186"/>
    <cellStyle name="Énfasis2 99 4" xfId="13187"/>
    <cellStyle name="Énfasis3 - 20%" xfId="44786"/>
    <cellStyle name="Énfasis3 - 40%" xfId="44787"/>
    <cellStyle name="Énfasis3 - 60%" xfId="44788"/>
    <cellStyle name="Énfasis3 10" xfId="13188"/>
    <cellStyle name="Énfasis3 10 2" xfId="13189"/>
    <cellStyle name="Énfasis3 10 2 2" xfId="13190"/>
    <cellStyle name="Énfasis3 10 2 3" xfId="13191"/>
    <cellStyle name="Énfasis3 10 3" xfId="13192"/>
    <cellStyle name="Énfasis3 10 4" xfId="13193"/>
    <cellStyle name="Énfasis3 100" xfId="13194"/>
    <cellStyle name="Énfasis3 100 2" xfId="13195"/>
    <cellStyle name="Énfasis3 100 2 2" xfId="13196"/>
    <cellStyle name="Énfasis3 100 2 3" xfId="13197"/>
    <cellStyle name="Énfasis3 100 3" xfId="13198"/>
    <cellStyle name="Énfasis3 100 4" xfId="13199"/>
    <cellStyle name="Énfasis3 101" xfId="13200"/>
    <cellStyle name="Énfasis3 101 2" xfId="13201"/>
    <cellStyle name="Énfasis3 101 2 2" xfId="13202"/>
    <cellStyle name="Énfasis3 101 2 3" xfId="13203"/>
    <cellStyle name="Énfasis3 101 3" xfId="13204"/>
    <cellStyle name="Énfasis3 101 4" xfId="13205"/>
    <cellStyle name="Énfasis3 102" xfId="13206"/>
    <cellStyle name="Énfasis3 102 2" xfId="13207"/>
    <cellStyle name="Énfasis3 102 2 2" xfId="13208"/>
    <cellStyle name="Énfasis3 102 2 3" xfId="13209"/>
    <cellStyle name="Énfasis3 102 3" xfId="13210"/>
    <cellStyle name="Énfasis3 102 4" xfId="13211"/>
    <cellStyle name="Énfasis3 103" xfId="13212"/>
    <cellStyle name="Énfasis3 103 2" xfId="13213"/>
    <cellStyle name="Énfasis3 103 2 2" xfId="13214"/>
    <cellStyle name="Énfasis3 103 2 3" xfId="13215"/>
    <cellStyle name="Énfasis3 103 3" xfId="13216"/>
    <cellStyle name="Énfasis3 103 4" xfId="13217"/>
    <cellStyle name="Énfasis3 104" xfId="13218"/>
    <cellStyle name="Énfasis3 104 2" xfId="13219"/>
    <cellStyle name="Énfasis3 104 2 2" xfId="13220"/>
    <cellStyle name="Énfasis3 104 2 3" xfId="13221"/>
    <cellStyle name="Énfasis3 104 3" xfId="13222"/>
    <cellStyle name="Énfasis3 104 4" xfId="13223"/>
    <cellStyle name="Énfasis3 105" xfId="13224"/>
    <cellStyle name="Énfasis3 105 2" xfId="13225"/>
    <cellStyle name="Énfasis3 105 2 2" xfId="13226"/>
    <cellStyle name="Énfasis3 105 2 3" xfId="13227"/>
    <cellStyle name="Énfasis3 105 3" xfId="13228"/>
    <cellStyle name="Énfasis3 105 4" xfId="13229"/>
    <cellStyle name="Énfasis3 106" xfId="13230"/>
    <cellStyle name="Énfasis3 106 2" xfId="13231"/>
    <cellStyle name="Énfasis3 106 2 2" xfId="13232"/>
    <cellStyle name="Énfasis3 106 2 3" xfId="13233"/>
    <cellStyle name="Énfasis3 106 3" xfId="13234"/>
    <cellStyle name="Énfasis3 106 4" xfId="13235"/>
    <cellStyle name="Énfasis3 107" xfId="13236"/>
    <cellStyle name="Énfasis3 107 2" xfId="13237"/>
    <cellStyle name="Énfasis3 107 2 2" xfId="13238"/>
    <cellStyle name="Énfasis3 107 2 3" xfId="13239"/>
    <cellStyle name="Énfasis3 107 3" xfId="13240"/>
    <cellStyle name="Énfasis3 107 4" xfId="13241"/>
    <cellStyle name="Énfasis3 108" xfId="13242"/>
    <cellStyle name="Énfasis3 108 2" xfId="13243"/>
    <cellStyle name="Énfasis3 108 2 2" xfId="13244"/>
    <cellStyle name="Énfasis3 108 2 3" xfId="13245"/>
    <cellStyle name="Énfasis3 108 3" xfId="13246"/>
    <cellStyle name="Énfasis3 108 4" xfId="13247"/>
    <cellStyle name="Énfasis3 109" xfId="13248"/>
    <cellStyle name="Énfasis3 109 2" xfId="13249"/>
    <cellStyle name="Énfasis3 109 2 2" xfId="13250"/>
    <cellStyle name="Énfasis3 109 2 3" xfId="13251"/>
    <cellStyle name="Énfasis3 109 3" xfId="13252"/>
    <cellStyle name="Énfasis3 109 4" xfId="13253"/>
    <cellStyle name="Énfasis3 11" xfId="13254"/>
    <cellStyle name="Énfasis3 11 2" xfId="13255"/>
    <cellStyle name="Énfasis3 11 2 2" xfId="13256"/>
    <cellStyle name="Énfasis3 11 2 3" xfId="13257"/>
    <cellStyle name="Énfasis3 11 3" xfId="13258"/>
    <cellStyle name="Énfasis3 11 4" xfId="13259"/>
    <cellStyle name="Énfasis3 110" xfId="13260"/>
    <cellStyle name="Énfasis3 110 2" xfId="13261"/>
    <cellStyle name="Énfasis3 110 2 2" xfId="13262"/>
    <cellStyle name="Énfasis3 110 2 3" xfId="13263"/>
    <cellStyle name="Énfasis3 110 3" xfId="13264"/>
    <cellStyle name="Énfasis3 110 4" xfId="13265"/>
    <cellStyle name="Énfasis3 111" xfId="13266"/>
    <cellStyle name="Énfasis3 111 2" xfId="13267"/>
    <cellStyle name="Énfasis3 111 2 2" xfId="13268"/>
    <cellStyle name="Énfasis3 111 2 3" xfId="13269"/>
    <cellStyle name="Énfasis3 111 3" xfId="13270"/>
    <cellStyle name="Énfasis3 111 4" xfId="13271"/>
    <cellStyle name="Énfasis3 112" xfId="13272"/>
    <cellStyle name="Énfasis3 112 2" xfId="13273"/>
    <cellStyle name="Énfasis3 112 2 2" xfId="13274"/>
    <cellStyle name="Énfasis3 112 2 3" xfId="13275"/>
    <cellStyle name="Énfasis3 112 3" xfId="13276"/>
    <cellStyle name="Énfasis3 112 4" xfId="13277"/>
    <cellStyle name="Énfasis3 113" xfId="13278"/>
    <cellStyle name="Énfasis3 113 2" xfId="13279"/>
    <cellStyle name="Énfasis3 113 2 2" xfId="13280"/>
    <cellStyle name="Énfasis3 113 2 3" xfId="13281"/>
    <cellStyle name="Énfasis3 113 3" xfId="13282"/>
    <cellStyle name="Énfasis3 113 4" xfId="13283"/>
    <cellStyle name="Énfasis3 114" xfId="13284"/>
    <cellStyle name="Énfasis3 114 2" xfId="13285"/>
    <cellStyle name="Énfasis3 114 2 2" xfId="13286"/>
    <cellStyle name="Énfasis3 114 2 3" xfId="13287"/>
    <cellStyle name="Énfasis3 114 3" xfId="13288"/>
    <cellStyle name="Énfasis3 114 4" xfId="13289"/>
    <cellStyle name="Énfasis3 115" xfId="13290"/>
    <cellStyle name="Énfasis3 115 2" xfId="13291"/>
    <cellStyle name="Énfasis3 115 2 2" xfId="13292"/>
    <cellStyle name="Énfasis3 115 2 3" xfId="13293"/>
    <cellStyle name="Énfasis3 115 3" xfId="13294"/>
    <cellStyle name="Énfasis3 115 4" xfId="13295"/>
    <cellStyle name="Énfasis3 116" xfId="13296"/>
    <cellStyle name="Énfasis3 116 2" xfId="13297"/>
    <cellStyle name="Énfasis3 116 2 2" xfId="13298"/>
    <cellStyle name="Énfasis3 116 2 3" xfId="13299"/>
    <cellStyle name="Énfasis3 116 3" xfId="13300"/>
    <cellStyle name="Énfasis3 116 4" xfId="13301"/>
    <cellStyle name="Énfasis3 117" xfId="13302"/>
    <cellStyle name="Énfasis3 117 2" xfId="13303"/>
    <cellStyle name="Énfasis3 117 2 2" xfId="13304"/>
    <cellStyle name="Énfasis3 117 2 3" xfId="13305"/>
    <cellStyle name="Énfasis3 117 3" xfId="13306"/>
    <cellStyle name="Énfasis3 117 4" xfId="13307"/>
    <cellStyle name="Énfasis3 118" xfId="13308"/>
    <cellStyle name="Énfasis3 118 2" xfId="13309"/>
    <cellStyle name="Énfasis3 118 2 2" xfId="13310"/>
    <cellStyle name="Énfasis3 118 2 3" xfId="13311"/>
    <cellStyle name="Énfasis3 118 3" xfId="13312"/>
    <cellStyle name="Énfasis3 118 4" xfId="13313"/>
    <cellStyle name="Énfasis3 119" xfId="13314"/>
    <cellStyle name="Énfasis3 119 2" xfId="13315"/>
    <cellStyle name="Énfasis3 119 2 2" xfId="13316"/>
    <cellStyle name="Énfasis3 119 2 3" xfId="13317"/>
    <cellStyle name="Énfasis3 119 3" xfId="13318"/>
    <cellStyle name="Énfasis3 119 4" xfId="13319"/>
    <cellStyle name="Énfasis3 12" xfId="13320"/>
    <cellStyle name="Énfasis3 12 2" xfId="13321"/>
    <cellStyle name="Énfasis3 12 2 2" xfId="13322"/>
    <cellStyle name="Énfasis3 12 2 3" xfId="13323"/>
    <cellStyle name="Énfasis3 12 3" xfId="13324"/>
    <cellStyle name="Énfasis3 12 4" xfId="13325"/>
    <cellStyle name="Énfasis3 120" xfId="13326"/>
    <cellStyle name="Énfasis3 120 2" xfId="13327"/>
    <cellStyle name="Énfasis3 120 2 2" xfId="13328"/>
    <cellStyle name="Énfasis3 120 2 3" xfId="13329"/>
    <cellStyle name="Énfasis3 120 3" xfId="13330"/>
    <cellStyle name="Énfasis3 120 4" xfId="13331"/>
    <cellStyle name="Énfasis3 121" xfId="13332"/>
    <cellStyle name="Énfasis3 121 2" xfId="13333"/>
    <cellStyle name="Énfasis3 121 2 2" xfId="13334"/>
    <cellStyle name="Énfasis3 121 2 3" xfId="13335"/>
    <cellStyle name="Énfasis3 121 3" xfId="13336"/>
    <cellStyle name="Énfasis3 121 4" xfId="13337"/>
    <cellStyle name="Énfasis3 122" xfId="13338"/>
    <cellStyle name="Énfasis3 122 2" xfId="13339"/>
    <cellStyle name="Énfasis3 122 2 2" xfId="13340"/>
    <cellStyle name="Énfasis3 122 2 3" xfId="13341"/>
    <cellStyle name="Énfasis3 122 3" xfId="13342"/>
    <cellStyle name="Énfasis3 122 4" xfId="13343"/>
    <cellStyle name="Énfasis3 123" xfId="13344"/>
    <cellStyle name="Énfasis3 123 2" xfId="13345"/>
    <cellStyle name="Énfasis3 123 2 2" xfId="13346"/>
    <cellStyle name="Énfasis3 123 2 3" xfId="13347"/>
    <cellStyle name="Énfasis3 123 3" xfId="13348"/>
    <cellStyle name="Énfasis3 123 4" xfId="13349"/>
    <cellStyle name="Énfasis3 124" xfId="13350"/>
    <cellStyle name="Énfasis3 124 2" xfId="13351"/>
    <cellStyle name="Énfasis3 124 2 2" xfId="13352"/>
    <cellStyle name="Énfasis3 124 2 3" xfId="13353"/>
    <cellStyle name="Énfasis3 124 3" xfId="13354"/>
    <cellStyle name="Énfasis3 124 4" xfId="13355"/>
    <cellStyle name="Énfasis3 125" xfId="13356"/>
    <cellStyle name="Énfasis3 125 2" xfId="13357"/>
    <cellStyle name="Énfasis3 125 2 2" xfId="13358"/>
    <cellStyle name="Énfasis3 125 2 3" xfId="13359"/>
    <cellStyle name="Énfasis3 125 3" xfId="13360"/>
    <cellStyle name="Énfasis3 125 4" xfId="13361"/>
    <cellStyle name="Énfasis3 126" xfId="13362"/>
    <cellStyle name="Énfasis3 126 2" xfId="13363"/>
    <cellStyle name="Énfasis3 126 2 2" xfId="13364"/>
    <cellStyle name="Énfasis3 126 2 3" xfId="13365"/>
    <cellStyle name="Énfasis3 126 3" xfId="13366"/>
    <cellStyle name="Énfasis3 126 4" xfId="13367"/>
    <cellStyle name="Énfasis3 127" xfId="13368"/>
    <cellStyle name="Énfasis3 127 2" xfId="13369"/>
    <cellStyle name="Énfasis3 127 2 2" xfId="13370"/>
    <cellStyle name="Énfasis3 127 2 3" xfId="13371"/>
    <cellStyle name="Énfasis3 127 3" xfId="13372"/>
    <cellStyle name="Énfasis3 127 4" xfId="13373"/>
    <cellStyle name="Énfasis3 128" xfId="13374"/>
    <cellStyle name="Énfasis3 128 2" xfId="13375"/>
    <cellStyle name="Énfasis3 128 2 2" xfId="13376"/>
    <cellStyle name="Énfasis3 128 2 3" xfId="13377"/>
    <cellStyle name="Énfasis3 128 3" xfId="13378"/>
    <cellStyle name="Énfasis3 128 4" xfId="13379"/>
    <cellStyle name="Énfasis3 129" xfId="13380"/>
    <cellStyle name="Énfasis3 129 2" xfId="13381"/>
    <cellStyle name="Énfasis3 129 2 2" xfId="13382"/>
    <cellStyle name="Énfasis3 129 2 3" xfId="13383"/>
    <cellStyle name="Énfasis3 129 3" xfId="13384"/>
    <cellStyle name="Énfasis3 129 4" xfId="13385"/>
    <cellStyle name="Énfasis3 13" xfId="13386"/>
    <cellStyle name="Énfasis3 13 2" xfId="13387"/>
    <cellStyle name="Énfasis3 13 2 2" xfId="13388"/>
    <cellStyle name="Énfasis3 13 2 3" xfId="13389"/>
    <cellStyle name="Énfasis3 13 3" xfId="13390"/>
    <cellStyle name="Énfasis3 13 4" xfId="13391"/>
    <cellStyle name="Énfasis3 130" xfId="13392"/>
    <cellStyle name="Énfasis3 130 2" xfId="13393"/>
    <cellStyle name="Énfasis3 130 2 2" xfId="13394"/>
    <cellStyle name="Énfasis3 130 2 3" xfId="13395"/>
    <cellStyle name="Énfasis3 130 3" xfId="13396"/>
    <cellStyle name="Énfasis3 130 4" xfId="13397"/>
    <cellStyle name="Énfasis3 131" xfId="13398"/>
    <cellStyle name="Énfasis3 131 2" xfId="13399"/>
    <cellStyle name="Énfasis3 131 2 2" xfId="13400"/>
    <cellStyle name="Énfasis3 131 2 3" xfId="13401"/>
    <cellStyle name="Énfasis3 131 3" xfId="13402"/>
    <cellStyle name="Énfasis3 131 4" xfId="13403"/>
    <cellStyle name="Énfasis3 132" xfId="13404"/>
    <cellStyle name="Énfasis3 132 2" xfId="13405"/>
    <cellStyle name="Énfasis3 132 2 2" xfId="13406"/>
    <cellStyle name="Énfasis3 132 2 3" xfId="13407"/>
    <cellStyle name="Énfasis3 132 3" xfId="13408"/>
    <cellStyle name="Énfasis3 132 4" xfId="13409"/>
    <cellStyle name="Énfasis3 133" xfId="13410"/>
    <cellStyle name="Énfasis3 133 2" xfId="13411"/>
    <cellStyle name="Énfasis3 133 2 2" xfId="13412"/>
    <cellStyle name="Énfasis3 133 2 3" xfId="13413"/>
    <cellStyle name="Énfasis3 133 3" xfId="13414"/>
    <cellStyle name="Énfasis3 133 4" xfId="13415"/>
    <cellStyle name="Énfasis3 134" xfId="13416"/>
    <cellStyle name="Énfasis3 134 2" xfId="13417"/>
    <cellStyle name="Énfasis3 134 2 2" xfId="13418"/>
    <cellStyle name="Énfasis3 134 2 3" xfId="13419"/>
    <cellStyle name="Énfasis3 134 3" xfId="13420"/>
    <cellStyle name="Énfasis3 134 4" xfId="13421"/>
    <cellStyle name="Énfasis3 135" xfId="13422"/>
    <cellStyle name="Énfasis3 135 2" xfId="13423"/>
    <cellStyle name="Énfasis3 135 2 2" xfId="13424"/>
    <cellStyle name="Énfasis3 135 2 3" xfId="13425"/>
    <cellStyle name="Énfasis3 135 3" xfId="13426"/>
    <cellStyle name="Énfasis3 135 4" xfId="13427"/>
    <cellStyle name="Énfasis3 136" xfId="13428"/>
    <cellStyle name="Énfasis3 136 2" xfId="13429"/>
    <cellStyle name="Énfasis3 136 2 2" xfId="13430"/>
    <cellStyle name="Énfasis3 136 2 3" xfId="13431"/>
    <cellStyle name="Énfasis3 136 3" xfId="13432"/>
    <cellStyle name="Énfasis3 136 4" xfId="13433"/>
    <cellStyle name="Énfasis3 137" xfId="13434"/>
    <cellStyle name="Énfasis3 137 2" xfId="13435"/>
    <cellStyle name="Énfasis3 137 2 2" xfId="13436"/>
    <cellStyle name="Énfasis3 137 2 3" xfId="13437"/>
    <cellStyle name="Énfasis3 137 3" xfId="13438"/>
    <cellStyle name="Énfasis3 137 4" xfId="13439"/>
    <cellStyle name="Énfasis3 138" xfId="13440"/>
    <cellStyle name="Énfasis3 138 2" xfId="13441"/>
    <cellStyle name="Énfasis3 138 2 2" xfId="13442"/>
    <cellStyle name="Énfasis3 138 2 3" xfId="13443"/>
    <cellStyle name="Énfasis3 138 3" xfId="13444"/>
    <cellStyle name="Énfasis3 138 4" xfId="13445"/>
    <cellStyle name="Énfasis3 139" xfId="13446"/>
    <cellStyle name="Énfasis3 139 2" xfId="13447"/>
    <cellStyle name="Énfasis3 139 2 2" xfId="13448"/>
    <cellStyle name="Énfasis3 139 2 3" xfId="13449"/>
    <cellStyle name="Énfasis3 139 3" xfId="13450"/>
    <cellStyle name="Énfasis3 139 4" xfId="13451"/>
    <cellStyle name="Énfasis3 14" xfId="13452"/>
    <cellStyle name="Énfasis3 14 2" xfId="13453"/>
    <cellStyle name="Énfasis3 14 2 2" xfId="13454"/>
    <cellStyle name="Énfasis3 14 2 3" xfId="13455"/>
    <cellStyle name="Énfasis3 14 3" xfId="13456"/>
    <cellStyle name="Énfasis3 14 4" xfId="13457"/>
    <cellStyle name="Énfasis3 140" xfId="13458"/>
    <cellStyle name="Énfasis3 140 2" xfId="13459"/>
    <cellStyle name="Énfasis3 140 2 2" xfId="13460"/>
    <cellStyle name="Énfasis3 140 2 3" xfId="13461"/>
    <cellStyle name="Énfasis3 140 3" xfId="13462"/>
    <cellStyle name="Énfasis3 140 4" xfId="13463"/>
    <cellStyle name="Énfasis3 141" xfId="13464"/>
    <cellStyle name="Énfasis3 141 2" xfId="13465"/>
    <cellStyle name="Énfasis3 141 2 2" xfId="13466"/>
    <cellStyle name="Énfasis3 141 2 3" xfId="13467"/>
    <cellStyle name="Énfasis3 141 3" xfId="13468"/>
    <cellStyle name="Énfasis3 141 4" xfId="13469"/>
    <cellStyle name="Énfasis3 142" xfId="13470"/>
    <cellStyle name="Énfasis3 142 2" xfId="13471"/>
    <cellStyle name="Énfasis3 142 2 2" xfId="13472"/>
    <cellStyle name="Énfasis3 142 2 3" xfId="13473"/>
    <cellStyle name="Énfasis3 142 3" xfId="13474"/>
    <cellStyle name="Énfasis3 142 4" xfId="13475"/>
    <cellStyle name="Énfasis3 143" xfId="13476"/>
    <cellStyle name="Énfasis3 143 2" xfId="13477"/>
    <cellStyle name="Énfasis3 143 2 2" xfId="13478"/>
    <cellStyle name="Énfasis3 143 2 3" xfId="13479"/>
    <cellStyle name="Énfasis3 143 3" xfId="13480"/>
    <cellStyle name="Énfasis3 143 4" xfId="13481"/>
    <cellStyle name="Énfasis3 144" xfId="13482"/>
    <cellStyle name="Énfasis3 144 2" xfId="13483"/>
    <cellStyle name="Énfasis3 144 2 2" xfId="13484"/>
    <cellStyle name="Énfasis3 144 2 3" xfId="13485"/>
    <cellStyle name="Énfasis3 144 3" xfId="13486"/>
    <cellStyle name="Énfasis3 144 4" xfId="13487"/>
    <cellStyle name="Énfasis3 145" xfId="13488"/>
    <cellStyle name="Énfasis3 145 2" xfId="13489"/>
    <cellStyle name="Énfasis3 145 2 2" xfId="13490"/>
    <cellStyle name="Énfasis3 145 2 3" xfId="13491"/>
    <cellStyle name="Énfasis3 145 3" xfId="13492"/>
    <cellStyle name="Énfasis3 145 4" xfId="13493"/>
    <cellStyle name="Énfasis3 146" xfId="13494"/>
    <cellStyle name="Énfasis3 146 2" xfId="13495"/>
    <cellStyle name="Énfasis3 146 2 2" xfId="13496"/>
    <cellStyle name="Énfasis3 146 2 3" xfId="13497"/>
    <cellStyle name="Énfasis3 146 3" xfId="13498"/>
    <cellStyle name="Énfasis3 146 4" xfId="13499"/>
    <cellStyle name="Énfasis3 147" xfId="13500"/>
    <cellStyle name="Énfasis3 147 2" xfId="13501"/>
    <cellStyle name="Énfasis3 147 2 2" xfId="13502"/>
    <cellStyle name="Énfasis3 147 2 3" xfId="13503"/>
    <cellStyle name="Énfasis3 147 3" xfId="13504"/>
    <cellStyle name="Énfasis3 147 4" xfId="13505"/>
    <cellStyle name="Énfasis3 148" xfId="13506"/>
    <cellStyle name="Énfasis3 148 2" xfId="13507"/>
    <cellStyle name="Énfasis3 148 2 2" xfId="13508"/>
    <cellStyle name="Énfasis3 148 2 3" xfId="13509"/>
    <cellStyle name="Énfasis3 148 3" xfId="13510"/>
    <cellStyle name="Énfasis3 148 4" xfId="13511"/>
    <cellStyle name="Énfasis3 149" xfId="13512"/>
    <cellStyle name="Énfasis3 149 2" xfId="13513"/>
    <cellStyle name="Énfasis3 149 2 2" xfId="13514"/>
    <cellStyle name="Énfasis3 149 2 3" xfId="13515"/>
    <cellStyle name="Énfasis3 149 3" xfId="13516"/>
    <cellStyle name="Énfasis3 149 4" xfId="13517"/>
    <cellStyle name="Énfasis3 15" xfId="13518"/>
    <cellStyle name="Énfasis3 15 2" xfId="13519"/>
    <cellStyle name="Énfasis3 15 2 2" xfId="13520"/>
    <cellStyle name="Énfasis3 15 2 3" xfId="13521"/>
    <cellStyle name="Énfasis3 15 3" xfId="13522"/>
    <cellStyle name="Énfasis3 15 4" xfId="13523"/>
    <cellStyle name="Énfasis3 150" xfId="13524"/>
    <cellStyle name="Énfasis3 150 2" xfId="13525"/>
    <cellStyle name="Énfasis3 150 2 2" xfId="13526"/>
    <cellStyle name="Énfasis3 150 2 3" xfId="13527"/>
    <cellStyle name="Énfasis3 150 3" xfId="13528"/>
    <cellStyle name="Énfasis3 150 4" xfId="13529"/>
    <cellStyle name="Énfasis3 151" xfId="13530"/>
    <cellStyle name="Énfasis3 151 2" xfId="13531"/>
    <cellStyle name="Énfasis3 151 2 2" xfId="13532"/>
    <cellStyle name="Énfasis3 151 2 3" xfId="13533"/>
    <cellStyle name="Énfasis3 151 3" xfId="13534"/>
    <cellStyle name="Énfasis3 151 4" xfId="13535"/>
    <cellStyle name="Énfasis3 152" xfId="13536"/>
    <cellStyle name="Énfasis3 152 2" xfId="13537"/>
    <cellStyle name="Énfasis3 152 2 2" xfId="13538"/>
    <cellStyle name="Énfasis3 152 2 3" xfId="13539"/>
    <cellStyle name="Énfasis3 152 3" xfId="13540"/>
    <cellStyle name="Énfasis3 152 4" xfId="13541"/>
    <cellStyle name="Énfasis3 153" xfId="13542"/>
    <cellStyle name="Énfasis3 153 2" xfId="13543"/>
    <cellStyle name="Énfasis3 153 2 2" xfId="13544"/>
    <cellStyle name="Énfasis3 153 2 3" xfId="13545"/>
    <cellStyle name="Énfasis3 153 3" xfId="13546"/>
    <cellStyle name="Énfasis3 153 4" xfId="13547"/>
    <cellStyle name="Énfasis3 154" xfId="13548"/>
    <cellStyle name="Énfasis3 154 2" xfId="13549"/>
    <cellStyle name="Énfasis3 154 2 2" xfId="13550"/>
    <cellStyle name="Énfasis3 154 2 3" xfId="13551"/>
    <cellStyle name="Énfasis3 154 3" xfId="13552"/>
    <cellStyle name="Énfasis3 154 4" xfId="13553"/>
    <cellStyle name="Énfasis3 155" xfId="13554"/>
    <cellStyle name="Énfasis3 155 2" xfId="13555"/>
    <cellStyle name="Énfasis3 155 2 2" xfId="13556"/>
    <cellStyle name="Énfasis3 155 2 3" xfId="13557"/>
    <cellStyle name="Énfasis3 155 3" xfId="13558"/>
    <cellStyle name="Énfasis3 155 4" xfId="13559"/>
    <cellStyle name="Énfasis3 156" xfId="13560"/>
    <cellStyle name="Énfasis3 156 2" xfId="13561"/>
    <cellStyle name="Énfasis3 156 2 2" xfId="13562"/>
    <cellStyle name="Énfasis3 156 2 3" xfId="13563"/>
    <cellStyle name="Énfasis3 156 3" xfId="13564"/>
    <cellStyle name="Énfasis3 156 4" xfId="13565"/>
    <cellStyle name="Énfasis3 157" xfId="13566"/>
    <cellStyle name="Énfasis3 157 2" xfId="13567"/>
    <cellStyle name="Énfasis3 157 2 2" xfId="13568"/>
    <cellStyle name="Énfasis3 157 2 3" xfId="13569"/>
    <cellStyle name="Énfasis3 157 3" xfId="13570"/>
    <cellStyle name="Énfasis3 157 4" xfId="13571"/>
    <cellStyle name="Énfasis3 158" xfId="13572"/>
    <cellStyle name="Énfasis3 158 2" xfId="13573"/>
    <cellStyle name="Énfasis3 158 2 2" xfId="13574"/>
    <cellStyle name="Énfasis3 158 2 3" xfId="13575"/>
    <cellStyle name="Énfasis3 158 3" xfId="13576"/>
    <cellStyle name="Énfasis3 158 4" xfId="13577"/>
    <cellStyle name="Énfasis3 159" xfId="13578"/>
    <cellStyle name="Énfasis3 159 2" xfId="13579"/>
    <cellStyle name="Énfasis3 159 2 2" xfId="13580"/>
    <cellStyle name="Énfasis3 159 2 3" xfId="13581"/>
    <cellStyle name="Énfasis3 159 3" xfId="13582"/>
    <cellStyle name="Énfasis3 159 4" xfId="13583"/>
    <cellStyle name="Énfasis3 16" xfId="13584"/>
    <cellStyle name="Énfasis3 16 2" xfId="13585"/>
    <cellStyle name="Énfasis3 16 2 2" xfId="13586"/>
    <cellStyle name="Énfasis3 16 2 3" xfId="13587"/>
    <cellStyle name="Énfasis3 16 3" xfId="13588"/>
    <cellStyle name="Énfasis3 16 4" xfId="13589"/>
    <cellStyle name="Énfasis3 160" xfId="13590"/>
    <cellStyle name="Énfasis3 160 2" xfId="13591"/>
    <cellStyle name="Énfasis3 160 2 2" xfId="13592"/>
    <cellStyle name="Énfasis3 160 2 3" xfId="13593"/>
    <cellStyle name="Énfasis3 160 3" xfId="13594"/>
    <cellStyle name="Énfasis3 160 4" xfId="13595"/>
    <cellStyle name="Énfasis3 161" xfId="13596"/>
    <cellStyle name="Énfasis3 161 2" xfId="13597"/>
    <cellStyle name="Énfasis3 161 2 2" xfId="13598"/>
    <cellStyle name="Énfasis3 161 2 3" xfId="13599"/>
    <cellStyle name="Énfasis3 161 3" xfId="13600"/>
    <cellStyle name="Énfasis3 161 4" xfId="13601"/>
    <cellStyle name="Énfasis3 162" xfId="13602"/>
    <cellStyle name="Énfasis3 162 2" xfId="13603"/>
    <cellStyle name="Énfasis3 162 2 2" xfId="13604"/>
    <cellStyle name="Énfasis3 162 2 3" xfId="13605"/>
    <cellStyle name="Énfasis3 162 3" xfId="13606"/>
    <cellStyle name="Énfasis3 162 4" xfId="13607"/>
    <cellStyle name="Énfasis3 163" xfId="13608"/>
    <cellStyle name="Énfasis3 163 2" xfId="13609"/>
    <cellStyle name="Énfasis3 163 2 2" xfId="13610"/>
    <cellStyle name="Énfasis3 163 2 3" xfId="13611"/>
    <cellStyle name="Énfasis3 163 3" xfId="13612"/>
    <cellStyle name="Énfasis3 163 4" xfId="13613"/>
    <cellStyle name="Énfasis3 164" xfId="13614"/>
    <cellStyle name="Énfasis3 164 2" xfId="13615"/>
    <cellStyle name="Énfasis3 164 2 2" xfId="13616"/>
    <cellStyle name="Énfasis3 164 2 3" xfId="13617"/>
    <cellStyle name="Énfasis3 164 3" xfId="13618"/>
    <cellStyle name="Énfasis3 164 4" xfId="13619"/>
    <cellStyle name="Énfasis3 165" xfId="13620"/>
    <cellStyle name="Énfasis3 165 2" xfId="13621"/>
    <cellStyle name="Énfasis3 165 2 2" xfId="13622"/>
    <cellStyle name="Énfasis3 165 2 3" xfId="13623"/>
    <cellStyle name="Énfasis3 165 3" xfId="13624"/>
    <cellStyle name="Énfasis3 165 4" xfId="13625"/>
    <cellStyle name="Énfasis3 166" xfId="13626"/>
    <cellStyle name="Énfasis3 166 2" xfId="13627"/>
    <cellStyle name="Énfasis3 166 2 2" xfId="13628"/>
    <cellStyle name="Énfasis3 166 2 3" xfId="13629"/>
    <cellStyle name="Énfasis3 166 3" xfId="13630"/>
    <cellStyle name="Énfasis3 166 4" xfId="13631"/>
    <cellStyle name="Énfasis3 167" xfId="13632"/>
    <cellStyle name="Énfasis3 167 2" xfId="13633"/>
    <cellStyle name="Énfasis3 167 2 2" xfId="13634"/>
    <cellStyle name="Énfasis3 167 2 3" xfId="13635"/>
    <cellStyle name="Énfasis3 167 3" xfId="13636"/>
    <cellStyle name="Énfasis3 167 4" xfId="13637"/>
    <cellStyle name="Énfasis3 168" xfId="13638"/>
    <cellStyle name="Énfasis3 168 2" xfId="13639"/>
    <cellStyle name="Énfasis3 168 2 2" xfId="13640"/>
    <cellStyle name="Énfasis3 168 2 3" xfId="13641"/>
    <cellStyle name="Énfasis3 168 3" xfId="13642"/>
    <cellStyle name="Énfasis3 168 4" xfId="13643"/>
    <cellStyle name="Énfasis3 169" xfId="13644"/>
    <cellStyle name="Énfasis3 169 2" xfId="13645"/>
    <cellStyle name="Énfasis3 169 2 2" xfId="13646"/>
    <cellStyle name="Énfasis3 169 2 3" xfId="13647"/>
    <cellStyle name="Énfasis3 169 3" xfId="13648"/>
    <cellStyle name="Énfasis3 169 4" xfId="13649"/>
    <cellStyle name="Énfasis3 17" xfId="13650"/>
    <cellStyle name="Énfasis3 17 2" xfId="13651"/>
    <cellStyle name="Énfasis3 17 2 2" xfId="13652"/>
    <cellStyle name="Énfasis3 17 2 3" xfId="13653"/>
    <cellStyle name="Énfasis3 17 3" xfId="13654"/>
    <cellStyle name="Énfasis3 17 4" xfId="13655"/>
    <cellStyle name="Énfasis3 170" xfId="13656"/>
    <cellStyle name="Énfasis3 170 2" xfId="13657"/>
    <cellStyle name="Énfasis3 170 2 2" xfId="13658"/>
    <cellStyle name="Énfasis3 170 2 3" xfId="13659"/>
    <cellStyle name="Énfasis3 170 3" xfId="13660"/>
    <cellStyle name="Énfasis3 170 4" xfId="13661"/>
    <cellStyle name="Énfasis3 171" xfId="13662"/>
    <cellStyle name="Énfasis3 171 2" xfId="13663"/>
    <cellStyle name="Énfasis3 171 2 2" xfId="13664"/>
    <cellStyle name="Énfasis3 171 2 3" xfId="13665"/>
    <cellStyle name="Énfasis3 171 3" xfId="13666"/>
    <cellStyle name="Énfasis3 171 4" xfId="13667"/>
    <cellStyle name="Énfasis3 172" xfId="13668"/>
    <cellStyle name="Énfasis3 172 2" xfId="13669"/>
    <cellStyle name="Énfasis3 172 2 2" xfId="13670"/>
    <cellStyle name="Énfasis3 172 2 3" xfId="13671"/>
    <cellStyle name="Énfasis3 172 3" xfId="13672"/>
    <cellStyle name="Énfasis3 172 4" xfId="13673"/>
    <cellStyle name="Énfasis3 173" xfId="13674"/>
    <cellStyle name="Énfasis3 173 2" xfId="13675"/>
    <cellStyle name="Énfasis3 173 2 2" xfId="13676"/>
    <cellStyle name="Énfasis3 173 2 3" xfId="13677"/>
    <cellStyle name="Énfasis3 173 3" xfId="13678"/>
    <cellStyle name="Énfasis3 173 4" xfId="13679"/>
    <cellStyle name="Énfasis3 174" xfId="13680"/>
    <cellStyle name="Énfasis3 174 2" xfId="13681"/>
    <cellStyle name="Énfasis3 174 2 2" xfId="13682"/>
    <cellStyle name="Énfasis3 174 2 3" xfId="13683"/>
    <cellStyle name="Énfasis3 174 3" xfId="13684"/>
    <cellStyle name="Énfasis3 174 4" xfId="13685"/>
    <cellStyle name="Énfasis3 175" xfId="13686"/>
    <cellStyle name="Énfasis3 175 2" xfId="13687"/>
    <cellStyle name="Énfasis3 175 2 2" xfId="13688"/>
    <cellStyle name="Énfasis3 175 2 3" xfId="13689"/>
    <cellStyle name="Énfasis3 175 3" xfId="13690"/>
    <cellStyle name="Énfasis3 175 4" xfId="13691"/>
    <cellStyle name="Énfasis3 176" xfId="13692"/>
    <cellStyle name="Énfasis3 176 2" xfId="13693"/>
    <cellStyle name="Énfasis3 176 2 2" xfId="13694"/>
    <cellStyle name="Énfasis3 176 2 3" xfId="13695"/>
    <cellStyle name="Énfasis3 176 3" xfId="13696"/>
    <cellStyle name="Énfasis3 176 4" xfId="13697"/>
    <cellStyle name="Énfasis3 177" xfId="13698"/>
    <cellStyle name="Énfasis3 177 2" xfId="13699"/>
    <cellStyle name="Énfasis3 177 2 2" xfId="13700"/>
    <cellStyle name="Énfasis3 177 2 3" xfId="13701"/>
    <cellStyle name="Énfasis3 177 3" xfId="13702"/>
    <cellStyle name="Énfasis3 177 4" xfId="13703"/>
    <cellStyle name="Énfasis3 178" xfId="13704"/>
    <cellStyle name="Énfasis3 178 2" xfId="13705"/>
    <cellStyle name="Énfasis3 178 2 2" xfId="13706"/>
    <cellStyle name="Énfasis3 178 2 3" xfId="13707"/>
    <cellStyle name="Énfasis3 178 3" xfId="13708"/>
    <cellStyle name="Énfasis3 178 4" xfId="13709"/>
    <cellStyle name="Énfasis3 179" xfId="13710"/>
    <cellStyle name="Énfasis3 179 2" xfId="13711"/>
    <cellStyle name="Énfasis3 179 2 2" xfId="13712"/>
    <cellStyle name="Énfasis3 179 2 3" xfId="13713"/>
    <cellStyle name="Énfasis3 179 3" xfId="13714"/>
    <cellStyle name="Énfasis3 179 4" xfId="13715"/>
    <cellStyle name="Énfasis3 18" xfId="13716"/>
    <cellStyle name="Énfasis3 18 2" xfId="13717"/>
    <cellStyle name="Énfasis3 18 2 2" xfId="13718"/>
    <cellStyle name="Énfasis3 18 2 3" xfId="13719"/>
    <cellStyle name="Énfasis3 18 3" xfId="13720"/>
    <cellStyle name="Énfasis3 18 4" xfId="13721"/>
    <cellStyle name="Énfasis3 180" xfId="13722"/>
    <cellStyle name="Énfasis3 180 2" xfId="13723"/>
    <cellStyle name="Énfasis3 180 2 2" xfId="13724"/>
    <cellStyle name="Énfasis3 180 2 3" xfId="13725"/>
    <cellStyle name="Énfasis3 180 3" xfId="13726"/>
    <cellStyle name="Énfasis3 180 4" xfId="13727"/>
    <cellStyle name="Énfasis3 181" xfId="13728"/>
    <cellStyle name="Énfasis3 181 2" xfId="13729"/>
    <cellStyle name="Énfasis3 181 2 2" xfId="13730"/>
    <cellStyle name="Énfasis3 181 2 3" xfId="13731"/>
    <cellStyle name="Énfasis3 181 3" xfId="13732"/>
    <cellStyle name="Énfasis3 181 4" xfId="13733"/>
    <cellStyle name="Énfasis3 182" xfId="13734"/>
    <cellStyle name="Énfasis3 182 2" xfId="13735"/>
    <cellStyle name="Énfasis3 182 2 2" xfId="13736"/>
    <cellStyle name="Énfasis3 182 2 3" xfId="13737"/>
    <cellStyle name="Énfasis3 182 3" xfId="13738"/>
    <cellStyle name="Énfasis3 182 4" xfId="13739"/>
    <cellStyle name="Énfasis3 183" xfId="13740"/>
    <cellStyle name="Énfasis3 183 2" xfId="13741"/>
    <cellStyle name="Énfasis3 183 2 2" xfId="13742"/>
    <cellStyle name="Énfasis3 183 2 3" xfId="13743"/>
    <cellStyle name="Énfasis3 183 3" xfId="13744"/>
    <cellStyle name="Énfasis3 183 4" xfId="13745"/>
    <cellStyle name="Énfasis3 184" xfId="13746"/>
    <cellStyle name="Énfasis3 184 2" xfId="13747"/>
    <cellStyle name="Énfasis3 184 2 2" xfId="13748"/>
    <cellStyle name="Énfasis3 184 2 3" xfId="13749"/>
    <cellStyle name="Énfasis3 184 3" xfId="13750"/>
    <cellStyle name="Énfasis3 184 4" xfId="13751"/>
    <cellStyle name="Énfasis3 185" xfId="13752"/>
    <cellStyle name="Énfasis3 185 2" xfId="13753"/>
    <cellStyle name="Énfasis3 185 2 2" xfId="13754"/>
    <cellStyle name="Énfasis3 185 2 3" xfId="13755"/>
    <cellStyle name="Énfasis3 185 3" xfId="13756"/>
    <cellStyle name="Énfasis3 185 4" xfId="13757"/>
    <cellStyle name="Énfasis3 186" xfId="13758"/>
    <cellStyle name="Énfasis3 186 2" xfId="13759"/>
    <cellStyle name="Énfasis3 186 2 2" xfId="13760"/>
    <cellStyle name="Énfasis3 186 2 3" xfId="13761"/>
    <cellStyle name="Énfasis3 186 3" xfId="13762"/>
    <cellStyle name="Énfasis3 186 4" xfId="13763"/>
    <cellStyle name="Énfasis3 187" xfId="13764"/>
    <cellStyle name="Énfasis3 187 2" xfId="13765"/>
    <cellStyle name="Énfasis3 187 2 2" xfId="13766"/>
    <cellStyle name="Énfasis3 187 2 3" xfId="13767"/>
    <cellStyle name="Énfasis3 187 3" xfId="13768"/>
    <cellStyle name="Énfasis3 187 4" xfId="13769"/>
    <cellStyle name="Énfasis3 188" xfId="13770"/>
    <cellStyle name="Énfasis3 188 2" xfId="13771"/>
    <cellStyle name="Énfasis3 188 2 2" xfId="13772"/>
    <cellStyle name="Énfasis3 188 2 3" xfId="13773"/>
    <cellStyle name="Énfasis3 188 3" xfId="13774"/>
    <cellStyle name="Énfasis3 188 4" xfId="13775"/>
    <cellStyle name="Énfasis3 189" xfId="13776"/>
    <cellStyle name="Énfasis3 189 2" xfId="13777"/>
    <cellStyle name="Énfasis3 189 2 2" xfId="13778"/>
    <cellStyle name="Énfasis3 189 2 3" xfId="13779"/>
    <cellStyle name="Énfasis3 189 3" xfId="13780"/>
    <cellStyle name="Énfasis3 189 4" xfId="13781"/>
    <cellStyle name="Énfasis3 19" xfId="13782"/>
    <cellStyle name="Énfasis3 19 2" xfId="13783"/>
    <cellStyle name="Énfasis3 19 2 2" xfId="13784"/>
    <cellStyle name="Énfasis3 19 2 3" xfId="13785"/>
    <cellStyle name="Énfasis3 19 3" xfId="13786"/>
    <cellStyle name="Énfasis3 19 4" xfId="13787"/>
    <cellStyle name="Énfasis3 190" xfId="13788"/>
    <cellStyle name="Énfasis3 190 2" xfId="13789"/>
    <cellStyle name="Énfasis3 190 2 2" xfId="13790"/>
    <cellStyle name="Énfasis3 190 2 3" xfId="13791"/>
    <cellStyle name="Énfasis3 190 3" xfId="13792"/>
    <cellStyle name="Énfasis3 190 4" xfId="13793"/>
    <cellStyle name="Énfasis3 2" xfId="88"/>
    <cellStyle name="Énfasis3 2 10" xfId="13794"/>
    <cellStyle name="Énfasis3 2 11" xfId="13795"/>
    <cellStyle name="Énfasis3 2 12" xfId="13796"/>
    <cellStyle name="Énfasis3 2 13" xfId="13797"/>
    <cellStyle name="Énfasis3 2 14" xfId="13798"/>
    <cellStyle name="Énfasis3 2 15" xfId="13799"/>
    <cellStyle name="Énfasis3 2 2" xfId="13800"/>
    <cellStyle name="Énfasis3 2 2 2" xfId="13801"/>
    <cellStyle name="Énfasis3 2 2 3" xfId="13802"/>
    <cellStyle name="Énfasis3 2 3" xfId="13803"/>
    <cellStyle name="Énfasis3 2 4" xfId="13804"/>
    <cellStyle name="Énfasis3 2 5" xfId="13805"/>
    <cellStyle name="Énfasis3 2 6" xfId="13806"/>
    <cellStyle name="Énfasis3 2 7" xfId="13807"/>
    <cellStyle name="Énfasis3 2 8" xfId="13808"/>
    <cellStyle name="Énfasis3 2 9" xfId="13809"/>
    <cellStyle name="Énfasis3 20" xfId="13810"/>
    <cellStyle name="Énfasis3 20 2" xfId="13811"/>
    <cellStyle name="Énfasis3 20 2 2" xfId="13812"/>
    <cellStyle name="Énfasis3 20 2 3" xfId="13813"/>
    <cellStyle name="Énfasis3 20 3" xfId="13814"/>
    <cellStyle name="Énfasis3 20 4" xfId="13815"/>
    <cellStyle name="Énfasis3 21" xfId="13816"/>
    <cellStyle name="Énfasis3 21 2" xfId="13817"/>
    <cellStyle name="Énfasis3 21 2 2" xfId="13818"/>
    <cellStyle name="Énfasis3 21 2 3" xfId="13819"/>
    <cellStyle name="Énfasis3 21 3" xfId="13820"/>
    <cellStyle name="Énfasis3 21 4" xfId="13821"/>
    <cellStyle name="Énfasis3 22" xfId="13822"/>
    <cellStyle name="Énfasis3 22 2" xfId="13823"/>
    <cellStyle name="Énfasis3 22 2 2" xfId="13824"/>
    <cellStyle name="Énfasis3 22 2 3" xfId="13825"/>
    <cellStyle name="Énfasis3 22 3" xfId="13826"/>
    <cellStyle name="Énfasis3 22 4" xfId="13827"/>
    <cellStyle name="Énfasis3 23" xfId="13828"/>
    <cellStyle name="Énfasis3 23 2" xfId="13829"/>
    <cellStyle name="Énfasis3 23 2 2" xfId="13830"/>
    <cellStyle name="Énfasis3 23 2 3" xfId="13831"/>
    <cellStyle name="Énfasis3 23 3" xfId="13832"/>
    <cellStyle name="Énfasis3 23 4" xfId="13833"/>
    <cellStyle name="Énfasis3 24" xfId="13834"/>
    <cellStyle name="Énfasis3 24 2" xfId="13835"/>
    <cellStyle name="Énfasis3 24 2 2" xfId="13836"/>
    <cellStyle name="Énfasis3 24 2 3" xfId="13837"/>
    <cellStyle name="Énfasis3 24 3" xfId="13838"/>
    <cellStyle name="Énfasis3 24 4" xfId="13839"/>
    <cellStyle name="Énfasis3 25" xfId="13840"/>
    <cellStyle name="Énfasis3 25 2" xfId="13841"/>
    <cellStyle name="Énfasis3 25 2 2" xfId="13842"/>
    <cellStyle name="Énfasis3 25 2 3" xfId="13843"/>
    <cellStyle name="Énfasis3 25 3" xfId="13844"/>
    <cellStyle name="Énfasis3 25 4" xfId="13845"/>
    <cellStyle name="Énfasis3 26" xfId="13846"/>
    <cellStyle name="Énfasis3 26 2" xfId="13847"/>
    <cellStyle name="Énfasis3 26 2 2" xfId="13848"/>
    <cellStyle name="Énfasis3 26 2 3" xfId="13849"/>
    <cellStyle name="Énfasis3 26 3" xfId="13850"/>
    <cellStyle name="Énfasis3 26 4" xfId="13851"/>
    <cellStyle name="Énfasis3 27" xfId="13852"/>
    <cellStyle name="Énfasis3 27 2" xfId="13853"/>
    <cellStyle name="Énfasis3 27 2 2" xfId="13854"/>
    <cellStyle name="Énfasis3 27 2 3" xfId="13855"/>
    <cellStyle name="Énfasis3 27 3" xfId="13856"/>
    <cellStyle name="Énfasis3 27 4" xfId="13857"/>
    <cellStyle name="Énfasis3 28" xfId="13858"/>
    <cellStyle name="Énfasis3 28 2" xfId="13859"/>
    <cellStyle name="Énfasis3 28 2 2" xfId="13860"/>
    <cellStyle name="Énfasis3 28 2 3" xfId="13861"/>
    <cellStyle name="Énfasis3 28 3" xfId="13862"/>
    <cellStyle name="Énfasis3 28 4" xfId="13863"/>
    <cellStyle name="Énfasis3 29" xfId="13864"/>
    <cellStyle name="Énfasis3 29 2" xfId="13865"/>
    <cellStyle name="Énfasis3 29 2 2" xfId="13866"/>
    <cellStyle name="Énfasis3 29 2 3" xfId="13867"/>
    <cellStyle name="Énfasis3 29 3" xfId="13868"/>
    <cellStyle name="Énfasis3 29 4" xfId="13869"/>
    <cellStyle name="Énfasis3 3" xfId="89"/>
    <cellStyle name="Énfasis3 3 2" xfId="13870"/>
    <cellStyle name="Énfasis3 3 2 2" xfId="13871"/>
    <cellStyle name="Énfasis3 3 2 3" xfId="13872"/>
    <cellStyle name="Énfasis3 3 3" xfId="13873"/>
    <cellStyle name="Énfasis3 3 4" xfId="13874"/>
    <cellStyle name="Énfasis3 3 5" xfId="13875"/>
    <cellStyle name="Énfasis3 30" xfId="13876"/>
    <cellStyle name="Énfasis3 30 2" xfId="13877"/>
    <cellStyle name="Énfasis3 30 2 2" xfId="13878"/>
    <cellStyle name="Énfasis3 30 2 3" xfId="13879"/>
    <cellStyle name="Énfasis3 30 3" xfId="13880"/>
    <cellStyle name="Énfasis3 30 4" xfId="13881"/>
    <cellStyle name="Énfasis3 31" xfId="13882"/>
    <cellStyle name="Énfasis3 31 2" xfId="13883"/>
    <cellStyle name="Énfasis3 31 2 2" xfId="13884"/>
    <cellStyle name="Énfasis3 31 2 3" xfId="13885"/>
    <cellStyle name="Énfasis3 31 3" xfId="13886"/>
    <cellStyle name="Énfasis3 31 4" xfId="13887"/>
    <cellStyle name="Énfasis3 32" xfId="13888"/>
    <cellStyle name="Énfasis3 32 2" xfId="13889"/>
    <cellStyle name="Énfasis3 32 2 2" xfId="13890"/>
    <cellStyle name="Énfasis3 32 2 3" xfId="13891"/>
    <cellStyle name="Énfasis3 32 3" xfId="13892"/>
    <cellStyle name="Énfasis3 32 4" xfId="13893"/>
    <cellStyle name="Énfasis3 33" xfId="13894"/>
    <cellStyle name="Énfasis3 33 2" xfId="13895"/>
    <cellStyle name="Énfasis3 33 2 2" xfId="13896"/>
    <cellStyle name="Énfasis3 33 2 3" xfId="13897"/>
    <cellStyle name="Énfasis3 33 3" xfId="13898"/>
    <cellStyle name="Énfasis3 33 4" xfId="13899"/>
    <cellStyle name="Énfasis3 34" xfId="13900"/>
    <cellStyle name="Énfasis3 34 2" xfId="13901"/>
    <cellStyle name="Énfasis3 34 2 2" xfId="13902"/>
    <cellStyle name="Énfasis3 34 2 3" xfId="13903"/>
    <cellStyle name="Énfasis3 34 3" xfId="13904"/>
    <cellStyle name="Énfasis3 34 4" xfId="13905"/>
    <cellStyle name="Énfasis3 35" xfId="13906"/>
    <cellStyle name="Énfasis3 35 2" xfId="13907"/>
    <cellStyle name="Énfasis3 35 2 2" xfId="13908"/>
    <cellStyle name="Énfasis3 35 2 3" xfId="13909"/>
    <cellStyle name="Énfasis3 35 3" xfId="13910"/>
    <cellStyle name="Énfasis3 35 4" xfId="13911"/>
    <cellStyle name="Énfasis3 36" xfId="13912"/>
    <cellStyle name="Énfasis3 36 2" xfId="13913"/>
    <cellStyle name="Énfasis3 36 2 2" xfId="13914"/>
    <cellStyle name="Énfasis3 36 2 3" xfId="13915"/>
    <cellStyle name="Énfasis3 36 3" xfId="13916"/>
    <cellStyle name="Énfasis3 36 4" xfId="13917"/>
    <cellStyle name="Énfasis3 37" xfId="13918"/>
    <cellStyle name="Énfasis3 37 2" xfId="13919"/>
    <cellStyle name="Énfasis3 37 2 2" xfId="13920"/>
    <cellStyle name="Énfasis3 37 2 3" xfId="13921"/>
    <cellStyle name="Énfasis3 37 3" xfId="13922"/>
    <cellStyle name="Énfasis3 37 4" xfId="13923"/>
    <cellStyle name="Énfasis3 38" xfId="13924"/>
    <cellStyle name="Énfasis3 38 2" xfId="13925"/>
    <cellStyle name="Énfasis3 38 2 2" xfId="13926"/>
    <cellStyle name="Énfasis3 38 2 3" xfId="13927"/>
    <cellStyle name="Énfasis3 38 3" xfId="13928"/>
    <cellStyle name="Énfasis3 38 4" xfId="13929"/>
    <cellStyle name="Énfasis3 39" xfId="13930"/>
    <cellStyle name="Énfasis3 39 2" xfId="13931"/>
    <cellStyle name="Énfasis3 39 2 2" xfId="13932"/>
    <cellStyle name="Énfasis3 39 2 3" xfId="13933"/>
    <cellStyle name="Énfasis3 39 3" xfId="13934"/>
    <cellStyle name="Énfasis3 39 4" xfId="13935"/>
    <cellStyle name="Énfasis3 4" xfId="90"/>
    <cellStyle name="Énfasis3 4 2" xfId="13936"/>
    <cellStyle name="Énfasis3 4 2 2" xfId="13937"/>
    <cellStyle name="Énfasis3 4 2 3" xfId="13938"/>
    <cellStyle name="Énfasis3 4 3" xfId="13939"/>
    <cellStyle name="Énfasis3 4 4" xfId="13940"/>
    <cellStyle name="Énfasis3 4 5" xfId="13941"/>
    <cellStyle name="Énfasis3 40" xfId="13942"/>
    <cellStyle name="Énfasis3 40 2" xfId="13943"/>
    <cellStyle name="Énfasis3 40 2 2" xfId="13944"/>
    <cellStyle name="Énfasis3 40 2 3" xfId="13945"/>
    <cellStyle name="Énfasis3 40 3" xfId="13946"/>
    <cellStyle name="Énfasis3 40 4" xfId="13947"/>
    <cellStyle name="Énfasis3 41" xfId="13948"/>
    <cellStyle name="Énfasis3 41 2" xfId="13949"/>
    <cellStyle name="Énfasis3 41 2 2" xfId="13950"/>
    <cellStyle name="Énfasis3 41 2 3" xfId="13951"/>
    <cellStyle name="Énfasis3 41 3" xfId="13952"/>
    <cellStyle name="Énfasis3 41 4" xfId="13953"/>
    <cellStyle name="Énfasis3 42" xfId="13954"/>
    <cellStyle name="Énfasis3 42 2" xfId="13955"/>
    <cellStyle name="Énfasis3 42 2 2" xfId="13956"/>
    <cellStyle name="Énfasis3 42 2 3" xfId="13957"/>
    <cellStyle name="Énfasis3 42 3" xfId="13958"/>
    <cellStyle name="Énfasis3 42 4" xfId="13959"/>
    <cellStyle name="Énfasis3 43" xfId="13960"/>
    <cellStyle name="Énfasis3 43 2" xfId="13961"/>
    <cellStyle name="Énfasis3 43 2 2" xfId="13962"/>
    <cellStyle name="Énfasis3 43 2 3" xfId="13963"/>
    <cellStyle name="Énfasis3 43 3" xfId="13964"/>
    <cellStyle name="Énfasis3 43 4" xfId="13965"/>
    <cellStyle name="Énfasis3 44" xfId="13966"/>
    <cellStyle name="Énfasis3 44 2" xfId="13967"/>
    <cellStyle name="Énfasis3 44 2 2" xfId="13968"/>
    <cellStyle name="Énfasis3 44 2 3" xfId="13969"/>
    <cellStyle name="Énfasis3 44 3" xfId="13970"/>
    <cellStyle name="Énfasis3 44 4" xfId="13971"/>
    <cellStyle name="Énfasis3 45" xfId="13972"/>
    <cellStyle name="Énfasis3 45 2" xfId="13973"/>
    <cellStyle name="Énfasis3 45 2 2" xfId="13974"/>
    <cellStyle name="Énfasis3 45 2 3" xfId="13975"/>
    <cellStyle name="Énfasis3 45 3" xfId="13976"/>
    <cellStyle name="Énfasis3 45 4" xfId="13977"/>
    <cellStyle name="Énfasis3 46" xfId="13978"/>
    <cellStyle name="Énfasis3 46 2" xfId="13979"/>
    <cellStyle name="Énfasis3 46 2 2" xfId="13980"/>
    <cellStyle name="Énfasis3 46 2 3" xfId="13981"/>
    <cellStyle name="Énfasis3 46 3" xfId="13982"/>
    <cellStyle name="Énfasis3 46 4" xfId="13983"/>
    <cellStyle name="Énfasis3 47" xfId="13984"/>
    <cellStyle name="Énfasis3 47 2" xfId="13985"/>
    <cellStyle name="Énfasis3 47 2 2" xfId="13986"/>
    <cellStyle name="Énfasis3 47 2 3" xfId="13987"/>
    <cellStyle name="Énfasis3 47 3" xfId="13988"/>
    <cellStyle name="Énfasis3 47 4" xfId="13989"/>
    <cellStyle name="Énfasis3 48" xfId="13990"/>
    <cellStyle name="Énfasis3 48 2" xfId="13991"/>
    <cellStyle name="Énfasis3 48 2 2" xfId="13992"/>
    <cellStyle name="Énfasis3 48 2 3" xfId="13993"/>
    <cellStyle name="Énfasis3 48 3" xfId="13994"/>
    <cellStyle name="Énfasis3 48 4" xfId="13995"/>
    <cellStyle name="Énfasis3 49" xfId="13996"/>
    <cellStyle name="Énfasis3 49 2" xfId="13997"/>
    <cellStyle name="Énfasis3 49 2 2" xfId="13998"/>
    <cellStyle name="Énfasis3 49 2 3" xfId="13999"/>
    <cellStyle name="Énfasis3 49 3" xfId="14000"/>
    <cellStyle name="Énfasis3 49 4" xfId="14001"/>
    <cellStyle name="Énfasis3 5" xfId="14002"/>
    <cellStyle name="Énfasis3 5 2" xfId="14003"/>
    <cellStyle name="Énfasis3 5 2 2" xfId="14004"/>
    <cellStyle name="Énfasis3 5 2 3" xfId="14005"/>
    <cellStyle name="Énfasis3 5 3" xfId="14006"/>
    <cellStyle name="Énfasis3 5 4" xfId="14007"/>
    <cellStyle name="Énfasis3 50" xfId="14008"/>
    <cellStyle name="Énfasis3 50 2" xfId="14009"/>
    <cellStyle name="Énfasis3 50 2 2" xfId="14010"/>
    <cellStyle name="Énfasis3 50 2 3" xfId="14011"/>
    <cellStyle name="Énfasis3 50 3" xfId="14012"/>
    <cellStyle name="Énfasis3 50 4" xfId="14013"/>
    <cellStyle name="Énfasis3 51" xfId="14014"/>
    <cellStyle name="Énfasis3 51 2" xfId="14015"/>
    <cellStyle name="Énfasis3 51 2 2" xfId="14016"/>
    <cellStyle name="Énfasis3 51 2 3" xfId="14017"/>
    <cellStyle name="Énfasis3 51 3" xfId="14018"/>
    <cellStyle name="Énfasis3 51 4" xfId="14019"/>
    <cellStyle name="Énfasis3 52" xfId="14020"/>
    <cellStyle name="Énfasis3 52 2" xfId="14021"/>
    <cellStyle name="Énfasis3 52 2 2" xfId="14022"/>
    <cellStyle name="Énfasis3 52 2 3" xfId="14023"/>
    <cellStyle name="Énfasis3 52 3" xfId="14024"/>
    <cellStyle name="Énfasis3 52 4" xfId="14025"/>
    <cellStyle name="Énfasis3 53" xfId="14026"/>
    <cellStyle name="Énfasis3 53 2" xfId="14027"/>
    <cellStyle name="Énfasis3 53 2 2" xfId="14028"/>
    <cellStyle name="Énfasis3 53 2 3" xfId="14029"/>
    <cellStyle name="Énfasis3 53 3" xfId="14030"/>
    <cellStyle name="Énfasis3 53 4" xfId="14031"/>
    <cellStyle name="Énfasis3 54" xfId="14032"/>
    <cellStyle name="Énfasis3 54 2" xfId="14033"/>
    <cellStyle name="Énfasis3 54 2 2" xfId="14034"/>
    <cellStyle name="Énfasis3 54 2 3" xfId="14035"/>
    <cellStyle name="Énfasis3 54 3" xfId="14036"/>
    <cellStyle name="Énfasis3 54 4" xfId="14037"/>
    <cellStyle name="Énfasis3 55" xfId="14038"/>
    <cellStyle name="Énfasis3 55 2" xfId="14039"/>
    <cellStyle name="Énfasis3 55 2 2" xfId="14040"/>
    <cellStyle name="Énfasis3 55 2 3" xfId="14041"/>
    <cellStyle name="Énfasis3 55 3" xfId="14042"/>
    <cellStyle name="Énfasis3 55 4" xfId="14043"/>
    <cellStyle name="Énfasis3 56" xfId="14044"/>
    <cellStyle name="Énfasis3 56 2" xfId="14045"/>
    <cellStyle name="Énfasis3 56 2 2" xfId="14046"/>
    <cellStyle name="Énfasis3 56 2 3" xfId="14047"/>
    <cellStyle name="Énfasis3 56 3" xfId="14048"/>
    <cellStyle name="Énfasis3 56 4" xfId="14049"/>
    <cellStyle name="Énfasis3 57" xfId="14050"/>
    <cellStyle name="Énfasis3 57 2" xfId="14051"/>
    <cellStyle name="Énfasis3 57 2 2" xfId="14052"/>
    <cellStyle name="Énfasis3 57 2 3" xfId="14053"/>
    <cellStyle name="Énfasis3 57 3" xfId="14054"/>
    <cellStyle name="Énfasis3 57 4" xfId="14055"/>
    <cellStyle name="Énfasis3 58" xfId="14056"/>
    <cellStyle name="Énfasis3 58 2" xfId="14057"/>
    <cellStyle name="Énfasis3 58 2 2" xfId="14058"/>
    <cellStyle name="Énfasis3 58 2 3" xfId="14059"/>
    <cellStyle name="Énfasis3 58 3" xfId="14060"/>
    <cellStyle name="Énfasis3 58 4" xfId="14061"/>
    <cellStyle name="Énfasis3 59" xfId="14062"/>
    <cellStyle name="Énfasis3 59 2" xfId="14063"/>
    <cellStyle name="Énfasis3 59 2 2" xfId="14064"/>
    <cellStyle name="Énfasis3 59 2 3" xfId="14065"/>
    <cellStyle name="Énfasis3 59 3" xfId="14066"/>
    <cellStyle name="Énfasis3 59 4" xfId="14067"/>
    <cellStyle name="Énfasis3 6" xfId="14068"/>
    <cellStyle name="Énfasis3 6 2" xfId="14069"/>
    <cellStyle name="Énfasis3 6 2 2" xfId="14070"/>
    <cellStyle name="Énfasis3 6 2 3" xfId="14071"/>
    <cellStyle name="Énfasis3 6 3" xfId="14072"/>
    <cellStyle name="Énfasis3 6 4" xfId="14073"/>
    <cellStyle name="Énfasis3 60" xfId="14074"/>
    <cellStyle name="Énfasis3 60 2" xfId="14075"/>
    <cellStyle name="Énfasis3 60 2 2" xfId="14076"/>
    <cellStyle name="Énfasis3 60 2 3" xfId="14077"/>
    <cellStyle name="Énfasis3 60 3" xfId="14078"/>
    <cellStyle name="Énfasis3 60 4" xfId="14079"/>
    <cellStyle name="Énfasis3 61" xfId="14080"/>
    <cellStyle name="Énfasis3 61 2" xfId="14081"/>
    <cellStyle name="Énfasis3 61 2 2" xfId="14082"/>
    <cellStyle name="Énfasis3 61 2 3" xfId="14083"/>
    <cellStyle name="Énfasis3 61 3" xfId="14084"/>
    <cellStyle name="Énfasis3 61 4" xfId="14085"/>
    <cellStyle name="Énfasis3 62" xfId="14086"/>
    <cellStyle name="Énfasis3 62 2" xfId="14087"/>
    <cellStyle name="Énfasis3 62 2 2" xfId="14088"/>
    <cellStyle name="Énfasis3 62 2 3" xfId="14089"/>
    <cellStyle name="Énfasis3 62 3" xfId="14090"/>
    <cellStyle name="Énfasis3 62 4" xfId="14091"/>
    <cellStyle name="Énfasis3 63" xfId="14092"/>
    <cellStyle name="Énfasis3 63 2" xfId="14093"/>
    <cellStyle name="Énfasis3 63 2 2" xfId="14094"/>
    <cellStyle name="Énfasis3 63 2 3" xfId="14095"/>
    <cellStyle name="Énfasis3 63 3" xfId="14096"/>
    <cellStyle name="Énfasis3 63 4" xfId="14097"/>
    <cellStyle name="Énfasis3 64" xfId="14098"/>
    <cellStyle name="Énfasis3 64 2" xfId="14099"/>
    <cellStyle name="Énfasis3 64 2 2" xfId="14100"/>
    <cellStyle name="Énfasis3 64 2 3" xfId="14101"/>
    <cellStyle name="Énfasis3 64 3" xfId="14102"/>
    <cellStyle name="Énfasis3 64 4" xfId="14103"/>
    <cellStyle name="Énfasis3 65" xfId="14104"/>
    <cellStyle name="Énfasis3 65 2" xfId="14105"/>
    <cellStyle name="Énfasis3 65 2 2" xfId="14106"/>
    <cellStyle name="Énfasis3 65 2 3" xfId="14107"/>
    <cellStyle name="Énfasis3 65 3" xfId="14108"/>
    <cellStyle name="Énfasis3 65 4" xfId="14109"/>
    <cellStyle name="Énfasis3 66" xfId="14110"/>
    <cellStyle name="Énfasis3 66 2" xfId="14111"/>
    <cellStyle name="Énfasis3 66 2 2" xfId="14112"/>
    <cellStyle name="Énfasis3 66 2 3" xfId="14113"/>
    <cellStyle name="Énfasis3 66 3" xfId="14114"/>
    <cellStyle name="Énfasis3 66 4" xfId="14115"/>
    <cellStyle name="Énfasis3 67" xfId="14116"/>
    <cellStyle name="Énfasis3 67 2" xfId="14117"/>
    <cellStyle name="Énfasis3 67 2 2" xfId="14118"/>
    <cellStyle name="Énfasis3 67 2 3" xfId="14119"/>
    <cellStyle name="Énfasis3 67 3" xfId="14120"/>
    <cellStyle name="Énfasis3 67 4" xfId="14121"/>
    <cellStyle name="Énfasis3 68" xfId="14122"/>
    <cellStyle name="Énfasis3 68 2" xfId="14123"/>
    <cellStyle name="Énfasis3 68 2 2" xfId="14124"/>
    <cellStyle name="Énfasis3 68 2 3" xfId="14125"/>
    <cellStyle name="Énfasis3 68 3" xfId="14126"/>
    <cellStyle name="Énfasis3 68 4" xfId="14127"/>
    <cellStyle name="Énfasis3 69" xfId="14128"/>
    <cellStyle name="Énfasis3 69 2" xfId="14129"/>
    <cellStyle name="Énfasis3 69 2 2" xfId="14130"/>
    <cellStyle name="Énfasis3 69 2 3" xfId="14131"/>
    <cellStyle name="Énfasis3 69 3" xfId="14132"/>
    <cellStyle name="Énfasis3 69 4" xfId="14133"/>
    <cellStyle name="Énfasis3 7" xfId="14134"/>
    <cellStyle name="Énfasis3 7 2" xfId="14135"/>
    <cellStyle name="Énfasis3 7 2 2" xfId="14136"/>
    <cellStyle name="Énfasis3 7 2 3" xfId="14137"/>
    <cellStyle name="Énfasis3 7 3" xfId="14138"/>
    <cellStyle name="Énfasis3 7 4" xfId="14139"/>
    <cellStyle name="Énfasis3 70" xfId="14140"/>
    <cellStyle name="Énfasis3 70 2" xfId="14141"/>
    <cellStyle name="Énfasis3 70 2 2" xfId="14142"/>
    <cellStyle name="Énfasis3 70 2 3" xfId="14143"/>
    <cellStyle name="Énfasis3 70 3" xfId="14144"/>
    <cellStyle name="Énfasis3 70 4" xfId="14145"/>
    <cellStyle name="Énfasis3 71" xfId="14146"/>
    <cellStyle name="Énfasis3 71 2" xfId="14147"/>
    <cellStyle name="Énfasis3 71 2 2" xfId="14148"/>
    <cellStyle name="Énfasis3 71 2 3" xfId="14149"/>
    <cellStyle name="Énfasis3 71 3" xfId="14150"/>
    <cellStyle name="Énfasis3 71 4" xfId="14151"/>
    <cellStyle name="Énfasis3 72" xfId="14152"/>
    <cellStyle name="Énfasis3 72 2" xfId="14153"/>
    <cellStyle name="Énfasis3 72 2 2" xfId="14154"/>
    <cellStyle name="Énfasis3 72 2 3" xfId="14155"/>
    <cellStyle name="Énfasis3 72 3" xfId="14156"/>
    <cellStyle name="Énfasis3 72 4" xfId="14157"/>
    <cellStyle name="Énfasis3 73" xfId="14158"/>
    <cellStyle name="Énfasis3 73 2" xfId="14159"/>
    <cellStyle name="Énfasis3 73 2 2" xfId="14160"/>
    <cellStyle name="Énfasis3 73 2 3" xfId="14161"/>
    <cellStyle name="Énfasis3 73 3" xfId="14162"/>
    <cellStyle name="Énfasis3 73 4" xfId="14163"/>
    <cellStyle name="Énfasis3 74" xfId="14164"/>
    <cellStyle name="Énfasis3 74 2" xfId="14165"/>
    <cellStyle name="Énfasis3 74 2 2" xfId="14166"/>
    <cellStyle name="Énfasis3 74 2 3" xfId="14167"/>
    <cellStyle name="Énfasis3 74 3" xfId="14168"/>
    <cellStyle name="Énfasis3 74 4" xfId="14169"/>
    <cellStyle name="Énfasis3 75" xfId="14170"/>
    <cellStyle name="Énfasis3 75 2" xfId="14171"/>
    <cellStyle name="Énfasis3 75 2 2" xfId="14172"/>
    <cellStyle name="Énfasis3 75 2 3" xfId="14173"/>
    <cellStyle name="Énfasis3 75 3" xfId="14174"/>
    <cellStyle name="Énfasis3 75 4" xfId="14175"/>
    <cellStyle name="Énfasis3 76" xfId="14176"/>
    <cellStyle name="Énfasis3 76 2" xfId="14177"/>
    <cellStyle name="Énfasis3 76 2 2" xfId="14178"/>
    <cellStyle name="Énfasis3 76 2 3" xfId="14179"/>
    <cellStyle name="Énfasis3 76 3" xfId="14180"/>
    <cellStyle name="Énfasis3 76 4" xfId="14181"/>
    <cellStyle name="Énfasis3 77" xfId="14182"/>
    <cellStyle name="Énfasis3 77 2" xfId="14183"/>
    <cellStyle name="Énfasis3 77 2 2" xfId="14184"/>
    <cellStyle name="Énfasis3 77 2 3" xfId="14185"/>
    <cellStyle name="Énfasis3 77 3" xfId="14186"/>
    <cellStyle name="Énfasis3 77 4" xfId="14187"/>
    <cellStyle name="Énfasis3 78" xfId="14188"/>
    <cellStyle name="Énfasis3 78 2" xfId="14189"/>
    <cellStyle name="Énfasis3 78 2 2" xfId="14190"/>
    <cellStyle name="Énfasis3 78 2 3" xfId="14191"/>
    <cellStyle name="Énfasis3 78 3" xfId="14192"/>
    <cellStyle name="Énfasis3 78 4" xfId="14193"/>
    <cellStyle name="Énfasis3 79" xfId="14194"/>
    <cellStyle name="Énfasis3 79 2" xfId="14195"/>
    <cellStyle name="Énfasis3 79 2 2" xfId="14196"/>
    <cellStyle name="Énfasis3 79 2 3" xfId="14197"/>
    <cellStyle name="Énfasis3 79 3" xfId="14198"/>
    <cellStyle name="Énfasis3 79 4" xfId="14199"/>
    <cellStyle name="Énfasis3 8" xfId="14200"/>
    <cellStyle name="Énfasis3 8 2" xfId="14201"/>
    <cellStyle name="Énfasis3 8 2 2" xfId="14202"/>
    <cellStyle name="Énfasis3 8 2 3" xfId="14203"/>
    <cellStyle name="Énfasis3 8 3" xfId="14204"/>
    <cellStyle name="Énfasis3 8 4" xfId="14205"/>
    <cellStyle name="Énfasis3 80" xfId="14206"/>
    <cellStyle name="Énfasis3 80 2" xfId="14207"/>
    <cellStyle name="Énfasis3 80 2 2" xfId="14208"/>
    <cellStyle name="Énfasis3 80 2 3" xfId="14209"/>
    <cellStyle name="Énfasis3 80 3" xfId="14210"/>
    <cellStyle name="Énfasis3 80 4" xfId="14211"/>
    <cellStyle name="Énfasis3 81" xfId="14212"/>
    <cellStyle name="Énfasis3 81 2" xfId="14213"/>
    <cellStyle name="Énfasis3 81 2 2" xfId="14214"/>
    <cellStyle name="Énfasis3 81 2 3" xfId="14215"/>
    <cellStyle name="Énfasis3 81 3" xfId="14216"/>
    <cellStyle name="Énfasis3 81 4" xfId="14217"/>
    <cellStyle name="Énfasis3 82" xfId="14218"/>
    <cellStyle name="Énfasis3 82 2" xfId="14219"/>
    <cellStyle name="Énfasis3 82 2 2" xfId="14220"/>
    <cellStyle name="Énfasis3 82 2 3" xfId="14221"/>
    <cellStyle name="Énfasis3 82 3" xfId="14222"/>
    <cellStyle name="Énfasis3 82 4" xfId="14223"/>
    <cellStyle name="Énfasis3 83" xfId="14224"/>
    <cellStyle name="Énfasis3 83 2" xfId="14225"/>
    <cellStyle name="Énfasis3 83 2 2" xfId="14226"/>
    <cellStyle name="Énfasis3 83 2 3" xfId="14227"/>
    <cellStyle name="Énfasis3 83 3" xfId="14228"/>
    <cellStyle name="Énfasis3 83 4" xfId="14229"/>
    <cellStyle name="Énfasis3 84" xfId="14230"/>
    <cellStyle name="Énfasis3 84 2" xfId="14231"/>
    <cellStyle name="Énfasis3 84 2 2" xfId="14232"/>
    <cellStyle name="Énfasis3 84 2 3" xfId="14233"/>
    <cellStyle name="Énfasis3 84 3" xfId="14234"/>
    <cellStyle name="Énfasis3 84 4" xfId="14235"/>
    <cellStyle name="Énfasis3 85" xfId="14236"/>
    <cellStyle name="Énfasis3 85 2" xfId="14237"/>
    <cellStyle name="Énfasis3 85 2 2" xfId="14238"/>
    <cellStyle name="Énfasis3 85 2 3" xfId="14239"/>
    <cellStyle name="Énfasis3 85 3" xfId="14240"/>
    <cellStyle name="Énfasis3 85 4" xfId="14241"/>
    <cellStyle name="Énfasis3 86" xfId="14242"/>
    <cellStyle name="Énfasis3 86 2" xfId="14243"/>
    <cellStyle name="Énfasis3 86 2 2" xfId="14244"/>
    <cellStyle name="Énfasis3 86 2 3" xfId="14245"/>
    <cellStyle name="Énfasis3 86 3" xfId="14246"/>
    <cellStyle name="Énfasis3 86 4" xfId="14247"/>
    <cellStyle name="Énfasis3 87" xfId="14248"/>
    <cellStyle name="Énfasis3 87 2" xfId="14249"/>
    <cellStyle name="Énfasis3 87 2 2" xfId="14250"/>
    <cellStyle name="Énfasis3 87 2 3" xfId="14251"/>
    <cellStyle name="Énfasis3 87 3" xfId="14252"/>
    <cellStyle name="Énfasis3 87 4" xfId="14253"/>
    <cellStyle name="Énfasis3 88" xfId="14254"/>
    <cellStyle name="Énfasis3 88 2" xfId="14255"/>
    <cellStyle name="Énfasis3 88 2 2" xfId="14256"/>
    <cellStyle name="Énfasis3 88 2 3" xfId="14257"/>
    <cellStyle name="Énfasis3 88 3" xfId="14258"/>
    <cellStyle name="Énfasis3 88 4" xfId="14259"/>
    <cellStyle name="Énfasis3 89" xfId="14260"/>
    <cellStyle name="Énfasis3 89 2" xfId="14261"/>
    <cellStyle name="Énfasis3 89 2 2" xfId="14262"/>
    <cellStyle name="Énfasis3 89 2 3" xfId="14263"/>
    <cellStyle name="Énfasis3 89 3" xfId="14264"/>
    <cellStyle name="Énfasis3 89 4" xfId="14265"/>
    <cellStyle name="Énfasis3 9" xfId="14266"/>
    <cellStyle name="Énfasis3 9 2" xfId="14267"/>
    <cellStyle name="Énfasis3 9 2 2" xfId="14268"/>
    <cellStyle name="Énfasis3 9 2 3" xfId="14269"/>
    <cellStyle name="Énfasis3 9 3" xfId="14270"/>
    <cellStyle name="Énfasis3 9 4" xfId="14271"/>
    <cellStyle name="Énfasis3 90" xfId="14272"/>
    <cellStyle name="Énfasis3 90 2" xfId="14273"/>
    <cellStyle name="Énfasis3 90 2 2" xfId="14274"/>
    <cellStyle name="Énfasis3 90 2 3" xfId="14275"/>
    <cellStyle name="Énfasis3 90 3" xfId="14276"/>
    <cellStyle name="Énfasis3 90 4" xfId="14277"/>
    <cellStyle name="Énfasis3 91" xfId="14278"/>
    <cellStyle name="Énfasis3 91 2" xfId="14279"/>
    <cellStyle name="Énfasis3 91 2 2" xfId="14280"/>
    <cellStyle name="Énfasis3 91 2 3" xfId="14281"/>
    <cellStyle name="Énfasis3 91 3" xfId="14282"/>
    <cellStyle name="Énfasis3 91 4" xfId="14283"/>
    <cellStyle name="Énfasis3 92" xfId="14284"/>
    <cellStyle name="Énfasis3 92 2" xfId="14285"/>
    <cellStyle name="Énfasis3 92 2 2" xfId="14286"/>
    <cellStyle name="Énfasis3 92 2 3" xfId="14287"/>
    <cellStyle name="Énfasis3 92 3" xfId="14288"/>
    <cellStyle name="Énfasis3 92 4" xfId="14289"/>
    <cellStyle name="Énfasis3 93" xfId="14290"/>
    <cellStyle name="Énfasis3 93 2" xfId="14291"/>
    <cellStyle name="Énfasis3 93 2 2" xfId="14292"/>
    <cellStyle name="Énfasis3 93 2 3" xfId="14293"/>
    <cellStyle name="Énfasis3 93 3" xfId="14294"/>
    <cellStyle name="Énfasis3 93 4" xfId="14295"/>
    <cellStyle name="Énfasis3 94" xfId="14296"/>
    <cellStyle name="Énfasis3 94 2" xfId="14297"/>
    <cellStyle name="Énfasis3 94 2 2" xfId="14298"/>
    <cellStyle name="Énfasis3 94 2 3" xfId="14299"/>
    <cellStyle name="Énfasis3 94 3" xfId="14300"/>
    <cellStyle name="Énfasis3 94 4" xfId="14301"/>
    <cellStyle name="Énfasis3 95" xfId="14302"/>
    <cellStyle name="Énfasis3 95 2" xfId="14303"/>
    <cellStyle name="Énfasis3 95 2 2" xfId="14304"/>
    <cellStyle name="Énfasis3 95 2 3" xfId="14305"/>
    <cellStyle name="Énfasis3 95 3" xfId="14306"/>
    <cellStyle name="Énfasis3 95 4" xfId="14307"/>
    <cellStyle name="Énfasis3 96" xfId="14308"/>
    <cellStyle name="Énfasis3 96 2" xfId="14309"/>
    <cellStyle name="Énfasis3 96 2 2" xfId="14310"/>
    <cellStyle name="Énfasis3 96 2 3" xfId="14311"/>
    <cellStyle name="Énfasis3 96 3" xfId="14312"/>
    <cellStyle name="Énfasis3 96 4" xfId="14313"/>
    <cellStyle name="Énfasis3 97" xfId="14314"/>
    <cellStyle name="Énfasis3 97 2" xfId="14315"/>
    <cellStyle name="Énfasis3 97 2 2" xfId="14316"/>
    <cellStyle name="Énfasis3 97 2 3" xfId="14317"/>
    <cellStyle name="Énfasis3 97 3" xfId="14318"/>
    <cellStyle name="Énfasis3 97 4" xfId="14319"/>
    <cellStyle name="Énfasis3 98" xfId="14320"/>
    <cellStyle name="Énfasis3 98 2" xfId="14321"/>
    <cellStyle name="Énfasis3 98 2 2" xfId="14322"/>
    <cellStyle name="Énfasis3 98 2 3" xfId="14323"/>
    <cellStyle name="Énfasis3 98 3" xfId="14324"/>
    <cellStyle name="Énfasis3 98 4" xfId="14325"/>
    <cellStyle name="Énfasis3 99" xfId="14326"/>
    <cellStyle name="Énfasis3 99 2" xfId="14327"/>
    <cellStyle name="Énfasis3 99 2 2" xfId="14328"/>
    <cellStyle name="Énfasis3 99 2 3" xfId="14329"/>
    <cellStyle name="Énfasis3 99 3" xfId="14330"/>
    <cellStyle name="Énfasis3 99 4" xfId="14331"/>
    <cellStyle name="Énfasis4 - 20%" xfId="44789"/>
    <cellStyle name="Énfasis4 - 40%" xfId="44790"/>
    <cellStyle name="Énfasis4 - 60%" xfId="44791"/>
    <cellStyle name="Énfasis4 10" xfId="14332"/>
    <cellStyle name="Énfasis4 10 2" xfId="14333"/>
    <cellStyle name="Énfasis4 10 2 2" xfId="14334"/>
    <cellStyle name="Énfasis4 10 2 3" xfId="14335"/>
    <cellStyle name="Énfasis4 10 3" xfId="14336"/>
    <cellStyle name="Énfasis4 10 4" xfId="14337"/>
    <cellStyle name="Énfasis4 100" xfId="14338"/>
    <cellStyle name="Énfasis4 100 2" xfId="14339"/>
    <cellStyle name="Énfasis4 100 2 2" xfId="14340"/>
    <cellStyle name="Énfasis4 100 2 3" xfId="14341"/>
    <cellStyle name="Énfasis4 100 3" xfId="14342"/>
    <cellStyle name="Énfasis4 100 4" xfId="14343"/>
    <cellStyle name="Énfasis4 101" xfId="14344"/>
    <cellStyle name="Énfasis4 101 2" xfId="14345"/>
    <cellStyle name="Énfasis4 101 2 2" xfId="14346"/>
    <cellStyle name="Énfasis4 101 2 3" xfId="14347"/>
    <cellStyle name="Énfasis4 101 3" xfId="14348"/>
    <cellStyle name="Énfasis4 101 4" xfId="14349"/>
    <cellStyle name="Énfasis4 102" xfId="14350"/>
    <cellStyle name="Énfasis4 102 2" xfId="14351"/>
    <cellStyle name="Énfasis4 102 2 2" xfId="14352"/>
    <cellStyle name="Énfasis4 102 2 3" xfId="14353"/>
    <cellStyle name="Énfasis4 102 3" xfId="14354"/>
    <cellStyle name="Énfasis4 102 4" xfId="14355"/>
    <cellStyle name="Énfasis4 103" xfId="14356"/>
    <cellStyle name="Énfasis4 103 2" xfId="14357"/>
    <cellStyle name="Énfasis4 103 2 2" xfId="14358"/>
    <cellStyle name="Énfasis4 103 2 3" xfId="14359"/>
    <cellStyle name="Énfasis4 103 3" xfId="14360"/>
    <cellStyle name="Énfasis4 103 4" xfId="14361"/>
    <cellStyle name="Énfasis4 104" xfId="14362"/>
    <cellStyle name="Énfasis4 104 2" xfId="14363"/>
    <cellStyle name="Énfasis4 104 2 2" xfId="14364"/>
    <cellStyle name="Énfasis4 104 2 3" xfId="14365"/>
    <cellStyle name="Énfasis4 104 3" xfId="14366"/>
    <cellStyle name="Énfasis4 104 4" xfId="14367"/>
    <cellStyle name="Énfasis4 105" xfId="14368"/>
    <cellStyle name="Énfasis4 105 2" xfId="14369"/>
    <cellStyle name="Énfasis4 105 2 2" xfId="14370"/>
    <cellStyle name="Énfasis4 105 2 3" xfId="14371"/>
    <cellStyle name="Énfasis4 105 3" xfId="14372"/>
    <cellStyle name="Énfasis4 105 4" xfId="14373"/>
    <cellStyle name="Énfasis4 106" xfId="14374"/>
    <cellStyle name="Énfasis4 106 2" xfId="14375"/>
    <cellStyle name="Énfasis4 106 2 2" xfId="14376"/>
    <cellStyle name="Énfasis4 106 2 3" xfId="14377"/>
    <cellStyle name="Énfasis4 106 3" xfId="14378"/>
    <cellStyle name="Énfasis4 106 4" xfId="14379"/>
    <cellStyle name="Énfasis4 107" xfId="14380"/>
    <cellStyle name="Énfasis4 107 2" xfId="14381"/>
    <cellStyle name="Énfasis4 107 2 2" xfId="14382"/>
    <cellStyle name="Énfasis4 107 2 3" xfId="14383"/>
    <cellStyle name="Énfasis4 107 3" xfId="14384"/>
    <cellStyle name="Énfasis4 107 4" xfId="14385"/>
    <cellStyle name="Énfasis4 108" xfId="14386"/>
    <cellStyle name="Énfasis4 108 2" xfId="14387"/>
    <cellStyle name="Énfasis4 108 2 2" xfId="14388"/>
    <cellStyle name="Énfasis4 108 2 3" xfId="14389"/>
    <cellStyle name="Énfasis4 108 3" xfId="14390"/>
    <cellStyle name="Énfasis4 108 4" xfId="14391"/>
    <cellStyle name="Énfasis4 109" xfId="14392"/>
    <cellStyle name="Énfasis4 109 2" xfId="14393"/>
    <cellStyle name="Énfasis4 109 2 2" xfId="14394"/>
    <cellStyle name="Énfasis4 109 2 3" xfId="14395"/>
    <cellStyle name="Énfasis4 109 3" xfId="14396"/>
    <cellStyle name="Énfasis4 109 4" xfId="14397"/>
    <cellStyle name="Énfasis4 11" xfId="14398"/>
    <cellStyle name="Énfasis4 11 2" xfId="14399"/>
    <cellStyle name="Énfasis4 11 2 2" xfId="14400"/>
    <cellStyle name="Énfasis4 11 2 3" xfId="14401"/>
    <cellStyle name="Énfasis4 11 3" xfId="14402"/>
    <cellStyle name="Énfasis4 11 4" xfId="14403"/>
    <cellStyle name="Énfasis4 110" xfId="14404"/>
    <cellStyle name="Énfasis4 110 2" xfId="14405"/>
    <cellStyle name="Énfasis4 110 2 2" xfId="14406"/>
    <cellStyle name="Énfasis4 110 2 3" xfId="14407"/>
    <cellStyle name="Énfasis4 110 3" xfId="14408"/>
    <cellStyle name="Énfasis4 110 4" xfId="14409"/>
    <cellStyle name="Énfasis4 111" xfId="14410"/>
    <cellStyle name="Énfasis4 111 2" xfId="14411"/>
    <cellStyle name="Énfasis4 111 2 2" xfId="14412"/>
    <cellStyle name="Énfasis4 111 2 3" xfId="14413"/>
    <cellStyle name="Énfasis4 111 3" xfId="14414"/>
    <cellStyle name="Énfasis4 111 4" xfId="14415"/>
    <cellStyle name="Énfasis4 112" xfId="14416"/>
    <cellStyle name="Énfasis4 112 2" xfId="14417"/>
    <cellStyle name="Énfasis4 112 2 2" xfId="14418"/>
    <cellStyle name="Énfasis4 112 2 3" xfId="14419"/>
    <cellStyle name="Énfasis4 112 3" xfId="14420"/>
    <cellStyle name="Énfasis4 112 4" xfId="14421"/>
    <cellStyle name="Énfasis4 113" xfId="14422"/>
    <cellStyle name="Énfasis4 113 2" xfId="14423"/>
    <cellStyle name="Énfasis4 113 2 2" xfId="14424"/>
    <cellStyle name="Énfasis4 113 2 3" xfId="14425"/>
    <cellStyle name="Énfasis4 113 3" xfId="14426"/>
    <cellStyle name="Énfasis4 113 4" xfId="14427"/>
    <cellStyle name="Énfasis4 114" xfId="14428"/>
    <cellStyle name="Énfasis4 114 2" xfId="14429"/>
    <cellStyle name="Énfasis4 114 2 2" xfId="14430"/>
    <cellStyle name="Énfasis4 114 2 3" xfId="14431"/>
    <cellStyle name="Énfasis4 114 3" xfId="14432"/>
    <cellStyle name="Énfasis4 114 4" xfId="14433"/>
    <cellStyle name="Énfasis4 115" xfId="14434"/>
    <cellStyle name="Énfasis4 115 2" xfId="14435"/>
    <cellStyle name="Énfasis4 115 2 2" xfId="14436"/>
    <cellStyle name="Énfasis4 115 2 3" xfId="14437"/>
    <cellStyle name="Énfasis4 115 3" xfId="14438"/>
    <cellStyle name="Énfasis4 115 4" xfId="14439"/>
    <cellStyle name="Énfasis4 116" xfId="14440"/>
    <cellStyle name="Énfasis4 116 2" xfId="14441"/>
    <cellStyle name="Énfasis4 116 2 2" xfId="14442"/>
    <cellStyle name="Énfasis4 116 2 3" xfId="14443"/>
    <cellStyle name="Énfasis4 116 3" xfId="14444"/>
    <cellStyle name="Énfasis4 116 4" xfId="14445"/>
    <cellStyle name="Énfasis4 117" xfId="14446"/>
    <cellStyle name="Énfasis4 117 2" xfId="14447"/>
    <cellStyle name="Énfasis4 117 2 2" xfId="14448"/>
    <cellStyle name="Énfasis4 117 2 3" xfId="14449"/>
    <cellStyle name="Énfasis4 117 3" xfId="14450"/>
    <cellStyle name="Énfasis4 117 4" xfId="14451"/>
    <cellStyle name="Énfasis4 118" xfId="14452"/>
    <cellStyle name="Énfasis4 118 2" xfId="14453"/>
    <cellStyle name="Énfasis4 118 2 2" xfId="14454"/>
    <cellStyle name="Énfasis4 118 2 3" xfId="14455"/>
    <cellStyle name="Énfasis4 118 3" xfId="14456"/>
    <cellStyle name="Énfasis4 118 4" xfId="14457"/>
    <cellStyle name="Énfasis4 119" xfId="14458"/>
    <cellStyle name="Énfasis4 119 2" xfId="14459"/>
    <cellStyle name="Énfasis4 119 2 2" xfId="14460"/>
    <cellStyle name="Énfasis4 119 2 3" xfId="14461"/>
    <cellStyle name="Énfasis4 119 3" xfId="14462"/>
    <cellStyle name="Énfasis4 119 4" xfId="14463"/>
    <cellStyle name="Énfasis4 12" xfId="14464"/>
    <cellStyle name="Énfasis4 12 2" xfId="14465"/>
    <cellStyle name="Énfasis4 12 2 2" xfId="14466"/>
    <cellStyle name="Énfasis4 12 2 3" xfId="14467"/>
    <cellStyle name="Énfasis4 12 3" xfId="14468"/>
    <cellStyle name="Énfasis4 12 4" xfId="14469"/>
    <cellStyle name="Énfasis4 120" xfId="14470"/>
    <cellStyle name="Énfasis4 120 2" xfId="14471"/>
    <cellStyle name="Énfasis4 120 2 2" xfId="14472"/>
    <cellStyle name="Énfasis4 120 2 3" xfId="14473"/>
    <cellStyle name="Énfasis4 120 3" xfId="14474"/>
    <cellStyle name="Énfasis4 120 4" xfId="14475"/>
    <cellStyle name="Énfasis4 121" xfId="14476"/>
    <cellStyle name="Énfasis4 121 2" xfId="14477"/>
    <cellStyle name="Énfasis4 121 2 2" xfId="14478"/>
    <cellStyle name="Énfasis4 121 2 3" xfId="14479"/>
    <cellStyle name="Énfasis4 121 3" xfId="14480"/>
    <cellStyle name="Énfasis4 121 4" xfId="14481"/>
    <cellStyle name="Énfasis4 122" xfId="14482"/>
    <cellStyle name="Énfasis4 122 2" xfId="14483"/>
    <cellStyle name="Énfasis4 122 2 2" xfId="14484"/>
    <cellStyle name="Énfasis4 122 2 3" xfId="14485"/>
    <cellStyle name="Énfasis4 122 3" xfId="14486"/>
    <cellStyle name="Énfasis4 122 4" xfId="14487"/>
    <cellStyle name="Énfasis4 123" xfId="14488"/>
    <cellStyle name="Énfasis4 123 2" xfId="14489"/>
    <cellStyle name="Énfasis4 123 2 2" xfId="14490"/>
    <cellStyle name="Énfasis4 123 2 3" xfId="14491"/>
    <cellStyle name="Énfasis4 123 3" xfId="14492"/>
    <cellStyle name="Énfasis4 123 4" xfId="14493"/>
    <cellStyle name="Énfasis4 124" xfId="14494"/>
    <cellStyle name="Énfasis4 124 2" xfId="14495"/>
    <cellStyle name="Énfasis4 124 2 2" xfId="14496"/>
    <cellStyle name="Énfasis4 124 2 3" xfId="14497"/>
    <cellStyle name="Énfasis4 124 3" xfId="14498"/>
    <cellStyle name="Énfasis4 124 4" xfId="14499"/>
    <cellStyle name="Énfasis4 125" xfId="14500"/>
    <cellStyle name="Énfasis4 125 2" xfId="14501"/>
    <cellStyle name="Énfasis4 125 2 2" xfId="14502"/>
    <cellStyle name="Énfasis4 125 2 3" xfId="14503"/>
    <cellStyle name="Énfasis4 125 3" xfId="14504"/>
    <cellStyle name="Énfasis4 125 4" xfId="14505"/>
    <cellStyle name="Énfasis4 126" xfId="14506"/>
    <cellStyle name="Énfasis4 126 2" xfId="14507"/>
    <cellStyle name="Énfasis4 126 2 2" xfId="14508"/>
    <cellStyle name="Énfasis4 126 2 3" xfId="14509"/>
    <cellStyle name="Énfasis4 126 3" xfId="14510"/>
    <cellStyle name="Énfasis4 126 4" xfId="14511"/>
    <cellStyle name="Énfasis4 127" xfId="14512"/>
    <cellStyle name="Énfasis4 127 2" xfId="14513"/>
    <cellStyle name="Énfasis4 127 2 2" xfId="14514"/>
    <cellStyle name="Énfasis4 127 2 3" xfId="14515"/>
    <cellStyle name="Énfasis4 127 3" xfId="14516"/>
    <cellStyle name="Énfasis4 127 4" xfId="14517"/>
    <cellStyle name="Énfasis4 128" xfId="14518"/>
    <cellStyle name="Énfasis4 128 2" xfId="14519"/>
    <cellStyle name="Énfasis4 128 2 2" xfId="14520"/>
    <cellStyle name="Énfasis4 128 2 3" xfId="14521"/>
    <cellStyle name="Énfasis4 128 3" xfId="14522"/>
    <cellStyle name="Énfasis4 128 4" xfId="14523"/>
    <cellStyle name="Énfasis4 129" xfId="14524"/>
    <cellStyle name="Énfasis4 129 2" xfId="14525"/>
    <cellStyle name="Énfasis4 129 2 2" xfId="14526"/>
    <cellStyle name="Énfasis4 129 2 3" xfId="14527"/>
    <cellStyle name="Énfasis4 129 3" xfId="14528"/>
    <cellStyle name="Énfasis4 129 4" xfId="14529"/>
    <cellStyle name="Énfasis4 13" xfId="14530"/>
    <cellStyle name="Énfasis4 13 2" xfId="14531"/>
    <cellStyle name="Énfasis4 13 2 2" xfId="14532"/>
    <cellStyle name="Énfasis4 13 2 3" xfId="14533"/>
    <cellStyle name="Énfasis4 13 3" xfId="14534"/>
    <cellStyle name="Énfasis4 13 4" xfId="14535"/>
    <cellStyle name="Énfasis4 130" xfId="14536"/>
    <cellStyle name="Énfasis4 130 2" xfId="14537"/>
    <cellStyle name="Énfasis4 130 2 2" xfId="14538"/>
    <cellStyle name="Énfasis4 130 2 3" xfId="14539"/>
    <cellStyle name="Énfasis4 130 3" xfId="14540"/>
    <cellStyle name="Énfasis4 130 4" xfId="14541"/>
    <cellStyle name="Énfasis4 131" xfId="14542"/>
    <cellStyle name="Énfasis4 131 2" xfId="14543"/>
    <cellStyle name="Énfasis4 131 2 2" xfId="14544"/>
    <cellStyle name="Énfasis4 131 2 3" xfId="14545"/>
    <cellStyle name="Énfasis4 131 3" xfId="14546"/>
    <cellStyle name="Énfasis4 131 4" xfId="14547"/>
    <cellStyle name="Énfasis4 132" xfId="14548"/>
    <cellStyle name="Énfasis4 132 2" xfId="14549"/>
    <cellStyle name="Énfasis4 132 2 2" xfId="14550"/>
    <cellStyle name="Énfasis4 132 2 3" xfId="14551"/>
    <cellStyle name="Énfasis4 132 3" xfId="14552"/>
    <cellStyle name="Énfasis4 132 4" xfId="14553"/>
    <cellStyle name="Énfasis4 133" xfId="14554"/>
    <cellStyle name="Énfasis4 133 2" xfId="14555"/>
    <cellStyle name="Énfasis4 133 2 2" xfId="14556"/>
    <cellStyle name="Énfasis4 133 2 3" xfId="14557"/>
    <cellStyle name="Énfasis4 133 3" xfId="14558"/>
    <cellStyle name="Énfasis4 133 4" xfId="14559"/>
    <cellStyle name="Énfasis4 134" xfId="14560"/>
    <cellStyle name="Énfasis4 134 2" xfId="14561"/>
    <cellStyle name="Énfasis4 134 2 2" xfId="14562"/>
    <cellStyle name="Énfasis4 134 2 3" xfId="14563"/>
    <cellStyle name="Énfasis4 134 3" xfId="14564"/>
    <cellStyle name="Énfasis4 134 4" xfId="14565"/>
    <cellStyle name="Énfasis4 135" xfId="14566"/>
    <cellStyle name="Énfasis4 135 2" xfId="14567"/>
    <cellStyle name="Énfasis4 135 2 2" xfId="14568"/>
    <cellStyle name="Énfasis4 135 2 3" xfId="14569"/>
    <cellStyle name="Énfasis4 135 3" xfId="14570"/>
    <cellStyle name="Énfasis4 135 4" xfId="14571"/>
    <cellStyle name="Énfasis4 136" xfId="14572"/>
    <cellStyle name="Énfasis4 136 2" xfId="14573"/>
    <cellStyle name="Énfasis4 136 2 2" xfId="14574"/>
    <cellStyle name="Énfasis4 136 2 3" xfId="14575"/>
    <cellStyle name="Énfasis4 136 3" xfId="14576"/>
    <cellStyle name="Énfasis4 136 4" xfId="14577"/>
    <cellStyle name="Énfasis4 137" xfId="14578"/>
    <cellStyle name="Énfasis4 137 2" xfId="14579"/>
    <cellStyle name="Énfasis4 137 2 2" xfId="14580"/>
    <cellStyle name="Énfasis4 137 2 3" xfId="14581"/>
    <cellStyle name="Énfasis4 137 3" xfId="14582"/>
    <cellStyle name="Énfasis4 137 4" xfId="14583"/>
    <cellStyle name="Énfasis4 138" xfId="14584"/>
    <cellStyle name="Énfasis4 138 2" xfId="14585"/>
    <cellStyle name="Énfasis4 138 2 2" xfId="14586"/>
    <cellStyle name="Énfasis4 138 2 3" xfId="14587"/>
    <cellStyle name="Énfasis4 138 3" xfId="14588"/>
    <cellStyle name="Énfasis4 138 4" xfId="14589"/>
    <cellStyle name="Énfasis4 139" xfId="14590"/>
    <cellStyle name="Énfasis4 139 2" xfId="14591"/>
    <cellStyle name="Énfasis4 139 2 2" xfId="14592"/>
    <cellStyle name="Énfasis4 139 2 3" xfId="14593"/>
    <cellStyle name="Énfasis4 139 3" xfId="14594"/>
    <cellStyle name="Énfasis4 139 4" xfId="14595"/>
    <cellStyle name="Énfasis4 14" xfId="14596"/>
    <cellStyle name="Énfasis4 14 2" xfId="14597"/>
    <cellStyle name="Énfasis4 14 2 2" xfId="14598"/>
    <cellStyle name="Énfasis4 14 2 3" xfId="14599"/>
    <cellStyle name="Énfasis4 14 3" xfId="14600"/>
    <cellStyle name="Énfasis4 14 4" xfId="14601"/>
    <cellStyle name="Énfasis4 140" xfId="14602"/>
    <cellStyle name="Énfasis4 140 2" xfId="14603"/>
    <cellStyle name="Énfasis4 140 2 2" xfId="14604"/>
    <cellStyle name="Énfasis4 140 2 3" xfId="14605"/>
    <cellStyle name="Énfasis4 140 3" xfId="14606"/>
    <cellStyle name="Énfasis4 140 4" xfId="14607"/>
    <cellStyle name="Énfasis4 141" xfId="14608"/>
    <cellStyle name="Énfasis4 141 2" xfId="14609"/>
    <cellStyle name="Énfasis4 141 2 2" xfId="14610"/>
    <cellStyle name="Énfasis4 141 2 3" xfId="14611"/>
    <cellStyle name="Énfasis4 141 3" xfId="14612"/>
    <cellStyle name="Énfasis4 141 4" xfId="14613"/>
    <cellStyle name="Énfasis4 142" xfId="14614"/>
    <cellStyle name="Énfasis4 142 2" xfId="14615"/>
    <cellStyle name="Énfasis4 142 2 2" xfId="14616"/>
    <cellStyle name="Énfasis4 142 2 3" xfId="14617"/>
    <cellStyle name="Énfasis4 142 3" xfId="14618"/>
    <cellStyle name="Énfasis4 142 4" xfId="14619"/>
    <cellStyle name="Énfasis4 143" xfId="14620"/>
    <cellStyle name="Énfasis4 143 2" xfId="14621"/>
    <cellStyle name="Énfasis4 143 2 2" xfId="14622"/>
    <cellStyle name="Énfasis4 143 2 3" xfId="14623"/>
    <cellStyle name="Énfasis4 143 3" xfId="14624"/>
    <cellStyle name="Énfasis4 143 4" xfId="14625"/>
    <cellStyle name="Énfasis4 144" xfId="14626"/>
    <cellStyle name="Énfasis4 144 2" xfId="14627"/>
    <cellStyle name="Énfasis4 144 2 2" xfId="14628"/>
    <cellStyle name="Énfasis4 144 2 3" xfId="14629"/>
    <cellStyle name="Énfasis4 144 3" xfId="14630"/>
    <cellStyle name="Énfasis4 144 4" xfId="14631"/>
    <cellStyle name="Énfasis4 145" xfId="14632"/>
    <cellStyle name="Énfasis4 145 2" xfId="14633"/>
    <cellStyle name="Énfasis4 145 2 2" xfId="14634"/>
    <cellStyle name="Énfasis4 145 2 3" xfId="14635"/>
    <cellStyle name="Énfasis4 145 3" xfId="14636"/>
    <cellStyle name="Énfasis4 145 4" xfId="14637"/>
    <cellStyle name="Énfasis4 146" xfId="14638"/>
    <cellStyle name="Énfasis4 146 2" xfId="14639"/>
    <cellStyle name="Énfasis4 146 2 2" xfId="14640"/>
    <cellStyle name="Énfasis4 146 2 3" xfId="14641"/>
    <cellStyle name="Énfasis4 146 3" xfId="14642"/>
    <cellStyle name="Énfasis4 146 4" xfId="14643"/>
    <cellStyle name="Énfasis4 147" xfId="14644"/>
    <cellStyle name="Énfasis4 147 2" xfId="14645"/>
    <cellStyle name="Énfasis4 147 2 2" xfId="14646"/>
    <cellStyle name="Énfasis4 147 2 3" xfId="14647"/>
    <cellStyle name="Énfasis4 147 3" xfId="14648"/>
    <cellStyle name="Énfasis4 147 4" xfId="14649"/>
    <cellStyle name="Énfasis4 148" xfId="14650"/>
    <cellStyle name="Énfasis4 148 2" xfId="14651"/>
    <cellStyle name="Énfasis4 148 2 2" xfId="14652"/>
    <cellStyle name="Énfasis4 148 2 3" xfId="14653"/>
    <cellStyle name="Énfasis4 148 3" xfId="14654"/>
    <cellStyle name="Énfasis4 148 4" xfId="14655"/>
    <cellStyle name="Énfasis4 149" xfId="14656"/>
    <cellStyle name="Énfasis4 149 2" xfId="14657"/>
    <cellStyle name="Énfasis4 149 2 2" xfId="14658"/>
    <cellStyle name="Énfasis4 149 2 3" xfId="14659"/>
    <cellStyle name="Énfasis4 149 3" xfId="14660"/>
    <cellStyle name="Énfasis4 149 4" xfId="14661"/>
    <cellStyle name="Énfasis4 15" xfId="14662"/>
    <cellStyle name="Énfasis4 15 2" xfId="14663"/>
    <cellStyle name="Énfasis4 15 2 2" xfId="14664"/>
    <cellStyle name="Énfasis4 15 2 3" xfId="14665"/>
    <cellStyle name="Énfasis4 15 3" xfId="14666"/>
    <cellStyle name="Énfasis4 15 4" xfId="14667"/>
    <cellStyle name="Énfasis4 150" xfId="14668"/>
    <cellStyle name="Énfasis4 150 2" xfId="14669"/>
    <cellStyle name="Énfasis4 150 2 2" xfId="14670"/>
    <cellStyle name="Énfasis4 150 2 3" xfId="14671"/>
    <cellStyle name="Énfasis4 150 3" xfId="14672"/>
    <cellStyle name="Énfasis4 150 4" xfId="14673"/>
    <cellStyle name="Énfasis4 151" xfId="14674"/>
    <cellStyle name="Énfasis4 151 2" xfId="14675"/>
    <cellStyle name="Énfasis4 151 2 2" xfId="14676"/>
    <cellStyle name="Énfasis4 151 2 3" xfId="14677"/>
    <cellStyle name="Énfasis4 151 3" xfId="14678"/>
    <cellStyle name="Énfasis4 151 4" xfId="14679"/>
    <cellStyle name="Énfasis4 152" xfId="14680"/>
    <cellStyle name="Énfasis4 152 2" xfId="14681"/>
    <cellStyle name="Énfasis4 152 2 2" xfId="14682"/>
    <cellStyle name="Énfasis4 152 2 3" xfId="14683"/>
    <cellStyle name="Énfasis4 152 3" xfId="14684"/>
    <cellStyle name="Énfasis4 152 4" xfId="14685"/>
    <cellStyle name="Énfasis4 153" xfId="14686"/>
    <cellStyle name="Énfasis4 153 2" xfId="14687"/>
    <cellStyle name="Énfasis4 153 2 2" xfId="14688"/>
    <cellStyle name="Énfasis4 153 2 3" xfId="14689"/>
    <cellStyle name="Énfasis4 153 3" xfId="14690"/>
    <cellStyle name="Énfasis4 153 4" xfId="14691"/>
    <cellStyle name="Énfasis4 154" xfId="14692"/>
    <cellStyle name="Énfasis4 154 2" xfId="14693"/>
    <cellStyle name="Énfasis4 154 2 2" xfId="14694"/>
    <cellStyle name="Énfasis4 154 2 3" xfId="14695"/>
    <cellStyle name="Énfasis4 154 3" xfId="14696"/>
    <cellStyle name="Énfasis4 154 4" xfId="14697"/>
    <cellStyle name="Énfasis4 155" xfId="14698"/>
    <cellStyle name="Énfasis4 155 2" xfId="14699"/>
    <cellStyle name="Énfasis4 155 2 2" xfId="14700"/>
    <cellStyle name="Énfasis4 155 2 3" xfId="14701"/>
    <cellStyle name="Énfasis4 155 3" xfId="14702"/>
    <cellStyle name="Énfasis4 155 4" xfId="14703"/>
    <cellStyle name="Énfasis4 156" xfId="14704"/>
    <cellStyle name="Énfasis4 156 2" xfId="14705"/>
    <cellStyle name="Énfasis4 156 2 2" xfId="14706"/>
    <cellStyle name="Énfasis4 156 2 3" xfId="14707"/>
    <cellStyle name="Énfasis4 156 3" xfId="14708"/>
    <cellStyle name="Énfasis4 156 4" xfId="14709"/>
    <cellStyle name="Énfasis4 157" xfId="14710"/>
    <cellStyle name="Énfasis4 157 2" xfId="14711"/>
    <cellStyle name="Énfasis4 157 2 2" xfId="14712"/>
    <cellStyle name="Énfasis4 157 2 3" xfId="14713"/>
    <cellStyle name="Énfasis4 157 3" xfId="14714"/>
    <cellStyle name="Énfasis4 157 4" xfId="14715"/>
    <cellStyle name="Énfasis4 158" xfId="14716"/>
    <cellStyle name="Énfasis4 158 2" xfId="14717"/>
    <cellStyle name="Énfasis4 158 2 2" xfId="14718"/>
    <cellStyle name="Énfasis4 158 2 3" xfId="14719"/>
    <cellStyle name="Énfasis4 158 3" xfId="14720"/>
    <cellStyle name="Énfasis4 158 4" xfId="14721"/>
    <cellStyle name="Énfasis4 159" xfId="14722"/>
    <cellStyle name="Énfasis4 159 2" xfId="14723"/>
    <cellStyle name="Énfasis4 159 2 2" xfId="14724"/>
    <cellStyle name="Énfasis4 159 2 3" xfId="14725"/>
    <cellStyle name="Énfasis4 159 3" xfId="14726"/>
    <cellStyle name="Énfasis4 159 4" xfId="14727"/>
    <cellStyle name="Énfasis4 16" xfId="14728"/>
    <cellStyle name="Énfasis4 16 2" xfId="14729"/>
    <cellStyle name="Énfasis4 16 2 2" xfId="14730"/>
    <cellStyle name="Énfasis4 16 2 3" xfId="14731"/>
    <cellStyle name="Énfasis4 16 3" xfId="14732"/>
    <cellStyle name="Énfasis4 16 4" xfId="14733"/>
    <cellStyle name="Énfasis4 160" xfId="14734"/>
    <cellStyle name="Énfasis4 160 2" xfId="14735"/>
    <cellStyle name="Énfasis4 160 2 2" xfId="14736"/>
    <cellStyle name="Énfasis4 160 2 3" xfId="14737"/>
    <cellStyle name="Énfasis4 160 3" xfId="14738"/>
    <cellStyle name="Énfasis4 160 4" xfId="14739"/>
    <cellStyle name="Énfasis4 161" xfId="14740"/>
    <cellStyle name="Énfasis4 161 2" xfId="14741"/>
    <cellStyle name="Énfasis4 161 2 2" xfId="14742"/>
    <cellStyle name="Énfasis4 161 2 3" xfId="14743"/>
    <cellStyle name="Énfasis4 161 3" xfId="14744"/>
    <cellStyle name="Énfasis4 161 4" xfId="14745"/>
    <cellStyle name="Énfasis4 162" xfId="14746"/>
    <cellStyle name="Énfasis4 162 2" xfId="14747"/>
    <cellStyle name="Énfasis4 162 2 2" xfId="14748"/>
    <cellStyle name="Énfasis4 162 2 3" xfId="14749"/>
    <cellStyle name="Énfasis4 162 3" xfId="14750"/>
    <cellStyle name="Énfasis4 162 4" xfId="14751"/>
    <cellStyle name="Énfasis4 163" xfId="14752"/>
    <cellStyle name="Énfasis4 163 2" xfId="14753"/>
    <cellStyle name="Énfasis4 163 2 2" xfId="14754"/>
    <cellStyle name="Énfasis4 163 2 3" xfId="14755"/>
    <cellStyle name="Énfasis4 163 3" xfId="14756"/>
    <cellStyle name="Énfasis4 163 4" xfId="14757"/>
    <cellStyle name="Énfasis4 164" xfId="14758"/>
    <cellStyle name="Énfasis4 164 2" xfId="14759"/>
    <cellStyle name="Énfasis4 164 2 2" xfId="14760"/>
    <cellStyle name="Énfasis4 164 2 3" xfId="14761"/>
    <cellStyle name="Énfasis4 164 3" xfId="14762"/>
    <cellStyle name="Énfasis4 164 4" xfId="14763"/>
    <cellStyle name="Énfasis4 165" xfId="14764"/>
    <cellStyle name="Énfasis4 165 2" xfId="14765"/>
    <cellStyle name="Énfasis4 165 2 2" xfId="14766"/>
    <cellStyle name="Énfasis4 165 2 3" xfId="14767"/>
    <cellStyle name="Énfasis4 165 3" xfId="14768"/>
    <cellStyle name="Énfasis4 165 4" xfId="14769"/>
    <cellStyle name="Énfasis4 166" xfId="14770"/>
    <cellStyle name="Énfasis4 166 2" xfId="14771"/>
    <cellStyle name="Énfasis4 166 2 2" xfId="14772"/>
    <cellStyle name="Énfasis4 166 2 3" xfId="14773"/>
    <cellStyle name="Énfasis4 166 3" xfId="14774"/>
    <cellStyle name="Énfasis4 166 4" xfId="14775"/>
    <cellStyle name="Énfasis4 167" xfId="14776"/>
    <cellStyle name="Énfasis4 167 2" xfId="14777"/>
    <cellStyle name="Énfasis4 167 2 2" xfId="14778"/>
    <cellStyle name="Énfasis4 167 2 3" xfId="14779"/>
    <cellStyle name="Énfasis4 167 3" xfId="14780"/>
    <cellStyle name="Énfasis4 167 4" xfId="14781"/>
    <cellStyle name="Énfasis4 168" xfId="14782"/>
    <cellStyle name="Énfasis4 168 2" xfId="14783"/>
    <cellStyle name="Énfasis4 168 2 2" xfId="14784"/>
    <cellStyle name="Énfasis4 168 2 3" xfId="14785"/>
    <cellStyle name="Énfasis4 168 3" xfId="14786"/>
    <cellStyle name="Énfasis4 168 4" xfId="14787"/>
    <cellStyle name="Énfasis4 169" xfId="14788"/>
    <cellStyle name="Énfasis4 169 2" xfId="14789"/>
    <cellStyle name="Énfasis4 169 2 2" xfId="14790"/>
    <cellStyle name="Énfasis4 169 2 3" xfId="14791"/>
    <cellStyle name="Énfasis4 169 3" xfId="14792"/>
    <cellStyle name="Énfasis4 169 4" xfId="14793"/>
    <cellStyle name="Énfasis4 17" xfId="14794"/>
    <cellStyle name="Énfasis4 17 2" xfId="14795"/>
    <cellStyle name="Énfasis4 17 2 2" xfId="14796"/>
    <cellStyle name="Énfasis4 17 2 3" xfId="14797"/>
    <cellStyle name="Énfasis4 17 3" xfId="14798"/>
    <cellStyle name="Énfasis4 17 4" xfId="14799"/>
    <cellStyle name="Énfasis4 170" xfId="14800"/>
    <cellStyle name="Énfasis4 170 2" xfId="14801"/>
    <cellStyle name="Énfasis4 170 2 2" xfId="14802"/>
    <cellStyle name="Énfasis4 170 2 3" xfId="14803"/>
    <cellStyle name="Énfasis4 170 3" xfId="14804"/>
    <cellStyle name="Énfasis4 170 4" xfId="14805"/>
    <cellStyle name="Énfasis4 171" xfId="14806"/>
    <cellStyle name="Énfasis4 171 2" xfId="14807"/>
    <cellStyle name="Énfasis4 171 2 2" xfId="14808"/>
    <cellStyle name="Énfasis4 171 2 3" xfId="14809"/>
    <cellStyle name="Énfasis4 171 3" xfId="14810"/>
    <cellStyle name="Énfasis4 171 4" xfId="14811"/>
    <cellStyle name="Énfasis4 172" xfId="14812"/>
    <cellStyle name="Énfasis4 172 2" xfId="14813"/>
    <cellStyle name="Énfasis4 172 2 2" xfId="14814"/>
    <cellStyle name="Énfasis4 172 2 3" xfId="14815"/>
    <cellStyle name="Énfasis4 172 3" xfId="14816"/>
    <cellStyle name="Énfasis4 172 4" xfId="14817"/>
    <cellStyle name="Énfasis4 173" xfId="14818"/>
    <cellStyle name="Énfasis4 173 2" xfId="14819"/>
    <cellStyle name="Énfasis4 173 2 2" xfId="14820"/>
    <cellStyle name="Énfasis4 173 2 3" xfId="14821"/>
    <cellStyle name="Énfasis4 173 3" xfId="14822"/>
    <cellStyle name="Énfasis4 173 4" xfId="14823"/>
    <cellStyle name="Énfasis4 174" xfId="14824"/>
    <cellStyle name="Énfasis4 174 2" xfId="14825"/>
    <cellStyle name="Énfasis4 174 2 2" xfId="14826"/>
    <cellStyle name="Énfasis4 174 2 3" xfId="14827"/>
    <cellStyle name="Énfasis4 174 3" xfId="14828"/>
    <cellStyle name="Énfasis4 174 4" xfId="14829"/>
    <cellStyle name="Énfasis4 175" xfId="14830"/>
    <cellStyle name="Énfasis4 175 2" xfId="14831"/>
    <cellStyle name="Énfasis4 175 2 2" xfId="14832"/>
    <cellStyle name="Énfasis4 175 2 3" xfId="14833"/>
    <cellStyle name="Énfasis4 175 3" xfId="14834"/>
    <cellStyle name="Énfasis4 175 4" xfId="14835"/>
    <cellStyle name="Énfasis4 176" xfId="14836"/>
    <cellStyle name="Énfasis4 176 2" xfId="14837"/>
    <cellStyle name="Énfasis4 176 2 2" xfId="14838"/>
    <cellStyle name="Énfasis4 176 2 3" xfId="14839"/>
    <cellStyle name="Énfasis4 176 3" xfId="14840"/>
    <cellStyle name="Énfasis4 176 4" xfId="14841"/>
    <cellStyle name="Énfasis4 177" xfId="14842"/>
    <cellStyle name="Énfasis4 177 2" xfId="14843"/>
    <cellStyle name="Énfasis4 177 2 2" xfId="14844"/>
    <cellStyle name="Énfasis4 177 2 3" xfId="14845"/>
    <cellStyle name="Énfasis4 177 3" xfId="14846"/>
    <cellStyle name="Énfasis4 177 4" xfId="14847"/>
    <cellStyle name="Énfasis4 178" xfId="14848"/>
    <cellStyle name="Énfasis4 178 2" xfId="14849"/>
    <cellStyle name="Énfasis4 178 2 2" xfId="14850"/>
    <cellStyle name="Énfasis4 178 2 3" xfId="14851"/>
    <cellStyle name="Énfasis4 178 3" xfId="14852"/>
    <cellStyle name="Énfasis4 178 4" xfId="14853"/>
    <cellStyle name="Énfasis4 179" xfId="14854"/>
    <cellStyle name="Énfasis4 179 2" xfId="14855"/>
    <cellStyle name="Énfasis4 179 2 2" xfId="14856"/>
    <cellStyle name="Énfasis4 179 2 3" xfId="14857"/>
    <cellStyle name="Énfasis4 179 3" xfId="14858"/>
    <cellStyle name="Énfasis4 179 4" xfId="14859"/>
    <cellStyle name="Énfasis4 18" xfId="14860"/>
    <cellStyle name="Énfasis4 18 2" xfId="14861"/>
    <cellStyle name="Énfasis4 18 2 2" xfId="14862"/>
    <cellStyle name="Énfasis4 18 2 3" xfId="14863"/>
    <cellStyle name="Énfasis4 18 3" xfId="14864"/>
    <cellStyle name="Énfasis4 18 4" xfId="14865"/>
    <cellStyle name="Énfasis4 180" xfId="14866"/>
    <cellStyle name="Énfasis4 180 2" xfId="14867"/>
    <cellStyle name="Énfasis4 180 2 2" xfId="14868"/>
    <cellStyle name="Énfasis4 180 2 3" xfId="14869"/>
    <cellStyle name="Énfasis4 180 3" xfId="14870"/>
    <cellStyle name="Énfasis4 180 4" xfId="14871"/>
    <cellStyle name="Énfasis4 181" xfId="14872"/>
    <cellStyle name="Énfasis4 181 2" xfId="14873"/>
    <cellStyle name="Énfasis4 181 2 2" xfId="14874"/>
    <cellStyle name="Énfasis4 181 2 3" xfId="14875"/>
    <cellStyle name="Énfasis4 181 3" xfId="14876"/>
    <cellStyle name="Énfasis4 181 4" xfId="14877"/>
    <cellStyle name="Énfasis4 182" xfId="14878"/>
    <cellStyle name="Énfasis4 182 2" xfId="14879"/>
    <cellStyle name="Énfasis4 182 2 2" xfId="14880"/>
    <cellStyle name="Énfasis4 182 2 3" xfId="14881"/>
    <cellStyle name="Énfasis4 182 3" xfId="14882"/>
    <cellStyle name="Énfasis4 182 4" xfId="14883"/>
    <cellStyle name="Énfasis4 183" xfId="14884"/>
    <cellStyle name="Énfasis4 183 2" xfId="14885"/>
    <cellStyle name="Énfasis4 183 2 2" xfId="14886"/>
    <cellStyle name="Énfasis4 183 2 3" xfId="14887"/>
    <cellStyle name="Énfasis4 183 3" xfId="14888"/>
    <cellStyle name="Énfasis4 183 4" xfId="14889"/>
    <cellStyle name="Énfasis4 184" xfId="14890"/>
    <cellStyle name="Énfasis4 184 2" xfId="14891"/>
    <cellStyle name="Énfasis4 184 2 2" xfId="14892"/>
    <cellStyle name="Énfasis4 184 2 3" xfId="14893"/>
    <cellStyle name="Énfasis4 184 3" xfId="14894"/>
    <cellStyle name="Énfasis4 184 4" xfId="14895"/>
    <cellStyle name="Énfasis4 185" xfId="14896"/>
    <cellStyle name="Énfasis4 185 2" xfId="14897"/>
    <cellStyle name="Énfasis4 185 2 2" xfId="14898"/>
    <cellStyle name="Énfasis4 185 2 3" xfId="14899"/>
    <cellStyle name="Énfasis4 185 3" xfId="14900"/>
    <cellStyle name="Énfasis4 185 4" xfId="14901"/>
    <cellStyle name="Énfasis4 186" xfId="14902"/>
    <cellStyle name="Énfasis4 186 2" xfId="14903"/>
    <cellStyle name="Énfasis4 186 2 2" xfId="14904"/>
    <cellStyle name="Énfasis4 186 2 3" xfId="14905"/>
    <cellStyle name="Énfasis4 186 3" xfId="14906"/>
    <cellStyle name="Énfasis4 186 4" xfId="14907"/>
    <cellStyle name="Énfasis4 187" xfId="14908"/>
    <cellStyle name="Énfasis4 187 2" xfId="14909"/>
    <cellStyle name="Énfasis4 187 2 2" xfId="14910"/>
    <cellStyle name="Énfasis4 187 2 3" xfId="14911"/>
    <cellStyle name="Énfasis4 187 3" xfId="14912"/>
    <cellStyle name="Énfasis4 187 4" xfId="14913"/>
    <cellStyle name="Énfasis4 188" xfId="14914"/>
    <cellStyle name="Énfasis4 188 2" xfId="14915"/>
    <cellStyle name="Énfasis4 188 2 2" xfId="14916"/>
    <cellStyle name="Énfasis4 188 2 3" xfId="14917"/>
    <cellStyle name="Énfasis4 188 3" xfId="14918"/>
    <cellStyle name="Énfasis4 188 4" xfId="14919"/>
    <cellStyle name="Énfasis4 189" xfId="14920"/>
    <cellStyle name="Énfasis4 189 2" xfId="14921"/>
    <cellStyle name="Énfasis4 189 2 2" xfId="14922"/>
    <cellStyle name="Énfasis4 189 2 3" xfId="14923"/>
    <cellStyle name="Énfasis4 189 3" xfId="14924"/>
    <cellStyle name="Énfasis4 189 4" xfId="14925"/>
    <cellStyle name="Énfasis4 19" xfId="14926"/>
    <cellStyle name="Énfasis4 19 2" xfId="14927"/>
    <cellStyle name="Énfasis4 19 2 2" xfId="14928"/>
    <cellStyle name="Énfasis4 19 2 3" xfId="14929"/>
    <cellStyle name="Énfasis4 19 3" xfId="14930"/>
    <cellStyle name="Énfasis4 19 4" xfId="14931"/>
    <cellStyle name="Énfasis4 190" xfId="14932"/>
    <cellStyle name="Énfasis4 190 2" xfId="14933"/>
    <cellStyle name="Énfasis4 190 2 2" xfId="14934"/>
    <cellStyle name="Énfasis4 190 2 3" xfId="14935"/>
    <cellStyle name="Énfasis4 190 3" xfId="14936"/>
    <cellStyle name="Énfasis4 190 4" xfId="14937"/>
    <cellStyle name="Énfasis4 2" xfId="91"/>
    <cellStyle name="Énfasis4 2 10" xfId="14938"/>
    <cellStyle name="Énfasis4 2 11" xfId="14939"/>
    <cellStyle name="Énfasis4 2 12" xfId="14940"/>
    <cellStyle name="Énfasis4 2 13" xfId="14941"/>
    <cellStyle name="Énfasis4 2 14" xfId="14942"/>
    <cellStyle name="Énfasis4 2 15" xfId="14943"/>
    <cellStyle name="Énfasis4 2 2" xfId="14944"/>
    <cellStyle name="Énfasis4 2 2 2" xfId="14945"/>
    <cellStyle name="Énfasis4 2 2 3" xfId="14946"/>
    <cellStyle name="Énfasis4 2 3" xfId="14947"/>
    <cellStyle name="Énfasis4 2 4" xfId="14948"/>
    <cellStyle name="Énfasis4 2 5" xfId="14949"/>
    <cellStyle name="Énfasis4 2 6" xfId="14950"/>
    <cellStyle name="Énfasis4 2 7" xfId="14951"/>
    <cellStyle name="Énfasis4 2 8" xfId="14952"/>
    <cellStyle name="Énfasis4 2 9" xfId="14953"/>
    <cellStyle name="Énfasis4 20" xfId="14954"/>
    <cellStyle name="Énfasis4 20 2" xfId="14955"/>
    <cellStyle name="Énfasis4 20 2 2" xfId="14956"/>
    <cellStyle name="Énfasis4 20 2 3" xfId="14957"/>
    <cellStyle name="Énfasis4 20 3" xfId="14958"/>
    <cellStyle name="Énfasis4 20 4" xfId="14959"/>
    <cellStyle name="Énfasis4 21" xfId="14960"/>
    <cellStyle name="Énfasis4 21 2" xfId="14961"/>
    <cellStyle name="Énfasis4 21 2 2" xfId="14962"/>
    <cellStyle name="Énfasis4 21 2 3" xfId="14963"/>
    <cellStyle name="Énfasis4 21 3" xfId="14964"/>
    <cellStyle name="Énfasis4 21 4" xfId="14965"/>
    <cellStyle name="Énfasis4 22" xfId="14966"/>
    <cellStyle name="Énfasis4 22 2" xfId="14967"/>
    <cellStyle name="Énfasis4 22 2 2" xfId="14968"/>
    <cellStyle name="Énfasis4 22 2 3" xfId="14969"/>
    <cellStyle name="Énfasis4 22 3" xfId="14970"/>
    <cellStyle name="Énfasis4 22 4" xfId="14971"/>
    <cellStyle name="Énfasis4 23" xfId="14972"/>
    <cellStyle name="Énfasis4 23 2" xfId="14973"/>
    <cellStyle name="Énfasis4 23 2 2" xfId="14974"/>
    <cellStyle name="Énfasis4 23 2 3" xfId="14975"/>
    <cellStyle name="Énfasis4 23 3" xfId="14976"/>
    <cellStyle name="Énfasis4 23 4" xfId="14977"/>
    <cellStyle name="Énfasis4 24" xfId="14978"/>
    <cellStyle name="Énfasis4 24 2" xfId="14979"/>
    <cellStyle name="Énfasis4 24 2 2" xfId="14980"/>
    <cellStyle name="Énfasis4 24 2 3" xfId="14981"/>
    <cellStyle name="Énfasis4 24 3" xfId="14982"/>
    <cellStyle name="Énfasis4 24 4" xfId="14983"/>
    <cellStyle name="Énfasis4 25" xfId="14984"/>
    <cellStyle name="Énfasis4 25 2" xfId="14985"/>
    <cellStyle name="Énfasis4 25 2 2" xfId="14986"/>
    <cellStyle name="Énfasis4 25 2 3" xfId="14987"/>
    <cellStyle name="Énfasis4 25 3" xfId="14988"/>
    <cellStyle name="Énfasis4 25 4" xfId="14989"/>
    <cellStyle name="Énfasis4 26" xfId="14990"/>
    <cellStyle name="Énfasis4 26 2" xfId="14991"/>
    <cellStyle name="Énfasis4 26 2 2" xfId="14992"/>
    <cellStyle name="Énfasis4 26 2 3" xfId="14993"/>
    <cellStyle name="Énfasis4 26 3" xfId="14994"/>
    <cellStyle name="Énfasis4 26 4" xfId="14995"/>
    <cellStyle name="Énfasis4 27" xfId="14996"/>
    <cellStyle name="Énfasis4 27 2" xfId="14997"/>
    <cellStyle name="Énfasis4 27 2 2" xfId="14998"/>
    <cellStyle name="Énfasis4 27 2 3" xfId="14999"/>
    <cellStyle name="Énfasis4 27 3" xfId="15000"/>
    <cellStyle name="Énfasis4 27 4" xfId="15001"/>
    <cellStyle name="Énfasis4 28" xfId="15002"/>
    <cellStyle name="Énfasis4 28 2" xfId="15003"/>
    <cellStyle name="Énfasis4 28 2 2" xfId="15004"/>
    <cellStyle name="Énfasis4 28 2 3" xfId="15005"/>
    <cellStyle name="Énfasis4 28 3" xfId="15006"/>
    <cellStyle name="Énfasis4 28 4" xfId="15007"/>
    <cellStyle name="Énfasis4 29" xfId="15008"/>
    <cellStyle name="Énfasis4 29 2" xfId="15009"/>
    <cellStyle name="Énfasis4 29 2 2" xfId="15010"/>
    <cellStyle name="Énfasis4 29 2 3" xfId="15011"/>
    <cellStyle name="Énfasis4 29 3" xfId="15012"/>
    <cellStyle name="Énfasis4 29 4" xfId="15013"/>
    <cellStyle name="Énfasis4 3" xfId="92"/>
    <cellStyle name="Énfasis4 3 2" xfId="15014"/>
    <cellStyle name="Énfasis4 3 2 2" xfId="15015"/>
    <cellStyle name="Énfasis4 3 2 3" xfId="15016"/>
    <cellStyle name="Énfasis4 3 3" xfId="15017"/>
    <cellStyle name="Énfasis4 3 4" xfId="15018"/>
    <cellStyle name="Énfasis4 3 5" xfId="15019"/>
    <cellStyle name="Énfasis4 30" xfId="15020"/>
    <cellStyle name="Énfasis4 30 2" xfId="15021"/>
    <cellStyle name="Énfasis4 30 2 2" xfId="15022"/>
    <cellStyle name="Énfasis4 30 2 3" xfId="15023"/>
    <cellStyle name="Énfasis4 30 3" xfId="15024"/>
    <cellStyle name="Énfasis4 30 4" xfId="15025"/>
    <cellStyle name="Énfasis4 31" xfId="15026"/>
    <cellStyle name="Énfasis4 31 2" xfId="15027"/>
    <cellStyle name="Énfasis4 31 2 2" xfId="15028"/>
    <cellStyle name="Énfasis4 31 2 3" xfId="15029"/>
    <cellStyle name="Énfasis4 31 3" xfId="15030"/>
    <cellStyle name="Énfasis4 31 4" xfId="15031"/>
    <cellStyle name="Énfasis4 32" xfId="15032"/>
    <cellStyle name="Énfasis4 32 2" xfId="15033"/>
    <cellStyle name="Énfasis4 32 2 2" xfId="15034"/>
    <cellStyle name="Énfasis4 32 2 3" xfId="15035"/>
    <cellStyle name="Énfasis4 32 3" xfId="15036"/>
    <cellStyle name="Énfasis4 32 4" xfId="15037"/>
    <cellStyle name="Énfasis4 33" xfId="15038"/>
    <cellStyle name="Énfasis4 33 2" xfId="15039"/>
    <cellStyle name="Énfasis4 33 2 2" xfId="15040"/>
    <cellStyle name="Énfasis4 33 2 3" xfId="15041"/>
    <cellStyle name="Énfasis4 33 3" xfId="15042"/>
    <cellStyle name="Énfasis4 33 4" xfId="15043"/>
    <cellStyle name="Énfasis4 34" xfId="15044"/>
    <cellStyle name="Énfasis4 34 2" xfId="15045"/>
    <cellStyle name="Énfasis4 34 2 2" xfId="15046"/>
    <cellStyle name="Énfasis4 34 2 3" xfId="15047"/>
    <cellStyle name="Énfasis4 34 3" xfId="15048"/>
    <cellStyle name="Énfasis4 34 4" xfId="15049"/>
    <cellStyle name="Énfasis4 35" xfId="15050"/>
    <cellStyle name="Énfasis4 35 2" xfId="15051"/>
    <cellStyle name="Énfasis4 35 2 2" xfId="15052"/>
    <cellStyle name="Énfasis4 35 2 3" xfId="15053"/>
    <cellStyle name="Énfasis4 35 3" xfId="15054"/>
    <cellStyle name="Énfasis4 35 4" xfId="15055"/>
    <cellStyle name="Énfasis4 36" xfId="15056"/>
    <cellStyle name="Énfasis4 36 2" xfId="15057"/>
    <cellStyle name="Énfasis4 36 2 2" xfId="15058"/>
    <cellStyle name="Énfasis4 36 2 3" xfId="15059"/>
    <cellStyle name="Énfasis4 36 3" xfId="15060"/>
    <cellStyle name="Énfasis4 36 4" xfId="15061"/>
    <cellStyle name="Énfasis4 37" xfId="15062"/>
    <cellStyle name="Énfasis4 37 2" xfId="15063"/>
    <cellStyle name="Énfasis4 37 2 2" xfId="15064"/>
    <cellStyle name="Énfasis4 37 2 3" xfId="15065"/>
    <cellStyle name="Énfasis4 37 3" xfId="15066"/>
    <cellStyle name="Énfasis4 37 4" xfId="15067"/>
    <cellStyle name="Énfasis4 38" xfId="15068"/>
    <cellStyle name="Énfasis4 38 2" xfId="15069"/>
    <cellStyle name="Énfasis4 38 2 2" xfId="15070"/>
    <cellStyle name="Énfasis4 38 2 3" xfId="15071"/>
    <cellStyle name="Énfasis4 38 3" xfId="15072"/>
    <cellStyle name="Énfasis4 38 4" xfId="15073"/>
    <cellStyle name="Énfasis4 39" xfId="15074"/>
    <cellStyle name="Énfasis4 39 2" xfId="15075"/>
    <cellStyle name="Énfasis4 39 2 2" xfId="15076"/>
    <cellStyle name="Énfasis4 39 2 3" xfId="15077"/>
    <cellStyle name="Énfasis4 39 3" xfId="15078"/>
    <cellStyle name="Énfasis4 39 4" xfId="15079"/>
    <cellStyle name="Énfasis4 4" xfId="93"/>
    <cellStyle name="Énfasis4 4 2" xfId="15080"/>
    <cellStyle name="Énfasis4 4 2 2" xfId="15081"/>
    <cellStyle name="Énfasis4 4 2 3" xfId="15082"/>
    <cellStyle name="Énfasis4 4 3" xfId="15083"/>
    <cellStyle name="Énfasis4 4 4" xfId="15084"/>
    <cellStyle name="Énfasis4 4 5" xfId="15085"/>
    <cellStyle name="Énfasis4 40" xfId="15086"/>
    <cellStyle name="Énfasis4 40 2" xfId="15087"/>
    <cellStyle name="Énfasis4 40 2 2" xfId="15088"/>
    <cellStyle name="Énfasis4 40 2 3" xfId="15089"/>
    <cellStyle name="Énfasis4 40 3" xfId="15090"/>
    <cellStyle name="Énfasis4 40 4" xfId="15091"/>
    <cellStyle name="Énfasis4 41" xfId="15092"/>
    <cellStyle name="Énfasis4 41 2" xfId="15093"/>
    <cellStyle name="Énfasis4 41 2 2" xfId="15094"/>
    <cellStyle name="Énfasis4 41 2 3" xfId="15095"/>
    <cellStyle name="Énfasis4 41 3" xfId="15096"/>
    <cellStyle name="Énfasis4 41 4" xfId="15097"/>
    <cellStyle name="Énfasis4 42" xfId="15098"/>
    <cellStyle name="Énfasis4 42 2" xfId="15099"/>
    <cellStyle name="Énfasis4 42 2 2" xfId="15100"/>
    <cellStyle name="Énfasis4 42 2 3" xfId="15101"/>
    <cellStyle name="Énfasis4 42 3" xfId="15102"/>
    <cellStyle name="Énfasis4 42 4" xfId="15103"/>
    <cellStyle name="Énfasis4 43" xfId="15104"/>
    <cellStyle name="Énfasis4 43 2" xfId="15105"/>
    <cellStyle name="Énfasis4 43 2 2" xfId="15106"/>
    <cellStyle name="Énfasis4 43 2 3" xfId="15107"/>
    <cellStyle name="Énfasis4 43 3" xfId="15108"/>
    <cellStyle name="Énfasis4 43 4" xfId="15109"/>
    <cellStyle name="Énfasis4 44" xfId="15110"/>
    <cellStyle name="Énfasis4 44 2" xfId="15111"/>
    <cellStyle name="Énfasis4 44 2 2" xfId="15112"/>
    <cellStyle name="Énfasis4 44 2 3" xfId="15113"/>
    <cellStyle name="Énfasis4 44 3" xfId="15114"/>
    <cellStyle name="Énfasis4 44 4" xfId="15115"/>
    <cellStyle name="Énfasis4 45" xfId="15116"/>
    <cellStyle name="Énfasis4 45 2" xfId="15117"/>
    <cellStyle name="Énfasis4 45 2 2" xfId="15118"/>
    <cellStyle name="Énfasis4 45 2 3" xfId="15119"/>
    <cellStyle name="Énfasis4 45 3" xfId="15120"/>
    <cellStyle name="Énfasis4 45 4" xfId="15121"/>
    <cellStyle name="Énfasis4 46" xfId="15122"/>
    <cellStyle name="Énfasis4 46 2" xfId="15123"/>
    <cellStyle name="Énfasis4 46 2 2" xfId="15124"/>
    <cellStyle name="Énfasis4 46 2 3" xfId="15125"/>
    <cellStyle name="Énfasis4 46 3" xfId="15126"/>
    <cellStyle name="Énfasis4 46 4" xfId="15127"/>
    <cellStyle name="Énfasis4 47" xfId="15128"/>
    <cellStyle name="Énfasis4 47 2" xfId="15129"/>
    <cellStyle name="Énfasis4 47 2 2" xfId="15130"/>
    <cellStyle name="Énfasis4 47 2 3" xfId="15131"/>
    <cellStyle name="Énfasis4 47 3" xfId="15132"/>
    <cellStyle name="Énfasis4 47 4" xfId="15133"/>
    <cellStyle name="Énfasis4 48" xfId="15134"/>
    <cellStyle name="Énfasis4 48 2" xfId="15135"/>
    <cellStyle name="Énfasis4 48 2 2" xfId="15136"/>
    <cellStyle name="Énfasis4 48 2 3" xfId="15137"/>
    <cellStyle name="Énfasis4 48 3" xfId="15138"/>
    <cellStyle name="Énfasis4 48 4" xfId="15139"/>
    <cellStyle name="Énfasis4 49" xfId="15140"/>
    <cellStyle name="Énfasis4 49 2" xfId="15141"/>
    <cellStyle name="Énfasis4 49 2 2" xfId="15142"/>
    <cellStyle name="Énfasis4 49 2 3" xfId="15143"/>
    <cellStyle name="Énfasis4 49 3" xfId="15144"/>
    <cellStyle name="Énfasis4 49 4" xfId="15145"/>
    <cellStyle name="Énfasis4 5" xfId="15146"/>
    <cellStyle name="Énfasis4 5 2" xfId="15147"/>
    <cellStyle name="Énfasis4 5 2 2" xfId="15148"/>
    <cellStyle name="Énfasis4 5 2 3" xfId="15149"/>
    <cellStyle name="Énfasis4 5 3" xfId="15150"/>
    <cellStyle name="Énfasis4 5 4" xfId="15151"/>
    <cellStyle name="Énfasis4 50" xfId="15152"/>
    <cellStyle name="Énfasis4 50 2" xfId="15153"/>
    <cellStyle name="Énfasis4 50 2 2" xfId="15154"/>
    <cellStyle name="Énfasis4 50 2 3" xfId="15155"/>
    <cellStyle name="Énfasis4 50 3" xfId="15156"/>
    <cellStyle name="Énfasis4 50 4" xfId="15157"/>
    <cellStyle name="Énfasis4 51" xfId="15158"/>
    <cellStyle name="Énfasis4 51 2" xfId="15159"/>
    <cellStyle name="Énfasis4 51 2 2" xfId="15160"/>
    <cellStyle name="Énfasis4 51 2 3" xfId="15161"/>
    <cellStyle name="Énfasis4 51 3" xfId="15162"/>
    <cellStyle name="Énfasis4 51 4" xfId="15163"/>
    <cellStyle name="Énfasis4 52" xfId="15164"/>
    <cellStyle name="Énfasis4 52 2" xfId="15165"/>
    <cellStyle name="Énfasis4 52 2 2" xfId="15166"/>
    <cellStyle name="Énfasis4 52 2 3" xfId="15167"/>
    <cellStyle name="Énfasis4 52 3" xfId="15168"/>
    <cellStyle name="Énfasis4 52 4" xfId="15169"/>
    <cellStyle name="Énfasis4 53" xfId="15170"/>
    <cellStyle name="Énfasis4 53 2" xfId="15171"/>
    <cellStyle name="Énfasis4 53 2 2" xfId="15172"/>
    <cellStyle name="Énfasis4 53 2 3" xfId="15173"/>
    <cellStyle name="Énfasis4 53 3" xfId="15174"/>
    <cellStyle name="Énfasis4 53 4" xfId="15175"/>
    <cellStyle name="Énfasis4 54" xfId="15176"/>
    <cellStyle name="Énfasis4 54 2" xfId="15177"/>
    <cellStyle name="Énfasis4 54 2 2" xfId="15178"/>
    <cellStyle name="Énfasis4 54 2 3" xfId="15179"/>
    <cellStyle name="Énfasis4 54 3" xfId="15180"/>
    <cellStyle name="Énfasis4 54 4" xfId="15181"/>
    <cellStyle name="Énfasis4 55" xfId="15182"/>
    <cellStyle name="Énfasis4 55 2" xfId="15183"/>
    <cellStyle name="Énfasis4 55 2 2" xfId="15184"/>
    <cellStyle name="Énfasis4 55 2 3" xfId="15185"/>
    <cellStyle name="Énfasis4 55 3" xfId="15186"/>
    <cellStyle name="Énfasis4 55 4" xfId="15187"/>
    <cellStyle name="Énfasis4 56" xfId="15188"/>
    <cellStyle name="Énfasis4 56 2" xfId="15189"/>
    <cellStyle name="Énfasis4 56 2 2" xfId="15190"/>
    <cellStyle name="Énfasis4 56 2 3" xfId="15191"/>
    <cellStyle name="Énfasis4 56 3" xfId="15192"/>
    <cellStyle name="Énfasis4 56 4" xfId="15193"/>
    <cellStyle name="Énfasis4 57" xfId="15194"/>
    <cellStyle name="Énfasis4 57 2" xfId="15195"/>
    <cellStyle name="Énfasis4 57 2 2" xfId="15196"/>
    <cellStyle name="Énfasis4 57 2 3" xfId="15197"/>
    <cellStyle name="Énfasis4 57 3" xfId="15198"/>
    <cellStyle name="Énfasis4 57 4" xfId="15199"/>
    <cellStyle name="Énfasis4 58" xfId="15200"/>
    <cellStyle name="Énfasis4 58 2" xfId="15201"/>
    <cellStyle name="Énfasis4 58 2 2" xfId="15202"/>
    <cellStyle name="Énfasis4 58 2 3" xfId="15203"/>
    <cellStyle name="Énfasis4 58 3" xfId="15204"/>
    <cellStyle name="Énfasis4 58 4" xfId="15205"/>
    <cellStyle name="Énfasis4 59" xfId="15206"/>
    <cellStyle name="Énfasis4 59 2" xfId="15207"/>
    <cellStyle name="Énfasis4 59 2 2" xfId="15208"/>
    <cellStyle name="Énfasis4 59 2 3" xfId="15209"/>
    <cellStyle name="Énfasis4 59 3" xfId="15210"/>
    <cellStyle name="Énfasis4 59 4" xfId="15211"/>
    <cellStyle name="Énfasis4 6" xfId="15212"/>
    <cellStyle name="Énfasis4 6 2" xfId="15213"/>
    <cellStyle name="Énfasis4 6 2 2" xfId="15214"/>
    <cellStyle name="Énfasis4 6 2 3" xfId="15215"/>
    <cellStyle name="Énfasis4 6 3" xfId="15216"/>
    <cellStyle name="Énfasis4 6 4" xfId="15217"/>
    <cellStyle name="Énfasis4 60" xfId="15218"/>
    <cellStyle name="Énfasis4 60 2" xfId="15219"/>
    <cellStyle name="Énfasis4 60 2 2" xfId="15220"/>
    <cellStyle name="Énfasis4 60 2 3" xfId="15221"/>
    <cellStyle name="Énfasis4 60 3" xfId="15222"/>
    <cellStyle name="Énfasis4 60 4" xfId="15223"/>
    <cellStyle name="Énfasis4 61" xfId="15224"/>
    <cellStyle name="Énfasis4 61 2" xfId="15225"/>
    <cellStyle name="Énfasis4 61 2 2" xfId="15226"/>
    <cellStyle name="Énfasis4 61 2 3" xfId="15227"/>
    <cellStyle name="Énfasis4 61 3" xfId="15228"/>
    <cellStyle name="Énfasis4 61 4" xfId="15229"/>
    <cellStyle name="Énfasis4 62" xfId="15230"/>
    <cellStyle name="Énfasis4 62 2" xfId="15231"/>
    <cellStyle name="Énfasis4 62 2 2" xfId="15232"/>
    <cellStyle name="Énfasis4 62 2 3" xfId="15233"/>
    <cellStyle name="Énfasis4 62 3" xfId="15234"/>
    <cellStyle name="Énfasis4 62 4" xfId="15235"/>
    <cellStyle name="Énfasis4 63" xfId="15236"/>
    <cellStyle name="Énfasis4 63 2" xfId="15237"/>
    <cellStyle name="Énfasis4 63 2 2" xfId="15238"/>
    <cellStyle name="Énfasis4 63 2 3" xfId="15239"/>
    <cellStyle name="Énfasis4 63 3" xfId="15240"/>
    <cellStyle name="Énfasis4 63 4" xfId="15241"/>
    <cellStyle name="Énfasis4 64" xfId="15242"/>
    <cellStyle name="Énfasis4 64 2" xfId="15243"/>
    <cellStyle name="Énfasis4 64 2 2" xfId="15244"/>
    <cellStyle name="Énfasis4 64 2 3" xfId="15245"/>
    <cellStyle name="Énfasis4 64 3" xfId="15246"/>
    <cellStyle name="Énfasis4 64 4" xfId="15247"/>
    <cellStyle name="Énfasis4 65" xfId="15248"/>
    <cellStyle name="Énfasis4 65 2" xfId="15249"/>
    <cellStyle name="Énfasis4 65 2 2" xfId="15250"/>
    <cellStyle name="Énfasis4 65 2 3" xfId="15251"/>
    <cellStyle name="Énfasis4 65 3" xfId="15252"/>
    <cellStyle name="Énfasis4 65 4" xfId="15253"/>
    <cellStyle name="Énfasis4 66" xfId="15254"/>
    <cellStyle name="Énfasis4 66 2" xfId="15255"/>
    <cellStyle name="Énfasis4 66 2 2" xfId="15256"/>
    <cellStyle name="Énfasis4 66 2 3" xfId="15257"/>
    <cellStyle name="Énfasis4 66 3" xfId="15258"/>
    <cellStyle name="Énfasis4 66 4" xfId="15259"/>
    <cellStyle name="Énfasis4 67" xfId="15260"/>
    <cellStyle name="Énfasis4 67 2" xfId="15261"/>
    <cellStyle name="Énfasis4 67 2 2" xfId="15262"/>
    <cellStyle name="Énfasis4 67 2 3" xfId="15263"/>
    <cellStyle name="Énfasis4 67 3" xfId="15264"/>
    <cellStyle name="Énfasis4 67 4" xfId="15265"/>
    <cellStyle name="Énfasis4 68" xfId="15266"/>
    <cellStyle name="Énfasis4 68 2" xfId="15267"/>
    <cellStyle name="Énfasis4 68 2 2" xfId="15268"/>
    <cellStyle name="Énfasis4 68 2 3" xfId="15269"/>
    <cellStyle name="Énfasis4 68 3" xfId="15270"/>
    <cellStyle name="Énfasis4 68 4" xfId="15271"/>
    <cellStyle name="Énfasis4 69" xfId="15272"/>
    <cellStyle name="Énfasis4 69 2" xfId="15273"/>
    <cellStyle name="Énfasis4 69 2 2" xfId="15274"/>
    <cellStyle name="Énfasis4 69 2 3" xfId="15275"/>
    <cellStyle name="Énfasis4 69 3" xfId="15276"/>
    <cellStyle name="Énfasis4 69 4" xfId="15277"/>
    <cellStyle name="Énfasis4 7" xfId="15278"/>
    <cellStyle name="Énfasis4 7 2" xfId="15279"/>
    <cellStyle name="Énfasis4 7 2 2" xfId="15280"/>
    <cellStyle name="Énfasis4 7 2 3" xfId="15281"/>
    <cellStyle name="Énfasis4 7 3" xfId="15282"/>
    <cellStyle name="Énfasis4 7 4" xfId="15283"/>
    <cellStyle name="Énfasis4 70" xfId="15284"/>
    <cellStyle name="Énfasis4 70 2" xfId="15285"/>
    <cellStyle name="Énfasis4 70 2 2" xfId="15286"/>
    <cellStyle name="Énfasis4 70 2 3" xfId="15287"/>
    <cellStyle name="Énfasis4 70 3" xfId="15288"/>
    <cellStyle name="Énfasis4 70 4" xfId="15289"/>
    <cellStyle name="Énfasis4 71" xfId="15290"/>
    <cellStyle name="Énfasis4 71 2" xfId="15291"/>
    <cellStyle name="Énfasis4 71 2 2" xfId="15292"/>
    <cellStyle name="Énfasis4 71 2 3" xfId="15293"/>
    <cellStyle name="Énfasis4 71 3" xfId="15294"/>
    <cellStyle name="Énfasis4 71 4" xfId="15295"/>
    <cellStyle name="Énfasis4 72" xfId="15296"/>
    <cellStyle name="Énfasis4 72 2" xfId="15297"/>
    <cellStyle name="Énfasis4 72 2 2" xfId="15298"/>
    <cellStyle name="Énfasis4 72 2 3" xfId="15299"/>
    <cellStyle name="Énfasis4 72 3" xfId="15300"/>
    <cellStyle name="Énfasis4 72 4" xfId="15301"/>
    <cellStyle name="Énfasis4 73" xfId="15302"/>
    <cellStyle name="Énfasis4 73 2" xfId="15303"/>
    <cellStyle name="Énfasis4 73 2 2" xfId="15304"/>
    <cellStyle name="Énfasis4 73 2 3" xfId="15305"/>
    <cellStyle name="Énfasis4 73 3" xfId="15306"/>
    <cellStyle name="Énfasis4 73 4" xfId="15307"/>
    <cellStyle name="Énfasis4 74" xfId="15308"/>
    <cellStyle name="Énfasis4 74 2" xfId="15309"/>
    <cellStyle name="Énfasis4 74 2 2" xfId="15310"/>
    <cellStyle name="Énfasis4 74 2 3" xfId="15311"/>
    <cellStyle name="Énfasis4 74 3" xfId="15312"/>
    <cellStyle name="Énfasis4 74 4" xfId="15313"/>
    <cellStyle name="Énfasis4 75" xfId="15314"/>
    <cellStyle name="Énfasis4 75 2" xfId="15315"/>
    <cellStyle name="Énfasis4 75 2 2" xfId="15316"/>
    <cellStyle name="Énfasis4 75 2 3" xfId="15317"/>
    <cellStyle name="Énfasis4 75 3" xfId="15318"/>
    <cellStyle name="Énfasis4 75 4" xfId="15319"/>
    <cellStyle name="Énfasis4 76" xfId="15320"/>
    <cellStyle name="Énfasis4 76 2" xfId="15321"/>
    <cellStyle name="Énfasis4 76 2 2" xfId="15322"/>
    <cellStyle name="Énfasis4 76 2 3" xfId="15323"/>
    <cellStyle name="Énfasis4 76 3" xfId="15324"/>
    <cellStyle name="Énfasis4 76 4" xfId="15325"/>
    <cellStyle name="Énfasis4 77" xfId="15326"/>
    <cellStyle name="Énfasis4 77 2" xfId="15327"/>
    <cellStyle name="Énfasis4 77 2 2" xfId="15328"/>
    <cellStyle name="Énfasis4 77 2 3" xfId="15329"/>
    <cellStyle name="Énfasis4 77 3" xfId="15330"/>
    <cellStyle name="Énfasis4 77 4" xfId="15331"/>
    <cellStyle name="Énfasis4 78" xfId="15332"/>
    <cellStyle name="Énfasis4 78 2" xfId="15333"/>
    <cellStyle name="Énfasis4 78 2 2" xfId="15334"/>
    <cellStyle name="Énfasis4 78 2 3" xfId="15335"/>
    <cellStyle name="Énfasis4 78 3" xfId="15336"/>
    <cellStyle name="Énfasis4 78 4" xfId="15337"/>
    <cellStyle name="Énfasis4 79" xfId="15338"/>
    <cellStyle name="Énfasis4 79 2" xfId="15339"/>
    <cellStyle name="Énfasis4 79 2 2" xfId="15340"/>
    <cellStyle name="Énfasis4 79 2 3" xfId="15341"/>
    <cellStyle name="Énfasis4 79 3" xfId="15342"/>
    <cellStyle name="Énfasis4 79 4" xfId="15343"/>
    <cellStyle name="Énfasis4 8" xfId="15344"/>
    <cellStyle name="Énfasis4 8 2" xfId="15345"/>
    <cellStyle name="Énfasis4 8 2 2" xfId="15346"/>
    <cellStyle name="Énfasis4 8 2 3" xfId="15347"/>
    <cellStyle name="Énfasis4 8 3" xfId="15348"/>
    <cellStyle name="Énfasis4 8 4" xfId="15349"/>
    <cellStyle name="Énfasis4 80" xfId="15350"/>
    <cellStyle name="Énfasis4 80 2" xfId="15351"/>
    <cellStyle name="Énfasis4 80 2 2" xfId="15352"/>
    <cellStyle name="Énfasis4 80 2 3" xfId="15353"/>
    <cellStyle name="Énfasis4 80 3" xfId="15354"/>
    <cellStyle name="Énfasis4 80 4" xfId="15355"/>
    <cellStyle name="Énfasis4 81" xfId="15356"/>
    <cellStyle name="Énfasis4 81 2" xfId="15357"/>
    <cellStyle name="Énfasis4 81 2 2" xfId="15358"/>
    <cellStyle name="Énfasis4 81 2 3" xfId="15359"/>
    <cellStyle name="Énfasis4 81 3" xfId="15360"/>
    <cellStyle name="Énfasis4 81 4" xfId="15361"/>
    <cellStyle name="Énfasis4 82" xfId="15362"/>
    <cellStyle name="Énfasis4 82 2" xfId="15363"/>
    <cellStyle name="Énfasis4 82 2 2" xfId="15364"/>
    <cellStyle name="Énfasis4 82 2 3" xfId="15365"/>
    <cellStyle name="Énfasis4 82 3" xfId="15366"/>
    <cellStyle name="Énfasis4 82 4" xfId="15367"/>
    <cellStyle name="Énfasis4 83" xfId="15368"/>
    <cellStyle name="Énfasis4 83 2" xfId="15369"/>
    <cellStyle name="Énfasis4 83 2 2" xfId="15370"/>
    <cellStyle name="Énfasis4 83 2 3" xfId="15371"/>
    <cellStyle name="Énfasis4 83 3" xfId="15372"/>
    <cellStyle name="Énfasis4 83 4" xfId="15373"/>
    <cellStyle name="Énfasis4 84" xfId="15374"/>
    <cellStyle name="Énfasis4 84 2" xfId="15375"/>
    <cellStyle name="Énfasis4 84 2 2" xfId="15376"/>
    <cellStyle name="Énfasis4 84 2 3" xfId="15377"/>
    <cellStyle name="Énfasis4 84 3" xfId="15378"/>
    <cellStyle name="Énfasis4 84 4" xfId="15379"/>
    <cellStyle name="Énfasis4 85" xfId="15380"/>
    <cellStyle name="Énfasis4 85 2" xfId="15381"/>
    <cellStyle name="Énfasis4 85 2 2" xfId="15382"/>
    <cellStyle name="Énfasis4 85 2 3" xfId="15383"/>
    <cellStyle name="Énfasis4 85 3" xfId="15384"/>
    <cellStyle name="Énfasis4 85 4" xfId="15385"/>
    <cellStyle name="Énfasis4 86" xfId="15386"/>
    <cellStyle name="Énfasis4 86 2" xfId="15387"/>
    <cellStyle name="Énfasis4 86 2 2" xfId="15388"/>
    <cellStyle name="Énfasis4 86 2 3" xfId="15389"/>
    <cellStyle name="Énfasis4 86 3" xfId="15390"/>
    <cellStyle name="Énfasis4 86 4" xfId="15391"/>
    <cellStyle name="Énfasis4 87" xfId="15392"/>
    <cellStyle name="Énfasis4 87 2" xfId="15393"/>
    <cellStyle name="Énfasis4 87 2 2" xfId="15394"/>
    <cellStyle name="Énfasis4 87 2 3" xfId="15395"/>
    <cellStyle name="Énfasis4 87 3" xfId="15396"/>
    <cellStyle name="Énfasis4 87 4" xfId="15397"/>
    <cellStyle name="Énfasis4 88" xfId="15398"/>
    <cellStyle name="Énfasis4 88 2" xfId="15399"/>
    <cellStyle name="Énfasis4 88 2 2" xfId="15400"/>
    <cellStyle name="Énfasis4 88 2 3" xfId="15401"/>
    <cellStyle name="Énfasis4 88 3" xfId="15402"/>
    <cellStyle name="Énfasis4 88 4" xfId="15403"/>
    <cellStyle name="Énfasis4 89" xfId="15404"/>
    <cellStyle name="Énfasis4 89 2" xfId="15405"/>
    <cellStyle name="Énfasis4 89 2 2" xfId="15406"/>
    <cellStyle name="Énfasis4 89 2 3" xfId="15407"/>
    <cellStyle name="Énfasis4 89 3" xfId="15408"/>
    <cellStyle name="Énfasis4 89 4" xfId="15409"/>
    <cellStyle name="Énfasis4 9" xfId="15410"/>
    <cellStyle name="Énfasis4 9 2" xfId="15411"/>
    <cellStyle name="Énfasis4 9 2 2" xfId="15412"/>
    <cellStyle name="Énfasis4 9 2 3" xfId="15413"/>
    <cellStyle name="Énfasis4 9 3" xfId="15414"/>
    <cellStyle name="Énfasis4 9 4" xfId="15415"/>
    <cellStyle name="Énfasis4 90" xfId="15416"/>
    <cellStyle name="Énfasis4 90 2" xfId="15417"/>
    <cellStyle name="Énfasis4 90 2 2" xfId="15418"/>
    <cellStyle name="Énfasis4 90 2 3" xfId="15419"/>
    <cellStyle name="Énfasis4 90 3" xfId="15420"/>
    <cellStyle name="Énfasis4 90 4" xfId="15421"/>
    <cellStyle name="Énfasis4 91" xfId="15422"/>
    <cellStyle name="Énfasis4 91 2" xfId="15423"/>
    <cellStyle name="Énfasis4 91 2 2" xfId="15424"/>
    <cellStyle name="Énfasis4 91 2 3" xfId="15425"/>
    <cellStyle name="Énfasis4 91 3" xfId="15426"/>
    <cellStyle name="Énfasis4 91 4" xfId="15427"/>
    <cellStyle name="Énfasis4 92" xfId="15428"/>
    <cellStyle name="Énfasis4 92 2" xfId="15429"/>
    <cellStyle name="Énfasis4 92 2 2" xfId="15430"/>
    <cellStyle name="Énfasis4 92 2 3" xfId="15431"/>
    <cellStyle name="Énfasis4 92 3" xfId="15432"/>
    <cellStyle name="Énfasis4 92 4" xfId="15433"/>
    <cellStyle name="Énfasis4 93" xfId="15434"/>
    <cellStyle name="Énfasis4 93 2" xfId="15435"/>
    <cellStyle name="Énfasis4 93 2 2" xfId="15436"/>
    <cellStyle name="Énfasis4 93 2 3" xfId="15437"/>
    <cellStyle name="Énfasis4 93 3" xfId="15438"/>
    <cellStyle name="Énfasis4 93 4" xfId="15439"/>
    <cellStyle name="Énfasis4 94" xfId="15440"/>
    <cellStyle name="Énfasis4 94 2" xfId="15441"/>
    <cellStyle name="Énfasis4 94 2 2" xfId="15442"/>
    <cellStyle name="Énfasis4 94 2 3" xfId="15443"/>
    <cellStyle name="Énfasis4 94 3" xfId="15444"/>
    <cellStyle name="Énfasis4 94 4" xfId="15445"/>
    <cellStyle name="Énfasis4 95" xfId="15446"/>
    <cellStyle name="Énfasis4 95 2" xfId="15447"/>
    <cellStyle name="Énfasis4 95 2 2" xfId="15448"/>
    <cellStyle name="Énfasis4 95 2 3" xfId="15449"/>
    <cellStyle name="Énfasis4 95 3" xfId="15450"/>
    <cellStyle name="Énfasis4 95 4" xfId="15451"/>
    <cellStyle name="Énfasis4 96" xfId="15452"/>
    <cellStyle name="Énfasis4 96 2" xfId="15453"/>
    <cellStyle name="Énfasis4 96 2 2" xfId="15454"/>
    <cellStyle name="Énfasis4 96 2 3" xfId="15455"/>
    <cellStyle name="Énfasis4 96 3" xfId="15456"/>
    <cellStyle name="Énfasis4 96 4" xfId="15457"/>
    <cellStyle name="Énfasis4 97" xfId="15458"/>
    <cellStyle name="Énfasis4 97 2" xfId="15459"/>
    <cellStyle name="Énfasis4 97 2 2" xfId="15460"/>
    <cellStyle name="Énfasis4 97 2 3" xfId="15461"/>
    <cellStyle name="Énfasis4 97 3" xfId="15462"/>
    <cellStyle name="Énfasis4 97 4" xfId="15463"/>
    <cellStyle name="Énfasis4 98" xfId="15464"/>
    <cellStyle name="Énfasis4 98 2" xfId="15465"/>
    <cellStyle name="Énfasis4 98 2 2" xfId="15466"/>
    <cellStyle name="Énfasis4 98 2 3" xfId="15467"/>
    <cellStyle name="Énfasis4 98 3" xfId="15468"/>
    <cellStyle name="Énfasis4 98 4" xfId="15469"/>
    <cellStyle name="Énfasis4 99" xfId="15470"/>
    <cellStyle name="Énfasis4 99 2" xfId="15471"/>
    <cellStyle name="Énfasis4 99 2 2" xfId="15472"/>
    <cellStyle name="Énfasis4 99 2 3" xfId="15473"/>
    <cellStyle name="Énfasis4 99 3" xfId="15474"/>
    <cellStyle name="Énfasis4 99 4" xfId="15475"/>
    <cellStyle name="Énfasis5 - 20%" xfId="44792"/>
    <cellStyle name="Énfasis5 - 40%" xfId="44793"/>
    <cellStyle name="Énfasis5 - 60%" xfId="44794"/>
    <cellStyle name="Énfasis5 10" xfId="15476"/>
    <cellStyle name="Énfasis5 10 2" xfId="15477"/>
    <cellStyle name="Énfasis5 10 2 2" xfId="15478"/>
    <cellStyle name="Énfasis5 10 2 3" xfId="15479"/>
    <cellStyle name="Énfasis5 10 3" xfId="15480"/>
    <cellStyle name="Énfasis5 10 4" xfId="15481"/>
    <cellStyle name="Énfasis5 100" xfId="15482"/>
    <cellStyle name="Énfasis5 100 2" xfId="15483"/>
    <cellStyle name="Énfasis5 100 2 2" xfId="15484"/>
    <cellStyle name="Énfasis5 100 2 3" xfId="15485"/>
    <cellStyle name="Énfasis5 100 3" xfId="15486"/>
    <cellStyle name="Énfasis5 100 4" xfId="15487"/>
    <cellStyle name="Énfasis5 101" xfId="15488"/>
    <cellStyle name="Énfasis5 101 2" xfId="15489"/>
    <cellStyle name="Énfasis5 101 2 2" xfId="15490"/>
    <cellStyle name="Énfasis5 101 2 3" xfId="15491"/>
    <cellStyle name="Énfasis5 101 3" xfId="15492"/>
    <cellStyle name="Énfasis5 101 4" xfId="15493"/>
    <cellStyle name="Énfasis5 102" xfId="15494"/>
    <cellStyle name="Énfasis5 102 2" xfId="15495"/>
    <cellStyle name="Énfasis5 102 2 2" xfId="15496"/>
    <cellStyle name="Énfasis5 102 2 3" xfId="15497"/>
    <cellStyle name="Énfasis5 102 3" xfId="15498"/>
    <cellStyle name="Énfasis5 102 4" xfId="15499"/>
    <cellStyle name="Énfasis5 103" xfId="15500"/>
    <cellStyle name="Énfasis5 103 2" xfId="15501"/>
    <cellStyle name="Énfasis5 103 2 2" xfId="15502"/>
    <cellStyle name="Énfasis5 103 2 3" xfId="15503"/>
    <cellStyle name="Énfasis5 103 3" xfId="15504"/>
    <cellStyle name="Énfasis5 103 4" xfId="15505"/>
    <cellStyle name="Énfasis5 104" xfId="15506"/>
    <cellStyle name="Énfasis5 104 2" xfId="15507"/>
    <cellStyle name="Énfasis5 104 2 2" xfId="15508"/>
    <cellStyle name="Énfasis5 104 2 3" xfId="15509"/>
    <cellStyle name="Énfasis5 104 3" xfId="15510"/>
    <cellStyle name="Énfasis5 104 4" xfId="15511"/>
    <cellStyle name="Énfasis5 105" xfId="15512"/>
    <cellStyle name="Énfasis5 105 2" xfId="15513"/>
    <cellStyle name="Énfasis5 105 2 2" xfId="15514"/>
    <cellStyle name="Énfasis5 105 2 3" xfId="15515"/>
    <cellStyle name="Énfasis5 105 3" xfId="15516"/>
    <cellStyle name="Énfasis5 105 4" xfId="15517"/>
    <cellStyle name="Énfasis5 106" xfId="15518"/>
    <cellStyle name="Énfasis5 106 2" xfId="15519"/>
    <cellStyle name="Énfasis5 106 2 2" xfId="15520"/>
    <cellStyle name="Énfasis5 106 2 3" xfId="15521"/>
    <cellStyle name="Énfasis5 106 3" xfId="15522"/>
    <cellStyle name="Énfasis5 106 4" xfId="15523"/>
    <cellStyle name="Énfasis5 107" xfId="15524"/>
    <cellStyle name="Énfasis5 107 2" xfId="15525"/>
    <cellStyle name="Énfasis5 107 2 2" xfId="15526"/>
    <cellStyle name="Énfasis5 107 2 3" xfId="15527"/>
    <cellStyle name="Énfasis5 107 3" xfId="15528"/>
    <cellStyle name="Énfasis5 107 4" xfId="15529"/>
    <cellStyle name="Énfasis5 108" xfId="15530"/>
    <cellStyle name="Énfasis5 108 2" xfId="15531"/>
    <cellStyle name="Énfasis5 108 2 2" xfId="15532"/>
    <cellStyle name="Énfasis5 108 2 3" xfId="15533"/>
    <cellStyle name="Énfasis5 108 3" xfId="15534"/>
    <cellStyle name="Énfasis5 108 4" xfId="15535"/>
    <cellStyle name="Énfasis5 109" xfId="15536"/>
    <cellStyle name="Énfasis5 109 2" xfId="15537"/>
    <cellStyle name="Énfasis5 109 2 2" xfId="15538"/>
    <cellStyle name="Énfasis5 109 2 3" xfId="15539"/>
    <cellStyle name="Énfasis5 109 3" xfId="15540"/>
    <cellStyle name="Énfasis5 109 4" xfId="15541"/>
    <cellStyle name="Énfasis5 11" xfId="15542"/>
    <cellStyle name="Énfasis5 11 2" xfId="15543"/>
    <cellStyle name="Énfasis5 11 2 2" xfId="15544"/>
    <cellStyle name="Énfasis5 11 2 3" xfId="15545"/>
    <cellStyle name="Énfasis5 11 3" xfId="15546"/>
    <cellStyle name="Énfasis5 11 4" xfId="15547"/>
    <cellStyle name="Énfasis5 110" xfId="15548"/>
    <cellStyle name="Énfasis5 110 2" xfId="15549"/>
    <cellStyle name="Énfasis5 110 2 2" xfId="15550"/>
    <cellStyle name="Énfasis5 110 2 3" xfId="15551"/>
    <cellStyle name="Énfasis5 110 3" xfId="15552"/>
    <cellStyle name="Énfasis5 110 4" xfId="15553"/>
    <cellStyle name="Énfasis5 111" xfId="15554"/>
    <cellStyle name="Énfasis5 111 2" xfId="15555"/>
    <cellStyle name="Énfasis5 111 2 2" xfId="15556"/>
    <cellStyle name="Énfasis5 111 2 3" xfId="15557"/>
    <cellStyle name="Énfasis5 111 3" xfId="15558"/>
    <cellStyle name="Énfasis5 111 4" xfId="15559"/>
    <cellStyle name="Énfasis5 112" xfId="15560"/>
    <cellStyle name="Énfasis5 112 2" xfId="15561"/>
    <cellStyle name="Énfasis5 112 2 2" xfId="15562"/>
    <cellStyle name="Énfasis5 112 2 3" xfId="15563"/>
    <cellStyle name="Énfasis5 112 3" xfId="15564"/>
    <cellStyle name="Énfasis5 112 4" xfId="15565"/>
    <cellStyle name="Énfasis5 113" xfId="15566"/>
    <cellStyle name="Énfasis5 113 2" xfId="15567"/>
    <cellStyle name="Énfasis5 113 2 2" xfId="15568"/>
    <cellStyle name="Énfasis5 113 2 3" xfId="15569"/>
    <cellStyle name="Énfasis5 113 3" xfId="15570"/>
    <cellStyle name="Énfasis5 113 4" xfId="15571"/>
    <cellStyle name="Énfasis5 114" xfId="15572"/>
    <cellStyle name="Énfasis5 114 2" xfId="15573"/>
    <cellStyle name="Énfasis5 114 2 2" xfId="15574"/>
    <cellStyle name="Énfasis5 114 2 3" xfId="15575"/>
    <cellStyle name="Énfasis5 114 3" xfId="15576"/>
    <cellStyle name="Énfasis5 114 4" xfId="15577"/>
    <cellStyle name="Énfasis5 115" xfId="15578"/>
    <cellStyle name="Énfasis5 115 2" xfId="15579"/>
    <cellStyle name="Énfasis5 115 2 2" xfId="15580"/>
    <cellStyle name="Énfasis5 115 2 3" xfId="15581"/>
    <cellStyle name="Énfasis5 115 3" xfId="15582"/>
    <cellStyle name="Énfasis5 115 4" xfId="15583"/>
    <cellStyle name="Énfasis5 116" xfId="15584"/>
    <cellStyle name="Énfasis5 116 2" xfId="15585"/>
    <cellStyle name="Énfasis5 116 2 2" xfId="15586"/>
    <cellStyle name="Énfasis5 116 2 3" xfId="15587"/>
    <cellStyle name="Énfasis5 116 3" xfId="15588"/>
    <cellStyle name="Énfasis5 116 4" xfId="15589"/>
    <cellStyle name="Énfasis5 117" xfId="15590"/>
    <cellStyle name="Énfasis5 117 2" xfId="15591"/>
    <cellStyle name="Énfasis5 117 2 2" xfId="15592"/>
    <cellStyle name="Énfasis5 117 2 3" xfId="15593"/>
    <cellStyle name="Énfasis5 117 3" xfId="15594"/>
    <cellStyle name="Énfasis5 117 4" xfId="15595"/>
    <cellStyle name="Énfasis5 118" xfId="15596"/>
    <cellStyle name="Énfasis5 118 2" xfId="15597"/>
    <cellStyle name="Énfasis5 118 2 2" xfId="15598"/>
    <cellStyle name="Énfasis5 118 2 3" xfId="15599"/>
    <cellStyle name="Énfasis5 118 3" xfId="15600"/>
    <cellStyle name="Énfasis5 118 4" xfId="15601"/>
    <cellStyle name="Énfasis5 119" xfId="15602"/>
    <cellStyle name="Énfasis5 119 2" xfId="15603"/>
    <cellStyle name="Énfasis5 119 2 2" xfId="15604"/>
    <cellStyle name="Énfasis5 119 2 3" xfId="15605"/>
    <cellStyle name="Énfasis5 119 3" xfId="15606"/>
    <cellStyle name="Énfasis5 119 4" xfId="15607"/>
    <cellStyle name="Énfasis5 12" xfId="15608"/>
    <cellStyle name="Énfasis5 12 2" xfId="15609"/>
    <cellStyle name="Énfasis5 12 2 2" xfId="15610"/>
    <cellStyle name="Énfasis5 12 2 3" xfId="15611"/>
    <cellStyle name="Énfasis5 12 3" xfId="15612"/>
    <cellStyle name="Énfasis5 12 4" xfId="15613"/>
    <cellStyle name="Énfasis5 120" xfId="15614"/>
    <cellStyle name="Énfasis5 120 2" xfId="15615"/>
    <cellStyle name="Énfasis5 120 2 2" xfId="15616"/>
    <cellStyle name="Énfasis5 120 2 3" xfId="15617"/>
    <cellStyle name="Énfasis5 120 3" xfId="15618"/>
    <cellStyle name="Énfasis5 120 4" xfId="15619"/>
    <cellStyle name="Énfasis5 121" xfId="15620"/>
    <cellStyle name="Énfasis5 121 2" xfId="15621"/>
    <cellStyle name="Énfasis5 121 2 2" xfId="15622"/>
    <cellStyle name="Énfasis5 121 2 3" xfId="15623"/>
    <cellStyle name="Énfasis5 121 3" xfId="15624"/>
    <cellStyle name="Énfasis5 121 4" xfId="15625"/>
    <cellStyle name="Énfasis5 122" xfId="15626"/>
    <cellStyle name="Énfasis5 122 2" xfId="15627"/>
    <cellStyle name="Énfasis5 122 2 2" xfId="15628"/>
    <cellStyle name="Énfasis5 122 2 3" xfId="15629"/>
    <cellStyle name="Énfasis5 122 3" xfId="15630"/>
    <cellStyle name="Énfasis5 122 4" xfId="15631"/>
    <cellStyle name="Énfasis5 123" xfId="15632"/>
    <cellStyle name="Énfasis5 123 2" xfId="15633"/>
    <cellStyle name="Énfasis5 123 2 2" xfId="15634"/>
    <cellStyle name="Énfasis5 123 2 3" xfId="15635"/>
    <cellStyle name="Énfasis5 123 3" xfId="15636"/>
    <cellStyle name="Énfasis5 123 4" xfId="15637"/>
    <cellStyle name="Énfasis5 124" xfId="15638"/>
    <cellStyle name="Énfasis5 124 2" xfId="15639"/>
    <cellStyle name="Énfasis5 124 2 2" xfId="15640"/>
    <cellStyle name="Énfasis5 124 2 3" xfId="15641"/>
    <cellStyle name="Énfasis5 124 3" xfId="15642"/>
    <cellStyle name="Énfasis5 124 4" xfId="15643"/>
    <cellStyle name="Énfasis5 125" xfId="15644"/>
    <cellStyle name="Énfasis5 125 2" xfId="15645"/>
    <cellStyle name="Énfasis5 125 2 2" xfId="15646"/>
    <cellStyle name="Énfasis5 125 2 3" xfId="15647"/>
    <cellStyle name="Énfasis5 125 3" xfId="15648"/>
    <cellStyle name="Énfasis5 125 4" xfId="15649"/>
    <cellStyle name="Énfasis5 126" xfId="15650"/>
    <cellStyle name="Énfasis5 126 2" xfId="15651"/>
    <cellStyle name="Énfasis5 126 2 2" xfId="15652"/>
    <cellStyle name="Énfasis5 126 2 3" xfId="15653"/>
    <cellStyle name="Énfasis5 126 3" xfId="15654"/>
    <cellStyle name="Énfasis5 126 4" xfId="15655"/>
    <cellStyle name="Énfasis5 127" xfId="15656"/>
    <cellStyle name="Énfasis5 127 2" xfId="15657"/>
    <cellStyle name="Énfasis5 127 2 2" xfId="15658"/>
    <cellStyle name="Énfasis5 127 2 3" xfId="15659"/>
    <cellStyle name="Énfasis5 127 3" xfId="15660"/>
    <cellStyle name="Énfasis5 127 4" xfId="15661"/>
    <cellStyle name="Énfasis5 128" xfId="15662"/>
    <cellStyle name="Énfasis5 128 2" xfId="15663"/>
    <cellStyle name="Énfasis5 128 2 2" xfId="15664"/>
    <cellStyle name="Énfasis5 128 2 3" xfId="15665"/>
    <cellStyle name="Énfasis5 128 3" xfId="15666"/>
    <cellStyle name="Énfasis5 128 4" xfId="15667"/>
    <cellStyle name="Énfasis5 129" xfId="15668"/>
    <cellStyle name="Énfasis5 129 2" xfId="15669"/>
    <cellStyle name="Énfasis5 129 2 2" xfId="15670"/>
    <cellStyle name="Énfasis5 129 2 3" xfId="15671"/>
    <cellStyle name="Énfasis5 129 3" xfId="15672"/>
    <cellStyle name="Énfasis5 129 4" xfId="15673"/>
    <cellStyle name="Énfasis5 13" xfId="15674"/>
    <cellStyle name="Énfasis5 13 2" xfId="15675"/>
    <cellStyle name="Énfasis5 13 2 2" xfId="15676"/>
    <cellStyle name="Énfasis5 13 2 3" xfId="15677"/>
    <cellStyle name="Énfasis5 13 3" xfId="15678"/>
    <cellStyle name="Énfasis5 13 4" xfId="15679"/>
    <cellStyle name="Énfasis5 130" xfId="15680"/>
    <cellStyle name="Énfasis5 130 2" xfId="15681"/>
    <cellStyle name="Énfasis5 130 2 2" xfId="15682"/>
    <cellStyle name="Énfasis5 130 2 3" xfId="15683"/>
    <cellStyle name="Énfasis5 130 3" xfId="15684"/>
    <cellStyle name="Énfasis5 130 4" xfId="15685"/>
    <cellStyle name="Énfasis5 131" xfId="15686"/>
    <cellStyle name="Énfasis5 131 2" xfId="15687"/>
    <cellStyle name="Énfasis5 131 2 2" xfId="15688"/>
    <cellStyle name="Énfasis5 131 2 3" xfId="15689"/>
    <cellStyle name="Énfasis5 131 3" xfId="15690"/>
    <cellStyle name="Énfasis5 131 4" xfId="15691"/>
    <cellStyle name="Énfasis5 132" xfId="15692"/>
    <cellStyle name="Énfasis5 132 2" xfId="15693"/>
    <cellStyle name="Énfasis5 132 2 2" xfId="15694"/>
    <cellStyle name="Énfasis5 132 2 3" xfId="15695"/>
    <cellStyle name="Énfasis5 132 3" xfId="15696"/>
    <cellStyle name="Énfasis5 132 4" xfId="15697"/>
    <cellStyle name="Énfasis5 133" xfId="15698"/>
    <cellStyle name="Énfasis5 133 2" xfId="15699"/>
    <cellStyle name="Énfasis5 133 2 2" xfId="15700"/>
    <cellStyle name="Énfasis5 133 2 3" xfId="15701"/>
    <cellStyle name="Énfasis5 133 3" xfId="15702"/>
    <cellStyle name="Énfasis5 133 4" xfId="15703"/>
    <cellStyle name="Énfasis5 134" xfId="15704"/>
    <cellStyle name="Énfasis5 134 2" xfId="15705"/>
    <cellStyle name="Énfasis5 134 2 2" xfId="15706"/>
    <cellStyle name="Énfasis5 134 2 3" xfId="15707"/>
    <cellStyle name="Énfasis5 134 3" xfId="15708"/>
    <cellStyle name="Énfasis5 134 4" xfId="15709"/>
    <cellStyle name="Énfasis5 135" xfId="15710"/>
    <cellStyle name="Énfasis5 135 2" xfId="15711"/>
    <cellStyle name="Énfasis5 135 2 2" xfId="15712"/>
    <cellStyle name="Énfasis5 135 2 3" xfId="15713"/>
    <cellStyle name="Énfasis5 135 3" xfId="15714"/>
    <cellStyle name="Énfasis5 135 4" xfId="15715"/>
    <cellStyle name="Énfasis5 136" xfId="15716"/>
    <cellStyle name="Énfasis5 136 2" xfId="15717"/>
    <cellStyle name="Énfasis5 136 2 2" xfId="15718"/>
    <cellStyle name="Énfasis5 136 2 3" xfId="15719"/>
    <cellStyle name="Énfasis5 136 3" xfId="15720"/>
    <cellStyle name="Énfasis5 136 4" xfId="15721"/>
    <cellStyle name="Énfasis5 137" xfId="15722"/>
    <cellStyle name="Énfasis5 137 2" xfId="15723"/>
    <cellStyle name="Énfasis5 137 2 2" xfId="15724"/>
    <cellStyle name="Énfasis5 137 2 3" xfId="15725"/>
    <cellStyle name="Énfasis5 137 3" xfId="15726"/>
    <cellStyle name="Énfasis5 137 4" xfId="15727"/>
    <cellStyle name="Énfasis5 138" xfId="15728"/>
    <cellStyle name="Énfasis5 138 2" xfId="15729"/>
    <cellStyle name="Énfasis5 138 2 2" xfId="15730"/>
    <cellStyle name="Énfasis5 138 2 3" xfId="15731"/>
    <cellStyle name="Énfasis5 138 3" xfId="15732"/>
    <cellStyle name="Énfasis5 138 4" xfId="15733"/>
    <cellStyle name="Énfasis5 139" xfId="15734"/>
    <cellStyle name="Énfasis5 139 2" xfId="15735"/>
    <cellStyle name="Énfasis5 139 2 2" xfId="15736"/>
    <cellStyle name="Énfasis5 139 2 3" xfId="15737"/>
    <cellStyle name="Énfasis5 139 3" xfId="15738"/>
    <cellStyle name="Énfasis5 139 4" xfId="15739"/>
    <cellStyle name="Énfasis5 14" xfId="15740"/>
    <cellStyle name="Énfasis5 14 2" xfId="15741"/>
    <cellStyle name="Énfasis5 14 2 2" xfId="15742"/>
    <cellStyle name="Énfasis5 14 2 3" xfId="15743"/>
    <cellStyle name="Énfasis5 14 3" xfId="15744"/>
    <cellStyle name="Énfasis5 14 4" xfId="15745"/>
    <cellStyle name="Énfasis5 140" xfId="15746"/>
    <cellStyle name="Énfasis5 140 2" xfId="15747"/>
    <cellStyle name="Énfasis5 140 2 2" xfId="15748"/>
    <cellStyle name="Énfasis5 140 2 3" xfId="15749"/>
    <cellStyle name="Énfasis5 140 3" xfId="15750"/>
    <cellStyle name="Énfasis5 140 4" xfId="15751"/>
    <cellStyle name="Énfasis5 141" xfId="15752"/>
    <cellStyle name="Énfasis5 141 2" xfId="15753"/>
    <cellStyle name="Énfasis5 141 2 2" xfId="15754"/>
    <cellStyle name="Énfasis5 141 2 3" xfId="15755"/>
    <cellStyle name="Énfasis5 141 3" xfId="15756"/>
    <cellStyle name="Énfasis5 141 4" xfId="15757"/>
    <cellStyle name="Énfasis5 142" xfId="15758"/>
    <cellStyle name="Énfasis5 142 2" xfId="15759"/>
    <cellStyle name="Énfasis5 142 2 2" xfId="15760"/>
    <cellStyle name="Énfasis5 142 2 3" xfId="15761"/>
    <cellStyle name="Énfasis5 142 3" xfId="15762"/>
    <cellStyle name="Énfasis5 142 4" xfId="15763"/>
    <cellStyle name="Énfasis5 143" xfId="15764"/>
    <cellStyle name="Énfasis5 143 2" xfId="15765"/>
    <cellStyle name="Énfasis5 143 2 2" xfId="15766"/>
    <cellStyle name="Énfasis5 143 2 3" xfId="15767"/>
    <cellStyle name="Énfasis5 143 3" xfId="15768"/>
    <cellStyle name="Énfasis5 143 4" xfId="15769"/>
    <cellStyle name="Énfasis5 144" xfId="15770"/>
    <cellStyle name="Énfasis5 144 2" xfId="15771"/>
    <cellStyle name="Énfasis5 144 2 2" xfId="15772"/>
    <cellStyle name="Énfasis5 144 2 3" xfId="15773"/>
    <cellStyle name="Énfasis5 144 3" xfId="15774"/>
    <cellStyle name="Énfasis5 144 4" xfId="15775"/>
    <cellStyle name="Énfasis5 145" xfId="15776"/>
    <cellStyle name="Énfasis5 145 2" xfId="15777"/>
    <cellStyle name="Énfasis5 145 2 2" xfId="15778"/>
    <cellStyle name="Énfasis5 145 2 3" xfId="15779"/>
    <cellStyle name="Énfasis5 145 3" xfId="15780"/>
    <cellStyle name="Énfasis5 145 4" xfId="15781"/>
    <cellStyle name="Énfasis5 146" xfId="15782"/>
    <cellStyle name="Énfasis5 146 2" xfId="15783"/>
    <cellStyle name="Énfasis5 146 2 2" xfId="15784"/>
    <cellStyle name="Énfasis5 146 2 3" xfId="15785"/>
    <cellStyle name="Énfasis5 146 3" xfId="15786"/>
    <cellStyle name="Énfasis5 146 4" xfId="15787"/>
    <cellStyle name="Énfasis5 147" xfId="15788"/>
    <cellStyle name="Énfasis5 147 2" xfId="15789"/>
    <cellStyle name="Énfasis5 147 2 2" xfId="15790"/>
    <cellStyle name="Énfasis5 147 2 3" xfId="15791"/>
    <cellStyle name="Énfasis5 147 3" xfId="15792"/>
    <cellStyle name="Énfasis5 147 4" xfId="15793"/>
    <cellStyle name="Énfasis5 148" xfId="15794"/>
    <cellStyle name="Énfasis5 148 2" xfId="15795"/>
    <cellStyle name="Énfasis5 148 2 2" xfId="15796"/>
    <cellStyle name="Énfasis5 148 2 3" xfId="15797"/>
    <cellStyle name="Énfasis5 148 3" xfId="15798"/>
    <cellStyle name="Énfasis5 148 4" xfId="15799"/>
    <cellStyle name="Énfasis5 149" xfId="15800"/>
    <cellStyle name="Énfasis5 149 2" xfId="15801"/>
    <cellStyle name="Énfasis5 149 2 2" xfId="15802"/>
    <cellStyle name="Énfasis5 149 2 3" xfId="15803"/>
    <cellStyle name="Énfasis5 149 3" xfId="15804"/>
    <cellStyle name="Énfasis5 149 4" xfId="15805"/>
    <cellStyle name="Énfasis5 15" xfId="15806"/>
    <cellStyle name="Énfasis5 15 2" xfId="15807"/>
    <cellStyle name="Énfasis5 15 2 2" xfId="15808"/>
    <cellStyle name="Énfasis5 15 2 3" xfId="15809"/>
    <cellStyle name="Énfasis5 15 3" xfId="15810"/>
    <cellStyle name="Énfasis5 15 4" xfId="15811"/>
    <cellStyle name="Énfasis5 150" xfId="15812"/>
    <cellStyle name="Énfasis5 150 2" xfId="15813"/>
    <cellStyle name="Énfasis5 150 2 2" xfId="15814"/>
    <cellStyle name="Énfasis5 150 2 3" xfId="15815"/>
    <cellStyle name="Énfasis5 150 3" xfId="15816"/>
    <cellStyle name="Énfasis5 150 4" xfId="15817"/>
    <cellStyle name="Énfasis5 151" xfId="15818"/>
    <cellStyle name="Énfasis5 151 2" xfId="15819"/>
    <cellStyle name="Énfasis5 151 2 2" xfId="15820"/>
    <cellStyle name="Énfasis5 151 2 3" xfId="15821"/>
    <cellStyle name="Énfasis5 151 3" xfId="15822"/>
    <cellStyle name="Énfasis5 151 4" xfId="15823"/>
    <cellStyle name="Énfasis5 152" xfId="15824"/>
    <cellStyle name="Énfasis5 152 2" xfId="15825"/>
    <cellStyle name="Énfasis5 152 2 2" xfId="15826"/>
    <cellStyle name="Énfasis5 152 2 3" xfId="15827"/>
    <cellStyle name="Énfasis5 152 3" xfId="15828"/>
    <cellStyle name="Énfasis5 152 4" xfId="15829"/>
    <cellStyle name="Énfasis5 153" xfId="15830"/>
    <cellStyle name="Énfasis5 153 2" xfId="15831"/>
    <cellStyle name="Énfasis5 153 2 2" xfId="15832"/>
    <cellStyle name="Énfasis5 153 2 3" xfId="15833"/>
    <cellStyle name="Énfasis5 153 3" xfId="15834"/>
    <cellStyle name="Énfasis5 153 4" xfId="15835"/>
    <cellStyle name="Énfasis5 154" xfId="15836"/>
    <cellStyle name="Énfasis5 154 2" xfId="15837"/>
    <cellStyle name="Énfasis5 154 2 2" xfId="15838"/>
    <cellStyle name="Énfasis5 154 2 3" xfId="15839"/>
    <cellStyle name="Énfasis5 154 3" xfId="15840"/>
    <cellStyle name="Énfasis5 154 4" xfId="15841"/>
    <cellStyle name="Énfasis5 155" xfId="15842"/>
    <cellStyle name="Énfasis5 155 2" xfId="15843"/>
    <cellStyle name="Énfasis5 155 2 2" xfId="15844"/>
    <cellStyle name="Énfasis5 155 2 3" xfId="15845"/>
    <cellStyle name="Énfasis5 155 3" xfId="15846"/>
    <cellStyle name="Énfasis5 155 4" xfId="15847"/>
    <cellStyle name="Énfasis5 156" xfId="15848"/>
    <cellStyle name="Énfasis5 156 2" xfId="15849"/>
    <cellStyle name="Énfasis5 156 2 2" xfId="15850"/>
    <cellStyle name="Énfasis5 156 2 3" xfId="15851"/>
    <cellStyle name="Énfasis5 156 3" xfId="15852"/>
    <cellStyle name="Énfasis5 156 4" xfId="15853"/>
    <cellStyle name="Énfasis5 157" xfId="15854"/>
    <cellStyle name="Énfasis5 157 2" xfId="15855"/>
    <cellStyle name="Énfasis5 157 2 2" xfId="15856"/>
    <cellStyle name="Énfasis5 157 2 3" xfId="15857"/>
    <cellStyle name="Énfasis5 157 3" xfId="15858"/>
    <cellStyle name="Énfasis5 157 4" xfId="15859"/>
    <cellStyle name="Énfasis5 158" xfId="15860"/>
    <cellStyle name="Énfasis5 158 2" xfId="15861"/>
    <cellStyle name="Énfasis5 158 2 2" xfId="15862"/>
    <cellStyle name="Énfasis5 158 2 3" xfId="15863"/>
    <cellStyle name="Énfasis5 158 3" xfId="15864"/>
    <cellStyle name="Énfasis5 158 4" xfId="15865"/>
    <cellStyle name="Énfasis5 159" xfId="15866"/>
    <cellStyle name="Énfasis5 159 2" xfId="15867"/>
    <cellStyle name="Énfasis5 159 2 2" xfId="15868"/>
    <cellStyle name="Énfasis5 159 2 3" xfId="15869"/>
    <cellStyle name="Énfasis5 159 3" xfId="15870"/>
    <cellStyle name="Énfasis5 159 4" xfId="15871"/>
    <cellStyle name="Énfasis5 16" xfId="15872"/>
    <cellStyle name="Énfasis5 16 2" xfId="15873"/>
    <cellStyle name="Énfasis5 16 2 2" xfId="15874"/>
    <cellStyle name="Énfasis5 16 2 3" xfId="15875"/>
    <cellStyle name="Énfasis5 16 3" xfId="15876"/>
    <cellStyle name="Énfasis5 16 4" xfId="15877"/>
    <cellStyle name="Énfasis5 160" xfId="15878"/>
    <cellStyle name="Énfasis5 160 2" xfId="15879"/>
    <cellStyle name="Énfasis5 160 2 2" xfId="15880"/>
    <cellStyle name="Énfasis5 160 2 3" xfId="15881"/>
    <cellStyle name="Énfasis5 160 3" xfId="15882"/>
    <cellStyle name="Énfasis5 160 4" xfId="15883"/>
    <cellStyle name="Énfasis5 161" xfId="15884"/>
    <cellStyle name="Énfasis5 161 2" xfId="15885"/>
    <cellStyle name="Énfasis5 161 2 2" xfId="15886"/>
    <cellStyle name="Énfasis5 161 2 3" xfId="15887"/>
    <cellStyle name="Énfasis5 161 3" xfId="15888"/>
    <cellStyle name="Énfasis5 161 4" xfId="15889"/>
    <cellStyle name="Énfasis5 162" xfId="15890"/>
    <cellStyle name="Énfasis5 162 2" xfId="15891"/>
    <cellStyle name="Énfasis5 162 2 2" xfId="15892"/>
    <cellStyle name="Énfasis5 162 2 3" xfId="15893"/>
    <cellStyle name="Énfasis5 162 3" xfId="15894"/>
    <cellStyle name="Énfasis5 162 4" xfId="15895"/>
    <cellStyle name="Énfasis5 163" xfId="15896"/>
    <cellStyle name="Énfasis5 163 2" xfId="15897"/>
    <cellStyle name="Énfasis5 163 2 2" xfId="15898"/>
    <cellStyle name="Énfasis5 163 2 3" xfId="15899"/>
    <cellStyle name="Énfasis5 163 3" xfId="15900"/>
    <cellStyle name="Énfasis5 163 4" xfId="15901"/>
    <cellStyle name="Énfasis5 164" xfId="15902"/>
    <cellStyle name="Énfasis5 164 2" xfId="15903"/>
    <cellStyle name="Énfasis5 164 2 2" xfId="15904"/>
    <cellStyle name="Énfasis5 164 2 3" xfId="15905"/>
    <cellStyle name="Énfasis5 164 3" xfId="15906"/>
    <cellStyle name="Énfasis5 164 4" xfId="15907"/>
    <cellStyle name="Énfasis5 165" xfId="15908"/>
    <cellStyle name="Énfasis5 165 2" xfId="15909"/>
    <cellStyle name="Énfasis5 165 2 2" xfId="15910"/>
    <cellStyle name="Énfasis5 165 2 3" xfId="15911"/>
    <cellStyle name="Énfasis5 165 3" xfId="15912"/>
    <cellStyle name="Énfasis5 165 4" xfId="15913"/>
    <cellStyle name="Énfasis5 166" xfId="15914"/>
    <cellStyle name="Énfasis5 166 2" xfId="15915"/>
    <cellStyle name="Énfasis5 166 2 2" xfId="15916"/>
    <cellStyle name="Énfasis5 166 2 3" xfId="15917"/>
    <cellStyle name="Énfasis5 166 3" xfId="15918"/>
    <cellStyle name="Énfasis5 166 4" xfId="15919"/>
    <cellStyle name="Énfasis5 167" xfId="15920"/>
    <cellStyle name="Énfasis5 167 2" xfId="15921"/>
    <cellStyle name="Énfasis5 167 2 2" xfId="15922"/>
    <cellStyle name="Énfasis5 167 2 3" xfId="15923"/>
    <cellStyle name="Énfasis5 167 3" xfId="15924"/>
    <cellStyle name="Énfasis5 167 4" xfId="15925"/>
    <cellStyle name="Énfasis5 168" xfId="15926"/>
    <cellStyle name="Énfasis5 168 2" xfId="15927"/>
    <cellStyle name="Énfasis5 168 2 2" xfId="15928"/>
    <cellStyle name="Énfasis5 168 2 3" xfId="15929"/>
    <cellStyle name="Énfasis5 168 3" xfId="15930"/>
    <cellStyle name="Énfasis5 168 4" xfId="15931"/>
    <cellStyle name="Énfasis5 169" xfId="15932"/>
    <cellStyle name="Énfasis5 169 2" xfId="15933"/>
    <cellStyle name="Énfasis5 169 2 2" xfId="15934"/>
    <cellStyle name="Énfasis5 169 2 3" xfId="15935"/>
    <cellStyle name="Énfasis5 169 3" xfId="15936"/>
    <cellStyle name="Énfasis5 169 4" xfId="15937"/>
    <cellStyle name="Énfasis5 17" xfId="15938"/>
    <cellStyle name="Énfasis5 17 2" xfId="15939"/>
    <cellStyle name="Énfasis5 17 2 2" xfId="15940"/>
    <cellStyle name="Énfasis5 17 2 3" xfId="15941"/>
    <cellStyle name="Énfasis5 17 3" xfId="15942"/>
    <cellStyle name="Énfasis5 17 4" xfId="15943"/>
    <cellStyle name="Énfasis5 170" xfId="15944"/>
    <cellStyle name="Énfasis5 170 2" xfId="15945"/>
    <cellStyle name="Énfasis5 170 2 2" xfId="15946"/>
    <cellStyle name="Énfasis5 170 2 3" xfId="15947"/>
    <cellStyle name="Énfasis5 170 3" xfId="15948"/>
    <cellStyle name="Énfasis5 170 4" xfId="15949"/>
    <cellStyle name="Énfasis5 171" xfId="15950"/>
    <cellStyle name="Énfasis5 171 2" xfId="15951"/>
    <cellStyle name="Énfasis5 171 2 2" xfId="15952"/>
    <cellStyle name="Énfasis5 171 2 3" xfId="15953"/>
    <cellStyle name="Énfasis5 171 3" xfId="15954"/>
    <cellStyle name="Énfasis5 171 4" xfId="15955"/>
    <cellStyle name="Énfasis5 172" xfId="15956"/>
    <cellStyle name="Énfasis5 172 2" xfId="15957"/>
    <cellStyle name="Énfasis5 172 2 2" xfId="15958"/>
    <cellStyle name="Énfasis5 172 2 3" xfId="15959"/>
    <cellStyle name="Énfasis5 172 3" xfId="15960"/>
    <cellStyle name="Énfasis5 172 4" xfId="15961"/>
    <cellStyle name="Énfasis5 173" xfId="15962"/>
    <cellStyle name="Énfasis5 173 2" xfId="15963"/>
    <cellStyle name="Énfasis5 173 2 2" xfId="15964"/>
    <cellStyle name="Énfasis5 173 2 3" xfId="15965"/>
    <cellStyle name="Énfasis5 173 3" xfId="15966"/>
    <cellStyle name="Énfasis5 173 4" xfId="15967"/>
    <cellStyle name="Énfasis5 174" xfId="15968"/>
    <cellStyle name="Énfasis5 174 2" xfId="15969"/>
    <cellStyle name="Énfasis5 174 2 2" xfId="15970"/>
    <cellStyle name="Énfasis5 174 2 3" xfId="15971"/>
    <cellStyle name="Énfasis5 174 3" xfId="15972"/>
    <cellStyle name="Énfasis5 174 4" xfId="15973"/>
    <cellStyle name="Énfasis5 175" xfId="15974"/>
    <cellStyle name="Énfasis5 175 2" xfId="15975"/>
    <cellStyle name="Énfasis5 175 2 2" xfId="15976"/>
    <cellStyle name="Énfasis5 175 2 3" xfId="15977"/>
    <cellStyle name="Énfasis5 175 3" xfId="15978"/>
    <cellStyle name="Énfasis5 175 4" xfId="15979"/>
    <cellStyle name="Énfasis5 176" xfId="15980"/>
    <cellStyle name="Énfasis5 176 2" xfId="15981"/>
    <cellStyle name="Énfasis5 176 2 2" xfId="15982"/>
    <cellStyle name="Énfasis5 176 2 3" xfId="15983"/>
    <cellStyle name="Énfasis5 176 3" xfId="15984"/>
    <cellStyle name="Énfasis5 176 4" xfId="15985"/>
    <cellStyle name="Énfasis5 177" xfId="15986"/>
    <cellStyle name="Énfasis5 177 2" xfId="15987"/>
    <cellStyle name="Énfasis5 177 2 2" xfId="15988"/>
    <cellStyle name="Énfasis5 177 2 3" xfId="15989"/>
    <cellStyle name="Énfasis5 177 3" xfId="15990"/>
    <cellStyle name="Énfasis5 177 4" xfId="15991"/>
    <cellStyle name="Énfasis5 178" xfId="15992"/>
    <cellStyle name="Énfasis5 178 2" xfId="15993"/>
    <cellStyle name="Énfasis5 178 2 2" xfId="15994"/>
    <cellStyle name="Énfasis5 178 2 3" xfId="15995"/>
    <cellStyle name="Énfasis5 178 3" xfId="15996"/>
    <cellStyle name="Énfasis5 178 4" xfId="15997"/>
    <cellStyle name="Énfasis5 179" xfId="15998"/>
    <cellStyle name="Énfasis5 179 2" xfId="15999"/>
    <cellStyle name="Énfasis5 179 2 2" xfId="16000"/>
    <cellStyle name="Énfasis5 179 2 3" xfId="16001"/>
    <cellStyle name="Énfasis5 179 3" xfId="16002"/>
    <cellStyle name="Énfasis5 179 4" xfId="16003"/>
    <cellStyle name="Énfasis5 18" xfId="16004"/>
    <cellStyle name="Énfasis5 18 2" xfId="16005"/>
    <cellStyle name="Énfasis5 18 2 2" xfId="16006"/>
    <cellStyle name="Énfasis5 18 2 3" xfId="16007"/>
    <cellStyle name="Énfasis5 18 3" xfId="16008"/>
    <cellStyle name="Énfasis5 18 4" xfId="16009"/>
    <cellStyle name="Énfasis5 180" xfId="16010"/>
    <cellStyle name="Énfasis5 180 2" xfId="16011"/>
    <cellStyle name="Énfasis5 180 2 2" xfId="16012"/>
    <cellStyle name="Énfasis5 180 2 3" xfId="16013"/>
    <cellStyle name="Énfasis5 180 3" xfId="16014"/>
    <cellStyle name="Énfasis5 180 4" xfId="16015"/>
    <cellStyle name="Énfasis5 181" xfId="16016"/>
    <cellStyle name="Énfasis5 181 2" xfId="16017"/>
    <cellStyle name="Énfasis5 181 2 2" xfId="16018"/>
    <cellStyle name="Énfasis5 181 2 3" xfId="16019"/>
    <cellStyle name="Énfasis5 181 3" xfId="16020"/>
    <cellStyle name="Énfasis5 181 4" xfId="16021"/>
    <cellStyle name="Énfasis5 182" xfId="16022"/>
    <cellStyle name="Énfasis5 182 2" xfId="16023"/>
    <cellStyle name="Énfasis5 182 2 2" xfId="16024"/>
    <cellStyle name="Énfasis5 182 2 3" xfId="16025"/>
    <cellStyle name="Énfasis5 182 3" xfId="16026"/>
    <cellStyle name="Énfasis5 182 4" xfId="16027"/>
    <cellStyle name="Énfasis5 183" xfId="16028"/>
    <cellStyle name="Énfasis5 183 2" xfId="16029"/>
    <cellStyle name="Énfasis5 183 2 2" xfId="16030"/>
    <cellStyle name="Énfasis5 183 2 3" xfId="16031"/>
    <cellStyle name="Énfasis5 183 3" xfId="16032"/>
    <cellStyle name="Énfasis5 183 4" xfId="16033"/>
    <cellStyle name="Énfasis5 184" xfId="16034"/>
    <cellStyle name="Énfasis5 184 2" xfId="16035"/>
    <cellStyle name="Énfasis5 184 2 2" xfId="16036"/>
    <cellStyle name="Énfasis5 184 2 3" xfId="16037"/>
    <cellStyle name="Énfasis5 184 3" xfId="16038"/>
    <cellStyle name="Énfasis5 184 4" xfId="16039"/>
    <cellStyle name="Énfasis5 185" xfId="16040"/>
    <cellStyle name="Énfasis5 185 2" xfId="16041"/>
    <cellStyle name="Énfasis5 185 2 2" xfId="16042"/>
    <cellStyle name="Énfasis5 185 2 3" xfId="16043"/>
    <cellStyle name="Énfasis5 185 3" xfId="16044"/>
    <cellStyle name="Énfasis5 185 4" xfId="16045"/>
    <cellStyle name="Énfasis5 186" xfId="16046"/>
    <cellStyle name="Énfasis5 186 2" xfId="16047"/>
    <cellStyle name="Énfasis5 186 2 2" xfId="16048"/>
    <cellStyle name="Énfasis5 186 2 3" xfId="16049"/>
    <cellStyle name="Énfasis5 186 3" xfId="16050"/>
    <cellStyle name="Énfasis5 186 4" xfId="16051"/>
    <cellStyle name="Énfasis5 187" xfId="16052"/>
    <cellStyle name="Énfasis5 187 2" xfId="16053"/>
    <cellStyle name="Énfasis5 187 2 2" xfId="16054"/>
    <cellStyle name="Énfasis5 187 2 3" xfId="16055"/>
    <cellStyle name="Énfasis5 187 3" xfId="16056"/>
    <cellStyle name="Énfasis5 187 4" xfId="16057"/>
    <cellStyle name="Énfasis5 188" xfId="16058"/>
    <cellStyle name="Énfasis5 188 2" xfId="16059"/>
    <cellStyle name="Énfasis5 188 2 2" xfId="16060"/>
    <cellStyle name="Énfasis5 188 2 3" xfId="16061"/>
    <cellStyle name="Énfasis5 188 3" xfId="16062"/>
    <cellStyle name="Énfasis5 188 4" xfId="16063"/>
    <cellStyle name="Énfasis5 189" xfId="16064"/>
    <cellStyle name="Énfasis5 189 2" xfId="16065"/>
    <cellStyle name="Énfasis5 189 2 2" xfId="16066"/>
    <cellStyle name="Énfasis5 189 2 3" xfId="16067"/>
    <cellStyle name="Énfasis5 189 3" xfId="16068"/>
    <cellStyle name="Énfasis5 189 4" xfId="16069"/>
    <cellStyle name="Énfasis5 19" xfId="16070"/>
    <cellStyle name="Énfasis5 19 2" xfId="16071"/>
    <cellStyle name="Énfasis5 19 2 2" xfId="16072"/>
    <cellStyle name="Énfasis5 19 2 3" xfId="16073"/>
    <cellStyle name="Énfasis5 19 3" xfId="16074"/>
    <cellStyle name="Énfasis5 19 4" xfId="16075"/>
    <cellStyle name="Énfasis5 190" xfId="16076"/>
    <cellStyle name="Énfasis5 190 2" xfId="16077"/>
    <cellStyle name="Énfasis5 190 2 2" xfId="16078"/>
    <cellStyle name="Énfasis5 190 2 3" xfId="16079"/>
    <cellStyle name="Énfasis5 190 3" xfId="16080"/>
    <cellStyle name="Énfasis5 190 4" xfId="16081"/>
    <cellStyle name="Énfasis5 2" xfId="94"/>
    <cellStyle name="Énfasis5 2 10" xfId="16082"/>
    <cellStyle name="Énfasis5 2 11" xfId="16083"/>
    <cellStyle name="Énfasis5 2 12" xfId="16084"/>
    <cellStyle name="Énfasis5 2 13" xfId="16085"/>
    <cellStyle name="Énfasis5 2 14" xfId="16086"/>
    <cellStyle name="Énfasis5 2 15" xfId="16087"/>
    <cellStyle name="Énfasis5 2 2" xfId="16088"/>
    <cellStyle name="Énfasis5 2 2 2" xfId="16089"/>
    <cellStyle name="Énfasis5 2 2 3" xfId="16090"/>
    <cellStyle name="Énfasis5 2 3" xfId="16091"/>
    <cellStyle name="Énfasis5 2 4" xfId="16092"/>
    <cellStyle name="Énfasis5 2 5" xfId="16093"/>
    <cellStyle name="Énfasis5 2 6" xfId="16094"/>
    <cellStyle name="Énfasis5 2 7" xfId="16095"/>
    <cellStyle name="Énfasis5 2 8" xfId="16096"/>
    <cellStyle name="Énfasis5 2 9" xfId="16097"/>
    <cellStyle name="Énfasis5 20" xfId="16098"/>
    <cellStyle name="Énfasis5 20 2" xfId="16099"/>
    <cellStyle name="Énfasis5 20 2 2" xfId="16100"/>
    <cellStyle name="Énfasis5 20 2 3" xfId="16101"/>
    <cellStyle name="Énfasis5 20 3" xfId="16102"/>
    <cellStyle name="Énfasis5 20 4" xfId="16103"/>
    <cellStyle name="Énfasis5 21" xfId="16104"/>
    <cellStyle name="Énfasis5 21 2" xfId="16105"/>
    <cellStyle name="Énfasis5 21 2 2" xfId="16106"/>
    <cellStyle name="Énfasis5 21 2 3" xfId="16107"/>
    <cellStyle name="Énfasis5 21 3" xfId="16108"/>
    <cellStyle name="Énfasis5 21 4" xfId="16109"/>
    <cellStyle name="Énfasis5 22" xfId="16110"/>
    <cellStyle name="Énfasis5 22 2" xfId="16111"/>
    <cellStyle name="Énfasis5 22 2 2" xfId="16112"/>
    <cellStyle name="Énfasis5 22 2 3" xfId="16113"/>
    <cellStyle name="Énfasis5 22 3" xfId="16114"/>
    <cellStyle name="Énfasis5 22 4" xfId="16115"/>
    <cellStyle name="Énfasis5 23" xfId="16116"/>
    <cellStyle name="Énfasis5 23 2" xfId="16117"/>
    <cellStyle name="Énfasis5 23 2 2" xfId="16118"/>
    <cellStyle name="Énfasis5 23 2 3" xfId="16119"/>
    <cellStyle name="Énfasis5 23 3" xfId="16120"/>
    <cellStyle name="Énfasis5 23 4" xfId="16121"/>
    <cellStyle name="Énfasis5 24" xfId="16122"/>
    <cellStyle name="Énfasis5 24 2" xfId="16123"/>
    <cellStyle name="Énfasis5 24 2 2" xfId="16124"/>
    <cellStyle name="Énfasis5 24 2 3" xfId="16125"/>
    <cellStyle name="Énfasis5 24 3" xfId="16126"/>
    <cellStyle name="Énfasis5 24 4" xfId="16127"/>
    <cellStyle name="Énfasis5 25" xfId="16128"/>
    <cellStyle name="Énfasis5 25 2" xfId="16129"/>
    <cellStyle name="Énfasis5 25 2 2" xfId="16130"/>
    <cellStyle name="Énfasis5 25 2 3" xfId="16131"/>
    <cellStyle name="Énfasis5 25 3" xfId="16132"/>
    <cellStyle name="Énfasis5 25 4" xfId="16133"/>
    <cellStyle name="Énfasis5 26" xfId="16134"/>
    <cellStyle name="Énfasis5 26 2" xfId="16135"/>
    <cellStyle name="Énfasis5 26 2 2" xfId="16136"/>
    <cellStyle name="Énfasis5 26 2 3" xfId="16137"/>
    <cellStyle name="Énfasis5 26 3" xfId="16138"/>
    <cellStyle name="Énfasis5 26 4" xfId="16139"/>
    <cellStyle name="Énfasis5 27" xfId="16140"/>
    <cellStyle name="Énfasis5 27 2" xfId="16141"/>
    <cellStyle name="Énfasis5 27 2 2" xfId="16142"/>
    <cellStyle name="Énfasis5 27 2 3" xfId="16143"/>
    <cellStyle name="Énfasis5 27 3" xfId="16144"/>
    <cellStyle name="Énfasis5 27 4" xfId="16145"/>
    <cellStyle name="Énfasis5 28" xfId="16146"/>
    <cellStyle name="Énfasis5 28 2" xfId="16147"/>
    <cellStyle name="Énfasis5 28 2 2" xfId="16148"/>
    <cellStyle name="Énfasis5 28 2 3" xfId="16149"/>
    <cellStyle name="Énfasis5 28 3" xfId="16150"/>
    <cellStyle name="Énfasis5 28 4" xfId="16151"/>
    <cellStyle name="Énfasis5 29" xfId="16152"/>
    <cellStyle name="Énfasis5 29 2" xfId="16153"/>
    <cellStyle name="Énfasis5 29 2 2" xfId="16154"/>
    <cellStyle name="Énfasis5 29 2 3" xfId="16155"/>
    <cellStyle name="Énfasis5 29 3" xfId="16156"/>
    <cellStyle name="Énfasis5 29 4" xfId="16157"/>
    <cellStyle name="Énfasis5 3" xfId="95"/>
    <cellStyle name="Énfasis5 3 2" xfId="16158"/>
    <cellStyle name="Énfasis5 3 2 2" xfId="16159"/>
    <cellStyle name="Énfasis5 3 2 3" xfId="16160"/>
    <cellStyle name="Énfasis5 3 3" xfId="16161"/>
    <cellStyle name="Énfasis5 3 4" xfId="16162"/>
    <cellStyle name="Énfasis5 3 5" xfId="16163"/>
    <cellStyle name="Énfasis5 30" xfId="16164"/>
    <cellStyle name="Énfasis5 30 2" xfId="16165"/>
    <cellStyle name="Énfasis5 30 2 2" xfId="16166"/>
    <cellStyle name="Énfasis5 30 2 3" xfId="16167"/>
    <cellStyle name="Énfasis5 30 3" xfId="16168"/>
    <cellStyle name="Énfasis5 30 4" xfId="16169"/>
    <cellStyle name="Énfasis5 31" xfId="16170"/>
    <cellStyle name="Énfasis5 31 2" xfId="16171"/>
    <cellStyle name="Énfasis5 31 2 2" xfId="16172"/>
    <cellStyle name="Énfasis5 31 2 3" xfId="16173"/>
    <cellStyle name="Énfasis5 31 3" xfId="16174"/>
    <cellStyle name="Énfasis5 31 4" xfId="16175"/>
    <cellStyle name="Énfasis5 32" xfId="16176"/>
    <cellStyle name="Énfasis5 32 2" xfId="16177"/>
    <cellStyle name="Énfasis5 32 2 2" xfId="16178"/>
    <cellStyle name="Énfasis5 32 2 3" xfId="16179"/>
    <cellStyle name="Énfasis5 32 3" xfId="16180"/>
    <cellStyle name="Énfasis5 32 4" xfId="16181"/>
    <cellStyle name="Énfasis5 33" xfId="16182"/>
    <cellStyle name="Énfasis5 33 2" xfId="16183"/>
    <cellStyle name="Énfasis5 33 2 2" xfId="16184"/>
    <cellStyle name="Énfasis5 33 2 3" xfId="16185"/>
    <cellStyle name="Énfasis5 33 3" xfId="16186"/>
    <cellStyle name="Énfasis5 33 4" xfId="16187"/>
    <cellStyle name="Énfasis5 34" xfId="16188"/>
    <cellStyle name="Énfasis5 34 2" xfId="16189"/>
    <cellStyle name="Énfasis5 34 2 2" xfId="16190"/>
    <cellStyle name="Énfasis5 34 2 3" xfId="16191"/>
    <cellStyle name="Énfasis5 34 3" xfId="16192"/>
    <cellStyle name="Énfasis5 34 4" xfId="16193"/>
    <cellStyle name="Énfasis5 35" xfId="16194"/>
    <cellStyle name="Énfasis5 35 2" xfId="16195"/>
    <cellStyle name="Énfasis5 35 2 2" xfId="16196"/>
    <cellStyle name="Énfasis5 35 2 3" xfId="16197"/>
    <cellStyle name="Énfasis5 35 3" xfId="16198"/>
    <cellStyle name="Énfasis5 35 4" xfId="16199"/>
    <cellStyle name="Énfasis5 36" xfId="16200"/>
    <cellStyle name="Énfasis5 36 2" xfId="16201"/>
    <cellStyle name="Énfasis5 36 2 2" xfId="16202"/>
    <cellStyle name="Énfasis5 36 2 3" xfId="16203"/>
    <cellStyle name="Énfasis5 36 3" xfId="16204"/>
    <cellStyle name="Énfasis5 36 4" xfId="16205"/>
    <cellStyle name="Énfasis5 37" xfId="16206"/>
    <cellStyle name="Énfasis5 37 2" xfId="16207"/>
    <cellStyle name="Énfasis5 37 2 2" xfId="16208"/>
    <cellStyle name="Énfasis5 37 2 3" xfId="16209"/>
    <cellStyle name="Énfasis5 37 3" xfId="16210"/>
    <cellStyle name="Énfasis5 37 4" xfId="16211"/>
    <cellStyle name="Énfasis5 38" xfId="16212"/>
    <cellStyle name="Énfasis5 38 2" xfId="16213"/>
    <cellStyle name="Énfasis5 38 2 2" xfId="16214"/>
    <cellStyle name="Énfasis5 38 2 3" xfId="16215"/>
    <cellStyle name="Énfasis5 38 3" xfId="16216"/>
    <cellStyle name="Énfasis5 38 4" xfId="16217"/>
    <cellStyle name="Énfasis5 39" xfId="16218"/>
    <cellStyle name="Énfasis5 39 2" xfId="16219"/>
    <cellStyle name="Énfasis5 39 2 2" xfId="16220"/>
    <cellStyle name="Énfasis5 39 2 3" xfId="16221"/>
    <cellStyle name="Énfasis5 39 3" xfId="16222"/>
    <cellStyle name="Énfasis5 39 4" xfId="16223"/>
    <cellStyle name="Énfasis5 4" xfId="96"/>
    <cellStyle name="Énfasis5 4 2" xfId="16224"/>
    <cellStyle name="Énfasis5 4 2 2" xfId="16225"/>
    <cellStyle name="Énfasis5 4 2 3" xfId="16226"/>
    <cellStyle name="Énfasis5 4 3" xfId="16227"/>
    <cellStyle name="Énfasis5 4 4" xfId="16228"/>
    <cellStyle name="Énfasis5 4 5" xfId="16229"/>
    <cellStyle name="Énfasis5 40" xfId="16230"/>
    <cellStyle name="Énfasis5 40 2" xfId="16231"/>
    <cellStyle name="Énfasis5 40 2 2" xfId="16232"/>
    <cellStyle name="Énfasis5 40 2 3" xfId="16233"/>
    <cellStyle name="Énfasis5 40 3" xfId="16234"/>
    <cellStyle name="Énfasis5 40 4" xfId="16235"/>
    <cellStyle name="Énfasis5 41" xfId="16236"/>
    <cellStyle name="Énfasis5 41 2" xfId="16237"/>
    <cellStyle name="Énfasis5 41 2 2" xfId="16238"/>
    <cellStyle name="Énfasis5 41 2 3" xfId="16239"/>
    <cellStyle name="Énfasis5 41 3" xfId="16240"/>
    <cellStyle name="Énfasis5 41 4" xfId="16241"/>
    <cellStyle name="Énfasis5 42" xfId="16242"/>
    <cellStyle name="Énfasis5 42 2" xfId="16243"/>
    <cellStyle name="Énfasis5 42 2 2" xfId="16244"/>
    <cellStyle name="Énfasis5 42 2 3" xfId="16245"/>
    <cellStyle name="Énfasis5 42 3" xfId="16246"/>
    <cellStyle name="Énfasis5 42 4" xfId="16247"/>
    <cellStyle name="Énfasis5 43" xfId="16248"/>
    <cellStyle name="Énfasis5 43 2" xfId="16249"/>
    <cellStyle name="Énfasis5 43 2 2" xfId="16250"/>
    <cellStyle name="Énfasis5 43 2 3" xfId="16251"/>
    <cellStyle name="Énfasis5 43 3" xfId="16252"/>
    <cellStyle name="Énfasis5 43 4" xfId="16253"/>
    <cellStyle name="Énfasis5 44" xfId="16254"/>
    <cellStyle name="Énfasis5 44 2" xfId="16255"/>
    <cellStyle name="Énfasis5 44 2 2" xfId="16256"/>
    <cellStyle name="Énfasis5 44 2 3" xfId="16257"/>
    <cellStyle name="Énfasis5 44 3" xfId="16258"/>
    <cellStyle name="Énfasis5 44 4" xfId="16259"/>
    <cellStyle name="Énfasis5 45" xfId="16260"/>
    <cellStyle name="Énfasis5 45 2" xfId="16261"/>
    <cellStyle name="Énfasis5 45 2 2" xfId="16262"/>
    <cellStyle name="Énfasis5 45 2 3" xfId="16263"/>
    <cellStyle name="Énfasis5 45 3" xfId="16264"/>
    <cellStyle name="Énfasis5 45 4" xfId="16265"/>
    <cellStyle name="Énfasis5 46" xfId="16266"/>
    <cellStyle name="Énfasis5 46 2" xfId="16267"/>
    <cellStyle name="Énfasis5 46 2 2" xfId="16268"/>
    <cellStyle name="Énfasis5 46 2 3" xfId="16269"/>
    <cellStyle name="Énfasis5 46 3" xfId="16270"/>
    <cellStyle name="Énfasis5 46 4" xfId="16271"/>
    <cellStyle name="Énfasis5 47" xfId="16272"/>
    <cellStyle name="Énfasis5 47 2" xfId="16273"/>
    <cellStyle name="Énfasis5 47 2 2" xfId="16274"/>
    <cellStyle name="Énfasis5 47 2 3" xfId="16275"/>
    <cellStyle name="Énfasis5 47 3" xfId="16276"/>
    <cellStyle name="Énfasis5 47 4" xfId="16277"/>
    <cellStyle name="Énfasis5 48" xfId="16278"/>
    <cellStyle name="Énfasis5 48 2" xfId="16279"/>
    <cellStyle name="Énfasis5 48 2 2" xfId="16280"/>
    <cellStyle name="Énfasis5 48 2 3" xfId="16281"/>
    <cellStyle name="Énfasis5 48 3" xfId="16282"/>
    <cellStyle name="Énfasis5 48 4" xfId="16283"/>
    <cellStyle name="Énfasis5 49" xfId="16284"/>
    <cellStyle name="Énfasis5 49 2" xfId="16285"/>
    <cellStyle name="Énfasis5 49 2 2" xfId="16286"/>
    <cellStyle name="Énfasis5 49 2 3" xfId="16287"/>
    <cellStyle name="Énfasis5 49 3" xfId="16288"/>
    <cellStyle name="Énfasis5 49 4" xfId="16289"/>
    <cellStyle name="Énfasis5 5" xfId="16290"/>
    <cellStyle name="Énfasis5 5 2" xfId="16291"/>
    <cellStyle name="Énfasis5 5 2 2" xfId="16292"/>
    <cellStyle name="Énfasis5 5 2 3" xfId="16293"/>
    <cellStyle name="Énfasis5 5 3" xfId="16294"/>
    <cellStyle name="Énfasis5 5 4" xfId="16295"/>
    <cellStyle name="Énfasis5 50" xfId="16296"/>
    <cellStyle name="Énfasis5 50 2" xfId="16297"/>
    <cellStyle name="Énfasis5 50 2 2" xfId="16298"/>
    <cellStyle name="Énfasis5 50 2 3" xfId="16299"/>
    <cellStyle name="Énfasis5 50 3" xfId="16300"/>
    <cellStyle name="Énfasis5 50 4" xfId="16301"/>
    <cellStyle name="Énfasis5 51" xfId="16302"/>
    <cellStyle name="Énfasis5 51 2" xfId="16303"/>
    <cellStyle name="Énfasis5 51 2 2" xfId="16304"/>
    <cellStyle name="Énfasis5 51 2 3" xfId="16305"/>
    <cellStyle name="Énfasis5 51 3" xfId="16306"/>
    <cellStyle name="Énfasis5 51 4" xfId="16307"/>
    <cellStyle name="Énfasis5 52" xfId="16308"/>
    <cellStyle name="Énfasis5 52 2" xfId="16309"/>
    <cellStyle name="Énfasis5 52 2 2" xfId="16310"/>
    <cellStyle name="Énfasis5 52 2 3" xfId="16311"/>
    <cellStyle name="Énfasis5 52 3" xfId="16312"/>
    <cellStyle name="Énfasis5 52 4" xfId="16313"/>
    <cellStyle name="Énfasis5 53" xfId="16314"/>
    <cellStyle name="Énfasis5 53 2" xfId="16315"/>
    <cellStyle name="Énfasis5 53 2 2" xfId="16316"/>
    <cellStyle name="Énfasis5 53 2 3" xfId="16317"/>
    <cellStyle name="Énfasis5 53 3" xfId="16318"/>
    <cellStyle name="Énfasis5 53 4" xfId="16319"/>
    <cellStyle name="Énfasis5 54" xfId="16320"/>
    <cellStyle name="Énfasis5 54 2" xfId="16321"/>
    <cellStyle name="Énfasis5 54 2 2" xfId="16322"/>
    <cellStyle name="Énfasis5 54 2 3" xfId="16323"/>
    <cellStyle name="Énfasis5 54 3" xfId="16324"/>
    <cellStyle name="Énfasis5 54 4" xfId="16325"/>
    <cellStyle name="Énfasis5 55" xfId="16326"/>
    <cellStyle name="Énfasis5 55 2" xfId="16327"/>
    <cellStyle name="Énfasis5 55 2 2" xfId="16328"/>
    <cellStyle name="Énfasis5 55 2 3" xfId="16329"/>
    <cellStyle name="Énfasis5 55 3" xfId="16330"/>
    <cellStyle name="Énfasis5 55 4" xfId="16331"/>
    <cellStyle name="Énfasis5 56" xfId="16332"/>
    <cellStyle name="Énfasis5 56 2" xfId="16333"/>
    <cellStyle name="Énfasis5 56 2 2" xfId="16334"/>
    <cellStyle name="Énfasis5 56 2 3" xfId="16335"/>
    <cellStyle name="Énfasis5 56 3" xfId="16336"/>
    <cellStyle name="Énfasis5 56 4" xfId="16337"/>
    <cellStyle name="Énfasis5 57" xfId="16338"/>
    <cellStyle name="Énfasis5 57 2" xfId="16339"/>
    <cellStyle name="Énfasis5 57 2 2" xfId="16340"/>
    <cellStyle name="Énfasis5 57 2 3" xfId="16341"/>
    <cellStyle name="Énfasis5 57 3" xfId="16342"/>
    <cellStyle name="Énfasis5 57 4" xfId="16343"/>
    <cellStyle name="Énfasis5 58" xfId="16344"/>
    <cellStyle name="Énfasis5 58 2" xfId="16345"/>
    <cellStyle name="Énfasis5 58 2 2" xfId="16346"/>
    <cellStyle name="Énfasis5 58 2 3" xfId="16347"/>
    <cellStyle name="Énfasis5 58 3" xfId="16348"/>
    <cellStyle name="Énfasis5 58 4" xfId="16349"/>
    <cellStyle name="Énfasis5 59" xfId="16350"/>
    <cellStyle name="Énfasis5 59 2" xfId="16351"/>
    <cellStyle name="Énfasis5 59 2 2" xfId="16352"/>
    <cellStyle name="Énfasis5 59 2 3" xfId="16353"/>
    <cellStyle name="Énfasis5 59 3" xfId="16354"/>
    <cellStyle name="Énfasis5 59 4" xfId="16355"/>
    <cellStyle name="Énfasis5 6" xfId="16356"/>
    <cellStyle name="Énfasis5 6 2" xfId="16357"/>
    <cellStyle name="Énfasis5 6 2 2" xfId="16358"/>
    <cellStyle name="Énfasis5 6 2 3" xfId="16359"/>
    <cellStyle name="Énfasis5 6 3" xfId="16360"/>
    <cellStyle name="Énfasis5 6 4" xfId="16361"/>
    <cellStyle name="Énfasis5 60" xfId="16362"/>
    <cellStyle name="Énfasis5 60 2" xfId="16363"/>
    <cellStyle name="Énfasis5 60 2 2" xfId="16364"/>
    <cellStyle name="Énfasis5 60 2 3" xfId="16365"/>
    <cellStyle name="Énfasis5 60 3" xfId="16366"/>
    <cellStyle name="Énfasis5 60 4" xfId="16367"/>
    <cellStyle name="Énfasis5 61" xfId="16368"/>
    <cellStyle name="Énfasis5 61 2" xfId="16369"/>
    <cellStyle name="Énfasis5 61 2 2" xfId="16370"/>
    <cellStyle name="Énfasis5 61 2 3" xfId="16371"/>
    <cellStyle name="Énfasis5 61 3" xfId="16372"/>
    <cellStyle name="Énfasis5 61 4" xfId="16373"/>
    <cellStyle name="Énfasis5 62" xfId="16374"/>
    <cellStyle name="Énfasis5 62 2" xfId="16375"/>
    <cellStyle name="Énfasis5 62 2 2" xfId="16376"/>
    <cellStyle name="Énfasis5 62 2 3" xfId="16377"/>
    <cellStyle name="Énfasis5 62 3" xfId="16378"/>
    <cellStyle name="Énfasis5 62 4" xfId="16379"/>
    <cellStyle name="Énfasis5 63" xfId="16380"/>
    <cellStyle name="Énfasis5 63 2" xfId="16381"/>
    <cellStyle name="Énfasis5 63 2 2" xfId="16382"/>
    <cellStyle name="Énfasis5 63 2 3" xfId="16383"/>
    <cellStyle name="Énfasis5 63 3" xfId="16384"/>
    <cellStyle name="Énfasis5 63 4" xfId="16385"/>
    <cellStyle name="Énfasis5 64" xfId="16386"/>
    <cellStyle name="Énfasis5 64 2" xfId="16387"/>
    <cellStyle name="Énfasis5 64 2 2" xfId="16388"/>
    <cellStyle name="Énfasis5 64 2 3" xfId="16389"/>
    <cellStyle name="Énfasis5 64 3" xfId="16390"/>
    <cellStyle name="Énfasis5 64 4" xfId="16391"/>
    <cellStyle name="Énfasis5 65" xfId="16392"/>
    <cellStyle name="Énfasis5 65 2" xfId="16393"/>
    <cellStyle name="Énfasis5 65 2 2" xfId="16394"/>
    <cellStyle name="Énfasis5 65 2 3" xfId="16395"/>
    <cellStyle name="Énfasis5 65 3" xfId="16396"/>
    <cellStyle name="Énfasis5 65 4" xfId="16397"/>
    <cellStyle name="Énfasis5 66" xfId="16398"/>
    <cellStyle name="Énfasis5 66 2" xfId="16399"/>
    <cellStyle name="Énfasis5 66 2 2" xfId="16400"/>
    <cellStyle name="Énfasis5 66 2 3" xfId="16401"/>
    <cellStyle name="Énfasis5 66 3" xfId="16402"/>
    <cellStyle name="Énfasis5 66 4" xfId="16403"/>
    <cellStyle name="Énfasis5 67" xfId="16404"/>
    <cellStyle name="Énfasis5 67 2" xfId="16405"/>
    <cellStyle name="Énfasis5 67 2 2" xfId="16406"/>
    <cellStyle name="Énfasis5 67 2 3" xfId="16407"/>
    <cellStyle name="Énfasis5 67 3" xfId="16408"/>
    <cellStyle name="Énfasis5 67 4" xfId="16409"/>
    <cellStyle name="Énfasis5 68" xfId="16410"/>
    <cellStyle name="Énfasis5 68 2" xfId="16411"/>
    <cellStyle name="Énfasis5 68 2 2" xfId="16412"/>
    <cellStyle name="Énfasis5 68 2 3" xfId="16413"/>
    <cellStyle name="Énfasis5 68 3" xfId="16414"/>
    <cellStyle name="Énfasis5 68 4" xfId="16415"/>
    <cellStyle name="Énfasis5 69" xfId="16416"/>
    <cellStyle name="Énfasis5 69 2" xfId="16417"/>
    <cellStyle name="Énfasis5 69 2 2" xfId="16418"/>
    <cellStyle name="Énfasis5 69 2 3" xfId="16419"/>
    <cellStyle name="Énfasis5 69 3" xfId="16420"/>
    <cellStyle name="Énfasis5 69 4" xfId="16421"/>
    <cellStyle name="Énfasis5 7" xfId="16422"/>
    <cellStyle name="Énfasis5 7 2" xfId="16423"/>
    <cellStyle name="Énfasis5 7 2 2" xfId="16424"/>
    <cellStyle name="Énfasis5 7 2 3" xfId="16425"/>
    <cellStyle name="Énfasis5 7 3" xfId="16426"/>
    <cellStyle name="Énfasis5 7 4" xfId="16427"/>
    <cellStyle name="Énfasis5 70" xfId="16428"/>
    <cellStyle name="Énfasis5 70 2" xfId="16429"/>
    <cellStyle name="Énfasis5 70 2 2" xfId="16430"/>
    <cellStyle name="Énfasis5 70 2 3" xfId="16431"/>
    <cellStyle name="Énfasis5 70 3" xfId="16432"/>
    <cellStyle name="Énfasis5 70 4" xfId="16433"/>
    <cellStyle name="Énfasis5 71" xfId="16434"/>
    <cellStyle name="Énfasis5 71 2" xfId="16435"/>
    <cellStyle name="Énfasis5 71 2 2" xfId="16436"/>
    <cellStyle name="Énfasis5 71 2 3" xfId="16437"/>
    <cellStyle name="Énfasis5 71 3" xfId="16438"/>
    <cellStyle name="Énfasis5 71 4" xfId="16439"/>
    <cellStyle name="Énfasis5 72" xfId="16440"/>
    <cellStyle name="Énfasis5 72 2" xfId="16441"/>
    <cellStyle name="Énfasis5 72 2 2" xfId="16442"/>
    <cellStyle name="Énfasis5 72 2 3" xfId="16443"/>
    <cellStyle name="Énfasis5 72 3" xfId="16444"/>
    <cellStyle name="Énfasis5 72 4" xfId="16445"/>
    <cellStyle name="Énfasis5 73" xfId="16446"/>
    <cellStyle name="Énfasis5 73 2" xfId="16447"/>
    <cellStyle name="Énfasis5 73 2 2" xfId="16448"/>
    <cellStyle name="Énfasis5 73 2 3" xfId="16449"/>
    <cellStyle name="Énfasis5 73 3" xfId="16450"/>
    <cellStyle name="Énfasis5 73 4" xfId="16451"/>
    <cellStyle name="Énfasis5 74" xfId="16452"/>
    <cellStyle name="Énfasis5 74 2" xfId="16453"/>
    <cellStyle name="Énfasis5 74 2 2" xfId="16454"/>
    <cellStyle name="Énfasis5 74 2 3" xfId="16455"/>
    <cellStyle name="Énfasis5 74 3" xfId="16456"/>
    <cellStyle name="Énfasis5 74 4" xfId="16457"/>
    <cellStyle name="Énfasis5 75" xfId="16458"/>
    <cellStyle name="Énfasis5 75 2" xfId="16459"/>
    <cellStyle name="Énfasis5 75 2 2" xfId="16460"/>
    <cellStyle name="Énfasis5 75 2 3" xfId="16461"/>
    <cellStyle name="Énfasis5 75 3" xfId="16462"/>
    <cellStyle name="Énfasis5 75 4" xfId="16463"/>
    <cellStyle name="Énfasis5 76" xfId="16464"/>
    <cellStyle name="Énfasis5 76 2" xfId="16465"/>
    <cellStyle name="Énfasis5 76 2 2" xfId="16466"/>
    <cellStyle name="Énfasis5 76 2 3" xfId="16467"/>
    <cellStyle name="Énfasis5 76 3" xfId="16468"/>
    <cellStyle name="Énfasis5 76 4" xfId="16469"/>
    <cellStyle name="Énfasis5 77" xfId="16470"/>
    <cellStyle name="Énfasis5 77 2" xfId="16471"/>
    <cellStyle name="Énfasis5 77 2 2" xfId="16472"/>
    <cellStyle name="Énfasis5 77 2 3" xfId="16473"/>
    <cellStyle name="Énfasis5 77 3" xfId="16474"/>
    <cellStyle name="Énfasis5 77 4" xfId="16475"/>
    <cellStyle name="Énfasis5 78" xfId="16476"/>
    <cellStyle name="Énfasis5 78 2" xfId="16477"/>
    <cellStyle name="Énfasis5 78 2 2" xfId="16478"/>
    <cellStyle name="Énfasis5 78 2 3" xfId="16479"/>
    <cellStyle name="Énfasis5 78 3" xfId="16480"/>
    <cellStyle name="Énfasis5 78 4" xfId="16481"/>
    <cellStyle name="Énfasis5 79" xfId="16482"/>
    <cellStyle name="Énfasis5 79 2" xfId="16483"/>
    <cellStyle name="Énfasis5 79 2 2" xfId="16484"/>
    <cellStyle name="Énfasis5 79 2 3" xfId="16485"/>
    <cellStyle name="Énfasis5 79 3" xfId="16486"/>
    <cellStyle name="Énfasis5 79 4" xfId="16487"/>
    <cellStyle name="Énfasis5 8" xfId="16488"/>
    <cellStyle name="Énfasis5 8 2" xfId="16489"/>
    <cellStyle name="Énfasis5 8 2 2" xfId="16490"/>
    <cellStyle name="Énfasis5 8 2 3" xfId="16491"/>
    <cellStyle name="Énfasis5 8 3" xfId="16492"/>
    <cellStyle name="Énfasis5 8 4" xfId="16493"/>
    <cellStyle name="Énfasis5 80" xfId="16494"/>
    <cellStyle name="Énfasis5 80 2" xfId="16495"/>
    <cellStyle name="Énfasis5 80 2 2" xfId="16496"/>
    <cellStyle name="Énfasis5 80 2 3" xfId="16497"/>
    <cellStyle name="Énfasis5 80 3" xfId="16498"/>
    <cellStyle name="Énfasis5 80 4" xfId="16499"/>
    <cellStyle name="Énfasis5 81" xfId="16500"/>
    <cellStyle name="Énfasis5 81 2" xfId="16501"/>
    <cellStyle name="Énfasis5 81 2 2" xfId="16502"/>
    <cellStyle name="Énfasis5 81 2 3" xfId="16503"/>
    <cellStyle name="Énfasis5 81 3" xfId="16504"/>
    <cellStyle name="Énfasis5 81 4" xfId="16505"/>
    <cellStyle name="Énfasis5 82" xfId="16506"/>
    <cellStyle name="Énfasis5 82 2" xfId="16507"/>
    <cellStyle name="Énfasis5 82 2 2" xfId="16508"/>
    <cellStyle name="Énfasis5 82 2 3" xfId="16509"/>
    <cellStyle name="Énfasis5 82 3" xfId="16510"/>
    <cellStyle name="Énfasis5 82 4" xfId="16511"/>
    <cellStyle name="Énfasis5 83" xfId="16512"/>
    <cellStyle name="Énfasis5 83 2" xfId="16513"/>
    <cellStyle name="Énfasis5 83 2 2" xfId="16514"/>
    <cellStyle name="Énfasis5 83 2 3" xfId="16515"/>
    <cellStyle name="Énfasis5 83 3" xfId="16516"/>
    <cellStyle name="Énfasis5 83 4" xfId="16517"/>
    <cellStyle name="Énfasis5 84" xfId="16518"/>
    <cellStyle name="Énfasis5 84 2" xfId="16519"/>
    <cellStyle name="Énfasis5 84 2 2" xfId="16520"/>
    <cellStyle name="Énfasis5 84 2 3" xfId="16521"/>
    <cellStyle name="Énfasis5 84 3" xfId="16522"/>
    <cellStyle name="Énfasis5 84 4" xfId="16523"/>
    <cellStyle name="Énfasis5 85" xfId="16524"/>
    <cellStyle name="Énfasis5 85 2" xfId="16525"/>
    <cellStyle name="Énfasis5 85 2 2" xfId="16526"/>
    <cellStyle name="Énfasis5 85 2 3" xfId="16527"/>
    <cellStyle name="Énfasis5 85 3" xfId="16528"/>
    <cellStyle name="Énfasis5 85 4" xfId="16529"/>
    <cellStyle name="Énfasis5 86" xfId="16530"/>
    <cellStyle name="Énfasis5 86 2" xfId="16531"/>
    <cellStyle name="Énfasis5 86 2 2" xfId="16532"/>
    <cellStyle name="Énfasis5 86 2 3" xfId="16533"/>
    <cellStyle name="Énfasis5 86 3" xfId="16534"/>
    <cellStyle name="Énfasis5 86 4" xfId="16535"/>
    <cellStyle name="Énfasis5 87" xfId="16536"/>
    <cellStyle name="Énfasis5 87 2" xfId="16537"/>
    <cellStyle name="Énfasis5 87 2 2" xfId="16538"/>
    <cellStyle name="Énfasis5 87 2 3" xfId="16539"/>
    <cellStyle name="Énfasis5 87 3" xfId="16540"/>
    <cellStyle name="Énfasis5 87 4" xfId="16541"/>
    <cellStyle name="Énfasis5 88" xfId="16542"/>
    <cellStyle name="Énfasis5 88 2" xfId="16543"/>
    <cellStyle name="Énfasis5 88 2 2" xfId="16544"/>
    <cellStyle name="Énfasis5 88 2 3" xfId="16545"/>
    <cellStyle name="Énfasis5 88 3" xfId="16546"/>
    <cellStyle name="Énfasis5 88 4" xfId="16547"/>
    <cellStyle name="Énfasis5 89" xfId="16548"/>
    <cellStyle name="Énfasis5 89 2" xfId="16549"/>
    <cellStyle name="Énfasis5 89 2 2" xfId="16550"/>
    <cellStyle name="Énfasis5 89 2 3" xfId="16551"/>
    <cellStyle name="Énfasis5 89 3" xfId="16552"/>
    <cellStyle name="Énfasis5 89 4" xfId="16553"/>
    <cellStyle name="Énfasis5 9" xfId="16554"/>
    <cellStyle name="Énfasis5 9 2" xfId="16555"/>
    <cellStyle name="Énfasis5 9 2 2" xfId="16556"/>
    <cellStyle name="Énfasis5 9 2 3" xfId="16557"/>
    <cellStyle name="Énfasis5 9 3" xfId="16558"/>
    <cellStyle name="Énfasis5 9 4" xfId="16559"/>
    <cellStyle name="Énfasis5 90" xfId="16560"/>
    <cellStyle name="Énfasis5 90 2" xfId="16561"/>
    <cellStyle name="Énfasis5 90 2 2" xfId="16562"/>
    <cellStyle name="Énfasis5 90 2 3" xfId="16563"/>
    <cellStyle name="Énfasis5 90 3" xfId="16564"/>
    <cellStyle name="Énfasis5 90 4" xfId="16565"/>
    <cellStyle name="Énfasis5 91" xfId="16566"/>
    <cellStyle name="Énfasis5 91 2" xfId="16567"/>
    <cellStyle name="Énfasis5 91 2 2" xfId="16568"/>
    <cellStyle name="Énfasis5 91 2 3" xfId="16569"/>
    <cellStyle name="Énfasis5 91 3" xfId="16570"/>
    <cellStyle name="Énfasis5 91 4" xfId="16571"/>
    <cellStyle name="Énfasis5 92" xfId="16572"/>
    <cellStyle name="Énfasis5 92 2" xfId="16573"/>
    <cellStyle name="Énfasis5 92 2 2" xfId="16574"/>
    <cellStyle name="Énfasis5 92 2 3" xfId="16575"/>
    <cellStyle name="Énfasis5 92 3" xfId="16576"/>
    <cellStyle name="Énfasis5 92 4" xfId="16577"/>
    <cellStyle name="Énfasis5 93" xfId="16578"/>
    <cellStyle name="Énfasis5 93 2" xfId="16579"/>
    <cellStyle name="Énfasis5 93 2 2" xfId="16580"/>
    <cellStyle name="Énfasis5 93 2 3" xfId="16581"/>
    <cellStyle name="Énfasis5 93 3" xfId="16582"/>
    <cellStyle name="Énfasis5 93 4" xfId="16583"/>
    <cellStyle name="Énfasis5 94" xfId="16584"/>
    <cellStyle name="Énfasis5 94 2" xfId="16585"/>
    <cellStyle name="Énfasis5 94 2 2" xfId="16586"/>
    <cellStyle name="Énfasis5 94 2 3" xfId="16587"/>
    <cellStyle name="Énfasis5 94 3" xfId="16588"/>
    <cellStyle name="Énfasis5 94 4" xfId="16589"/>
    <cellStyle name="Énfasis5 95" xfId="16590"/>
    <cellStyle name="Énfasis5 95 2" xfId="16591"/>
    <cellStyle name="Énfasis5 95 2 2" xfId="16592"/>
    <cellStyle name="Énfasis5 95 2 3" xfId="16593"/>
    <cellStyle name="Énfasis5 95 3" xfId="16594"/>
    <cellStyle name="Énfasis5 95 4" xfId="16595"/>
    <cellStyle name="Énfasis5 96" xfId="16596"/>
    <cellStyle name="Énfasis5 96 2" xfId="16597"/>
    <cellStyle name="Énfasis5 96 2 2" xfId="16598"/>
    <cellStyle name="Énfasis5 96 2 3" xfId="16599"/>
    <cellStyle name="Énfasis5 96 3" xfId="16600"/>
    <cellStyle name="Énfasis5 96 4" xfId="16601"/>
    <cellStyle name="Énfasis5 97" xfId="16602"/>
    <cellStyle name="Énfasis5 97 2" xfId="16603"/>
    <cellStyle name="Énfasis5 97 2 2" xfId="16604"/>
    <cellStyle name="Énfasis5 97 2 3" xfId="16605"/>
    <cellStyle name="Énfasis5 97 3" xfId="16606"/>
    <cellStyle name="Énfasis5 97 4" xfId="16607"/>
    <cellStyle name="Énfasis5 98" xfId="16608"/>
    <cellStyle name="Énfasis5 98 2" xfId="16609"/>
    <cellStyle name="Énfasis5 98 2 2" xfId="16610"/>
    <cellStyle name="Énfasis5 98 2 3" xfId="16611"/>
    <cellStyle name="Énfasis5 98 3" xfId="16612"/>
    <cellStyle name="Énfasis5 98 4" xfId="16613"/>
    <cellStyle name="Énfasis5 99" xfId="16614"/>
    <cellStyle name="Énfasis5 99 2" xfId="16615"/>
    <cellStyle name="Énfasis5 99 2 2" xfId="16616"/>
    <cellStyle name="Énfasis5 99 2 3" xfId="16617"/>
    <cellStyle name="Énfasis5 99 3" xfId="16618"/>
    <cellStyle name="Énfasis5 99 4" xfId="16619"/>
    <cellStyle name="Énfasis6 - 20%" xfId="44795"/>
    <cellStyle name="Énfasis6 - 40%" xfId="44796"/>
    <cellStyle name="Énfasis6 - 60%" xfId="44797"/>
    <cellStyle name="Énfasis6 10" xfId="16620"/>
    <cellStyle name="Énfasis6 10 2" xfId="16621"/>
    <cellStyle name="Énfasis6 10 2 2" xfId="16622"/>
    <cellStyle name="Énfasis6 10 2 3" xfId="16623"/>
    <cellStyle name="Énfasis6 10 3" xfId="16624"/>
    <cellStyle name="Énfasis6 10 4" xfId="16625"/>
    <cellStyle name="Énfasis6 100" xfId="16626"/>
    <cellStyle name="Énfasis6 100 2" xfId="16627"/>
    <cellStyle name="Énfasis6 100 2 2" xfId="16628"/>
    <cellStyle name="Énfasis6 100 2 3" xfId="16629"/>
    <cellStyle name="Énfasis6 100 3" xfId="16630"/>
    <cellStyle name="Énfasis6 100 4" xfId="16631"/>
    <cellStyle name="Énfasis6 101" xfId="16632"/>
    <cellStyle name="Énfasis6 101 2" xfId="16633"/>
    <cellStyle name="Énfasis6 101 2 2" xfId="16634"/>
    <cellStyle name="Énfasis6 101 2 3" xfId="16635"/>
    <cellStyle name="Énfasis6 101 3" xfId="16636"/>
    <cellStyle name="Énfasis6 101 4" xfId="16637"/>
    <cellStyle name="Énfasis6 102" xfId="16638"/>
    <cellStyle name="Énfasis6 102 2" xfId="16639"/>
    <cellStyle name="Énfasis6 102 2 2" xfId="16640"/>
    <cellStyle name="Énfasis6 102 2 3" xfId="16641"/>
    <cellStyle name="Énfasis6 102 3" xfId="16642"/>
    <cellStyle name="Énfasis6 102 4" xfId="16643"/>
    <cellStyle name="Énfasis6 103" xfId="16644"/>
    <cellStyle name="Énfasis6 103 2" xfId="16645"/>
    <cellStyle name="Énfasis6 103 2 2" xfId="16646"/>
    <cellStyle name="Énfasis6 103 2 3" xfId="16647"/>
    <cellStyle name="Énfasis6 103 3" xfId="16648"/>
    <cellStyle name="Énfasis6 103 4" xfId="16649"/>
    <cellStyle name="Énfasis6 104" xfId="16650"/>
    <cellStyle name="Énfasis6 104 2" xfId="16651"/>
    <cellStyle name="Énfasis6 104 2 2" xfId="16652"/>
    <cellStyle name="Énfasis6 104 2 3" xfId="16653"/>
    <cellStyle name="Énfasis6 104 3" xfId="16654"/>
    <cellStyle name="Énfasis6 104 4" xfId="16655"/>
    <cellStyle name="Énfasis6 105" xfId="16656"/>
    <cellStyle name="Énfasis6 105 2" xfId="16657"/>
    <cellStyle name="Énfasis6 105 2 2" xfId="16658"/>
    <cellStyle name="Énfasis6 105 2 3" xfId="16659"/>
    <cellStyle name="Énfasis6 105 3" xfId="16660"/>
    <cellStyle name="Énfasis6 105 4" xfId="16661"/>
    <cellStyle name="Énfasis6 106" xfId="16662"/>
    <cellStyle name="Énfasis6 106 2" xfId="16663"/>
    <cellStyle name="Énfasis6 106 2 2" xfId="16664"/>
    <cellStyle name="Énfasis6 106 2 3" xfId="16665"/>
    <cellStyle name="Énfasis6 106 3" xfId="16666"/>
    <cellStyle name="Énfasis6 106 4" xfId="16667"/>
    <cellStyle name="Énfasis6 107" xfId="16668"/>
    <cellStyle name="Énfasis6 107 2" xfId="16669"/>
    <cellStyle name="Énfasis6 107 2 2" xfId="16670"/>
    <cellStyle name="Énfasis6 107 2 3" xfId="16671"/>
    <cellStyle name="Énfasis6 107 3" xfId="16672"/>
    <cellStyle name="Énfasis6 107 4" xfId="16673"/>
    <cellStyle name="Énfasis6 108" xfId="16674"/>
    <cellStyle name="Énfasis6 108 2" xfId="16675"/>
    <cellStyle name="Énfasis6 108 2 2" xfId="16676"/>
    <cellStyle name="Énfasis6 108 2 3" xfId="16677"/>
    <cellStyle name="Énfasis6 108 3" xfId="16678"/>
    <cellStyle name="Énfasis6 108 4" xfId="16679"/>
    <cellStyle name="Énfasis6 109" xfId="16680"/>
    <cellStyle name="Énfasis6 109 2" xfId="16681"/>
    <cellStyle name="Énfasis6 109 2 2" xfId="16682"/>
    <cellStyle name="Énfasis6 109 2 3" xfId="16683"/>
    <cellStyle name="Énfasis6 109 3" xfId="16684"/>
    <cellStyle name="Énfasis6 109 4" xfId="16685"/>
    <cellStyle name="Énfasis6 11" xfId="16686"/>
    <cellStyle name="Énfasis6 11 2" xfId="16687"/>
    <cellStyle name="Énfasis6 11 2 2" xfId="16688"/>
    <cellStyle name="Énfasis6 11 2 3" xfId="16689"/>
    <cellStyle name="Énfasis6 11 3" xfId="16690"/>
    <cellStyle name="Énfasis6 11 4" xfId="16691"/>
    <cellStyle name="Énfasis6 110" xfId="16692"/>
    <cellStyle name="Énfasis6 110 2" xfId="16693"/>
    <cellStyle name="Énfasis6 110 2 2" xfId="16694"/>
    <cellStyle name="Énfasis6 110 2 3" xfId="16695"/>
    <cellStyle name="Énfasis6 110 3" xfId="16696"/>
    <cellStyle name="Énfasis6 110 4" xfId="16697"/>
    <cellStyle name="Énfasis6 111" xfId="16698"/>
    <cellStyle name="Énfasis6 111 2" xfId="16699"/>
    <cellStyle name="Énfasis6 111 2 2" xfId="16700"/>
    <cellStyle name="Énfasis6 111 2 3" xfId="16701"/>
    <cellStyle name="Énfasis6 111 3" xfId="16702"/>
    <cellStyle name="Énfasis6 111 4" xfId="16703"/>
    <cellStyle name="Énfasis6 112" xfId="16704"/>
    <cellStyle name="Énfasis6 112 2" xfId="16705"/>
    <cellStyle name="Énfasis6 112 2 2" xfId="16706"/>
    <cellStyle name="Énfasis6 112 2 3" xfId="16707"/>
    <cellStyle name="Énfasis6 112 3" xfId="16708"/>
    <cellStyle name="Énfasis6 112 4" xfId="16709"/>
    <cellStyle name="Énfasis6 113" xfId="16710"/>
    <cellStyle name="Énfasis6 113 2" xfId="16711"/>
    <cellStyle name="Énfasis6 113 2 2" xfId="16712"/>
    <cellStyle name="Énfasis6 113 2 3" xfId="16713"/>
    <cellStyle name="Énfasis6 113 3" xfId="16714"/>
    <cellStyle name="Énfasis6 113 4" xfId="16715"/>
    <cellStyle name="Énfasis6 114" xfId="16716"/>
    <cellStyle name="Énfasis6 114 2" xfId="16717"/>
    <cellStyle name="Énfasis6 114 2 2" xfId="16718"/>
    <cellStyle name="Énfasis6 114 2 3" xfId="16719"/>
    <cellStyle name="Énfasis6 114 3" xfId="16720"/>
    <cellStyle name="Énfasis6 114 4" xfId="16721"/>
    <cellStyle name="Énfasis6 115" xfId="16722"/>
    <cellStyle name="Énfasis6 115 2" xfId="16723"/>
    <cellStyle name="Énfasis6 115 2 2" xfId="16724"/>
    <cellStyle name="Énfasis6 115 2 3" xfId="16725"/>
    <cellStyle name="Énfasis6 115 3" xfId="16726"/>
    <cellStyle name="Énfasis6 115 4" xfId="16727"/>
    <cellStyle name="Énfasis6 116" xfId="16728"/>
    <cellStyle name="Énfasis6 116 2" xfId="16729"/>
    <cellStyle name="Énfasis6 116 2 2" xfId="16730"/>
    <cellStyle name="Énfasis6 116 2 3" xfId="16731"/>
    <cellStyle name="Énfasis6 116 3" xfId="16732"/>
    <cellStyle name="Énfasis6 116 4" xfId="16733"/>
    <cellStyle name="Énfasis6 117" xfId="16734"/>
    <cellStyle name="Énfasis6 117 2" xfId="16735"/>
    <cellStyle name="Énfasis6 117 2 2" xfId="16736"/>
    <cellStyle name="Énfasis6 117 2 3" xfId="16737"/>
    <cellStyle name="Énfasis6 117 3" xfId="16738"/>
    <cellStyle name="Énfasis6 117 4" xfId="16739"/>
    <cellStyle name="Énfasis6 118" xfId="16740"/>
    <cellStyle name="Énfasis6 118 2" xfId="16741"/>
    <cellStyle name="Énfasis6 118 2 2" xfId="16742"/>
    <cellStyle name="Énfasis6 118 2 3" xfId="16743"/>
    <cellStyle name="Énfasis6 118 3" xfId="16744"/>
    <cellStyle name="Énfasis6 118 4" xfId="16745"/>
    <cellStyle name="Énfasis6 119" xfId="16746"/>
    <cellStyle name="Énfasis6 119 2" xfId="16747"/>
    <cellStyle name="Énfasis6 119 2 2" xfId="16748"/>
    <cellStyle name="Énfasis6 119 2 3" xfId="16749"/>
    <cellStyle name="Énfasis6 119 3" xfId="16750"/>
    <cellStyle name="Énfasis6 119 4" xfId="16751"/>
    <cellStyle name="Énfasis6 12" xfId="16752"/>
    <cellStyle name="Énfasis6 12 2" xfId="16753"/>
    <cellStyle name="Énfasis6 12 2 2" xfId="16754"/>
    <cellStyle name="Énfasis6 12 2 3" xfId="16755"/>
    <cellStyle name="Énfasis6 12 3" xfId="16756"/>
    <cellStyle name="Énfasis6 12 4" xfId="16757"/>
    <cellStyle name="Énfasis6 120" xfId="16758"/>
    <cellStyle name="Énfasis6 120 2" xfId="16759"/>
    <cellStyle name="Énfasis6 120 2 2" xfId="16760"/>
    <cellStyle name="Énfasis6 120 2 3" xfId="16761"/>
    <cellStyle name="Énfasis6 120 3" xfId="16762"/>
    <cellStyle name="Énfasis6 120 4" xfId="16763"/>
    <cellStyle name="Énfasis6 121" xfId="16764"/>
    <cellStyle name="Énfasis6 121 2" xfId="16765"/>
    <cellStyle name="Énfasis6 121 2 2" xfId="16766"/>
    <cellStyle name="Énfasis6 121 2 3" xfId="16767"/>
    <cellStyle name="Énfasis6 121 3" xfId="16768"/>
    <cellStyle name="Énfasis6 121 4" xfId="16769"/>
    <cellStyle name="Énfasis6 122" xfId="16770"/>
    <cellStyle name="Énfasis6 122 2" xfId="16771"/>
    <cellStyle name="Énfasis6 122 2 2" xfId="16772"/>
    <cellStyle name="Énfasis6 122 2 3" xfId="16773"/>
    <cellStyle name="Énfasis6 122 3" xfId="16774"/>
    <cellStyle name="Énfasis6 122 4" xfId="16775"/>
    <cellStyle name="Énfasis6 123" xfId="16776"/>
    <cellStyle name="Énfasis6 123 2" xfId="16777"/>
    <cellStyle name="Énfasis6 123 2 2" xfId="16778"/>
    <cellStyle name="Énfasis6 123 2 3" xfId="16779"/>
    <cellStyle name="Énfasis6 123 3" xfId="16780"/>
    <cellStyle name="Énfasis6 123 4" xfId="16781"/>
    <cellStyle name="Énfasis6 124" xfId="16782"/>
    <cellStyle name="Énfasis6 124 2" xfId="16783"/>
    <cellStyle name="Énfasis6 124 2 2" xfId="16784"/>
    <cellStyle name="Énfasis6 124 2 3" xfId="16785"/>
    <cellStyle name="Énfasis6 124 3" xfId="16786"/>
    <cellStyle name="Énfasis6 124 4" xfId="16787"/>
    <cellStyle name="Énfasis6 125" xfId="16788"/>
    <cellStyle name="Énfasis6 125 2" xfId="16789"/>
    <cellStyle name="Énfasis6 125 2 2" xfId="16790"/>
    <cellStyle name="Énfasis6 125 2 3" xfId="16791"/>
    <cellStyle name="Énfasis6 125 3" xfId="16792"/>
    <cellStyle name="Énfasis6 125 4" xfId="16793"/>
    <cellStyle name="Énfasis6 126" xfId="16794"/>
    <cellStyle name="Énfasis6 126 2" xfId="16795"/>
    <cellStyle name="Énfasis6 126 2 2" xfId="16796"/>
    <cellStyle name="Énfasis6 126 2 3" xfId="16797"/>
    <cellStyle name="Énfasis6 126 3" xfId="16798"/>
    <cellStyle name="Énfasis6 126 4" xfId="16799"/>
    <cellStyle name="Énfasis6 127" xfId="16800"/>
    <cellStyle name="Énfasis6 127 2" xfId="16801"/>
    <cellStyle name="Énfasis6 127 2 2" xfId="16802"/>
    <cellStyle name="Énfasis6 127 2 3" xfId="16803"/>
    <cellStyle name="Énfasis6 127 3" xfId="16804"/>
    <cellStyle name="Énfasis6 127 4" xfId="16805"/>
    <cellStyle name="Énfasis6 128" xfId="16806"/>
    <cellStyle name="Énfasis6 128 2" xfId="16807"/>
    <cellStyle name="Énfasis6 128 2 2" xfId="16808"/>
    <cellStyle name="Énfasis6 128 2 3" xfId="16809"/>
    <cellStyle name="Énfasis6 128 3" xfId="16810"/>
    <cellStyle name="Énfasis6 128 4" xfId="16811"/>
    <cellStyle name="Énfasis6 129" xfId="16812"/>
    <cellStyle name="Énfasis6 129 2" xfId="16813"/>
    <cellStyle name="Énfasis6 129 2 2" xfId="16814"/>
    <cellStyle name="Énfasis6 129 2 3" xfId="16815"/>
    <cellStyle name="Énfasis6 129 3" xfId="16816"/>
    <cellStyle name="Énfasis6 129 4" xfId="16817"/>
    <cellStyle name="Énfasis6 13" xfId="16818"/>
    <cellStyle name="Énfasis6 13 2" xfId="16819"/>
    <cellStyle name="Énfasis6 13 2 2" xfId="16820"/>
    <cellStyle name="Énfasis6 13 2 3" xfId="16821"/>
    <cellStyle name="Énfasis6 13 3" xfId="16822"/>
    <cellStyle name="Énfasis6 13 4" xfId="16823"/>
    <cellStyle name="Énfasis6 130" xfId="16824"/>
    <cellStyle name="Énfasis6 130 2" xfId="16825"/>
    <cellStyle name="Énfasis6 130 2 2" xfId="16826"/>
    <cellStyle name="Énfasis6 130 2 3" xfId="16827"/>
    <cellStyle name="Énfasis6 130 3" xfId="16828"/>
    <cellStyle name="Énfasis6 130 4" xfId="16829"/>
    <cellStyle name="Énfasis6 131" xfId="16830"/>
    <cellStyle name="Énfasis6 131 2" xfId="16831"/>
    <cellStyle name="Énfasis6 131 2 2" xfId="16832"/>
    <cellStyle name="Énfasis6 131 2 3" xfId="16833"/>
    <cellStyle name="Énfasis6 131 3" xfId="16834"/>
    <cellStyle name="Énfasis6 131 4" xfId="16835"/>
    <cellStyle name="Énfasis6 132" xfId="16836"/>
    <cellStyle name="Énfasis6 132 2" xfId="16837"/>
    <cellStyle name="Énfasis6 132 2 2" xfId="16838"/>
    <cellStyle name="Énfasis6 132 2 3" xfId="16839"/>
    <cellStyle name="Énfasis6 132 3" xfId="16840"/>
    <cellStyle name="Énfasis6 132 4" xfId="16841"/>
    <cellStyle name="Énfasis6 133" xfId="16842"/>
    <cellStyle name="Énfasis6 133 2" xfId="16843"/>
    <cellStyle name="Énfasis6 133 2 2" xfId="16844"/>
    <cellStyle name="Énfasis6 133 2 3" xfId="16845"/>
    <cellStyle name="Énfasis6 133 3" xfId="16846"/>
    <cellStyle name="Énfasis6 133 4" xfId="16847"/>
    <cellStyle name="Énfasis6 134" xfId="16848"/>
    <cellStyle name="Énfasis6 134 2" xfId="16849"/>
    <cellStyle name="Énfasis6 134 2 2" xfId="16850"/>
    <cellStyle name="Énfasis6 134 2 3" xfId="16851"/>
    <cellStyle name="Énfasis6 134 3" xfId="16852"/>
    <cellStyle name="Énfasis6 134 4" xfId="16853"/>
    <cellStyle name="Énfasis6 135" xfId="16854"/>
    <cellStyle name="Énfasis6 135 2" xfId="16855"/>
    <cellStyle name="Énfasis6 135 2 2" xfId="16856"/>
    <cellStyle name="Énfasis6 135 2 3" xfId="16857"/>
    <cellStyle name="Énfasis6 135 3" xfId="16858"/>
    <cellStyle name="Énfasis6 135 4" xfId="16859"/>
    <cellStyle name="Énfasis6 136" xfId="16860"/>
    <cellStyle name="Énfasis6 136 2" xfId="16861"/>
    <cellStyle name="Énfasis6 136 2 2" xfId="16862"/>
    <cellStyle name="Énfasis6 136 2 3" xfId="16863"/>
    <cellStyle name="Énfasis6 136 3" xfId="16864"/>
    <cellStyle name="Énfasis6 136 4" xfId="16865"/>
    <cellStyle name="Énfasis6 137" xfId="16866"/>
    <cellStyle name="Énfasis6 137 2" xfId="16867"/>
    <cellStyle name="Énfasis6 137 2 2" xfId="16868"/>
    <cellStyle name="Énfasis6 137 2 3" xfId="16869"/>
    <cellStyle name="Énfasis6 137 3" xfId="16870"/>
    <cellStyle name="Énfasis6 137 4" xfId="16871"/>
    <cellStyle name="Énfasis6 138" xfId="16872"/>
    <cellStyle name="Énfasis6 138 2" xfId="16873"/>
    <cellStyle name="Énfasis6 138 2 2" xfId="16874"/>
    <cellStyle name="Énfasis6 138 2 3" xfId="16875"/>
    <cellStyle name="Énfasis6 138 3" xfId="16876"/>
    <cellStyle name="Énfasis6 138 4" xfId="16877"/>
    <cellStyle name="Énfasis6 139" xfId="16878"/>
    <cellStyle name="Énfasis6 139 2" xfId="16879"/>
    <cellStyle name="Énfasis6 139 2 2" xfId="16880"/>
    <cellStyle name="Énfasis6 139 2 3" xfId="16881"/>
    <cellStyle name="Énfasis6 139 3" xfId="16882"/>
    <cellStyle name="Énfasis6 139 4" xfId="16883"/>
    <cellStyle name="Énfasis6 14" xfId="16884"/>
    <cellStyle name="Énfasis6 14 2" xfId="16885"/>
    <cellStyle name="Énfasis6 14 2 2" xfId="16886"/>
    <cellStyle name="Énfasis6 14 2 3" xfId="16887"/>
    <cellStyle name="Énfasis6 14 3" xfId="16888"/>
    <cellStyle name="Énfasis6 14 4" xfId="16889"/>
    <cellStyle name="Énfasis6 140" xfId="16890"/>
    <cellStyle name="Énfasis6 140 2" xfId="16891"/>
    <cellStyle name="Énfasis6 140 2 2" xfId="16892"/>
    <cellStyle name="Énfasis6 140 2 3" xfId="16893"/>
    <cellStyle name="Énfasis6 140 3" xfId="16894"/>
    <cellStyle name="Énfasis6 140 4" xfId="16895"/>
    <cellStyle name="Énfasis6 141" xfId="16896"/>
    <cellStyle name="Énfasis6 141 2" xfId="16897"/>
    <cellStyle name="Énfasis6 141 2 2" xfId="16898"/>
    <cellStyle name="Énfasis6 141 2 3" xfId="16899"/>
    <cellStyle name="Énfasis6 141 3" xfId="16900"/>
    <cellStyle name="Énfasis6 141 4" xfId="16901"/>
    <cellStyle name="Énfasis6 142" xfId="16902"/>
    <cellStyle name="Énfasis6 142 2" xfId="16903"/>
    <cellStyle name="Énfasis6 142 2 2" xfId="16904"/>
    <cellStyle name="Énfasis6 142 2 3" xfId="16905"/>
    <cellStyle name="Énfasis6 142 3" xfId="16906"/>
    <cellStyle name="Énfasis6 142 4" xfId="16907"/>
    <cellStyle name="Énfasis6 143" xfId="16908"/>
    <cellStyle name="Énfasis6 143 2" xfId="16909"/>
    <cellStyle name="Énfasis6 143 2 2" xfId="16910"/>
    <cellStyle name="Énfasis6 143 2 3" xfId="16911"/>
    <cellStyle name="Énfasis6 143 3" xfId="16912"/>
    <cellStyle name="Énfasis6 143 4" xfId="16913"/>
    <cellStyle name="Énfasis6 144" xfId="16914"/>
    <cellStyle name="Énfasis6 144 2" xfId="16915"/>
    <cellStyle name="Énfasis6 144 2 2" xfId="16916"/>
    <cellStyle name="Énfasis6 144 2 3" xfId="16917"/>
    <cellStyle name="Énfasis6 144 3" xfId="16918"/>
    <cellStyle name="Énfasis6 144 4" xfId="16919"/>
    <cellStyle name="Énfasis6 145" xfId="16920"/>
    <cellStyle name="Énfasis6 145 2" xfId="16921"/>
    <cellStyle name="Énfasis6 145 2 2" xfId="16922"/>
    <cellStyle name="Énfasis6 145 2 3" xfId="16923"/>
    <cellStyle name="Énfasis6 145 3" xfId="16924"/>
    <cellStyle name="Énfasis6 145 4" xfId="16925"/>
    <cellStyle name="Énfasis6 146" xfId="16926"/>
    <cellStyle name="Énfasis6 146 2" xfId="16927"/>
    <cellStyle name="Énfasis6 146 2 2" xfId="16928"/>
    <cellStyle name="Énfasis6 146 2 3" xfId="16929"/>
    <cellStyle name="Énfasis6 146 3" xfId="16930"/>
    <cellStyle name="Énfasis6 146 4" xfId="16931"/>
    <cellStyle name="Énfasis6 147" xfId="16932"/>
    <cellStyle name="Énfasis6 147 2" xfId="16933"/>
    <cellStyle name="Énfasis6 147 2 2" xfId="16934"/>
    <cellStyle name="Énfasis6 147 2 3" xfId="16935"/>
    <cellStyle name="Énfasis6 147 3" xfId="16936"/>
    <cellStyle name="Énfasis6 147 4" xfId="16937"/>
    <cellStyle name="Énfasis6 148" xfId="16938"/>
    <cellStyle name="Énfasis6 148 2" xfId="16939"/>
    <cellStyle name="Énfasis6 148 2 2" xfId="16940"/>
    <cellStyle name="Énfasis6 148 2 3" xfId="16941"/>
    <cellStyle name="Énfasis6 148 3" xfId="16942"/>
    <cellStyle name="Énfasis6 148 4" xfId="16943"/>
    <cellStyle name="Énfasis6 149" xfId="16944"/>
    <cellStyle name="Énfasis6 149 2" xfId="16945"/>
    <cellStyle name="Énfasis6 149 2 2" xfId="16946"/>
    <cellStyle name="Énfasis6 149 2 3" xfId="16947"/>
    <cellStyle name="Énfasis6 149 3" xfId="16948"/>
    <cellStyle name="Énfasis6 149 4" xfId="16949"/>
    <cellStyle name="Énfasis6 15" xfId="16950"/>
    <cellStyle name="Énfasis6 15 2" xfId="16951"/>
    <cellStyle name="Énfasis6 15 2 2" xfId="16952"/>
    <cellStyle name="Énfasis6 15 2 3" xfId="16953"/>
    <cellStyle name="Énfasis6 15 3" xfId="16954"/>
    <cellStyle name="Énfasis6 15 4" xfId="16955"/>
    <cellStyle name="Énfasis6 150" xfId="16956"/>
    <cellStyle name="Énfasis6 150 2" xfId="16957"/>
    <cellStyle name="Énfasis6 150 2 2" xfId="16958"/>
    <cellStyle name="Énfasis6 150 2 3" xfId="16959"/>
    <cellStyle name="Énfasis6 150 3" xfId="16960"/>
    <cellStyle name="Énfasis6 150 4" xfId="16961"/>
    <cellStyle name="Énfasis6 151" xfId="16962"/>
    <cellStyle name="Énfasis6 151 2" xfId="16963"/>
    <cellStyle name="Énfasis6 151 2 2" xfId="16964"/>
    <cellStyle name="Énfasis6 151 2 3" xfId="16965"/>
    <cellStyle name="Énfasis6 151 3" xfId="16966"/>
    <cellStyle name="Énfasis6 151 4" xfId="16967"/>
    <cellStyle name="Énfasis6 152" xfId="16968"/>
    <cellStyle name="Énfasis6 152 2" xfId="16969"/>
    <cellStyle name="Énfasis6 152 2 2" xfId="16970"/>
    <cellStyle name="Énfasis6 152 2 3" xfId="16971"/>
    <cellStyle name="Énfasis6 152 3" xfId="16972"/>
    <cellStyle name="Énfasis6 152 4" xfId="16973"/>
    <cellStyle name="Énfasis6 153" xfId="16974"/>
    <cellStyle name="Énfasis6 153 2" xfId="16975"/>
    <cellStyle name="Énfasis6 153 2 2" xfId="16976"/>
    <cellStyle name="Énfasis6 153 2 3" xfId="16977"/>
    <cellStyle name="Énfasis6 153 3" xfId="16978"/>
    <cellStyle name="Énfasis6 153 4" xfId="16979"/>
    <cellStyle name="Énfasis6 154" xfId="16980"/>
    <cellStyle name="Énfasis6 154 2" xfId="16981"/>
    <cellStyle name="Énfasis6 154 2 2" xfId="16982"/>
    <cellStyle name="Énfasis6 154 2 3" xfId="16983"/>
    <cellStyle name="Énfasis6 154 3" xfId="16984"/>
    <cellStyle name="Énfasis6 154 4" xfId="16985"/>
    <cellStyle name="Énfasis6 155" xfId="16986"/>
    <cellStyle name="Énfasis6 155 2" xfId="16987"/>
    <cellStyle name="Énfasis6 155 2 2" xfId="16988"/>
    <cellStyle name="Énfasis6 155 2 3" xfId="16989"/>
    <cellStyle name="Énfasis6 155 3" xfId="16990"/>
    <cellStyle name="Énfasis6 155 4" xfId="16991"/>
    <cellStyle name="Énfasis6 156" xfId="16992"/>
    <cellStyle name="Énfasis6 156 2" xfId="16993"/>
    <cellStyle name="Énfasis6 156 2 2" xfId="16994"/>
    <cellStyle name="Énfasis6 156 2 3" xfId="16995"/>
    <cellStyle name="Énfasis6 156 3" xfId="16996"/>
    <cellStyle name="Énfasis6 156 4" xfId="16997"/>
    <cellStyle name="Énfasis6 157" xfId="16998"/>
    <cellStyle name="Énfasis6 157 2" xfId="16999"/>
    <cellStyle name="Énfasis6 157 2 2" xfId="17000"/>
    <cellStyle name="Énfasis6 157 2 3" xfId="17001"/>
    <cellStyle name="Énfasis6 157 3" xfId="17002"/>
    <cellStyle name="Énfasis6 157 4" xfId="17003"/>
    <cellStyle name="Énfasis6 158" xfId="17004"/>
    <cellStyle name="Énfasis6 158 2" xfId="17005"/>
    <cellStyle name="Énfasis6 158 2 2" xfId="17006"/>
    <cellStyle name="Énfasis6 158 2 3" xfId="17007"/>
    <cellStyle name="Énfasis6 158 3" xfId="17008"/>
    <cellStyle name="Énfasis6 158 4" xfId="17009"/>
    <cellStyle name="Énfasis6 159" xfId="17010"/>
    <cellStyle name="Énfasis6 159 2" xfId="17011"/>
    <cellStyle name="Énfasis6 159 2 2" xfId="17012"/>
    <cellStyle name="Énfasis6 159 2 3" xfId="17013"/>
    <cellStyle name="Énfasis6 159 3" xfId="17014"/>
    <cellStyle name="Énfasis6 159 4" xfId="17015"/>
    <cellStyle name="Énfasis6 16" xfId="17016"/>
    <cellStyle name="Énfasis6 16 2" xfId="17017"/>
    <cellStyle name="Énfasis6 16 2 2" xfId="17018"/>
    <cellStyle name="Énfasis6 16 2 3" xfId="17019"/>
    <cellStyle name="Énfasis6 16 3" xfId="17020"/>
    <cellStyle name="Énfasis6 16 4" xfId="17021"/>
    <cellStyle name="Énfasis6 160" xfId="17022"/>
    <cellStyle name="Énfasis6 160 2" xfId="17023"/>
    <cellStyle name="Énfasis6 160 2 2" xfId="17024"/>
    <cellStyle name="Énfasis6 160 2 3" xfId="17025"/>
    <cellStyle name="Énfasis6 160 3" xfId="17026"/>
    <cellStyle name="Énfasis6 160 4" xfId="17027"/>
    <cellStyle name="Énfasis6 161" xfId="17028"/>
    <cellStyle name="Énfasis6 161 2" xfId="17029"/>
    <cellStyle name="Énfasis6 161 2 2" xfId="17030"/>
    <cellStyle name="Énfasis6 161 2 3" xfId="17031"/>
    <cellStyle name="Énfasis6 161 3" xfId="17032"/>
    <cellStyle name="Énfasis6 161 4" xfId="17033"/>
    <cellStyle name="Énfasis6 162" xfId="17034"/>
    <cellStyle name="Énfasis6 162 2" xfId="17035"/>
    <cellStyle name="Énfasis6 162 2 2" xfId="17036"/>
    <cellStyle name="Énfasis6 162 2 3" xfId="17037"/>
    <cellStyle name="Énfasis6 162 3" xfId="17038"/>
    <cellStyle name="Énfasis6 162 4" xfId="17039"/>
    <cellStyle name="Énfasis6 163" xfId="17040"/>
    <cellStyle name="Énfasis6 163 2" xfId="17041"/>
    <cellStyle name="Énfasis6 163 2 2" xfId="17042"/>
    <cellStyle name="Énfasis6 163 2 3" xfId="17043"/>
    <cellStyle name="Énfasis6 163 3" xfId="17044"/>
    <cellStyle name="Énfasis6 163 4" xfId="17045"/>
    <cellStyle name="Énfasis6 164" xfId="17046"/>
    <cellStyle name="Énfasis6 164 2" xfId="17047"/>
    <cellStyle name="Énfasis6 164 2 2" xfId="17048"/>
    <cellStyle name="Énfasis6 164 2 3" xfId="17049"/>
    <cellStyle name="Énfasis6 164 3" xfId="17050"/>
    <cellStyle name="Énfasis6 164 4" xfId="17051"/>
    <cellStyle name="Énfasis6 165" xfId="17052"/>
    <cellStyle name="Énfasis6 165 2" xfId="17053"/>
    <cellStyle name="Énfasis6 165 2 2" xfId="17054"/>
    <cellStyle name="Énfasis6 165 2 3" xfId="17055"/>
    <cellStyle name="Énfasis6 165 3" xfId="17056"/>
    <cellStyle name="Énfasis6 165 4" xfId="17057"/>
    <cellStyle name="Énfasis6 166" xfId="17058"/>
    <cellStyle name="Énfasis6 166 2" xfId="17059"/>
    <cellStyle name="Énfasis6 166 2 2" xfId="17060"/>
    <cellStyle name="Énfasis6 166 2 3" xfId="17061"/>
    <cellStyle name="Énfasis6 166 3" xfId="17062"/>
    <cellStyle name="Énfasis6 166 4" xfId="17063"/>
    <cellStyle name="Énfasis6 167" xfId="17064"/>
    <cellStyle name="Énfasis6 167 2" xfId="17065"/>
    <cellStyle name="Énfasis6 167 2 2" xfId="17066"/>
    <cellStyle name="Énfasis6 167 2 3" xfId="17067"/>
    <cellStyle name="Énfasis6 167 3" xfId="17068"/>
    <cellStyle name="Énfasis6 167 4" xfId="17069"/>
    <cellStyle name="Énfasis6 168" xfId="17070"/>
    <cellStyle name="Énfasis6 168 2" xfId="17071"/>
    <cellStyle name="Énfasis6 168 2 2" xfId="17072"/>
    <cellStyle name="Énfasis6 168 2 3" xfId="17073"/>
    <cellStyle name="Énfasis6 168 3" xfId="17074"/>
    <cellStyle name="Énfasis6 168 4" xfId="17075"/>
    <cellStyle name="Énfasis6 169" xfId="17076"/>
    <cellStyle name="Énfasis6 169 2" xfId="17077"/>
    <cellStyle name="Énfasis6 169 2 2" xfId="17078"/>
    <cellStyle name="Énfasis6 169 2 3" xfId="17079"/>
    <cellStyle name="Énfasis6 169 3" xfId="17080"/>
    <cellStyle name="Énfasis6 169 4" xfId="17081"/>
    <cellStyle name="Énfasis6 17" xfId="17082"/>
    <cellStyle name="Énfasis6 17 2" xfId="17083"/>
    <cellStyle name="Énfasis6 17 2 2" xfId="17084"/>
    <cellStyle name="Énfasis6 17 2 3" xfId="17085"/>
    <cellStyle name="Énfasis6 17 3" xfId="17086"/>
    <cellStyle name="Énfasis6 17 4" xfId="17087"/>
    <cellStyle name="Énfasis6 170" xfId="17088"/>
    <cellStyle name="Énfasis6 170 2" xfId="17089"/>
    <cellStyle name="Énfasis6 170 2 2" xfId="17090"/>
    <cellStyle name="Énfasis6 170 2 3" xfId="17091"/>
    <cellStyle name="Énfasis6 170 3" xfId="17092"/>
    <cellStyle name="Énfasis6 170 4" xfId="17093"/>
    <cellStyle name="Énfasis6 171" xfId="17094"/>
    <cellStyle name="Énfasis6 171 2" xfId="17095"/>
    <cellStyle name="Énfasis6 171 2 2" xfId="17096"/>
    <cellStyle name="Énfasis6 171 2 3" xfId="17097"/>
    <cellStyle name="Énfasis6 171 3" xfId="17098"/>
    <cellStyle name="Énfasis6 171 4" xfId="17099"/>
    <cellStyle name="Énfasis6 172" xfId="17100"/>
    <cellStyle name="Énfasis6 172 2" xfId="17101"/>
    <cellStyle name="Énfasis6 172 2 2" xfId="17102"/>
    <cellStyle name="Énfasis6 172 2 3" xfId="17103"/>
    <cellStyle name="Énfasis6 172 3" xfId="17104"/>
    <cellStyle name="Énfasis6 172 4" xfId="17105"/>
    <cellStyle name="Énfasis6 173" xfId="17106"/>
    <cellStyle name="Énfasis6 173 2" xfId="17107"/>
    <cellStyle name="Énfasis6 173 2 2" xfId="17108"/>
    <cellStyle name="Énfasis6 173 2 3" xfId="17109"/>
    <cellStyle name="Énfasis6 173 3" xfId="17110"/>
    <cellStyle name="Énfasis6 173 4" xfId="17111"/>
    <cellStyle name="Énfasis6 174" xfId="17112"/>
    <cellStyle name="Énfasis6 174 2" xfId="17113"/>
    <cellStyle name="Énfasis6 174 2 2" xfId="17114"/>
    <cellStyle name="Énfasis6 174 2 3" xfId="17115"/>
    <cellStyle name="Énfasis6 174 3" xfId="17116"/>
    <cellStyle name="Énfasis6 174 4" xfId="17117"/>
    <cellStyle name="Énfasis6 175" xfId="17118"/>
    <cellStyle name="Énfasis6 175 2" xfId="17119"/>
    <cellStyle name="Énfasis6 175 2 2" xfId="17120"/>
    <cellStyle name="Énfasis6 175 2 3" xfId="17121"/>
    <cellStyle name="Énfasis6 175 3" xfId="17122"/>
    <cellStyle name="Énfasis6 175 4" xfId="17123"/>
    <cellStyle name="Énfasis6 176" xfId="17124"/>
    <cellStyle name="Énfasis6 176 2" xfId="17125"/>
    <cellStyle name="Énfasis6 176 2 2" xfId="17126"/>
    <cellStyle name="Énfasis6 176 2 3" xfId="17127"/>
    <cellStyle name="Énfasis6 176 3" xfId="17128"/>
    <cellStyle name="Énfasis6 176 4" xfId="17129"/>
    <cellStyle name="Énfasis6 177" xfId="17130"/>
    <cellStyle name="Énfasis6 177 2" xfId="17131"/>
    <cellStyle name="Énfasis6 177 2 2" xfId="17132"/>
    <cellStyle name="Énfasis6 177 2 3" xfId="17133"/>
    <cellStyle name="Énfasis6 177 3" xfId="17134"/>
    <cellStyle name="Énfasis6 177 4" xfId="17135"/>
    <cellStyle name="Énfasis6 178" xfId="17136"/>
    <cellStyle name="Énfasis6 178 2" xfId="17137"/>
    <cellStyle name="Énfasis6 178 2 2" xfId="17138"/>
    <cellStyle name="Énfasis6 178 2 3" xfId="17139"/>
    <cellStyle name="Énfasis6 178 3" xfId="17140"/>
    <cellStyle name="Énfasis6 178 4" xfId="17141"/>
    <cellStyle name="Énfasis6 179" xfId="17142"/>
    <cellStyle name="Énfasis6 179 2" xfId="17143"/>
    <cellStyle name="Énfasis6 179 2 2" xfId="17144"/>
    <cellStyle name="Énfasis6 179 2 3" xfId="17145"/>
    <cellStyle name="Énfasis6 179 3" xfId="17146"/>
    <cellStyle name="Énfasis6 179 4" xfId="17147"/>
    <cellStyle name="Énfasis6 18" xfId="17148"/>
    <cellStyle name="Énfasis6 18 2" xfId="17149"/>
    <cellStyle name="Énfasis6 18 2 2" xfId="17150"/>
    <cellStyle name="Énfasis6 18 2 3" xfId="17151"/>
    <cellStyle name="Énfasis6 18 3" xfId="17152"/>
    <cellStyle name="Énfasis6 18 4" xfId="17153"/>
    <cellStyle name="Énfasis6 180" xfId="17154"/>
    <cellStyle name="Énfasis6 180 2" xfId="17155"/>
    <cellStyle name="Énfasis6 180 2 2" xfId="17156"/>
    <cellStyle name="Énfasis6 180 2 3" xfId="17157"/>
    <cellStyle name="Énfasis6 180 3" xfId="17158"/>
    <cellStyle name="Énfasis6 180 4" xfId="17159"/>
    <cellStyle name="Énfasis6 181" xfId="17160"/>
    <cellStyle name="Énfasis6 181 2" xfId="17161"/>
    <cellStyle name="Énfasis6 181 2 2" xfId="17162"/>
    <cellStyle name="Énfasis6 181 2 3" xfId="17163"/>
    <cellStyle name="Énfasis6 181 3" xfId="17164"/>
    <cellStyle name="Énfasis6 181 4" xfId="17165"/>
    <cellStyle name="Énfasis6 182" xfId="17166"/>
    <cellStyle name="Énfasis6 182 2" xfId="17167"/>
    <cellStyle name="Énfasis6 182 2 2" xfId="17168"/>
    <cellStyle name="Énfasis6 182 2 3" xfId="17169"/>
    <cellStyle name="Énfasis6 182 3" xfId="17170"/>
    <cellStyle name="Énfasis6 182 4" xfId="17171"/>
    <cellStyle name="Énfasis6 183" xfId="17172"/>
    <cellStyle name="Énfasis6 183 2" xfId="17173"/>
    <cellStyle name="Énfasis6 183 2 2" xfId="17174"/>
    <cellStyle name="Énfasis6 183 2 3" xfId="17175"/>
    <cellStyle name="Énfasis6 183 3" xfId="17176"/>
    <cellStyle name="Énfasis6 183 4" xfId="17177"/>
    <cellStyle name="Énfasis6 184" xfId="17178"/>
    <cellStyle name="Énfasis6 184 2" xfId="17179"/>
    <cellStyle name="Énfasis6 184 2 2" xfId="17180"/>
    <cellStyle name="Énfasis6 184 2 3" xfId="17181"/>
    <cellStyle name="Énfasis6 184 3" xfId="17182"/>
    <cellStyle name="Énfasis6 184 4" xfId="17183"/>
    <cellStyle name="Énfasis6 185" xfId="17184"/>
    <cellStyle name="Énfasis6 185 2" xfId="17185"/>
    <cellStyle name="Énfasis6 185 2 2" xfId="17186"/>
    <cellStyle name="Énfasis6 185 2 3" xfId="17187"/>
    <cellStyle name="Énfasis6 185 3" xfId="17188"/>
    <cellStyle name="Énfasis6 185 4" xfId="17189"/>
    <cellStyle name="Énfasis6 186" xfId="17190"/>
    <cellStyle name="Énfasis6 186 2" xfId="17191"/>
    <cellStyle name="Énfasis6 186 2 2" xfId="17192"/>
    <cellStyle name="Énfasis6 186 2 3" xfId="17193"/>
    <cellStyle name="Énfasis6 186 3" xfId="17194"/>
    <cellStyle name="Énfasis6 186 4" xfId="17195"/>
    <cellStyle name="Énfasis6 187" xfId="17196"/>
    <cellStyle name="Énfasis6 187 2" xfId="17197"/>
    <cellStyle name="Énfasis6 187 2 2" xfId="17198"/>
    <cellStyle name="Énfasis6 187 2 3" xfId="17199"/>
    <cellStyle name="Énfasis6 187 3" xfId="17200"/>
    <cellStyle name="Énfasis6 187 4" xfId="17201"/>
    <cellStyle name="Énfasis6 188" xfId="17202"/>
    <cellStyle name="Énfasis6 188 2" xfId="17203"/>
    <cellStyle name="Énfasis6 188 2 2" xfId="17204"/>
    <cellStyle name="Énfasis6 188 2 3" xfId="17205"/>
    <cellStyle name="Énfasis6 188 3" xfId="17206"/>
    <cellStyle name="Énfasis6 188 4" xfId="17207"/>
    <cellStyle name="Énfasis6 189" xfId="17208"/>
    <cellStyle name="Énfasis6 189 2" xfId="17209"/>
    <cellStyle name="Énfasis6 189 2 2" xfId="17210"/>
    <cellStyle name="Énfasis6 189 2 3" xfId="17211"/>
    <cellStyle name="Énfasis6 189 3" xfId="17212"/>
    <cellStyle name="Énfasis6 189 4" xfId="17213"/>
    <cellStyle name="Énfasis6 19" xfId="17214"/>
    <cellStyle name="Énfasis6 19 2" xfId="17215"/>
    <cellStyle name="Énfasis6 19 2 2" xfId="17216"/>
    <cellStyle name="Énfasis6 19 2 3" xfId="17217"/>
    <cellStyle name="Énfasis6 19 3" xfId="17218"/>
    <cellStyle name="Énfasis6 19 4" xfId="17219"/>
    <cellStyle name="Énfasis6 190" xfId="17220"/>
    <cellStyle name="Énfasis6 190 2" xfId="17221"/>
    <cellStyle name="Énfasis6 190 2 2" xfId="17222"/>
    <cellStyle name="Énfasis6 190 2 3" xfId="17223"/>
    <cellStyle name="Énfasis6 190 3" xfId="17224"/>
    <cellStyle name="Énfasis6 190 4" xfId="17225"/>
    <cellStyle name="Énfasis6 2" xfId="97"/>
    <cellStyle name="Énfasis6 2 10" xfId="17226"/>
    <cellStyle name="Énfasis6 2 11" xfId="17227"/>
    <cellStyle name="Énfasis6 2 12" xfId="17228"/>
    <cellStyle name="Énfasis6 2 13" xfId="17229"/>
    <cellStyle name="Énfasis6 2 14" xfId="17230"/>
    <cellStyle name="Énfasis6 2 15" xfId="17231"/>
    <cellStyle name="Énfasis6 2 2" xfId="17232"/>
    <cellStyle name="Énfasis6 2 2 2" xfId="17233"/>
    <cellStyle name="Énfasis6 2 2 3" xfId="17234"/>
    <cellStyle name="Énfasis6 2 3" xfId="17235"/>
    <cellStyle name="Énfasis6 2 4" xfId="17236"/>
    <cellStyle name="Énfasis6 2 5" xfId="17237"/>
    <cellStyle name="Énfasis6 2 6" xfId="17238"/>
    <cellStyle name="Énfasis6 2 7" xfId="17239"/>
    <cellStyle name="Énfasis6 2 8" xfId="17240"/>
    <cellStyle name="Énfasis6 2 9" xfId="17241"/>
    <cellStyle name="Énfasis6 20" xfId="17242"/>
    <cellStyle name="Énfasis6 20 2" xfId="17243"/>
    <cellStyle name="Énfasis6 20 2 2" xfId="17244"/>
    <cellStyle name="Énfasis6 20 2 3" xfId="17245"/>
    <cellStyle name="Énfasis6 20 3" xfId="17246"/>
    <cellStyle name="Énfasis6 20 4" xfId="17247"/>
    <cellStyle name="Énfasis6 21" xfId="17248"/>
    <cellStyle name="Énfasis6 21 2" xfId="17249"/>
    <cellStyle name="Énfasis6 21 2 2" xfId="17250"/>
    <cellStyle name="Énfasis6 21 2 3" xfId="17251"/>
    <cellStyle name="Énfasis6 21 3" xfId="17252"/>
    <cellStyle name="Énfasis6 21 4" xfId="17253"/>
    <cellStyle name="Énfasis6 22" xfId="17254"/>
    <cellStyle name="Énfasis6 22 2" xfId="17255"/>
    <cellStyle name="Énfasis6 22 2 2" xfId="17256"/>
    <cellStyle name="Énfasis6 22 2 3" xfId="17257"/>
    <cellStyle name="Énfasis6 22 3" xfId="17258"/>
    <cellStyle name="Énfasis6 22 4" xfId="17259"/>
    <cellStyle name="Énfasis6 23" xfId="17260"/>
    <cellStyle name="Énfasis6 23 2" xfId="17261"/>
    <cellStyle name="Énfasis6 23 2 2" xfId="17262"/>
    <cellStyle name="Énfasis6 23 2 3" xfId="17263"/>
    <cellStyle name="Énfasis6 23 3" xfId="17264"/>
    <cellStyle name="Énfasis6 23 4" xfId="17265"/>
    <cellStyle name="Énfasis6 24" xfId="17266"/>
    <cellStyle name="Énfasis6 24 2" xfId="17267"/>
    <cellStyle name="Énfasis6 24 2 2" xfId="17268"/>
    <cellStyle name="Énfasis6 24 2 3" xfId="17269"/>
    <cellStyle name="Énfasis6 24 3" xfId="17270"/>
    <cellStyle name="Énfasis6 24 4" xfId="17271"/>
    <cellStyle name="Énfasis6 25" xfId="17272"/>
    <cellStyle name="Énfasis6 25 2" xfId="17273"/>
    <cellStyle name="Énfasis6 25 2 2" xfId="17274"/>
    <cellStyle name="Énfasis6 25 2 3" xfId="17275"/>
    <cellStyle name="Énfasis6 25 3" xfId="17276"/>
    <cellStyle name="Énfasis6 25 4" xfId="17277"/>
    <cellStyle name="Énfasis6 26" xfId="17278"/>
    <cellStyle name="Énfasis6 26 2" xfId="17279"/>
    <cellStyle name="Énfasis6 26 2 2" xfId="17280"/>
    <cellStyle name="Énfasis6 26 2 3" xfId="17281"/>
    <cellStyle name="Énfasis6 26 3" xfId="17282"/>
    <cellStyle name="Énfasis6 26 4" xfId="17283"/>
    <cellStyle name="Énfasis6 27" xfId="17284"/>
    <cellStyle name="Énfasis6 27 2" xfId="17285"/>
    <cellStyle name="Énfasis6 27 2 2" xfId="17286"/>
    <cellStyle name="Énfasis6 27 2 3" xfId="17287"/>
    <cellStyle name="Énfasis6 27 3" xfId="17288"/>
    <cellStyle name="Énfasis6 27 4" xfId="17289"/>
    <cellStyle name="Énfasis6 28" xfId="17290"/>
    <cellStyle name="Énfasis6 28 2" xfId="17291"/>
    <cellStyle name="Énfasis6 28 2 2" xfId="17292"/>
    <cellStyle name="Énfasis6 28 2 3" xfId="17293"/>
    <cellStyle name="Énfasis6 28 3" xfId="17294"/>
    <cellStyle name="Énfasis6 28 4" xfId="17295"/>
    <cellStyle name="Énfasis6 29" xfId="17296"/>
    <cellStyle name="Énfasis6 29 2" xfId="17297"/>
    <cellStyle name="Énfasis6 29 2 2" xfId="17298"/>
    <cellStyle name="Énfasis6 29 2 3" xfId="17299"/>
    <cellStyle name="Énfasis6 29 3" xfId="17300"/>
    <cellStyle name="Énfasis6 29 4" xfId="17301"/>
    <cellStyle name="Énfasis6 3" xfId="98"/>
    <cellStyle name="Énfasis6 3 2" xfId="17302"/>
    <cellStyle name="Énfasis6 3 2 2" xfId="17303"/>
    <cellStyle name="Énfasis6 3 2 3" xfId="17304"/>
    <cellStyle name="Énfasis6 3 3" xfId="17305"/>
    <cellStyle name="Énfasis6 3 4" xfId="17306"/>
    <cellStyle name="Énfasis6 3 5" xfId="17307"/>
    <cellStyle name="Énfasis6 30" xfId="17308"/>
    <cellStyle name="Énfasis6 30 2" xfId="17309"/>
    <cellStyle name="Énfasis6 30 2 2" xfId="17310"/>
    <cellStyle name="Énfasis6 30 2 3" xfId="17311"/>
    <cellStyle name="Énfasis6 30 3" xfId="17312"/>
    <cellStyle name="Énfasis6 30 4" xfId="17313"/>
    <cellStyle name="Énfasis6 31" xfId="17314"/>
    <cellStyle name="Énfasis6 31 2" xfId="17315"/>
    <cellStyle name="Énfasis6 31 2 2" xfId="17316"/>
    <cellStyle name="Énfasis6 31 2 3" xfId="17317"/>
    <cellStyle name="Énfasis6 31 3" xfId="17318"/>
    <cellStyle name="Énfasis6 31 4" xfId="17319"/>
    <cellStyle name="Énfasis6 32" xfId="17320"/>
    <cellStyle name="Énfasis6 32 2" xfId="17321"/>
    <cellStyle name="Énfasis6 32 2 2" xfId="17322"/>
    <cellStyle name="Énfasis6 32 2 3" xfId="17323"/>
    <cellStyle name="Énfasis6 32 3" xfId="17324"/>
    <cellStyle name="Énfasis6 32 4" xfId="17325"/>
    <cellStyle name="Énfasis6 33" xfId="17326"/>
    <cellStyle name="Énfasis6 33 2" xfId="17327"/>
    <cellStyle name="Énfasis6 33 2 2" xfId="17328"/>
    <cellStyle name="Énfasis6 33 2 3" xfId="17329"/>
    <cellStyle name="Énfasis6 33 3" xfId="17330"/>
    <cellStyle name="Énfasis6 33 4" xfId="17331"/>
    <cellStyle name="Énfasis6 34" xfId="17332"/>
    <cellStyle name="Énfasis6 34 2" xfId="17333"/>
    <cellStyle name="Énfasis6 34 2 2" xfId="17334"/>
    <cellStyle name="Énfasis6 34 2 3" xfId="17335"/>
    <cellStyle name="Énfasis6 34 3" xfId="17336"/>
    <cellStyle name="Énfasis6 34 4" xfId="17337"/>
    <cellStyle name="Énfasis6 35" xfId="17338"/>
    <cellStyle name="Énfasis6 35 2" xfId="17339"/>
    <cellStyle name="Énfasis6 35 2 2" xfId="17340"/>
    <cellStyle name="Énfasis6 35 2 3" xfId="17341"/>
    <cellStyle name="Énfasis6 35 3" xfId="17342"/>
    <cellStyle name="Énfasis6 35 4" xfId="17343"/>
    <cellStyle name="Énfasis6 36" xfId="17344"/>
    <cellStyle name="Énfasis6 36 2" xfId="17345"/>
    <cellStyle name="Énfasis6 36 2 2" xfId="17346"/>
    <cellStyle name="Énfasis6 36 2 3" xfId="17347"/>
    <cellStyle name="Énfasis6 36 3" xfId="17348"/>
    <cellStyle name="Énfasis6 36 4" xfId="17349"/>
    <cellStyle name="Énfasis6 37" xfId="17350"/>
    <cellStyle name="Énfasis6 37 2" xfId="17351"/>
    <cellStyle name="Énfasis6 37 2 2" xfId="17352"/>
    <cellStyle name="Énfasis6 37 2 3" xfId="17353"/>
    <cellStyle name="Énfasis6 37 3" xfId="17354"/>
    <cellStyle name="Énfasis6 37 4" xfId="17355"/>
    <cellStyle name="Énfasis6 38" xfId="17356"/>
    <cellStyle name="Énfasis6 38 2" xfId="17357"/>
    <cellStyle name="Énfasis6 38 2 2" xfId="17358"/>
    <cellStyle name="Énfasis6 38 2 3" xfId="17359"/>
    <cellStyle name="Énfasis6 38 3" xfId="17360"/>
    <cellStyle name="Énfasis6 38 4" xfId="17361"/>
    <cellStyle name="Énfasis6 39" xfId="17362"/>
    <cellStyle name="Énfasis6 39 2" xfId="17363"/>
    <cellStyle name="Énfasis6 39 2 2" xfId="17364"/>
    <cellStyle name="Énfasis6 39 2 3" xfId="17365"/>
    <cellStyle name="Énfasis6 39 3" xfId="17366"/>
    <cellStyle name="Énfasis6 39 4" xfId="17367"/>
    <cellStyle name="Énfasis6 4" xfId="99"/>
    <cellStyle name="Énfasis6 4 2" xfId="17368"/>
    <cellStyle name="Énfasis6 4 2 2" xfId="17369"/>
    <cellStyle name="Énfasis6 4 2 3" xfId="17370"/>
    <cellStyle name="Énfasis6 4 3" xfId="17371"/>
    <cellStyle name="Énfasis6 4 4" xfId="17372"/>
    <cellStyle name="Énfasis6 4 5" xfId="17373"/>
    <cellStyle name="Énfasis6 40" xfId="17374"/>
    <cellStyle name="Énfasis6 40 2" xfId="17375"/>
    <cellStyle name="Énfasis6 40 2 2" xfId="17376"/>
    <cellStyle name="Énfasis6 40 2 3" xfId="17377"/>
    <cellStyle name="Énfasis6 40 3" xfId="17378"/>
    <cellStyle name="Énfasis6 40 4" xfId="17379"/>
    <cellStyle name="Énfasis6 41" xfId="17380"/>
    <cellStyle name="Énfasis6 41 2" xfId="17381"/>
    <cellStyle name="Énfasis6 41 2 2" xfId="17382"/>
    <cellStyle name="Énfasis6 41 2 3" xfId="17383"/>
    <cellStyle name="Énfasis6 41 3" xfId="17384"/>
    <cellStyle name="Énfasis6 41 4" xfId="17385"/>
    <cellStyle name="Énfasis6 42" xfId="17386"/>
    <cellStyle name="Énfasis6 42 2" xfId="17387"/>
    <cellStyle name="Énfasis6 42 2 2" xfId="17388"/>
    <cellStyle name="Énfasis6 42 2 3" xfId="17389"/>
    <cellStyle name="Énfasis6 42 3" xfId="17390"/>
    <cellStyle name="Énfasis6 42 4" xfId="17391"/>
    <cellStyle name="Énfasis6 43" xfId="17392"/>
    <cellStyle name="Énfasis6 43 2" xfId="17393"/>
    <cellStyle name="Énfasis6 43 2 2" xfId="17394"/>
    <cellStyle name="Énfasis6 43 2 3" xfId="17395"/>
    <cellStyle name="Énfasis6 43 3" xfId="17396"/>
    <cellStyle name="Énfasis6 43 4" xfId="17397"/>
    <cellStyle name="Énfasis6 44" xfId="17398"/>
    <cellStyle name="Énfasis6 44 2" xfId="17399"/>
    <cellStyle name="Énfasis6 44 2 2" xfId="17400"/>
    <cellStyle name="Énfasis6 44 2 3" xfId="17401"/>
    <cellStyle name="Énfasis6 44 3" xfId="17402"/>
    <cellStyle name="Énfasis6 44 4" xfId="17403"/>
    <cellStyle name="Énfasis6 45" xfId="17404"/>
    <cellStyle name="Énfasis6 45 2" xfId="17405"/>
    <cellStyle name="Énfasis6 45 2 2" xfId="17406"/>
    <cellStyle name="Énfasis6 45 2 3" xfId="17407"/>
    <cellStyle name="Énfasis6 45 3" xfId="17408"/>
    <cellStyle name="Énfasis6 45 4" xfId="17409"/>
    <cellStyle name="Énfasis6 46" xfId="17410"/>
    <cellStyle name="Énfasis6 46 2" xfId="17411"/>
    <cellStyle name="Énfasis6 46 2 2" xfId="17412"/>
    <cellStyle name="Énfasis6 46 2 3" xfId="17413"/>
    <cellStyle name="Énfasis6 46 3" xfId="17414"/>
    <cellStyle name="Énfasis6 46 4" xfId="17415"/>
    <cellStyle name="Énfasis6 47" xfId="17416"/>
    <cellStyle name="Énfasis6 47 2" xfId="17417"/>
    <cellStyle name="Énfasis6 47 2 2" xfId="17418"/>
    <cellStyle name="Énfasis6 47 2 3" xfId="17419"/>
    <cellStyle name="Énfasis6 47 3" xfId="17420"/>
    <cellStyle name="Énfasis6 47 4" xfId="17421"/>
    <cellStyle name="Énfasis6 48" xfId="17422"/>
    <cellStyle name="Énfasis6 48 2" xfId="17423"/>
    <cellStyle name="Énfasis6 48 2 2" xfId="17424"/>
    <cellStyle name="Énfasis6 48 2 3" xfId="17425"/>
    <cellStyle name="Énfasis6 48 3" xfId="17426"/>
    <cellStyle name="Énfasis6 48 4" xfId="17427"/>
    <cellStyle name="Énfasis6 49" xfId="17428"/>
    <cellStyle name="Énfasis6 49 2" xfId="17429"/>
    <cellStyle name="Énfasis6 49 2 2" xfId="17430"/>
    <cellStyle name="Énfasis6 49 2 3" xfId="17431"/>
    <cellStyle name="Énfasis6 49 3" xfId="17432"/>
    <cellStyle name="Énfasis6 49 4" xfId="17433"/>
    <cellStyle name="Énfasis6 5" xfId="17434"/>
    <cellStyle name="Énfasis6 5 2" xfId="17435"/>
    <cellStyle name="Énfasis6 5 2 2" xfId="17436"/>
    <cellStyle name="Énfasis6 5 2 3" xfId="17437"/>
    <cellStyle name="Énfasis6 5 3" xfId="17438"/>
    <cellStyle name="Énfasis6 5 4" xfId="17439"/>
    <cellStyle name="Énfasis6 50" xfId="17440"/>
    <cellStyle name="Énfasis6 50 2" xfId="17441"/>
    <cellStyle name="Énfasis6 50 2 2" xfId="17442"/>
    <cellStyle name="Énfasis6 50 2 3" xfId="17443"/>
    <cellStyle name="Énfasis6 50 3" xfId="17444"/>
    <cellStyle name="Énfasis6 50 4" xfId="17445"/>
    <cellStyle name="Énfasis6 51" xfId="17446"/>
    <cellStyle name="Énfasis6 51 2" xfId="17447"/>
    <cellStyle name="Énfasis6 51 2 2" xfId="17448"/>
    <cellStyle name="Énfasis6 51 2 3" xfId="17449"/>
    <cellStyle name="Énfasis6 51 3" xfId="17450"/>
    <cellStyle name="Énfasis6 51 4" xfId="17451"/>
    <cellStyle name="Énfasis6 52" xfId="17452"/>
    <cellStyle name="Énfasis6 52 2" xfId="17453"/>
    <cellStyle name="Énfasis6 52 2 2" xfId="17454"/>
    <cellStyle name="Énfasis6 52 2 3" xfId="17455"/>
    <cellStyle name="Énfasis6 52 3" xfId="17456"/>
    <cellStyle name="Énfasis6 52 4" xfId="17457"/>
    <cellStyle name="Énfasis6 53" xfId="17458"/>
    <cellStyle name="Énfasis6 53 2" xfId="17459"/>
    <cellStyle name="Énfasis6 53 2 2" xfId="17460"/>
    <cellStyle name="Énfasis6 53 2 3" xfId="17461"/>
    <cellStyle name="Énfasis6 53 3" xfId="17462"/>
    <cellStyle name="Énfasis6 53 4" xfId="17463"/>
    <cellStyle name="Énfasis6 54" xfId="17464"/>
    <cellStyle name="Énfasis6 54 2" xfId="17465"/>
    <cellStyle name="Énfasis6 54 2 2" xfId="17466"/>
    <cellStyle name="Énfasis6 54 2 3" xfId="17467"/>
    <cellStyle name="Énfasis6 54 3" xfId="17468"/>
    <cellStyle name="Énfasis6 54 4" xfId="17469"/>
    <cellStyle name="Énfasis6 55" xfId="17470"/>
    <cellStyle name="Énfasis6 55 2" xfId="17471"/>
    <cellStyle name="Énfasis6 55 2 2" xfId="17472"/>
    <cellStyle name="Énfasis6 55 2 3" xfId="17473"/>
    <cellStyle name="Énfasis6 55 3" xfId="17474"/>
    <cellStyle name="Énfasis6 55 4" xfId="17475"/>
    <cellStyle name="Énfasis6 56" xfId="17476"/>
    <cellStyle name="Énfasis6 56 2" xfId="17477"/>
    <cellStyle name="Énfasis6 56 2 2" xfId="17478"/>
    <cellStyle name="Énfasis6 56 2 3" xfId="17479"/>
    <cellStyle name="Énfasis6 56 3" xfId="17480"/>
    <cellStyle name="Énfasis6 56 4" xfId="17481"/>
    <cellStyle name="Énfasis6 57" xfId="17482"/>
    <cellStyle name="Énfasis6 57 2" xfId="17483"/>
    <cellStyle name="Énfasis6 57 2 2" xfId="17484"/>
    <cellStyle name="Énfasis6 57 2 3" xfId="17485"/>
    <cellStyle name="Énfasis6 57 3" xfId="17486"/>
    <cellStyle name="Énfasis6 57 4" xfId="17487"/>
    <cellStyle name="Énfasis6 58" xfId="17488"/>
    <cellStyle name="Énfasis6 58 2" xfId="17489"/>
    <cellStyle name="Énfasis6 58 2 2" xfId="17490"/>
    <cellStyle name="Énfasis6 58 2 3" xfId="17491"/>
    <cellStyle name="Énfasis6 58 3" xfId="17492"/>
    <cellStyle name="Énfasis6 58 4" xfId="17493"/>
    <cellStyle name="Énfasis6 59" xfId="17494"/>
    <cellStyle name="Énfasis6 59 2" xfId="17495"/>
    <cellStyle name="Énfasis6 59 2 2" xfId="17496"/>
    <cellStyle name="Énfasis6 59 2 3" xfId="17497"/>
    <cellStyle name="Énfasis6 59 3" xfId="17498"/>
    <cellStyle name="Énfasis6 59 4" xfId="17499"/>
    <cellStyle name="Énfasis6 6" xfId="17500"/>
    <cellStyle name="Énfasis6 6 2" xfId="17501"/>
    <cellStyle name="Énfasis6 6 2 2" xfId="17502"/>
    <cellStyle name="Énfasis6 6 2 3" xfId="17503"/>
    <cellStyle name="Énfasis6 6 3" xfId="17504"/>
    <cellStyle name="Énfasis6 6 4" xfId="17505"/>
    <cellStyle name="Énfasis6 60" xfId="17506"/>
    <cellStyle name="Énfasis6 60 2" xfId="17507"/>
    <cellStyle name="Énfasis6 60 2 2" xfId="17508"/>
    <cellStyle name="Énfasis6 60 2 3" xfId="17509"/>
    <cellStyle name="Énfasis6 60 3" xfId="17510"/>
    <cellStyle name="Énfasis6 60 4" xfId="17511"/>
    <cellStyle name="Énfasis6 61" xfId="17512"/>
    <cellStyle name="Énfasis6 61 2" xfId="17513"/>
    <cellStyle name="Énfasis6 61 2 2" xfId="17514"/>
    <cellStyle name="Énfasis6 61 2 3" xfId="17515"/>
    <cellStyle name="Énfasis6 61 3" xfId="17516"/>
    <cellStyle name="Énfasis6 61 4" xfId="17517"/>
    <cellStyle name="Énfasis6 62" xfId="17518"/>
    <cellStyle name="Énfasis6 62 2" xfId="17519"/>
    <cellStyle name="Énfasis6 62 2 2" xfId="17520"/>
    <cellStyle name="Énfasis6 62 2 3" xfId="17521"/>
    <cellStyle name="Énfasis6 62 3" xfId="17522"/>
    <cellStyle name="Énfasis6 62 4" xfId="17523"/>
    <cellStyle name="Énfasis6 63" xfId="17524"/>
    <cellStyle name="Énfasis6 63 2" xfId="17525"/>
    <cellStyle name="Énfasis6 63 2 2" xfId="17526"/>
    <cellStyle name="Énfasis6 63 2 3" xfId="17527"/>
    <cellStyle name="Énfasis6 63 3" xfId="17528"/>
    <cellStyle name="Énfasis6 63 4" xfId="17529"/>
    <cellStyle name="Énfasis6 64" xfId="17530"/>
    <cellStyle name="Énfasis6 64 2" xfId="17531"/>
    <cellStyle name="Énfasis6 64 2 2" xfId="17532"/>
    <cellStyle name="Énfasis6 64 2 3" xfId="17533"/>
    <cellStyle name="Énfasis6 64 3" xfId="17534"/>
    <cellStyle name="Énfasis6 64 4" xfId="17535"/>
    <cellStyle name="Énfasis6 65" xfId="17536"/>
    <cellStyle name="Énfasis6 65 2" xfId="17537"/>
    <cellStyle name="Énfasis6 65 2 2" xfId="17538"/>
    <cellStyle name="Énfasis6 65 2 3" xfId="17539"/>
    <cellStyle name="Énfasis6 65 3" xfId="17540"/>
    <cellStyle name="Énfasis6 65 4" xfId="17541"/>
    <cellStyle name="Énfasis6 66" xfId="17542"/>
    <cellStyle name="Énfasis6 66 2" xfId="17543"/>
    <cellStyle name="Énfasis6 66 2 2" xfId="17544"/>
    <cellStyle name="Énfasis6 66 2 3" xfId="17545"/>
    <cellStyle name="Énfasis6 66 3" xfId="17546"/>
    <cellStyle name="Énfasis6 66 4" xfId="17547"/>
    <cellStyle name="Énfasis6 67" xfId="17548"/>
    <cellStyle name="Énfasis6 67 2" xfId="17549"/>
    <cellStyle name="Énfasis6 67 2 2" xfId="17550"/>
    <cellStyle name="Énfasis6 67 2 3" xfId="17551"/>
    <cellStyle name="Énfasis6 67 3" xfId="17552"/>
    <cellStyle name="Énfasis6 67 4" xfId="17553"/>
    <cellStyle name="Énfasis6 68" xfId="17554"/>
    <cellStyle name="Énfasis6 68 2" xfId="17555"/>
    <cellStyle name="Énfasis6 68 2 2" xfId="17556"/>
    <cellStyle name="Énfasis6 68 2 3" xfId="17557"/>
    <cellStyle name="Énfasis6 68 3" xfId="17558"/>
    <cellStyle name="Énfasis6 68 4" xfId="17559"/>
    <cellStyle name="Énfasis6 69" xfId="17560"/>
    <cellStyle name="Énfasis6 69 2" xfId="17561"/>
    <cellStyle name="Énfasis6 69 2 2" xfId="17562"/>
    <cellStyle name="Énfasis6 69 2 3" xfId="17563"/>
    <cellStyle name="Énfasis6 69 3" xfId="17564"/>
    <cellStyle name="Énfasis6 69 4" xfId="17565"/>
    <cellStyle name="Énfasis6 7" xfId="17566"/>
    <cellStyle name="Énfasis6 7 2" xfId="17567"/>
    <cellStyle name="Énfasis6 7 2 2" xfId="17568"/>
    <cellStyle name="Énfasis6 7 2 3" xfId="17569"/>
    <cellStyle name="Énfasis6 7 3" xfId="17570"/>
    <cellStyle name="Énfasis6 7 4" xfId="17571"/>
    <cellStyle name="Énfasis6 70" xfId="17572"/>
    <cellStyle name="Énfasis6 70 2" xfId="17573"/>
    <cellStyle name="Énfasis6 70 2 2" xfId="17574"/>
    <cellStyle name="Énfasis6 70 2 3" xfId="17575"/>
    <cellStyle name="Énfasis6 70 3" xfId="17576"/>
    <cellStyle name="Énfasis6 70 4" xfId="17577"/>
    <cellStyle name="Énfasis6 71" xfId="17578"/>
    <cellStyle name="Énfasis6 71 2" xfId="17579"/>
    <cellStyle name="Énfasis6 71 2 2" xfId="17580"/>
    <cellStyle name="Énfasis6 71 2 3" xfId="17581"/>
    <cellStyle name="Énfasis6 71 3" xfId="17582"/>
    <cellStyle name="Énfasis6 71 4" xfId="17583"/>
    <cellStyle name="Énfasis6 72" xfId="17584"/>
    <cellStyle name="Énfasis6 72 2" xfId="17585"/>
    <cellStyle name="Énfasis6 72 2 2" xfId="17586"/>
    <cellStyle name="Énfasis6 72 2 3" xfId="17587"/>
    <cellStyle name="Énfasis6 72 3" xfId="17588"/>
    <cellStyle name="Énfasis6 72 4" xfId="17589"/>
    <cellStyle name="Énfasis6 73" xfId="17590"/>
    <cellStyle name="Énfasis6 73 2" xfId="17591"/>
    <cellStyle name="Énfasis6 73 2 2" xfId="17592"/>
    <cellStyle name="Énfasis6 73 2 3" xfId="17593"/>
    <cellStyle name="Énfasis6 73 3" xfId="17594"/>
    <cellStyle name="Énfasis6 73 4" xfId="17595"/>
    <cellStyle name="Énfasis6 74" xfId="17596"/>
    <cellStyle name="Énfasis6 74 2" xfId="17597"/>
    <cellStyle name="Énfasis6 74 2 2" xfId="17598"/>
    <cellStyle name="Énfasis6 74 2 3" xfId="17599"/>
    <cellStyle name="Énfasis6 74 3" xfId="17600"/>
    <cellStyle name="Énfasis6 74 4" xfId="17601"/>
    <cellStyle name="Énfasis6 75" xfId="17602"/>
    <cellStyle name="Énfasis6 75 2" xfId="17603"/>
    <cellStyle name="Énfasis6 75 2 2" xfId="17604"/>
    <cellStyle name="Énfasis6 75 2 3" xfId="17605"/>
    <cellStyle name="Énfasis6 75 3" xfId="17606"/>
    <cellStyle name="Énfasis6 75 4" xfId="17607"/>
    <cellStyle name="Énfasis6 76" xfId="17608"/>
    <cellStyle name="Énfasis6 76 2" xfId="17609"/>
    <cellStyle name="Énfasis6 76 2 2" xfId="17610"/>
    <cellStyle name="Énfasis6 76 2 3" xfId="17611"/>
    <cellStyle name="Énfasis6 76 3" xfId="17612"/>
    <cellStyle name="Énfasis6 76 4" xfId="17613"/>
    <cellStyle name="Énfasis6 77" xfId="17614"/>
    <cellStyle name="Énfasis6 77 2" xfId="17615"/>
    <cellStyle name="Énfasis6 77 2 2" xfId="17616"/>
    <cellStyle name="Énfasis6 77 2 3" xfId="17617"/>
    <cellStyle name="Énfasis6 77 3" xfId="17618"/>
    <cellStyle name="Énfasis6 77 4" xfId="17619"/>
    <cellStyle name="Énfasis6 78" xfId="17620"/>
    <cellStyle name="Énfasis6 78 2" xfId="17621"/>
    <cellStyle name="Énfasis6 78 2 2" xfId="17622"/>
    <cellStyle name="Énfasis6 78 2 3" xfId="17623"/>
    <cellStyle name="Énfasis6 78 3" xfId="17624"/>
    <cellStyle name="Énfasis6 78 4" xfId="17625"/>
    <cellStyle name="Énfasis6 79" xfId="17626"/>
    <cellStyle name="Énfasis6 79 2" xfId="17627"/>
    <cellStyle name="Énfasis6 79 2 2" xfId="17628"/>
    <cellStyle name="Énfasis6 79 2 3" xfId="17629"/>
    <cellStyle name="Énfasis6 79 3" xfId="17630"/>
    <cellStyle name="Énfasis6 79 4" xfId="17631"/>
    <cellStyle name="Énfasis6 8" xfId="17632"/>
    <cellStyle name="Énfasis6 8 2" xfId="17633"/>
    <cellStyle name="Énfasis6 8 2 2" xfId="17634"/>
    <cellStyle name="Énfasis6 8 2 3" xfId="17635"/>
    <cellStyle name="Énfasis6 8 3" xfId="17636"/>
    <cellStyle name="Énfasis6 8 4" xfId="17637"/>
    <cellStyle name="Énfasis6 80" xfId="17638"/>
    <cellStyle name="Énfasis6 80 2" xfId="17639"/>
    <cellStyle name="Énfasis6 80 2 2" xfId="17640"/>
    <cellStyle name="Énfasis6 80 2 3" xfId="17641"/>
    <cellStyle name="Énfasis6 80 3" xfId="17642"/>
    <cellStyle name="Énfasis6 80 4" xfId="17643"/>
    <cellStyle name="Énfasis6 81" xfId="17644"/>
    <cellStyle name="Énfasis6 81 2" xfId="17645"/>
    <cellStyle name="Énfasis6 81 2 2" xfId="17646"/>
    <cellStyle name="Énfasis6 81 2 3" xfId="17647"/>
    <cellStyle name="Énfasis6 81 3" xfId="17648"/>
    <cellStyle name="Énfasis6 81 4" xfId="17649"/>
    <cellStyle name="Énfasis6 82" xfId="17650"/>
    <cellStyle name="Énfasis6 82 2" xfId="17651"/>
    <cellStyle name="Énfasis6 82 2 2" xfId="17652"/>
    <cellStyle name="Énfasis6 82 2 3" xfId="17653"/>
    <cellStyle name="Énfasis6 82 3" xfId="17654"/>
    <cellStyle name="Énfasis6 82 4" xfId="17655"/>
    <cellStyle name="Énfasis6 83" xfId="17656"/>
    <cellStyle name="Énfasis6 83 2" xfId="17657"/>
    <cellStyle name="Énfasis6 83 2 2" xfId="17658"/>
    <cellStyle name="Énfasis6 83 2 3" xfId="17659"/>
    <cellStyle name="Énfasis6 83 3" xfId="17660"/>
    <cellStyle name="Énfasis6 83 4" xfId="17661"/>
    <cellStyle name="Énfasis6 84" xfId="17662"/>
    <cellStyle name="Énfasis6 84 2" xfId="17663"/>
    <cellStyle name="Énfasis6 84 2 2" xfId="17664"/>
    <cellStyle name="Énfasis6 84 2 3" xfId="17665"/>
    <cellStyle name="Énfasis6 84 3" xfId="17666"/>
    <cellStyle name="Énfasis6 84 4" xfId="17667"/>
    <cellStyle name="Énfasis6 85" xfId="17668"/>
    <cellStyle name="Énfasis6 85 2" xfId="17669"/>
    <cellStyle name="Énfasis6 85 2 2" xfId="17670"/>
    <cellStyle name="Énfasis6 85 2 3" xfId="17671"/>
    <cellStyle name="Énfasis6 85 3" xfId="17672"/>
    <cellStyle name="Énfasis6 85 4" xfId="17673"/>
    <cellStyle name="Énfasis6 86" xfId="17674"/>
    <cellStyle name="Énfasis6 86 2" xfId="17675"/>
    <cellStyle name="Énfasis6 86 2 2" xfId="17676"/>
    <cellStyle name="Énfasis6 86 2 3" xfId="17677"/>
    <cellStyle name="Énfasis6 86 3" xfId="17678"/>
    <cellStyle name="Énfasis6 86 4" xfId="17679"/>
    <cellStyle name="Énfasis6 87" xfId="17680"/>
    <cellStyle name="Énfasis6 87 2" xfId="17681"/>
    <cellStyle name="Énfasis6 87 2 2" xfId="17682"/>
    <cellStyle name="Énfasis6 87 2 3" xfId="17683"/>
    <cellStyle name="Énfasis6 87 3" xfId="17684"/>
    <cellStyle name="Énfasis6 87 4" xfId="17685"/>
    <cellStyle name="Énfasis6 88" xfId="17686"/>
    <cellStyle name="Énfasis6 88 2" xfId="17687"/>
    <cellStyle name="Énfasis6 88 2 2" xfId="17688"/>
    <cellStyle name="Énfasis6 88 2 3" xfId="17689"/>
    <cellStyle name="Énfasis6 88 3" xfId="17690"/>
    <cellStyle name="Énfasis6 88 4" xfId="17691"/>
    <cellStyle name="Énfasis6 89" xfId="17692"/>
    <cellStyle name="Énfasis6 89 2" xfId="17693"/>
    <cellStyle name="Énfasis6 89 2 2" xfId="17694"/>
    <cellStyle name="Énfasis6 89 2 3" xfId="17695"/>
    <cellStyle name="Énfasis6 89 3" xfId="17696"/>
    <cellStyle name="Énfasis6 89 4" xfId="17697"/>
    <cellStyle name="Énfasis6 9" xfId="17698"/>
    <cellStyle name="Énfasis6 9 2" xfId="17699"/>
    <cellStyle name="Énfasis6 9 2 2" xfId="17700"/>
    <cellStyle name="Énfasis6 9 2 3" xfId="17701"/>
    <cellStyle name="Énfasis6 9 3" xfId="17702"/>
    <cellStyle name="Énfasis6 9 4" xfId="17703"/>
    <cellStyle name="Énfasis6 90" xfId="17704"/>
    <cellStyle name="Énfasis6 90 2" xfId="17705"/>
    <cellStyle name="Énfasis6 90 2 2" xfId="17706"/>
    <cellStyle name="Énfasis6 90 2 3" xfId="17707"/>
    <cellStyle name="Énfasis6 90 3" xfId="17708"/>
    <cellStyle name="Énfasis6 90 4" xfId="17709"/>
    <cellStyle name="Énfasis6 91" xfId="17710"/>
    <cellStyle name="Énfasis6 91 2" xfId="17711"/>
    <cellStyle name="Énfasis6 91 2 2" xfId="17712"/>
    <cellStyle name="Énfasis6 91 2 3" xfId="17713"/>
    <cellStyle name="Énfasis6 91 3" xfId="17714"/>
    <cellStyle name="Énfasis6 91 4" xfId="17715"/>
    <cellStyle name="Énfasis6 92" xfId="17716"/>
    <cellStyle name="Énfasis6 92 2" xfId="17717"/>
    <cellStyle name="Énfasis6 92 2 2" xfId="17718"/>
    <cellStyle name="Énfasis6 92 2 3" xfId="17719"/>
    <cellStyle name="Énfasis6 92 3" xfId="17720"/>
    <cellStyle name="Énfasis6 92 4" xfId="17721"/>
    <cellStyle name="Énfasis6 93" xfId="17722"/>
    <cellStyle name="Énfasis6 93 2" xfId="17723"/>
    <cellStyle name="Énfasis6 93 2 2" xfId="17724"/>
    <cellStyle name="Énfasis6 93 2 3" xfId="17725"/>
    <cellStyle name="Énfasis6 93 3" xfId="17726"/>
    <cellStyle name="Énfasis6 93 4" xfId="17727"/>
    <cellStyle name="Énfasis6 94" xfId="17728"/>
    <cellStyle name="Énfasis6 94 2" xfId="17729"/>
    <cellStyle name="Énfasis6 94 2 2" xfId="17730"/>
    <cellStyle name="Énfasis6 94 2 3" xfId="17731"/>
    <cellStyle name="Énfasis6 94 3" xfId="17732"/>
    <cellStyle name="Énfasis6 94 4" xfId="17733"/>
    <cellStyle name="Énfasis6 95" xfId="17734"/>
    <cellStyle name="Énfasis6 95 2" xfId="17735"/>
    <cellStyle name="Énfasis6 95 2 2" xfId="17736"/>
    <cellStyle name="Énfasis6 95 2 3" xfId="17737"/>
    <cellStyle name="Énfasis6 95 3" xfId="17738"/>
    <cellStyle name="Énfasis6 95 4" xfId="17739"/>
    <cellStyle name="Énfasis6 96" xfId="17740"/>
    <cellStyle name="Énfasis6 96 2" xfId="17741"/>
    <cellStyle name="Énfasis6 96 2 2" xfId="17742"/>
    <cellStyle name="Énfasis6 96 2 3" xfId="17743"/>
    <cellStyle name="Énfasis6 96 3" xfId="17744"/>
    <cellStyle name="Énfasis6 96 4" xfId="17745"/>
    <cellStyle name="Énfasis6 97" xfId="17746"/>
    <cellStyle name="Énfasis6 97 2" xfId="17747"/>
    <cellStyle name="Énfasis6 97 2 2" xfId="17748"/>
    <cellStyle name="Énfasis6 97 2 3" xfId="17749"/>
    <cellStyle name="Énfasis6 97 3" xfId="17750"/>
    <cellStyle name="Énfasis6 97 4" xfId="17751"/>
    <cellStyle name="Énfasis6 98" xfId="17752"/>
    <cellStyle name="Énfasis6 98 2" xfId="17753"/>
    <cellStyle name="Énfasis6 98 2 2" xfId="17754"/>
    <cellStyle name="Énfasis6 98 2 3" xfId="17755"/>
    <cellStyle name="Énfasis6 98 3" xfId="17756"/>
    <cellStyle name="Énfasis6 98 4" xfId="17757"/>
    <cellStyle name="Énfasis6 99" xfId="17758"/>
    <cellStyle name="Énfasis6 99 2" xfId="17759"/>
    <cellStyle name="Énfasis6 99 2 2" xfId="17760"/>
    <cellStyle name="Énfasis6 99 2 3" xfId="17761"/>
    <cellStyle name="Énfasis6 99 3" xfId="17762"/>
    <cellStyle name="Énfasis6 99 4" xfId="17763"/>
    <cellStyle name="Entrada 10" xfId="17764"/>
    <cellStyle name="Entrada 10 2" xfId="17765"/>
    <cellStyle name="Entrada 10 2 2" xfId="17766"/>
    <cellStyle name="Entrada 10 2 3" xfId="17767"/>
    <cellStyle name="Entrada 10 3" xfId="17768"/>
    <cellStyle name="Entrada 10 4" xfId="17769"/>
    <cellStyle name="Entrada 100" xfId="17770"/>
    <cellStyle name="Entrada 100 2" xfId="17771"/>
    <cellStyle name="Entrada 100 2 2" xfId="17772"/>
    <cellStyle name="Entrada 100 2 3" xfId="17773"/>
    <cellStyle name="Entrada 100 3" xfId="17774"/>
    <cellStyle name="Entrada 100 4" xfId="17775"/>
    <cellStyle name="Entrada 101" xfId="17776"/>
    <cellStyle name="Entrada 101 2" xfId="17777"/>
    <cellStyle name="Entrada 101 2 2" xfId="17778"/>
    <cellStyle name="Entrada 101 2 3" xfId="17779"/>
    <cellStyle name="Entrada 101 3" xfId="17780"/>
    <cellStyle name="Entrada 101 4" xfId="17781"/>
    <cellStyle name="Entrada 102" xfId="17782"/>
    <cellStyle name="Entrada 102 2" xfId="17783"/>
    <cellStyle name="Entrada 102 2 2" xfId="17784"/>
    <cellStyle name="Entrada 102 2 3" xfId="17785"/>
    <cellStyle name="Entrada 102 3" xfId="17786"/>
    <cellStyle name="Entrada 102 4" xfId="17787"/>
    <cellStyle name="Entrada 103" xfId="17788"/>
    <cellStyle name="Entrada 103 2" xfId="17789"/>
    <cellStyle name="Entrada 103 2 2" xfId="17790"/>
    <cellStyle name="Entrada 103 2 3" xfId="17791"/>
    <cellStyle name="Entrada 103 3" xfId="17792"/>
    <cellStyle name="Entrada 103 4" xfId="17793"/>
    <cellStyle name="Entrada 104" xfId="17794"/>
    <cellStyle name="Entrada 104 2" xfId="17795"/>
    <cellStyle name="Entrada 104 2 2" xfId="17796"/>
    <cellStyle name="Entrada 104 2 3" xfId="17797"/>
    <cellStyle name="Entrada 104 3" xfId="17798"/>
    <cellStyle name="Entrada 104 4" xfId="17799"/>
    <cellStyle name="Entrada 105" xfId="17800"/>
    <cellStyle name="Entrada 105 2" xfId="17801"/>
    <cellStyle name="Entrada 105 2 2" xfId="17802"/>
    <cellStyle name="Entrada 105 2 3" xfId="17803"/>
    <cellStyle name="Entrada 105 3" xfId="17804"/>
    <cellStyle name="Entrada 105 4" xfId="17805"/>
    <cellStyle name="Entrada 106" xfId="17806"/>
    <cellStyle name="Entrada 106 2" xfId="17807"/>
    <cellStyle name="Entrada 106 2 2" xfId="17808"/>
    <cellStyle name="Entrada 106 2 3" xfId="17809"/>
    <cellStyle name="Entrada 106 3" xfId="17810"/>
    <cellStyle name="Entrada 106 4" xfId="17811"/>
    <cellStyle name="Entrada 107" xfId="17812"/>
    <cellStyle name="Entrada 107 2" xfId="17813"/>
    <cellStyle name="Entrada 107 2 2" xfId="17814"/>
    <cellStyle name="Entrada 107 2 3" xfId="17815"/>
    <cellStyle name="Entrada 107 3" xfId="17816"/>
    <cellStyle name="Entrada 107 4" xfId="17817"/>
    <cellStyle name="Entrada 108" xfId="17818"/>
    <cellStyle name="Entrada 108 2" xfId="17819"/>
    <cellStyle name="Entrada 108 2 2" xfId="17820"/>
    <cellStyle name="Entrada 108 2 3" xfId="17821"/>
    <cellStyle name="Entrada 108 3" xfId="17822"/>
    <cellStyle name="Entrada 108 4" xfId="17823"/>
    <cellStyle name="Entrada 109" xfId="17824"/>
    <cellStyle name="Entrada 109 2" xfId="17825"/>
    <cellStyle name="Entrada 109 2 2" xfId="17826"/>
    <cellStyle name="Entrada 109 2 3" xfId="17827"/>
    <cellStyle name="Entrada 109 3" xfId="17828"/>
    <cellStyle name="Entrada 109 4" xfId="17829"/>
    <cellStyle name="Entrada 11" xfId="17830"/>
    <cellStyle name="Entrada 11 2" xfId="17831"/>
    <cellStyle name="Entrada 11 2 2" xfId="17832"/>
    <cellStyle name="Entrada 11 2 3" xfId="17833"/>
    <cellStyle name="Entrada 11 3" xfId="17834"/>
    <cellStyle name="Entrada 11 4" xfId="17835"/>
    <cellStyle name="Entrada 110" xfId="17836"/>
    <cellStyle name="Entrada 110 2" xfId="17837"/>
    <cellStyle name="Entrada 110 2 2" xfId="17838"/>
    <cellStyle name="Entrada 110 2 3" xfId="17839"/>
    <cellStyle name="Entrada 110 3" xfId="17840"/>
    <cellStyle name="Entrada 110 4" xfId="17841"/>
    <cellStyle name="Entrada 111" xfId="17842"/>
    <cellStyle name="Entrada 111 2" xfId="17843"/>
    <cellStyle name="Entrada 111 2 2" xfId="17844"/>
    <cellStyle name="Entrada 111 2 3" xfId="17845"/>
    <cellStyle name="Entrada 111 3" xfId="17846"/>
    <cellStyle name="Entrada 111 4" xfId="17847"/>
    <cellStyle name="Entrada 112" xfId="17848"/>
    <cellStyle name="Entrada 112 2" xfId="17849"/>
    <cellStyle name="Entrada 112 2 2" xfId="17850"/>
    <cellStyle name="Entrada 112 2 3" xfId="17851"/>
    <cellStyle name="Entrada 112 3" xfId="17852"/>
    <cellStyle name="Entrada 112 4" xfId="17853"/>
    <cellStyle name="Entrada 113" xfId="17854"/>
    <cellStyle name="Entrada 113 2" xfId="17855"/>
    <cellStyle name="Entrada 113 2 2" xfId="17856"/>
    <cellStyle name="Entrada 113 2 3" xfId="17857"/>
    <cellStyle name="Entrada 113 3" xfId="17858"/>
    <cellStyle name="Entrada 113 4" xfId="17859"/>
    <cellStyle name="Entrada 114" xfId="17860"/>
    <cellStyle name="Entrada 114 2" xfId="17861"/>
    <cellStyle name="Entrada 114 2 2" xfId="17862"/>
    <cellStyle name="Entrada 114 2 3" xfId="17863"/>
    <cellStyle name="Entrada 114 3" xfId="17864"/>
    <cellStyle name="Entrada 114 4" xfId="17865"/>
    <cellStyle name="Entrada 115" xfId="17866"/>
    <cellStyle name="Entrada 115 2" xfId="17867"/>
    <cellStyle name="Entrada 115 2 2" xfId="17868"/>
    <cellStyle name="Entrada 115 2 3" xfId="17869"/>
    <cellStyle name="Entrada 115 3" xfId="17870"/>
    <cellStyle name="Entrada 115 4" xfId="17871"/>
    <cellStyle name="Entrada 116" xfId="17872"/>
    <cellStyle name="Entrada 116 2" xfId="17873"/>
    <cellStyle name="Entrada 116 2 2" xfId="17874"/>
    <cellStyle name="Entrada 116 2 3" xfId="17875"/>
    <cellStyle name="Entrada 116 3" xfId="17876"/>
    <cellStyle name="Entrada 116 4" xfId="17877"/>
    <cellStyle name="Entrada 117" xfId="17878"/>
    <cellStyle name="Entrada 117 2" xfId="17879"/>
    <cellStyle name="Entrada 117 2 2" xfId="17880"/>
    <cellStyle name="Entrada 117 2 3" xfId="17881"/>
    <cellStyle name="Entrada 117 3" xfId="17882"/>
    <cellStyle name="Entrada 117 4" xfId="17883"/>
    <cellStyle name="Entrada 118" xfId="17884"/>
    <cellStyle name="Entrada 118 2" xfId="17885"/>
    <cellStyle name="Entrada 118 2 2" xfId="17886"/>
    <cellStyle name="Entrada 118 2 3" xfId="17887"/>
    <cellStyle name="Entrada 118 3" xfId="17888"/>
    <cellStyle name="Entrada 118 4" xfId="17889"/>
    <cellStyle name="Entrada 119" xfId="17890"/>
    <cellStyle name="Entrada 119 2" xfId="17891"/>
    <cellStyle name="Entrada 119 2 2" xfId="17892"/>
    <cellStyle name="Entrada 119 2 3" xfId="17893"/>
    <cellStyle name="Entrada 119 3" xfId="17894"/>
    <cellStyle name="Entrada 119 4" xfId="17895"/>
    <cellStyle name="Entrada 12" xfId="17896"/>
    <cellStyle name="Entrada 12 2" xfId="17897"/>
    <cellStyle name="Entrada 12 2 2" xfId="17898"/>
    <cellStyle name="Entrada 12 2 3" xfId="17899"/>
    <cellStyle name="Entrada 12 3" xfId="17900"/>
    <cellStyle name="Entrada 12 4" xfId="17901"/>
    <cellStyle name="Entrada 120" xfId="17902"/>
    <cellStyle name="Entrada 120 2" xfId="17903"/>
    <cellStyle name="Entrada 120 2 2" xfId="17904"/>
    <cellStyle name="Entrada 120 2 3" xfId="17905"/>
    <cellStyle name="Entrada 120 3" xfId="17906"/>
    <cellStyle name="Entrada 120 4" xfId="17907"/>
    <cellStyle name="Entrada 121" xfId="17908"/>
    <cellStyle name="Entrada 121 2" xfId="17909"/>
    <cellStyle name="Entrada 121 2 2" xfId="17910"/>
    <cellStyle name="Entrada 121 2 3" xfId="17911"/>
    <cellStyle name="Entrada 121 3" xfId="17912"/>
    <cellStyle name="Entrada 121 4" xfId="17913"/>
    <cellStyle name="Entrada 122" xfId="17914"/>
    <cellStyle name="Entrada 122 2" xfId="17915"/>
    <cellStyle name="Entrada 122 2 2" xfId="17916"/>
    <cellStyle name="Entrada 122 2 3" xfId="17917"/>
    <cellStyle name="Entrada 122 3" xfId="17918"/>
    <cellStyle name="Entrada 122 4" xfId="17919"/>
    <cellStyle name="Entrada 123" xfId="17920"/>
    <cellStyle name="Entrada 123 2" xfId="17921"/>
    <cellStyle name="Entrada 123 2 2" xfId="17922"/>
    <cellStyle name="Entrada 123 2 3" xfId="17923"/>
    <cellStyle name="Entrada 123 3" xfId="17924"/>
    <cellStyle name="Entrada 123 4" xfId="17925"/>
    <cellStyle name="Entrada 124" xfId="17926"/>
    <cellStyle name="Entrada 124 2" xfId="17927"/>
    <cellStyle name="Entrada 124 2 2" xfId="17928"/>
    <cellStyle name="Entrada 124 2 3" xfId="17929"/>
    <cellStyle name="Entrada 124 3" xfId="17930"/>
    <cellStyle name="Entrada 124 4" xfId="17931"/>
    <cellStyle name="Entrada 125" xfId="17932"/>
    <cellStyle name="Entrada 125 2" xfId="17933"/>
    <cellStyle name="Entrada 125 2 2" xfId="17934"/>
    <cellStyle name="Entrada 125 2 3" xfId="17935"/>
    <cellStyle name="Entrada 125 3" xfId="17936"/>
    <cellStyle name="Entrada 125 4" xfId="17937"/>
    <cellStyle name="Entrada 126" xfId="17938"/>
    <cellStyle name="Entrada 126 2" xfId="17939"/>
    <cellStyle name="Entrada 126 2 2" xfId="17940"/>
    <cellStyle name="Entrada 126 2 3" xfId="17941"/>
    <cellStyle name="Entrada 126 3" xfId="17942"/>
    <cellStyle name="Entrada 126 4" xfId="17943"/>
    <cellStyle name="Entrada 127" xfId="17944"/>
    <cellStyle name="Entrada 127 2" xfId="17945"/>
    <cellStyle name="Entrada 127 2 2" xfId="17946"/>
    <cellStyle name="Entrada 127 2 3" xfId="17947"/>
    <cellStyle name="Entrada 127 3" xfId="17948"/>
    <cellStyle name="Entrada 127 4" xfId="17949"/>
    <cellStyle name="Entrada 128" xfId="17950"/>
    <cellStyle name="Entrada 128 2" xfId="17951"/>
    <cellStyle name="Entrada 128 2 2" xfId="17952"/>
    <cellStyle name="Entrada 128 2 3" xfId="17953"/>
    <cellStyle name="Entrada 128 3" xfId="17954"/>
    <cellStyle name="Entrada 128 4" xfId="17955"/>
    <cellStyle name="Entrada 129" xfId="17956"/>
    <cellStyle name="Entrada 129 2" xfId="17957"/>
    <cellStyle name="Entrada 129 2 2" xfId="17958"/>
    <cellStyle name="Entrada 129 2 3" xfId="17959"/>
    <cellStyle name="Entrada 129 3" xfId="17960"/>
    <cellStyle name="Entrada 129 4" xfId="17961"/>
    <cellStyle name="Entrada 13" xfId="17962"/>
    <cellStyle name="Entrada 13 2" xfId="17963"/>
    <cellStyle name="Entrada 13 2 2" xfId="17964"/>
    <cellStyle name="Entrada 13 2 3" xfId="17965"/>
    <cellStyle name="Entrada 13 3" xfId="17966"/>
    <cellStyle name="Entrada 13 4" xfId="17967"/>
    <cellStyle name="Entrada 130" xfId="17968"/>
    <cellStyle name="Entrada 130 2" xfId="17969"/>
    <cellStyle name="Entrada 130 2 2" xfId="17970"/>
    <cellStyle name="Entrada 130 2 3" xfId="17971"/>
    <cellStyle name="Entrada 130 3" xfId="17972"/>
    <cellStyle name="Entrada 130 4" xfId="17973"/>
    <cellStyle name="Entrada 131" xfId="17974"/>
    <cellStyle name="Entrada 131 2" xfId="17975"/>
    <cellStyle name="Entrada 131 2 2" xfId="17976"/>
    <cellStyle name="Entrada 131 2 3" xfId="17977"/>
    <cellStyle name="Entrada 131 3" xfId="17978"/>
    <cellStyle name="Entrada 131 4" xfId="17979"/>
    <cellStyle name="Entrada 132" xfId="17980"/>
    <cellStyle name="Entrada 132 2" xfId="17981"/>
    <cellStyle name="Entrada 132 2 2" xfId="17982"/>
    <cellStyle name="Entrada 132 2 3" xfId="17983"/>
    <cellStyle name="Entrada 132 3" xfId="17984"/>
    <cellStyle name="Entrada 132 4" xfId="17985"/>
    <cellStyle name="Entrada 133" xfId="17986"/>
    <cellStyle name="Entrada 133 2" xfId="17987"/>
    <cellStyle name="Entrada 133 2 2" xfId="17988"/>
    <cellStyle name="Entrada 133 2 3" xfId="17989"/>
    <cellStyle name="Entrada 133 3" xfId="17990"/>
    <cellStyle name="Entrada 133 4" xfId="17991"/>
    <cellStyle name="Entrada 134" xfId="17992"/>
    <cellStyle name="Entrada 134 2" xfId="17993"/>
    <cellStyle name="Entrada 134 2 2" xfId="17994"/>
    <cellStyle name="Entrada 134 2 3" xfId="17995"/>
    <cellStyle name="Entrada 134 3" xfId="17996"/>
    <cellStyle name="Entrada 134 4" xfId="17997"/>
    <cellStyle name="Entrada 135" xfId="17998"/>
    <cellStyle name="Entrada 135 2" xfId="17999"/>
    <cellStyle name="Entrada 135 2 2" xfId="18000"/>
    <cellStyle name="Entrada 135 2 3" xfId="18001"/>
    <cellStyle name="Entrada 135 3" xfId="18002"/>
    <cellStyle name="Entrada 135 4" xfId="18003"/>
    <cellStyle name="Entrada 136" xfId="18004"/>
    <cellStyle name="Entrada 136 2" xfId="18005"/>
    <cellStyle name="Entrada 136 2 2" xfId="18006"/>
    <cellStyle name="Entrada 136 2 3" xfId="18007"/>
    <cellStyle name="Entrada 136 3" xfId="18008"/>
    <cellStyle name="Entrada 136 4" xfId="18009"/>
    <cellStyle name="Entrada 137" xfId="18010"/>
    <cellStyle name="Entrada 137 2" xfId="18011"/>
    <cellStyle name="Entrada 137 2 2" xfId="18012"/>
    <cellStyle name="Entrada 137 2 3" xfId="18013"/>
    <cellStyle name="Entrada 137 3" xfId="18014"/>
    <cellStyle name="Entrada 137 4" xfId="18015"/>
    <cellStyle name="Entrada 138" xfId="18016"/>
    <cellStyle name="Entrada 138 2" xfId="18017"/>
    <cellStyle name="Entrada 138 2 2" xfId="18018"/>
    <cellStyle name="Entrada 138 2 3" xfId="18019"/>
    <cellStyle name="Entrada 138 3" xfId="18020"/>
    <cellStyle name="Entrada 138 4" xfId="18021"/>
    <cellStyle name="Entrada 139" xfId="18022"/>
    <cellStyle name="Entrada 139 2" xfId="18023"/>
    <cellStyle name="Entrada 139 2 2" xfId="18024"/>
    <cellStyle name="Entrada 139 2 3" xfId="18025"/>
    <cellStyle name="Entrada 139 3" xfId="18026"/>
    <cellStyle name="Entrada 139 4" xfId="18027"/>
    <cellStyle name="Entrada 14" xfId="18028"/>
    <cellStyle name="Entrada 14 2" xfId="18029"/>
    <cellStyle name="Entrada 14 2 2" xfId="18030"/>
    <cellStyle name="Entrada 14 2 3" xfId="18031"/>
    <cellStyle name="Entrada 14 3" xfId="18032"/>
    <cellStyle name="Entrada 14 4" xfId="18033"/>
    <cellStyle name="Entrada 140" xfId="18034"/>
    <cellStyle name="Entrada 140 2" xfId="18035"/>
    <cellStyle name="Entrada 140 2 2" xfId="18036"/>
    <cellStyle name="Entrada 140 2 3" xfId="18037"/>
    <cellStyle name="Entrada 140 3" xfId="18038"/>
    <cellStyle name="Entrada 140 4" xfId="18039"/>
    <cellStyle name="Entrada 141" xfId="18040"/>
    <cellStyle name="Entrada 141 2" xfId="18041"/>
    <cellStyle name="Entrada 141 2 2" xfId="18042"/>
    <cellStyle name="Entrada 141 2 3" xfId="18043"/>
    <cellStyle name="Entrada 141 3" xfId="18044"/>
    <cellStyle name="Entrada 141 4" xfId="18045"/>
    <cellStyle name="Entrada 142" xfId="18046"/>
    <cellStyle name="Entrada 142 2" xfId="18047"/>
    <cellStyle name="Entrada 142 2 2" xfId="18048"/>
    <cellStyle name="Entrada 142 2 3" xfId="18049"/>
    <cellStyle name="Entrada 142 3" xfId="18050"/>
    <cellStyle name="Entrada 142 4" xfId="18051"/>
    <cellStyle name="Entrada 143" xfId="18052"/>
    <cellStyle name="Entrada 143 2" xfId="18053"/>
    <cellStyle name="Entrada 143 2 2" xfId="18054"/>
    <cellStyle name="Entrada 143 2 3" xfId="18055"/>
    <cellStyle name="Entrada 143 3" xfId="18056"/>
    <cellStyle name="Entrada 143 4" xfId="18057"/>
    <cellStyle name="Entrada 144" xfId="18058"/>
    <cellStyle name="Entrada 144 2" xfId="18059"/>
    <cellStyle name="Entrada 144 2 2" xfId="18060"/>
    <cellStyle name="Entrada 144 2 3" xfId="18061"/>
    <cellStyle name="Entrada 144 3" xfId="18062"/>
    <cellStyle name="Entrada 144 4" xfId="18063"/>
    <cellStyle name="Entrada 145" xfId="18064"/>
    <cellStyle name="Entrada 145 2" xfId="18065"/>
    <cellStyle name="Entrada 145 2 2" xfId="18066"/>
    <cellStyle name="Entrada 145 2 3" xfId="18067"/>
    <cellStyle name="Entrada 145 3" xfId="18068"/>
    <cellStyle name="Entrada 145 4" xfId="18069"/>
    <cellStyle name="Entrada 146" xfId="18070"/>
    <cellStyle name="Entrada 146 2" xfId="18071"/>
    <cellStyle name="Entrada 146 2 2" xfId="18072"/>
    <cellStyle name="Entrada 146 2 3" xfId="18073"/>
    <cellStyle name="Entrada 146 3" xfId="18074"/>
    <cellStyle name="Entrada 146 4" xfId="18075"/>
    <cellStyle name="Entrada 147" xfId="18076"/>
    <cellStyle name="Entrada 147 2" xfId="18077"/>
    <cellStyle name="Entrada 147 2 2" xfId="18078"/>
    <cellStyle name="Entrada 147 2 3" xfId="18079"/>
    <cellStyle name="Entrada 147 3" xfId="18080"/>
    <cellStyle name="Entrada 147 4" xfId="18081"/>
    <cellStyle name="Entrada 148" xfId="18082"/>
    <cellStyle name="Entrada 148 2" xfId="18083"/>
    <cellStyle name="Entrada 148 2 2" xfId="18084"/>
    <cellStyle name="Entrada 148 2 3" xfId="18085"/>
    <cellStyle name="Entrada 148 3" xfId="18086"/>
    <cellStyle name="Entrada 148 4" xfId="18087"/>
    <cellStyle name="Entrada 149" xfId="18088"/>
    <cellStyle name="Entrada 149 2" xfId="18089"/>
    <cellStyle name="Entrada 149 2 2" xfId="18090"/>
    <cellStyle name="Entrada 149 2 3" xfId="18091"/>
    <cellStyle name="Entrada 149 3" xfId="18092"/>
    <cellStyle name="Entrada 149 4" xfId="18093"/>
    <cellStyle name="Entrada 15" xfId="18094"/>
    <cellStyle name="Entrada 15 2" xfId="18095"/>
    <cellStyle name="Entrada 15 2 2" xfId="18096"/>
    <cellStyle name="Entrada 15 2 3" xfId="18097"/>
    <cellStyle name="Entrada 15 3" xfId="18098"/>
    <cellStyle name="Entrada 15 4" xfId="18099"/>
    <cellStyle name="Entrada 150" xfId="18100"/>
    <cellStyle name="Entrada 150 2" xfId="18101"/>
    <cellStyle name="Entrada 150 2 2" xfId="18102"/>
    <cellStyle name="Entrada 150 2 3" xfId="18103"/>
    <cellStyle name="Entrada 150 3" xfId="18104"/>
    <cellStyle name="Entrada 150 4" xfId="18105"/>
    <cellStyle name="Entrada 151" xfId="18106"/>
    <cellStyle name="Entrada 151 2" xfId="18107"/>
    <cellStyle name="Entrada 151 2 2" xfId="18108"/>
    <cellStyle name="Entrada 151 2 3" xfId="18109"/>
    <cellStyle name="Entrada 151 3" xfId="18110"/>
    <cellStyle name="Entrada 151 4" xfId="18111"/>
    <cellStyle name="Entrada 152" xfId="18112"/>
    <cellStyle name="Entrada 152 2" xfId="18113"/>
    <cellStyle name="Entrada 152 2 2" xfId="18114"/>
    <cellStyle name="Entrada 152 2 3" xfId="18115"/>
    <cellStyle name="Entrada 152 3" xfId="18116"/>
    <cellStyle name="Entrada 152 4" xfId="18117"/>
    <cellStyle name="Entrada 153" xfId="18118"/>
    <cellStyle name="Entrada 153 2" xfId="18119"/>
    <cellStyle name="Entrada 153 2 2" xfId="18120"/>
    <cellStyle name="Entrada 153 2 3" xfId="18121"/>
    <cellStyle name="Entrada 153 3" xfId="18122"/>
    <cellStyle name="Entrada 153 4" xfId="18123"/>
    <cellStyle name="Entrada 154" xfId="18124"/>
    <cellStyle name="Entrada 154 2" xfId="18125"/>
    <cellStyle name="Entrada 154 2 2" xfId="18126"/>
    <cellStyle name="Entrada 154 2 3" xfId="18127"/>
    <cellStyle name="Entrada 154 3" xfId="18128"/>
    <cellStyle name="Entrada 154 4" xfId="18129"/>
    <cellStyle name="Entrada 155" xfId="18130"/>
    <cellStyle name="Entrada 155 2" xfId="18131"/>
    <cellStyle name="Entrada 155 2 2" xfId="18132"/>
    <cellStyle name="Entrada 155 2 3" xfId="18133"/>
    <cellStyle name="Entrada 155 3" xfId="18134"/>
    <cellStyle name="Entrada 155 4" xfId="18135"/>
    <cellStyle name="Entrada 156" xfId="18136"/>
    <cellStyle name="Entrada 156 2" xfId="18137"/>
    <cellStyle name="Entrada 156 2 2" xfId="18138"/>
    <cellStyle name="Entrada 156 2 3" xfId="18139"/>
    <cellStyle name="Entrada 156 3" xfId="18140"/>
    <cellStyle name="Entrada 156 4" xfId="18141"/>
    <cellStyle name="Entrada 157" xfId="18142"/>
    <cellStyle name="Entrada 157 2" xfId="18143"/>
    <cellStyle name="Entrada 157 2 2" xfId="18144"/>
    <cellStyle name="Entrada 157 2 3" xfId="18145"/>
    <cellStyle name="Entrada 157 3" xfId="18146"/>
    <cellStyle name="Entrada 157 4" xfId="18147"/>
    <cellStyle name="Entrada 158" xfId="18148"/>
    <cellStyle name="Entrada 158 2" xfId="18149"/>
    <cellStyle name="Entrada 158 2 2" xfId="18150"/>
    <cellStyle name="Entrada 158 2 3" xfId="18151"/>
    <cellStyle name="Entrada 158 3" xfId="18152"/>
    <cellStyle name="Entrada 158 4" xfId="18153"/>
    <cellStyle name="Entrada 159" xfId="18154"/>
    <cellStyle name="Entrada 159 2" xfId="18155"/>
    <cellStyle name="Entrada 159 2 2" xfId="18156"/>
    <cellStyle name="Entrada 159 2 3" xfId="18157"/>
    <cellStyle name="Entrada 159 3" xfId="18158"/>
    <cellStyle name="Entrada 159 4" xfId="18159"/>
    <cellStyle name="Entrada 16" xfId="18160"/>
    <cellStyle name="Entrada 16 2" xfId="18161"/>
    <cellStyle name="Entrada 16 2 2" xfId="18162"/>
    <cellStyle name="Entrada 16 2 3" xfId="18163"/>
    <cellStyle name="Entrada 16 3" xfId="18164"/>
    <cellStyle name="Entrada 16 4" xfId="18165"/>
    <cellStyle name="Entrada 160" xfId="18166"/>
    <cellStyle name="Entrada 160 2" xfId="18167"/>
    <cellStyle name="Entrada 160 2 2" xfId="18168"/>
    <cellStyle name="Entrada 160 2 3" xfId="18169"/>
    <cellStyle name="Entrada 160 3" xfId="18170"/>
    <cellStyle name="Entrada 160 4" xfId="18171"/>
    <cellStyle name="Entrada 161" xfId="18172"/>
    <cellStyle name="Entrada 161 2" xfId="18173"/>
    <cellStyle name="Entrada 161 2 2" xfId="18174"/>
    <cellStyle name="Entrada 161 2 3" xfId="18175"/>
    <cellStyle name="Entrada 161 3" xfId="18176"/>
    <cellStyle name="Entrada 161 4" xfId="18177"/>
    <cellStyle name="Entrada 162" xfId="18178"/>
    <cellStyle name="Entrada 162 2" xfId="18179"/>
    <cellStyle name="Entrada 162 2 2" xfId="18180"/>
    <cellStyle name="Entrada 162 2 3" xfId="18181"/>
    <cellStyle name="Entrada 162 3" xfId="18182"/>
    <cellStyle name="Entrada 162 4" xfId="18183"/>
    <cellStyle name="Entrada 163" xfId="18184"/>
    <cellStyle name="Entrada 163 2" xfId="18185"/>
    <cellStyle name="Entrada 163 2 2" xfId="18186"/>
    <cellStyle name="Entrada 163 2 3" xfId="18187"/>
    <cellStyle name="Entrada 163 3" xfId="18188"/>
    <cellStyle name="Entrada 163 4" xfId="18189"/>
    <cellStyle name="Entrada 164" xfId="18190"/>
    <cellStyle name="Entrada 164 2" xfId="18191"/>
    <cellStyle name="Entrada 164 2 2" xfId="18192"/>
    <cellStyle name="Entrada 164 2 3" xfId="18193"/>
    <cellStyle name="Entrada 164 3" xfId="18194"/>
    <cellStyle name="Entrada 164 4" xfId="18195"/>
    <cellStyle name="Entrada 165" xfId="18196"/>
    <cellStyle name="Entrada 165 2" xfId="18197"/>
    <cellStyle name="Entrada 165 2 2" xfId="18198"/>
    <cellStyle name="Entrada 165 2 3" xfId="18199"/>
    <cellStyle name="Entrada 165 3" xfId="18200"/>
    <cellStyle name="Entrada 165 4" xfId="18201"/>
    <cellStyle name="Entrada 166" xfId="18202"/>
    <cellStyle name="Entrada 166 2" xfId="18203"/>
    <cellStyle name="Entrada 166 2 2" xfId="18204"/>
    <cellStyle name="Entrada 166 2 3" xfId="18205"/>
    <cellStyle name="Entrada 166 3" xfId="18206"/>
    <cellStyle name="Entrada 166 4" xfId="18207"/>
    <cellStyle name="Entrada 167" xfId="18208"/>
    <cellStyle name="Entrada 167 2" xfId="18209"/>
    <cellStyle name="Entrada 167 2 2" xfId="18210"/>
    <cellStyle name="Entrada 167 2 3" xfId="18211"/>
    <cellStyle name="Entrada 167 3" xfId="18212"/>
    <cellStyle name="Entrada 167 4" xfId="18213"/>
    <cellStyle name="Entrada 168" xfId="18214"/>
    <cellStyle name="Entrada 168 2" xfId="18215"/>
    <cellStyle name="Entrada 168 2 2" xfId="18216"/>
    <cellStyle name="Entrada 168 2 3" xfId="18217"/>
    <cellStyle name="Entrada 168 3" xfId="18218"/>
    <cellStyle name="Entrada 168 4" xfId="18219"/>
    <cellStyle name="Entrada 169" xfId="18220"/>
    <cellStyle name="Entrada 169 2" xfId="18221"/>
    <cellStyle name="Entrada 169 2 2" xfId="18222"/>
    <cellStyle name="Entrada 169 2 3" xfId="18223"/>
    <cellStyle name="Entrada 169 3" xfId="18224"/>
    <cellStyle name="Entrada 169 4" xfId="18225"/>
    <cellStyle name="Entrada 17" xfId="18226"/>
    <cellStyle name="Entrada 17 2" xfId="18227"/>
    <cellStyle name="Entrada 17 2 2" xfId="18228"/>
    <cellStyle name="Entrada 17 2 3" xfId="18229"/>
    <cellStyle name="Entrada 17 3" xfId="18230"/>
    <cellStyle name="Entrada 17 4" xfId="18231"/>
    <cellStyle name="Entrada 170" xfId="18232"/>
    <cellStyle name="Entrada 170 2" xfId="18233"/>
    <cellStyle name="Entrada 170 2 2" xfId="18234"/>
    <cellStyle name="Entrada 170 2 3" xfId="18235"/>
    <cellStyle name="Entrada 170 3" xfId="18236"/>
    <cellStyle name="Entrada 170 4" xfId="18237"/>
    <cellStyle name="Entrada 171" xfId="18238"/>
    <cellStyle name="Entrada 171 2" xfId="18239"/>
    <cellStyle name="Entrada 171 2 2" xfId="18240"/>
    <cellStyle name="Entrada 171 2 3" xfId="18241"/>
    <cellStyle name="Entrada 171 3" xfId="18242"/>
    <cellStyle name="Entrada 171 4" xfId="18243"/>
    <cellStyle name="Entrada 172" xfId="18244"/>
    <cellStyle name="Entrada 172 2" xfId="18245"/>
    <cellStyle name="Entrada 172 2 2" xfId="18246"/>
    <cellStyle name="Entrada 172 2 3" xfId="18247"/>
    <cellStyle name="Entrada 172 3" xfId="18248"/>
    <cellStyle name="Entrada 172 4" xfId="18249"/>
    <cellStyle name="Entrada 173" xfId="18250"/>
    <cellStyle name="Entrada 173 2" xfId="18251"/>
    <cellStyle name="Entrada 173 2 2" xfId="18252"/>
    <cellStyle name="Entrada 173 2 3" xfId="18253"/>
    <cellStyle name="Entrada 173 3" xfId="18254"/>
    <cellStyle name="Entrada 173 4" xfId="18255"/>
    <cellStyle name="Entrada 174" xfId="18256"/>
    <cellStyle name="Entrada 174 2" xfId="18257"/>
    <cellStyle name="Entrada 174 2 2" xfId="18258"/>
    <cellStyle name="Entrada 174 2 3" xfId="18259"/>
    <cellStyle name="Entrada 174 3" xfId="18260"/>
    <cellStyle name="Entrada 174 4" xfId="18261"/>
    <cellStyle name="Entrada 175" xfId="18262"/>
    <cellStyle name="Entrada 175 2" xfId="18263"/>
    <cellStyle name="Entrada 175 2 2" xfId="18264"/>
    <cellStyle name="Entrada 175 2 3" xfId="18265"/>
    <cellStyle name="Entrada 175 3" xfId="18266"/>
    <cellStyle name="Entrada 175 4" xfId="18267"/>
    <cellStyle name="Entrada 176" xfId="18268"/>
    <cellStyle name="Entrada 176 2" xfId="18269"/>
    <cellStyle name="Entrada 176 2 2" xfId="18270"/>
    <cellStyle name="Entrada 176 2 3" xfId="18271"/>
    <cellStyle name="Entrada 176 3" xfId="18272"/>
    <cellStyle name="Entrada 176 4" xfId="18273"/>
    <cellStyle name="Entrada 177" xfId="18274"/>
    <cellStyle name="Entrada 177 2" xfId="18275"/>
    <cellStyle name="Entrada 177 2 2" xfId="18276"/>
    <cellStyle name="Entrada 177 2 3" xfId="18277"/>
    <cellStyle name="Entrada 177 3" xfId="18278"/>
    <cellStyle name="Entrada 177 4" xfId="18279"/>
    <cellStyle name="Entrada 178" xfId="18280"/>
    <cellStyle name="Entrada 178 2" xfId="18281"/>
    <cellStyle name="Entrada 178 2 2" xfId="18282"/>
    <cellStyle name="Entrada 178 2 3" xfId="18283"/>
    <cellStyle name="Entrada 178 3" xfId="18284"/>
    <cellStyle name="Entrada 178 4" xfId="18285"/>
    <cellStyle name="Entrada 179" xfId="18286"/>
    <cellStyle name="Entrada 179 2" xfId="18287"/>
    <cellStyle name="Entrada 179 2 2" xfId="18288"/>
    <cellStyle name="Entrada 179 2 3" xfId="18289"/>
    <cellStyle name="Entrada 179 3" xfId="18290"/>
    <cellStyle name="Entrada 179 4" xfId="18291"/>
    <cellStyle name="Entrada 18" xfId="18292"/>
    <cellStyle name="Entrada 18 2" xfId="18293"/>
    <cellStyle name="Entrada 18 2 2" xfId="18294"/>
    <cellStyle name="Entrada 18 2 3" xfId="18295"/>
    <cellStyle name="Entrada 18 3" xfId="18296"/>
    <cellStyle name="Entrada 18 4" xfId="18297"/>
    <cellStyle name="Entrada 180" xfId="18298"/>
    <cellStyle name="Entrada 180 2" xfId="18299"/>
    <cellStyle name="Entrada 180 2 2" xfId="18300"/>
    <cellStyle name="Entrada 180 2 3" xfId="18301"/>
    <cellStyle name="Entrada 180 3" xfId="18302"/>
    <cellStyle name="Entrada 180 4" xfId="18303"/>
    <cellStyle name="Entrada 181" xfId="18304"/>
    <cellStyle name="Entrada 181 2" xfId="18305"/>
    <cellStyle name="Entrada 181 2 2" xfId="18306"/>
    <cellStyle name="Entrada 181 2 3" xfId="18307"/>
    <cellStyle name="Entrada 181 3" xfId="18308"/>
    <cellStyle name="Entrada 181 4" xfId="18309"/>
    <cellStyle name="Entrada 182" xfId="18310"/>
    <cellStyle name="Entrada 182 2" xfId="18311"/>
    <cellStyle name="Entrada 182 2 2" xfId="18312"/>
    <cellStyle name="Entrada 182 2 3" xfId="18313"/>
    <cellStyle name="Entrada 182 3" xfId="18314"/>
    <cellStyle name="Entrada 182 4" xfId="18315"/>
    <cellStyle name="Entrada 183" xfId="18316"/>
    <cellStyle name="Entrada 183 2" xfId="18317"/>
    <cellStyle name="Entrada 183 2 2" xfId="18318"/>
    <cellStyle name="Entrada 183 2 3" xfId="18319"/>
    <cellStyle name="Entrada 183 3" xfId="18320"/>
    <cellStyle name="Entrada 183 4" xfId="18321"/>
    <cellStyle name="Entrada 184" xfId="18322"/>
    <cellStyle name="Entrada 184 2" xfId="18323"/>
    <cellStyle name="Entrada 184 2 2" xfId="18324"/>
    <cellStyle name="Entrada 184 2 3" xfId="18325"/>
    <cellStyle name="Entrada 184 3" xfId="18326"/>
    <cellStyle name="Entrada 184 4" xfId="18327"/>
    <cellStyle name="Entrada 185" xfId="18328"/>
    <cellStyle name="Entrada 185 2" xfId="18329"/>
    <cellStyle name="Entrada 185 2 2" xfId="18330"/>
    <cellStyle name="Entrada 185 2 3" xfId="18331"/>
    <cellStyle name="Entrada 185 3" xfId="18332"/>
    <cellStyle name="Entrada 185 4" xfId="18333"/>
    <cellStyle name="Entrada 186" xfId="18334"/>
    <cellStyle name="Entrada 186 2" xfId="18335"/>
    <cellStyle name="Entrada 186 2 2" xfId="18336"/>
    <cellStyle name="Entrada 186 2 3" xfId="18337"/>
    <cellStyle name="Entrada 186 3" xfId="18338"/>
    <cellStyle name="Entrada 186 4" xfId="18339"/>
    <cellStyle name="Entrada 187" xfId="18340"/>
    <cellStyle name="Entrada 187 2" xfId="18341"/>
    <cellStyle name="Entrada 187 2 2" xfId="18342"/>
    <cellStyle name="Entrada 187 2 3" xfId="18343"/>
    <cellStyle name="Entrada 187 3" xfId="18344"/>
    <cellStyle name="Entrada 187 4" xfId="18345"/>
    <cellStyle name="Entrada 188" xfId="18346"/>
    <cellStyle name="Entrada 188 2" xfId="18347"/>
    <cellStyle name="Entrada 188 2 2" xfId="18348"/>
    <cellStyle name="Entrada 188 2 3" xfId="18349"/>
    <cellStyle name="Entrada 188 3" xfId="18350"/>
    <cellStyle name="Entrada 188 4" xfId="18351"/>
    <cellStyle name="Entrada 189" xfId="18352"/>
    <cellStyle name="Entrada 189 2" xfId="18353"/>
    <cellStyle name="Entrada 189 2 2" xfId="18354"/>
    <cellStyle name="Entrada 189 2 3" xfId="18355"/>
    <cellStyle name="Entrada 189 3" xfId="18356"/>
    <cellStyle name="Entrada 189 4" xfId="18357"/>
    <cellStyle name="Entrada 19" xfId="18358"/>
    <cellStyle name="Entrada 19 2" xfId="18359"/>
    <cellStyle name="Entrada 19 2 2" xfId="18360"/>
    <cellStyle name="Entrada 19 2 3" xfId="18361"/>
    <cellStyle name="Entrada 19 3" xfId="18362"/>
    <cellStyle name="Entrada 19 4" xfId="18363"/>
    <cellStyle name="Entrada 190" xfId="18364"/>
    <cellStyle name="Entrada 190 2" xfId="18365"/>
    <cellStyle name="Entrada 190 2 2" xfId="18366"/>
    <cellStyle name="Entrada 190 2 3" xfId="18367"/>
    <cellStyle name="Entrada 190 3" xfId="18368"/>
    <cellStyle name="Entrada 190 4" xfId="18369"/>
    <cellStyle name="Entrada 2" xfId="100"/>
    <cellStyle name="Entrada 2 10" xfId="18370"/>
    <cellStyle name="Entrada 2 11" xfId="18371"/>
    <cellStyle name="Entrada 2 12" xfId="18372"/>
    <cellStyle name="Entrada 2 13" xfId="18373"/>
    <cellStyle name="Entrada 2 14" xfId="18374"/>
    <cellStyle name="Entrada 2 15" xfId="18375"/>
    <cellStyle name="Entrada 2 2" xfId="18376"/>
    <cellStyle name="Entrada 2 2 2" xfId="18377"/>
    <cellStyle name="Entrada 2 2 3" xfId="18378"/>
    <cellStyle name="Entrada 2 3" xfId="18379"/>
    <cellStyle name="Entrada 2 4" xfId="18380"/>
    <cellStyle name="Entrada 2 5" xfId="18381"/>
    <cellStyle name="Entrada 2 6" xfId="18382"/>
    <cellStyle name="Entrada 2 7" xfId="18383"/>
    <cellStyle name="Entrada 2 8" xfId="18384"/>
    <cellStyle name="Entrada 2 9" xfId="18385"/>
    <cellStyle name="Entrada 20" xfId="18386"/>
    <cellStyle name="Entrada 20 2" xfId="18387"/>
    <cellStyle name="Entrada 20 2 2" xfId="18388"/>
    <cellStyle name="Entrada 20 2 3" xfId="18389"/>
    <cellStyle name="Entrada 20 3" xfId="18390"/>
    <cellStyle name="Entrada 20 4" xfId="18391"/>
    <cellStyle name="Entrada 21" xfId="18392"/>
    <cellStyle name="Entrada 21 2" xfId="18393"/>
    <cellStyle name="Entrada 21 2 2" xfId="18394"/>
    <cellStyle name="Entrada 21 2 3" xfId="18395"/>
    <cellStyle name="Entrada 21 3" xfId="18396"/>
    <cellStyle name="Entrada 21 4" xfId="18397"/>
    <cellStyle name="Entrada 22" xfId="18398"/>
    <cellStyle name="Entrada 22 2" xfId="18399"/>
    <cellStyle name="Entrada 22 2 2" xfId="18400"/>
    <cellStyle name="Entrada 22 2 3" xfId="18401"/>
    <cellStyle name="Entrada 22 3" xfId="18402"/>
    <cellStyle name="Entrada 22 4" xfId="18403"/>
    <cellStyle name="Entrada 23" xfId="18404"/>
    <cellStyle name="Entrada 23 2" xfId="18405"/>
    <cellStyle name="Entrada 23 2 2" xfId="18406"/>
    <cellStyle name="Entrada 23 2 3" xfId="18407"/>
    <cellStyle name="Entrada 23 3" xfId="18408"/>
    <cellStyle name="Entrada 23 4" xfId="18409"/>
    <cellStyle name="Entrada 24" xfId="18410"/>
    <cellStyle name="Entrada 24 2" xfId="18411"/>
    <cellStyle name="Entrada 24 2 2" xfId="18412"/>
    <cellStyle name="Entrada 24 2 3" xfId="18413"/>
    <cellStyle name="Entrada 24 3" xfId="18414"/>
    <cellStyle name="Entrada 24 4" xfId="18415"/>
    <cellStyle name="Entrada 25" xfId="18416"/>
    <cellStyle name="Entrada 25 2" xfId="18417"/>
    <cellStyle name="Entrada 25 2 2" xfId="18418"/>
    <cellStyle name="Entrada 25 2 3" xfId="18419"/>
    <cellStyle name="Entrada 25 3" xfId="18420"/>
    <cellStyle name="Entrada 25 4" xfId="18421"/>
    <cellStyle name="Entrada 26" xfId="18422"/>
    <cellStyle name="Entrada 26 2" xfId="18423"/>
    <cellStyle name="Entrada 26 2 2" xfId="18424"/>
    <cellStyle name="Entrada 26 2 3" xfId="18425"/>
    <cellStyle name="Entrada 26 3" xfId="18426"/>
    <cellStyle name="Entrada 26 4" xfId="18427"/>
    <cellStyle name="Entrada 27" xfId="18428"/>
    <cellStyle name="Entrada 27 2" xfId="18429"/>
    <cellStyle name="Entrada 27 2 2" xfId="18430"/>
    <cellStyle name="Entrada 27 2 3" xfId="18431"/>
    <cellStyle name="Entrada 27 3" xfId="18432"/>
    <cellStyle name="Entrada 27 4" xfId="18433"/>
    <cellStyle name="Entrada 28" xfId="18434"/>
    <cellStyle name="Entrada 28 2" xfId="18435"/>
    <cellStyle name="Entrada 28 2 2" xfId="18436"/>
    <cellStyle name="Entrada 28 2 3" xfId="18437"/>
    <cellStyle name="Entrada 28 3" xfId="18438"/>
    <cellStyle name="Entrada 28 4" xfId="18439"/>
    <cellStyle name="Entrada 29" xfId="18440"/>
    <cellStyle name="Entrada 29 2" xfId="18441"/>
    <cellStyle name="Entrada 29 2 2" xfId="18442"/>
    <cellStyle name="Entrada 29 2 3" xfId="18443"/>
    <cellStyle name="Entrada 29 3" xfId="18444"/>
    <cellStyle name="Entrada 29 4" xfId="18445"/>
    <cellStyle name="Entrada 3" xfId="101"/>
    <cellStyle name="Entrada 3 2" xfId="18446"/>
    <cellStyle name="Entrada 3 2 2" xfId="18447"/>
    <cellStyle name="Entrada 3 2 3" xfId="18448"/>
    <cellStyle name="Entrada 3 3" xfId="18449"/>
    <cellStyle name="Entrada 3 4" xfId="18450"/>
    <cellStyle name="Entrada 3 5" xfId="18451"/>
    <cellStyle name="Entrada 30" xfId="18452"/>
    <cellStyle name="Entrada 30 2" xfId="18453"/>
    <cellStyle name="Entrada 30 2 2" xfId="18454"/>
    <cellStyle name="Entrada 30 2 3" xfId="18455"/>
    <cellStyle name="Entrada 30 3" xfId="18456"/>
    <cellStyle name="Entrada 30 4" xfId="18457"/>
    <cellStyle name="Entrada 31" xfId="18458"/>
    <cellStyle name="Entrada 31 2" xfId="18459"/>
    <cellStyle name="Entrada 31 2 2" xfId="18460"/>
    <cellStyle name="Entrada 31 2 3" xfId="18461"/>
    <cellStyle name="Entrada 31 3" xfId="18462"/>
    <cellStyle name="Entrada 31 4" xfId="18463"/>
    <cellStyle name="Entrada 32" xfId="18464"/>
    <cellStyle name="Entrada 32 2" xfId="18465"/>
    <cellStyle name="Entrada 32 2 2" xfId="18466"/>
    <cellStyle name="Entrada 32 2 3" xfId="18467"/>
    <cellStyle name="Entrada 32 3" xfId="18468"/>
    <cellStyle name="Entrada 32 4" xfId="18469"/>
    <cellStyle name="Entrada 33" xfId="18470"/>
    <cellStyle name="Entrada 33 2" xfId="18471"/>
    <cellStyle name="Entrada 33 2 2" xfId="18472"/>
    <cellStyle name="Entrada 33 2 3" xfId="18473"/>
    <cellStyle name="Entrada 33 3" xfId="18474"/>
    <cellStyle name="Entrada 33 4" xfId="18475"/>
    <cellStyle name="Entrada 34" xfId="18476"/>
    <cellStyle name="Entrada 34 2" xfId="18477"/>
    <cellStyle name="Entrada 34 2 2" xfId="18478"/>
    <cellStyle name="Entrada 34 2 3" xfId="18479"/>
    <cellStyle name="Entrada 34 3" xfId="18480"/>
    <cellStyle name="Entrada 34 4" xfId="18481"/>
    <cellStyle name="Entrada 35" xfId="18482"/>
    <cellStyle name="Entrada 35 2" xfId="18483"/>
    <cellStyle name="Entrada 35 2 2" xfId="18484"/>
    <cellStyle name="Entrada 35 2 3" xfId="18485"/>
    <cellStyle name="Entrada 35 3" xfId="18486"/>
    <cellStyle name="Entrada 35 4" xfId="18487"/>
    <cellStyle name="Entrada 36" xfId="18488"/>
    <cellStyle name="Entrada 36 2" xfId="18489"/>
    <cellStyle name="Entrada 36 2 2" xfId="18490"/>
    <cellStyle name="Entrada 36 2 3" xfId="18491"/>
    <cellStyle name="Entrada 36 3" xfId="18492"/>
    <cellStyle name="Entrada 36 4" xfId="18493"/>
    <cellStyle name="Entrada 37" xfId="18494"/>
    <cellStyle name="Entrada 37 2" xfId="18495"/>
    <cellStyle name="Entrada 37 2 2" xfId="18496"/>
    <cellStyle name="Entrada 37 2 3" xfId="18497"/>
    <cellStyle name="Entrada 37 3" xfId="18498"/>
    <cellStyle name="Entrada 37 4" xfId="18499"/>
    <cellStyle name="Entrada 38" xfId="18500"/>
    <cellStyle name="Entrada 38 2" xfId="18501"/>
    <cellStyle name="Entrada 38 2 2" xfId="18502"/>
    <cellStyle name="Entrada 38 2 3" xfId="18503"/>
    <cellStyle name="Entrada 38 3" xfId="18504"/>
    <cellStyle name="Entrada 38 4" xfId="18505"/>
    <cellStyle name="Entrada 39" xfId="18506"/>
    <cellStyle name="Entrada 39 2" xfId="18507"/>
    <cellStyle name="Entrada 39 2 2" xfId="18508"/>
    <cellStyle name="Entrada 39 2 3" xfId="18509"/>
    <cellStyle name="Entrada 39 3" xfId="18510"/>
    <cellStyle name="Entrada 39 4" xfId="18511"/>
    <cellStyle name="Entrada 4" xfId="102"/>
    <cellStyle name="Entrada 4 2" xfId="18512"/>
    <cellStyle name="Entrada 4 2 2" xfId="18513"/>
    <cellStyle name="Entrada 4 2 3" xfId="18514"/>
    <cellStyle name="Entrada 4 3" xfId="18515"/>
    <cellStyle name="Entrada 4 4" xfId="18516"/>
    <cellStyle name="Entrada 4 5" xfId="18517"/>
    <cellStyle name="Entrada 40" xfId="18518"/>
    <cellStyle name="Entrada 40 2" xfId="18519"/>
    <cellStyle name="Entrada 40 2 2" xfId="18520"/>
    <cellStyle name="Entrada 40 2 3" xfId="18521"/>
    <cellStyle name="Entrada 40 3" xfId="18522"/>
    <cellStyle name="Entrada 40 4" xfId="18523"/>
    <cellStyle name="Entrada 41" xfId="18524"/>
    <cellStyle name="Entrada 41 2" xfId="18525"/>
    <cellStyle name="Entrada 41 2 2" xfId="18526"/>
    <cellStyle name="Entrada 41 2 3" xfId="18527"/>
    <cellStyle name="Entrada 41 3" xfId="18528"/>
    <cellStyle name="Entrada 41 4" xfId="18529"/>
    <cellStyle name="Entrada 42" xfId="18530"/>
    <cellStyle name="Entrada 42 2" xfId="18531"/>
    <cellStyle name="Entrada 42 2 2" xfId="18532"/>
    <cellStyle name="Entrada 42 2 3" xfId="18533"/>
    <cellStyle name="Entrada 42 3" xfId="18534"/>
    <cellStyle name="Entrada 42 4" xfId="18535"/>
    <cellStyle name="Entrada 43" xfId="18536"/>
    <cellStyle name="Entrada 43 2" xfId="18537"/>
    <cellStyle name="Entrada 43 2 2" xfId="18538"/>
    <cellStyle name="Entrada 43 2 3" xfId="18539"/>
    <cellStyle name="Entrada 43 3" xfId="18540"/>
    <cellStyle name="Entrada 43 4" xfId="18541"/>
    <cellStyle name="Entrada 44" xfId="18542"/>
    <cellStyle name="Entrada 44 2" xfId="18543"/>
    <cellStyle name="Entrada 44 2 2" xfId="18544"/>
    <cellStyle name="Entrada 44 2 3" xfId="18545"/>
    <cellStyle name="Entrada 44 3" xfId="18546"/>
    <cellStyle name="Entrada 44 4" xfId="18547"/>
    <cellStyle name="Entrada 45" xfId="18548"/>
    <cellStyle name="Entrada 45 2" xfId="18549"/>
    <cellStyle name="Entrada 45 2 2" xfId="18550"/>
    <cellStyle name="Entrada 45 2 3" xfId="18551"/>
    <cellStyle name="Entrada 45 3" xfId="18552"/>
    <cellStyle name="Entrada 45 4" xfId="18553"/>
    <cellStyle name="Entrada 46" xfId="18554"/>
    <cellStyle name="Entrada 46 2" xfId="18555"/>
    <cellStyle name="Entrada 46 2 2" xfId="18556"/>
    <cellStyle name="Entrada 46 2 3" xfId="18557"/>
    <cellStyle name="Entrada 46 3" xfId="18558"/>
    <cellStyle name="Entrada 46 4" xfId="18559"/>
    <cellStyle name="Entrada 47" xfId="18560"/>
    <cellStyle name="Entrada 47 2" xfId="18561"/>
    <cellStyle name="Entrada 47 2 2" xfId="18562"/>
    <cellStyle name="Entrada 47 2 3" xfId="18563"/>
    <cellStyle name="Entrada 47 3" xfId="18564"/>
    <cellStyle name="Entrada 47 4" xfId="18565"/>
    <cellStyle name="Entrada 48" xfId="18566"/>
    <cellStyle name="Entrada 48 2" xfId="18567"/>
    <cellStyle name="Entrada 48 2 2" xfId="18568"/>
    <cellStyle name="Entrada 48 2 3" xfId="18569"/>
    <cellStyle name="Entrada 48 3" xfId="18570"/>
    <cellStyle name="Entrada 48 4" xfId="18571"/>
    <cellStyle name="Entrada 49" xfId="18572"/>
    <cellStyle name="Entrada 49 2" xfId="18573"/>
    <cellStyle name="Entrada 49 2 2" xfId="18574"/>
    <cellStyle name="Entrada 49 2 3" xfId="18575"/>
    <cellStyle name="Entrada 49 3" xfId="18576"/>
    <cellStyle name="Entrada 49 4" xfId="18577"/>
    <cellStyle name="Entrada 5" xfId="18578"/>
    <cellStyle name="Entrada 5 2" xfId="18579"/>
    <cellStyle name="Entrada 5 2 2" xfId="18580"/>
    <cellStyle name="Entrada 5 2 3" xfId="18581"/>
    <cellStyle name="Entrada 5 3" xfId="18582"/>
    <cellStyle name="Entrada 5 4" xfId="18583"/>
    <cellStyle name="Entrada 50" xfId="18584"/>
    <cellStyle name="Entrada 50 2" xfId="18585"/>
    <cellStyle name="Entrada 50 2 2" xfId="18586"/>
    <cellStyle name="Entrada 50 2 3" xfId="18587"/>
    <cellStyle name="Entrada 50 3" xfId="18588"/>
    <cellStyle name="Entrada 50 4" xfId="18589"/>
    <cellStyle name="Entrada 51" xfId="18590"/>
    <cellStyle name="Entrada 51 2" xfId="18591"/>
    <cellStyle name="Entrada 51 2 2" xfId="18592"/>
    <cellStyle name="Entrada 51 2 3" xfId="18593"/>
    <cellStyle name="Entrada 51 3" xfId="18594"/>
    <cellStyle name="Entrada 51 4" xfId="18595"/>
    <cellStyle name="Entrada 52" xfId="18596"/>
    <cellStyle name="Entrada 52 2" xfId="18597"/>
    <cellStyle name="Entrada 52 2 2" xfId="18598"/>
    <cellStyle name="Entrada 52 2 3" xfId="18599"/>
    <cellStyle name="Entrada 52 3" xfId="18600"/>
    <cellStyle name="Entrada 52 4" xfId="18601"/>
    <cellStyle name="Entrada 53" xfId="18602"/>
    <cellStyle name="Entrada 53 2" xfId="18603"/>
    <cellStyle name="Entrada 53 2 2" xfId="18604"/>
    <cellStyle name="Entrada 53 2 3" xfId="18605"/>
    <cellStyle name="Entrada 53 3" xfId="18606"/>
    <cellStyle name="Entrada 53 4" xfId="18607"/>
    <cellStyle name="Entrada 54" xfId="18608"/>
    <cellStyle name="Entrada 54 2" xfId="18609"/>
    <cellStyle name="Entrada 54 2 2" xfId="18610"/>
    <cellStyle name="Entrada 54 2 3" xfId="18611"/>
    <cellStyle name="Entrada 54 3" xfId="18612"/>
    <cellStyle name="Entrada 54 4" xfId="18613"/>
    <cellStyle name="Entrada 55" xfId="18614"/>
    <cellStyle name="Entrada 55 2" xfId="18615"/>
    <cellStyle name="Entrada 55 2 2" xfId="18616"/>
    <cellStyle name="Entrada 55 2 3" xfId="18617"/>
    <cellStyle name="Entrada 55 3" xfId="18618"/>
    <cellStyle name="Entrada 55 4" xfId="18619"/>
    <cellStyle name="Entrada 56" xfId="18620"/>
    <cellStyle name="Entrada 56 2" xfId="18621"/>
    <cellStyle name="Entrada 56 2 2" xfId="18622"/>
    <cellStyle name="Entrada 56 2 3" xfId="18623"/>
    <cellStyle name="Entrada 56 3" xfId="18624"/>
    <cellStyle name="Entrada 56 4" xfId="18625"/>
    <cellStyle name="Entrada 57" xfId="18626"/>
    <cellStyle name="Entrada 57 2" xfId="18627"/>
    <cellStyle name="Entrada 57 2 2" xfId="18628"/>
    <cellStyle name="Entrada 57 2 3" xfId="18629"/>
    <cellStyle name="Entrada 57 3" xfId="18630"/>
    <cellStyle name="Entrada 57 4" xfId="18631"/>
    <cellStyle name="Entrada 58" xfId="18632"/>
    <cellStyle name="Entrada 58 2" xfId="18633"/>
    <cellStyle name="Entrada 58 2 2" xfId="18634"/>
    <cellStyle name="Entrada 58 2 3" xfId="18635"/>
    <cellStyle name="Entrada 58 3" xfId="18636"/>
    <cellStyle name="Entrada 58 4" xfId="18637"/>
    <cellStyle name="Entrada 59" xfId="18638"/>
    <cellStyle name="Entrada 59 2" xfId="18639"/>
    <cellStyle name="Entrada 59 2 2" xfId="18640"/>
    <cellStyle name="Entrada 59 2 3" xfId="18641"/>
    <cellStyle name="Entrada 59 3" xfId="18642"/>
    <cellStyle name="Entrada 59 4" xfId="18643"/>
    <cellStyle name="Entrada 6" xfId="18644"/>
    <cellStyle name="Entrada 6 2" xfId="18645"/>
    <cellStyle name="Entrada 6 2 2" xfId="18646"/>
    <cellStyle name="Entrada 6 2 3" xfId="18647"/>
    <cellStyle name="Entrada 6 3" xfId="18648"/>
    <cellStyle name="Entrada 6 4" xfId="18649"/>
    <cellStyle name="Entrada 60" xfId="18650"/>
    <cellStyle name="Entrada 60 2" xfId="18651"/>
    <cellStyle name="Entrada 60 2 2" xfId="18652"/>
    <cellStyle name="Entrada 60 2 3" xfId="18653"/>
    <cellStyle name="Entrada 60 3" xfId="18654"/>
    <cellStyle name="Entrada 60 4" xfId="18655"/>
    <cellStyle name="Entrada 61" xfId="18656"/>
    <cellStyle name="Entrada 61 2" xfId="18657"/>
    <cellStyle name="Entrada 61 2 2" xfId="18658"/>
    <cellStyle name="Entrada 61 2 3" xfId="18659"/>
    <cellStyle name="Entrada 61 3" xfId="18660"/>
    <cellStyle name="Entrada 61 4" xfId="18661"/>
    <cellStyle name="Entrada 62" xfId="18662"/>
    <cellStyle name="Entrada 62 2" xfId="18663"/>
    <cellStyle name="Entrada 62 2 2" xfId="18664"/>
    <cellStyle name="Entrada 62 2 3" xfId="18665"/>
    <cellStyle name="Entrada 62 3" xfId="18666"/>
    <cellStyle name="Entrada 62 4" xfId="18667"/>
    <cellStyle name="Entrada 63" xfId="18668"/>
    <cellStyle name="Entrada 63 2" xfId="18669"/>
    <cellStyle name="Entrada 63 2 2" xfId="18670"/>
    <cellStyle name="Entrada 63 2 3" xfId="18671"/>
    <cellStyle name="Entrada 63 3" xfId="18672"/>
    <cellStyle name="Entrada 63 4" xfId="18673"/>
    <cellStyle name="Entrada 64" xfId="18674"/>
    <cellStyle name="Entrada 64 2" xfId="18675"/>
    <cellStyle name="Entrada 64 2 2" xfId="18676"/>
    <cellStyle name="Entrada 64 2 3" xfId="18677"/>
    <cellStyle name="Entrada 64 3" xfId="18678"/>
    <cellStyle name="Entrada 64 4" xfId="18679"/>
    <cellStyle name="Entrada 65" xfId="18680"/>
    <cellStyle name="Entrada 65 2" xfId="18681"/>
    <cellStyle name="Entrada 65 2 2" xfId="18682"/>
    <cellStyle name="Entrada 65 2 3" xfId="18683"/>
    <cellStyle name="Entrada 65 3" xfId="18684"/>
    <cellStyle name="Entrada 65 4" xfId="18685"/>
    <cellStyle name="Entrada 66" xfId="18686"/>
    <cellStyle name="Entrada 66 2" xfId="18687"/>
    <cellStyle name="Entrada 66 2 2" xfId="18688"/>
    <cellStyle name="Entrada 66 2 3" xfId="18689"/>
    <cellStyle name="Entrada 66 3" xfId="18690"/>
    <cellStyle name="Entrada 66 4" xfId="18691"/>
    <cellStyle name="Entrada 67" xfId="18692"/>
    <cellStyle name="Entrada 67 2" xfId="18693"/>
    <cellStyle name="Entrada 67 2 2" xfId="18694"/>
    <cellStyle name="Entrada 67 2 3" xfId="18695"/>
    <cellStyle name="Entrada 67 3" xfId="18696"/>
    <cellStyle name="Entrada 67 4" xfId="18697"/>
    <cellStyle name="Entrada 68" xfId="18698"/>
    <cellStyle name="Entrada 68 2" xfId="18699"/>
    <cellStyle name="Entrada 68 2 2" xfId="18700"/>
    <cellStyle name="Entrada 68 2 3" xfId="18701"/>
    <cellStyle name="Entrada 68 3" xfId="18702"/>
    <cellStyle name="Entrada 68 4" xfId="18703"/>
    <cellStyle name="Entrada 69" xfId="18704"/>
    <cellStyle name="Entrada 69 2" xfId="18705"/>
    <cellStyle name="Entrada 69 2 2" xfId="18706"/>
    <cellStyle name="Entrada 69 2 3" xfId="18707"/>
    <cellStyle name="Entrada 69 3" xfId="18708"/>
    <cellStyle name="Entrada 69 4" xfId="18709"/>
    <cellStyle name="Entrada 7" xfId="18710"/>
    <cellStyle name="Entrada 7 2" xfId="18711"/>
    <cellStyle name="Entrada 7 2 2" xfId="18712"/>
    <cellStyle name="Entrada 7 2 3" xfId="18713"/>
    <cellStyle name="Entrada 7 3" xfId="18714"/>
    <cellStyle name="Entrada 7 4" xfId="18715"/>
    <cellStyle name="Entrada 70" xfId="18716"/>
    <cellStyle name="Entrada 70 2" xfId="18717"/>
    <cellStyle name="Entrada 70 2 2" xfId="18718"/>
    <cellStyle name="Entrada 70 2 3" xfId="18719"/>
    <cellStyle name="Entrada 70 3" xfId="18720"/>
    <cellStyle name="Entrada 70 4" xfId="18721"/>
    <cellStyle name="Entrada 71" xfId="18722"/>
    <cellStyle name="Entrada 71 2" xfId="18723"/>
    <cellStyle name="Entrada 71 2 2" xfId="18724"/>
    <cellStyle name="Entrada 71 2 3" xfId="18725"/>
    <cellStyle name="Entrada 71 3" xfId="18726"/>
    <cellStyle name="Entrada 71 4" xfId="18727"/>
    <cellStyle name="Entrada 72" xfId="18728"/>
    <cellStyle name="Entrada 72 2" xfId="18729"/>
    <cellStyle name="Entrada 72 2 2" xfId="18730"/>
    <cellStyle name="Entrada 72 2 3" xfId="18731"/>
    <cellStyle name="Entrada 72 3" xfId="18732"/>
    <cellStyle name="Entrada 72 4" xfId="18733"/>
    <cellStyle name="Entrada 73" xfId="18734"/>
    <cellStyle name="Entrada 73 2" xfId="18735"/>
    <cellStyle name="Entrada 73 2 2" xfId="18736"/>
    <cellStyle name="Entrada 73 2 3" xfId="18737"/>
    <cellStyle name="Entrada 73 3" xfId="18738"/>
    <cellStyle name="Entrada 73 4" xfId="18739"/>
    <cellStyle name="Entrada 74" xfId="18740"/>
    <cellStyle name="Entrada 74 2" xfId="18741"/>
    <cellStyle name="Entrada 74 2 2" xfId="18742"/>
    <cellStyle name="Entrada 74 2 3" xfId="18743"/>
    <cellStyle name="Entrada 74 3" xfId="18744"/>
    <cellStyle name="Entrada 74 4" xfId="18745"/>
    <cellStyle name="Entrada 75" xfId="18746"/>
    <cellStyle name="Entrada 75 2" xfId="18747"/>
    <cellStyle name="Entrada 75 2 2" xfId="18748"/>
    <cellStyle name="Entrada 75 2 3" xfId="18749"/>
    <cellStyle name="Entrada 75 3" xfId="18750"/>
    <cellStyle name="Entrada 75 4" xfId="18751"/>
    <cellStyle name="Entrada 76" xfId="18752"/>
    <cellStyle name="Entrada 76 2" xfId="18753"/>
    <cellStyle name="Entrada 76 2 2" xfId="18754"/>
    <cellStyle name="Entrada 76 2 3" xfId="18755"/>
    <cellStyle name="Entrada 76 3" xfId="18756"/>
    <cellStyle name="Entrada 76 4" xfId="18757"/>
    <cellStyle name="Entrada 77" xfId="18758"/>
    <cellStyle name="Entrada 77 2" xfId="18759"/>
    <cellStyle name="Entrada 77 2 2" xfId="18760"/>
    <cellStyle name="Entrada 77 2 3" xfId="18761"/>
    <cellStyle name="Entrada 77 3" xfId="18762"/>
    <cellStyle name="Entrada 77 4" xfId="18763"/>
    <cellStyle name="Entrada 78" xfId="18764"/>
    <cellStyle name="Entrada 78 2" xfId="18765"/>
    <cellStyle name="Entrada 78 2 2" xfId="18766"/>
    <cellStyle name="Entrada 78 2 3" xfId="18767"/>
    <cellStyle name="Entrada 78 3" xfId="18768"/>
    <cellStyle name="Entrada 78 4" xfId="18769"/>
    <cellStyle name="Entrada 79" xfId="18770"/>
    <cellStyle name="Entrada 79 2" xfId="18771"/>
    <cellStyle name="Entrada 79 2 2" xfId="18772"/>
    <cellStyle name="Entrada 79 2 3" xfId="18773"/>
    <cellStyle name="Entrada 79 3" xfId="18774"/>
    <cellStyle name="Entrada 79 4" xfId="18775"/>
    <cellStyle name="Entrada 8" xfId="18776"/>
    <cellStyle name="Entrada 8 2" xfId="18777"/>
    <cellStyle name="Entrada 8 2 2" xfId="18778"/>
    <cellStyle name="Entrada 8 2 3" xfId="18779"/>
    <cellStyle name="Entrada 8 3" xfId="18780"/>
    <cellStyle name="Entrada 8 4" xfId="18781"/>
    <cellStyle name="Entrada 80" xfId="18782"/>
    <cellStyle name="Entrada 80 2" xfId="18783"/>
    <cellStyle name="Entrada 80 2 2" xfId="18784"/>
    <cellStyle name="Entrada 80 2 3" xfId="18785"/>
    <cellStyle name="Entrada 80 3" xfId="18786"/>
    <cellStyle name="Entrada 80 4" xfId="18787"/>
    <cellStyle name="Entrada 81" xfId="18788"/>
    <cellStyle name="Entrada 81 2" xfId="18789"/>
    <cellStyle name="Entrada 81 2 2" xfId="18790"/>
    <cellStyle name="Entrada 81 2 3" xfId="18791"/>
    <cellStyle name="Entrada 81 3" xfId="18792"/>
    <cellStyle name="Entrada 81 4" xfId="18793"/>
    <cellStyle name="Entrada 82" xfId="18794"/>
    <cellStyle name="Entrada 82 2" xfId="18795"/>
    <cellStyle name="Entrada 82 2 2" xfId="18796"/>
    <cellStyle name="Entrada 82 2 3" xfId="18797"/>
    <cellStyle name="Entrada 82 3" xfId="18798"/>
    <cellStyle name="Entrada 82 4" xfId="18799"/>
    <cellStyle name="Entrada 83" xfId="18800"/>
    <cellStyle name="Entrada 83 2" xfId="18801"/>
    <cellStyle name="Entrada 83 2 2" xfId="18802"/>
    <cellStyle name="Entrada 83 2 3" xfId="18803"/>
    <cellStyle name="Entrada 83 3" xfId="18804"/>
    <cellStyle name="Entrada 83 4" xfId="18805"/>
    <cellStyle name="Entrada 84" xfId="18806"/>
    <cellStyle name="Entrada 84 2" xfId="18807"/>
    <cellStyle name="Entrada 84 2 2" xfId="18808"/>
    <cellStyle name="Entrada 84 2 3" xfId="18809"/>
    <cellStyle name="Entrada 84 3" xfId="18810"/>
    <cellStyle name="Entrada 84 4" xfId="18811"/>
    <cellStyle name="Entrada 85" xfId="18812"/>
    <cellStyle name="Entrada 85 2" xfId="18813"/>
    <cellStyle name="Entrada 85 2 2" xfId="18814"/>
    <cellStyle name="Entrada 85 2 3" xfId="18815"/>
    <cellStyle name="Entrada 85 3" xfId="18816"/>
    <cellStyle name="Entrada 85 4" xfId="18817"/>
    <cellStyle name="Entrada 86" xfId="18818"/>
    <cellStyle name="Entrada 86 2" xfId="18819"/>
    <cellStyle name="Entrada 86 2 2" xfId="18820"/>
    <cellStyle name="Entrada 86 2 3" xfId="18821"/>
    <cellStyle name="Entrada 86 3" xfId="18822"/>
    <cellStyle name="Entrada 86 4" xfId="18823"/>
    <cellStyle name="Entrada 87" xfId="18824"/>
    <cellStyle name="Entrada 87 2" xfId="18825"/>
    <cellStyle name="Entrada 87 2 2" xfId="18826"/>
    <cellStyle name="Entrada 87 2 3" xfId="18827"/>
    <cellStyle name="Entrada 87 3" xfId="18828"/>
    <cellStyle name="Entrada 87 4" xfId="18829"/>
    <cellStyle name="Entrada 88" xfId="18830"/>
    <cellStyle name="Entrada 88 2" xfId="18831"/>
    <cellStyle name="Entrada 88 2 2" xfId="18832"/>
    <cellStyle name="Entrada 88 2 3" xfId="18833"/>
    <cellStyle name="Entrada 88 3" xfId="18834"/>
    <cellStyle name="Entrada 88 4" xfId="18835"/>
    <cellStyle name="Entrada 89" xfId="18836"/>
    <cellStyle name="Entrada 89 2" xfId="18837"/>
    <cellStyle name="Entrada 89 2 2" xfId="18838"/>
    <cellStyle name="Entrada 89 2 3" xfId="18839"/>
    <cellStyle name="Entrada 89 3" xfId="18840"/>
    <cellStyle name="Entrada 89 4" xfId="18841"/>
    <cellStyle name="Entrada 9" xfId="18842"/>
    <cellStyle name="Entrada 9 2" xfId="18843"/>
    <cellStyle name="Entrada 9 2 2" xfId="18844"/>
    <cellStyle name="Entrada 9 2 3" xfId="18845"/>
    <cellStyle name="Entrada 9 3" xfId="18846"/>
    <cellStyle name="Entrada 9 4" xfId="18847"/>
    <cellStyle name="Entrada 90" xfId="18848"/>
    <cellStyle name="Entrada 90 2" xfId="18849"/>
    <cellStyle name="Entrada 90 2 2" xfId="18850"/>
    <cellStyle name="Entrada 90 2 3" xfId="18851"/>
    <cellStyle name="Entrada 90 3" xfId="18852"/>
    <cellStyle name="Entrada 90 4" xfId="18853"/>
    <cellStyle name="Entrada 91" xfId="18854"/>
    <cellStyle name="Entrada 91 2" xfId="18855"/>
    <cellStyle name="Entrada 91 2 2" xfId="18856"/>
    <cellStyle name="Entrada 91 2 3" xfId="18857"/>
    <cellStyle name="Entrada 91 3" xfId="18858"/>
    <cellStyle name="Entrada 91 4" xfId="18859"/>
    <cellStyle name="Entrada 92" xfId="18860"/>
    <cellStyle name="Entrada 92 2" xfId="18861"/>
    <cellStyle name="Entrada 92 2 2" xfId="18862"/>
    <cellStyle name="Entrada 92 2 3" xfId="18863"/>
    <cellStyle name="Entrada 92 3" xfId="18864"/>
    <cellStyle name="Entrada 92 4" xfId="18865"/>
    <cellStyle name="Entrada 93" xfId="18866"/>
    <cellStyle name="Entrada 93 2" xfId="18867"/>
    <cellStyle name="Entrada 93 2 2" xfId="18868"/>
    <cellStyle name="Entrada 93 2 3" xfId="18869"/>
    <cellStyle name="Entrada 93 3" xfId="18870"/>
    <cellStyle name="Entrada 93 4" xfId="18871"/>
    <cellStyle name="Entrada 94" xfId="18872"/>
    <cellStyle name="Entrada 94 2" xfId="18873"/>
    <cellStyle name="Entrada 94 2 2" xfId="18874"/>
    <cellStyle name="Entrada 94 2 3" xfId="18875"/>
    <cellStyle name="Entrada 94 3" xfId="18876"/>
    <cellStyle name="Entrada 94 4" xfId="18877"/>
    <cellStyle name="Entrada 95" xfId="18878"/>
    <cellStyle name="Entrada 95 2" xfId="18879"/>
    <cellStyle name="Entrada 95 2 2" xfId="18880"/>
    <cellStyle name="Entrada 95 2 3" xfId="18881"/>
    <cellStyle name="Entrada 95 3" xfId="18882"/>
    <cellStyle name="Entrada 95 4" xfId="18883"/>
    <cellStyle name="Entrada 96" xfId="18884"/>
    <cellStyle name="Entrada 96 2" xfId="18885"/>
    <cellStyle name="Entrada 96 2 2" xfId="18886"/>
    <cellStyle name="Entrada 96 2 3" xfId="18887"/>
    <cellStyle name="Entrada 96 3" xfId="18888"/>
    <cellStyle name="Entrada 96 4" xfId="18889"/>
    <cellStyle name="Entrada 97" xfId="18890"/>
    <cellStyle name="Entrada 97 2" xfId="18891"/>
    <cellStyle name="Entrada 97 2 2" xfId="18892"/>
    <cellStyle name="Entrada 97 2 3" xfId="18893"/>
    <cellStyle name="Entrada 97 3" xfId="18894"/>
    <cellStyle name="Entrada 97 4" xfId="18895"/>
    <cellStyle name="Entrada 98" xfId="18896"/>
    <cellStyle name="Entrada 98 2" xfId="18897"/>
    <cellStyle name="Entrada 98 2 2" xfId="18898"/>
    <cellStyle name="Entrada 98 2 3" xfId="18899"/>
    <cellStyle name="Entrada 98 3" xfId="18900"/>
    <cellStyle name="Entrada 98 4" xfId="18901"/>
    <cellStyle name="Entrada 99" xfId="18902"/>
    <cellStyle name="Entrada 99 2" xfId="18903"/>
    <cellStyle name="Entrada 99 2 2" xfId="18904"/>
    <cellStyle name="Entrada 99 2 3" xfId="18905"/>
    <cellStyle name="Entrada 99 3" xfId="18906"/>
    <cellStyle name="Entrada 99 4" xfId="18907"/>
    <cellStyle name="Estilo 1" xfId="18908"/>
    <cellStyle name="Euro" xfId="18909"/>
    <cellStyle name="Euro 10" xfId="18910"/>
    <cellStyle name="Euro 10 2" xfId="18911"/>
    <cellStyle name="Euro 10 3" xfId="18912"/>
    <cellStyle name="Euro 10 4" xfId="18913"/>
    <cellStyle name="Euro 10 5" xfId="18914"/>
    <cellStyle name="Euro 10 6" xfId="18915"/>
    <cellStyle name="Euro 10 7" xfId="18916"/>
    <cellStyle name="Euro 11" xfId="18917"/>
    <cellStyle name="Euro 11 2" xfId="18918"/>
    <cellStyle name="Euro 11 3" xfId="18919"/>
    <cellStyle name="Euro 11 4" xfId="18920"/>
    <cellStyle name="Euro 11 5" xfId="18921"/>
    <cellStyle name="Euro 11 6" xfId="18922"/>
    <cellStyle name="Euro 11 7" xfId="18923"/>
    <cellStyle name="Euro 12" xfId="18924"/>
    <cellStyle name="Euro 12 2" xfId="18925"/>
    <cellStyle name="Euro 12 3" xfId="18926"/>
    <cellStyle name="Euro 12 4" xfId="18927"/>
    <cellStyle name="Euro 12 5" xfId="18928"/>
    <cellStyle name="Euro 12 6" xfId="18929"/>
    <cellStyle name="Euro 12 7" xfId="18930"/>
    <cellStyle name="Euro 13" xfId="18931"/>
    <cellStyle name="Euro 14" xfId="18932"/>
    <cellStyle name="Euro 15" xfId="18933"/>
    <cellStyle name="Euro 16" xfId="18934"/>
    <cellStyle name="Euro 17" xfId="18935"/>
    <cellStyle name="Euro 18" xfId="18936"/>
    <cellStyle name="Euro 19" xfId="18937"/>
    <cellStyle name="Euro 2" xfId="18938"/>
    <cellStyle name="Euro 2 10" xfId="18939"/>
    <cellStyle name="Euro 2 11" xfId="18940"/>
    <cellStyle name="Euro 2 12" xfId="18941"/>
    <cellStyle name="Euro 2 13" xfId="18942"/>
    <cellStyle name="Euro 2 14" xfId="18943"/>
    <cellStyle name="Euro 2 15" xfId="18944"/>
    <cellStyle name="Euro 2 16" xfId="18945"/>
    <cellStyle name="Euro 2 17" xfId="18946"/>
    <cellStyle name="Euro 2 18" xfId="18947"/>
    <cellStyle name="Euro 2 19" xfId="18948"/>
    <cellStyle name="Euro 2 2" xfId="18949"/>
    <cellStyle name="Euro 2 20" xfId="18950"/>
    <cellStyle name="Euro 2 21" xfId="18951"/>
    <cellStyle name="Euro 2 22" xfId="18952"/>
    <cellStyle name="Euro 2 23" xfId="18953"/>
    <cellStyle name="Euro 2 24" xfId="18954"/>
    <cellStyle name="Euro 2 25" xfId="18955"/>
    <cellStyle name="Euro 2 3" xfId="18956"/>
    <cellStyle name="Euro 2 4" xfId="18957"/>
    <cellStyle name="Euro 2 5" xfId="18958"/>
    <cellStyle name="Euro 2 6" xfId="18959"/>
    <cellStyle name="Euro 2 7" xfId="18960"/>
    <cellStyle name="Euro 2 8" xfId="18961"/>
    <cellStyle name="Euro 2 9" xfId="18962"/>
    <cellStyle name="Euro 20" xfId="18963"/>
    <cellStyle name="Euro 21" xfId="18964"/>
    <cellStyle name="Euro 22" xfId="18965"/>
    <cellStyle name="Euro 23" xfId="18966"/>
    <cellStyle name="Euro 24" xfId="18967"/>
    <cellStyle name="Euro 25" xfId="18968"/>
    <cellStyle name="Euro 26" xfId="18969"/>
    <cellStyle name="Euro 27" xfId="18970"/>
    <cellStyle name="Euro 28" xfId="18971"/>
    <cellStyle name="Euro 29" xfId="18972"/>
    <cellStyle name="Euro 3" xfId="18973"/>
    <cellStyle name="Euro 3 2" xfId="18974"/>
    <cellStyle name="Euro 3 2 2" xfId="18975"/>
    <cellStyle name="Euro 3 2 3" xfId="18976"/>
    <cellStyle name="Euro 3 3" xfId="18977"/>
    <cellStyle name="Euro 3 4" xfId="18978"/>
    <cellStyle name="Euro 30" xfId="18979"/>
    <cellStyle name="Euro 31" xfId="18980"/>
    <cellStyle name="Euro 32" xfId="18981"/>
    <cellStyle name="Euro 33" xfId="18982"/>
    <cellStyle name="Euro 34" xfId="18983"/>
    <cellStyle name="Euro 35" xfId="18984"/>
    <cellStyle name="Euro 36" xfId="18985"/>
    <cellStyle name="Euro 37" xfId="18986"/>
    <cellStyle name="Euro 38" xfId="18987"/>
    <cellStyle name="Euro 39" xfId="18988"/>
    <cellStyle name="Euro 4" xfId="18989"/>
    <cellStyle name="Euro 4 10" xfId="18990"/>
    <cellStyle name="Euro 4 11" xfId="18991"/>
    <cellStyle name="Euro 4 12" xfId="18992"/>
    <cellStyle name="Euro 4 2" xfId="18993"/>
    <cellStyle name="Euro 4 2 2" xfId="18994"/>
    <cellStyle name="Euro 4 2 3" xfId="18995"/>
    <cellStyle name="Euro 4 3" xfId="18996"/>
    <cellStyle name="Euro 4 4" xfId="18997"/>
    <cellStyle name="Euro 4 5" xfId="18998"/>
    <cellStyle name="Euro 4 6" xfId="18999"/>
    <cellStyle name="Euro 4 7" xfId="19000"/>
    <cellStyle name="Euro 4 8" xfId="19001"/>
    <cellStyle name="Euro 4 9" xfId="19002"/>
    <cellStyle name="Euro 40" xfId="19003"/>
    <cellStyle name="Euro 41" xfId="19004"/>
    <cellStyle name="Euro 42" xfId="19005"/>
    <cellStyle name="Euro 43" xfId="19006"/>
    <cellStyle name="Euro 44" xfId="19007"/>
    <cellStyle name="Euro 45" xfId="19008"/>
    <cellStyle name="Euro 46" xfId="19009"/>
    <cellStyle name="Euro 47" xfId="19010"/>
    <cellStyle name="Euro 48" xfId="19011"/>
    <cellStyle name="Euro 49" xfId="19012"/>
    <cellStyle name="Euro 5" xfId="19013"/>
    <cellStyle name="Euro 5 10" xfId="19014"/>
    <cellStyle name="Euro 5 11" xfId="19015"/>
    <cellStyle name="Euro 5 2" xfId="19016"/>
    <cellStyle name="Euro 5 3" xfId="19017"/>
    <cellStyle name="Euro 5 4" xfId="19018"/>
    <cellStyle name="Euro 5 5" xfId="19019"/>
    <cellStyle name="Euro 5 6" xfId="19020"/>
    <cellStyle name="Euro 5 7" xfId="19021"/>
    <cellStyle name="Euro 5 8" xfId="19022"/>
    <cellStyle name="Euro 5 9" xfId="19023"/>
    <cellStyle name="Euro 50" xfId="19024"/>
    <cellStyle name="Euro 51" xfId="19025"/>
    <cellStyle name="Euro 52" xfId="19026"/>
    <cellStyle name="Euro 53" xfId="19027"/>
    <cellStyle name="Euro 54" xfId="19028"/>
    <cellStyle name="Euro 55" xfId="19029"/>
    <cellStyle name="Euro 56" xfId="19030"/>
    <cellStyle name="Euro 57" xfId="19031"/>
    <cellStyle name="Euro 6" xfId="19032"/>
    <cellStyle name="Euro 6 10" xfId="19033"/>
    <cellStyle name="Euro 6 11" xfId="19034"/>
    <cellStyle name="Euro 6 2" xfId="19035"/>
    <cellStyle name="Euro 6 3" xfId="19036"/>
    <cellStyle name="Euro 6 4" xfId="19037"/>
    <cellStyle name="Euro 6 5" xfId="19038"/>
    <cellStyle name="Euro 6 6" xfId="19039"/>
    <cellStyle name="Euro 6 7" xfId="19040"/>
    <cellStyle name="Euro 6 8" xfId="19041"/>
    <cellStyle name="Euro 6 9" xfId="19042"/>
    <cellStyle name="Euro 7" xfId="19043"/>
    <cellStyle name="Euro 7 10" xfId="19044"/>
    <cellStyle name="Euro 7 11" xfId="19045"/>
    <cellStyle name="Euro 7 2" xfId="19046"/>
    <cellStyle name="Euro 7 3" xfId="19047"/>
    <cellStyle name="Euro 7 4" xfId="19048"/>
    <cellStyle name="Euro 7 5" xfId="19049"/>
    <cellStyle name="Euro 7 6" xfId="19050"/>
    <cellStyle name="Euro 7 7" xfId="19051"/>
    <cellStyle name="Euro 7 8" xfId="19052"/>
    <cellStyle name="Euro 7 9" xfId="19053"/>
    <cellStyle name="Euro 8" xfId="19054"/>
    <cellStyle name="Euro 8 2" xfId="19055"/>
    <cellStyle name="Euro 8 3" xfId="19056"/>
    <cellStyle name="Euro 8 4" xfId="19057"/>
    <cellStyle name="Euro 8 5" xfId="19058"/>
    <cellStyle name="Euro 8 6" xfId="19059"/>
    <cellStyle name="Euro 8 7" xfId="19060"/>
    <cellStyle name="Euro 9" xfId="19061"/>
    <cellStyle name="Euro 9 2" xfId="19062"/>
    <cellStyle name="Euro 9 3" xfId="19063"/>
    <cellStyle name="Euro 9 4" xfId="19064"/>
    <cellStyle name="Euro 9 5" xfId="19065"/>
    <cellStyle name="Euro 9 6" xfId="19066"/>
    <cellStyle name="Euro 9 7" xfId="19067"/>
    <cellStyle name="Excel Built-in Normal" xfId="19068"/>
    <cellStyle name="Excel Built-in Normal 1" xfId="19069"/>
    <cellStyle name="Excel Built-in Normal 2" xfId="19070"/>
    <cellStyle name="Excel Built-in Normal 2 2" xfId="19071"/>
    <cellStyle name="Excel Built-in Normal 2 3" xfId="19072"/>
    <cellStyle name="Excel Built-in Normal 3" xfId="19073"/>
    <cellStyle name="Excel Built-in Normal 4" xfId="19074"/>
    <cellStyle name="Explanatory Text" xfId="19075"/>
    <cellStyle name="Explanatory Text 2" xfId="19076"/>
    <cellStyle name="Explanatory Text 3" xfId="19077"/>
    <cellStyle name="Explanatory Text 4" xfId="19078"/>
    <cellStyle name="Fixed" xfId="19079"/>
    <cellStyle name="fonteplan1" xfId="19080"/>
    <cellStyle name="Good" xfId="19081"/>
    <cellStyle name="Good 2" xfId="19082"/>
    <cellStyle name="Good 3" xfId="19083"/>
    <cellStyle name="Good 4" xfId="19084"/>
    <cellStyle name="Heading 1" xfId="19085"/>
    <cellStyle name="Heading 1 2" xfId="19086"/>
    <cellStyle name="Heading 1 3" xfId="19087"/>
    <cellStyle name="Heading 1 4" xfId="19088"/>
    <cellStyle name="Heading 2" xfId="19089"/>
    <cellStyle name="Heading 2 2" xfId="19090"/>
    <cellStyle name="Heading 2 3" xfId="19091"/>
    <cellStyle name="Heading 2 4" xfId="19092"/>
    <cellStyle name="Heading 3" xfId="19093"/>
    <cellStyle name="Heading 3 2" xfId="19094"/>
    <cellStyle name="Heading 3 3" xfId="19095"/>
    <cellStyle name="Heading 3 4" xfId="19096"/>
    <cellStyle name="Heading 4" xfId="19097"/>
    <cellStyle name="Heading 4 2" xfId="19098"/>
    <cellStyle name="Heading 4 3" xfId="19099"/>
    <cellStyle name="Heading 4 4" xfId="19100"/>
    <cellStyle name="Hipervínculo" xfId="44798" builtinId="8"/>
    <cellStyle name="Hipervínculo 2" xfId="103"/>
    <cellStyle name="Hipervínculo 2 10" xfId="19101"/>
    <cellStyle name="Hipervínculo 2 10 2" xfId="19102"/>
    <cellStyle name="Hipervínculo 2 10 3" xfId="19103"/>
    <cellStyle name="Hipervínculo 2 10 4" xfId="19104"/>
    <cellStyle name="Hipervínculo 2 10 5" xfId="19105"/>
    <cellStyle name="Hipervínculo 2 10 6" xfId="19106"/>
    <cellStyle name="Hipervínculo 2 10 7" xfId="19107"/>
    <cellStyle name="Hipervínculo 2 11" xfId="19108"/>
    <cellStyle name="Hipervínculo 2 11 2" xfId="19109"/>
    <cellStyle name="Hipervínculo 2 11 3" xfId="19110"/>
    <cellStyle name="Hipervínculo 2 11 4" xfId="19111"/>
    <cellStyle name="Hipervínculo 2 11 5" xfId="19112"/>
    <cellStyle name="Hipervínculo 2 11 6" xfId="19113"/>
    <cellStyle name="Hipervínculo 2 11 7" xfId="19114"/>
    <cellStyle name="Hipervínculo 2 12" xfId="19115"/>
    <cellStyle name="Hipervínculo 2 13" xfId="19116"/>
    <cellStyle name="Hipervínculo 2 14" xfId="19117"/>
    <cellStyle name="Hipervínculo 2 15" xfId="19118"/>
    <cellStyle name="Hipervínculo 2 16" xfId="19119"/>
    <cellStyle name="Hipervínculo 2 17" xfId="19120"/>
    <cellStyle name="Hipervínculo 2 18" xfId="19121"/>
    <cellStyle name="Hipervínculo 2 19" xfId="19122"/>
    <cellStyle name="Hipervínculo 2 2" xfId="19123"/>
    <cellStyle name="Hipervínculo 2 2 10" xfId="19124"/>
    <cellStyle name="Hipervínculo 2 2 11" xfId="19125"/>
    <cellStyle name="Hipervínculo 2 2 12" xfId="19126"/>
    <cellStyle name="Hipervínculo 2 2 13" xfId="19127"/>
    <cellStyle name="Hipervínculo 2 2 13 2" xfId="19128"/>
    <cellStyle name="Hipervínculo 2 2 14" xfId="19129"/>
    <cellStyle name="Hipervínculo 2 2 15" xfId="19130"/>
    <cellStyle name="Hipervínculo 2 2 16" xfId="19131"/>
    <cellStyle name="Hipervínculo 2 2 17" xfId="19132"/>
    <cellStyle name="Hipervínculo 2 2 18" xfId="19133"/>
    <cellStyle name="Hipervínculo 2 2 19" xfId="19134"/>
    <cellStyle name="Hipervínculo 2 2 2" xfId="19135"/>
    <cellStyle name="Hipervínculo 2 2 2 2" xfId="19136"/>
    <cellStyle name="Hipervínculo 2 2 2 2 2" xfId="19137"/>
    <cellStyle name="Hipervínculo 2 2 2 3" xfId="19138"/>
    <cellStyle name="Hipervínculo 2 2 2 4" xfId="19139"/>
    <cellStyle name="Hipervínculo 2 2 3" xfId="19140"/>
    <cellStyle name="Hipervínculo 2 2 4" xfId="19141"/>
    <cellStyle name="Hipervínculo 2 2 5" xfId="19142"/>
    <cellStyle name="Hipervínculo 2 2 6" xfId="19143"/>
    <cellStyle name="Hipervínculo 2 2 7" xfId="19144"/>
    <cellStyle name="Hipervínculo 2 2 8" xfId="19145"/>
    <cellStyle name="Hipervínculo 2 2 9" xfId="19146"/>
    <cellStyle name="Hipervínculo 2 20" xfId="19147"/>
    <cellStyle name="Hipervínculo 2 21" xfId="19148"/>
    <cellStyle name="Hipervínculo 2 22" xfId="19149"/>
    <cellStyle name="Hipervínculo 2 23" xfId="19150"/>
    <cellStyle name="Hipervínculo 2 24" xfId="19151"/>
    <cellStyle name="Hipervínculo 2 25" xfId="19152"/>
    <cellStyle name="Hipervínculo 2 26" xfId="19153"/>
    <cellStyle name="Hipervínculo 2 27" xfId="19154"/>
    <cellStyle name="Hipervínculo 2 28" xfId="19155"/>
    <cellStyle name="Hipervínculo 2 29" xfId="19156"/>
    <cellStyle name="Hipervínculo 2 3" xfId="19157"/>
    <cellStyle name="Hipervínculo 2 3 2" xfId="19158"/>
    <cellStyle name="Hipervínculo 2 3 2 2" xfId="19159"/>
    <cellStyle name="Hipervínculo 2 3 2 3" xfId="19160"/>
    <cellStyle name="Hipervínculo 2 3 3" xfId="19161"/>
    <cellStyle name="Hipervínculo 2 3 4" xfId="19162"/>
    <cellStyle name="Hipervínculo 2 3 5" xfId="19163"/>
    <cellStyle name="Hipervínculo 2 3 6" xfId="19164"/>
    <cellStyle name="Hipervínculo 2 3 7" xfId="19165"/>
    <cellStyle name="Hipervínculo 2 30" xfId="19166"/>
    <cellStyle name="Hipervínculo 2 31" xfId="19167"/>
    <cellStyle name="Hipervínculo 2 32" xfId="19168"/>
    <cellStyle name="Hipervínculo 2 33" xfId="19169"/>
    <cellStyle name="Hipervínculo 2 34" xfId="19170"/>
    <cellStyle name="Hipervínculo 2 35" xfId="19171"/>
    <cellStyle name="Hipervínculo 2 36" xfId="19172"/>
    <cellStyle name="Hipervínculo 2 37" xfId="19173"/>
    <cellStyle name="Hipervínculo 2 38" xfId="19174"/>
    <cellStyle name="Hipervínculo 2 39" xfId="19175"/>
    <cellStyle name="Hipervínculo 2 4" xfId="19176"/>
    <cellStyle name="Hipervínculo 2 4 2" xfId="19177"/>
    <cellStyle name="Hipervínculo 2 4 3" xfId="19178"/>
    <cellStyle name="Hipervínculo 2 4 4" xfId="19179"/>
    <cellStyle name="Hipervínculo 2 4 5" xfId="19180"/>
    <cellStyle name="Hipervínculo 2 4 6" xfId="19181"/>
    <cellStyle name="Hipervínculo 2 4 7" xfId="19182"/>
    <cellStyle name="Hipervínculo 2 40" xfId="19183"/>
    <cellStyle name="Hipervínculo 2 41" xfId="19184"/>
    <cellStyle name="Hipervínculo 2 42" xfId="19185"/>
    <cellStyle name="Hipervínculo 2 43" xfId="19186"/>
    <cellStyle name="Hipervínculo 2 44" xfId="19187"/>
    <cellStyle name="Hipervínculo 2 45" xfId="19188"/>
    <cellStyle name="Hipervínculo 2 45 2" xfId="19189"/>
    <cellStyle name="Hipervínculo 2 46" xfId="19190"/>
    <cellStyle name="Hipervínculo 2 47" xfId="19191"/>
    <cellStyle name="Hipervínculo 2 48" xfId="19192"/>
    <cellStyle name="Hipervínculo 2 49" xfId="19193"/>
    <cellStyle name="Hipervínculo 2 5" xfId="19194"/>
    <cellStyle name="Hipervínculo 2 5 2" xfId="19195"/>
    <cellStyle name="Hipervínculo 2 5 3" xfId="19196"/>
    <cellStyle name="Hipervínculo 2 5 4" xfId="19197"/>
    <cellStyle name="Hipervínculo 2 5 5" xfId="19198"/>
    <cellStyle name="Hipervínculo 2 5 6" xfId="19199"/>
    <cellStyle name="Hipervínculo 2 5 7" xfId="19200"/>
    <cellStyle name="Hipervínculo 2 50" xfId="19201"/>
    <cellStyle name="Hipervínculo 2 51" xfId="19202"/>
    <cellStyle name="Hipervínculo 2 52" xfId="19203"/>
    <cellStyle name="Hipervínculo 2 53" xfId="19204"/>
    <cellStyle name="Hipervínculo 2 54" xfId="19205"/>
    <cellStyle name="Hipervínculo 2 55" xfId="19206"/>
    <cellStyle name="Hipervínculo 2 56" xfId="19207"/>
    <cellStyle name="Hipervínculo 2 57" xfId="19208"/>
    <cellStyle name="Hipervínculo 2 58" xfId="19209"/>
    <cellStyle name="Hipervínculo 2 59" xfId="19210"/>
    <cellStyle name="Hipervínculo 2 6" xfId="19211"/>
    <cellStyle name="Hipervínculo 2 6 2" xfId="19212"/>
    <cellStyle name="Hipervínculo 2 6 3" xfId="19213"/>
    <cellStyle name="Hipervínculo 2 6 4" xfId="19214"/>
    <cellStyle name="Hipervínculo 2 6 5" xfId="19215"/>
    <cellStyle name="Hipervínculo 2 6 6" xfId="19216"/>
    <cellStyle name="Hipervínculo 2 6 7" xfId="19217"/>
    <cellStyle name="Hipervínculo 2 60" xfId="19218"/>
    <cellStyle name="Hipervínculo 2 61" xfId="19219"/>
    <cellStyle name="Hipervínculo 2 62" xfId="19220"/>
    <cellStyle name="Hipervínculo 2 63" xfId="19221"/>
    <cellStyle name="Hipervínculo 2 64" xfId="19222"/>
    <cellStyle name="Hipervínculo 2 65" xfId="19223"/>
    <cellStyle name="Hipervínculo 2 66" xfId="19224"/>
    <cellStyle name="Hipervínculo 2 7" xfId="19225"/>
    <cellStyle name="Hipervínculo 2 7 2" xfId="19226"/>
    <cellStyle name="Hipervínculo 2 7 3" xfId="19227"/>
    <cellStyle name="Hipervínculo 2 7 4" xfId="19228"/>
    <cellStyle name="Hipervínculo 2 7 5" xfId="19229"/>
    <cellStyle name="Hipervínculo 2 7 6" xfId="19230"/>
    <cellStyle name="Hipervínculo 2 7 7" xfId="19231"/>
    <cellStyle name="Hipervínculo 2 8" xfId="19232"/>
    <cellStyle name="Hipervínculo 2 8 2" xfId="19233"/>
    <cellStyle name="Hipervínculo 2 8 3" xfId="19234"/>
    <cellStyle name="Hipervínculo 2 8 4" xfId="19235"/>
    <cellStyle name="Hipervínculo 2 8 5" xfId="19236"/>
    <cellStyle name="Hipervínculo 2 8 6" xfId="19237"/>
    <cellStyle name="Hipervínculo 2 8 7" xfId="19238"/>
    <cellStyle name="Hipervínculo 2 9" xfId="19239"/>
    <cellStyle name="Hipervínculo 2 9 2" xfId="19240"/>
    <cellStyle name="Hipervínculo 2 9 3" xfId="19241"/>
    <cellStyle name="Hipervínculo 2 9 4" xfId="19242"/>
    <cellStyle name="Hipervínculo 2 9 5" xfId="19243"/>
    <cellStyle name="Hipervínculo 2 9 6" xfId="19244"/>
    <cellStyle name="Hipervínculo 2 9 7" xfId="19245"/>
    <cellStyle name="Hipervínculo 3" xfId="104"/>
    <cellStyle name="Hipervínculo 3 10" xfId="19246"/>
    <cellStyle name="Hipervínculo 3 10 2" xfId="19247"/>
    <cellStyle name="Hipervínculo 3 10 3" xfId="19248"/>
    <cellStyle name="Hipervínculo 3 10 4" xfId="19249"/>
    <cellStyle name="Hipervínculo 3 10 5" xfId="19250"/>
    <cellStyle name="Hipervínculo 3 10 6" xfId="19251"/>
    <cellStyle name="Hipervínculo 3 10 7" xfId="19252"/>
    <cellStyle name="Hipervínculo 3 11" xfId="19253"/>
    <cellStyle name="Hipervínculo 3 11 2" xfId="19254"/>
    <cellStyle name="Hipervínculo 3 11 3" xfId="19255"/>
    <cellStyle name="Hipervínculo 3 11 4" xfId="19256"/>
    <cellStyle name="Hipervínculo 3 11 5" xfId="19257"/>
    <cellStyle name="Hipervínculo 3 11 6" xfId="19258"/>
    <cellStyle name="Hipervínculo 3 11 7" xfId="19259"/>
    <cellStyle name="Hipervínculo 3 12" xfId="19260"/>
    <cellStyle name="Hipervínculo 3 13" xfId="19261"/>
    <cellStyle name="Hipervínculo 3 14" xfId="19262"/>
    <cellStyle name="Hipervínculo 3 15" xfId="19263"/>
    <cellStyle name="Hipervínculo 3 16" xfId="19264"/>
    <cellStyle name="Hipervínculo 3 17" xfId="19265"/>
    <cellStyle name="Hipervínculo 3 18" xfId="19266"/>
    <cellStyle name="Hipervínculo 3 19" xfId="19267"/>
    <cellStyle name="Hipervínculo 3 2" xfId="19268"/>
    <cellStyle name="Hipervínculo 3 2 2" xfId="19269"/>
    <cellStyle name="Hipervínculo 3 2 2 2" xfId="19270"/>
    <cellStyle name="Hipervínculo 3 2 2 3" xfId="19271"/>
    <cellStyle name="Hipervínculo 3 2 3" xfId="19272"/>
    <cellStyle name="Hipervínculo 3 2 4" xfId="19273"/>
    <cellStyle name="Hipervínculo 3 2 5" xfId="19274"/>
    <cellStyle name="Hipervínculo 3 2 6" xfId="19275"/>
    <cellStyle name="Hipervínculo 3 2 7" xfId="19276"/>
    <cellStyle name="Hipervínculo 3 20" xfId="19277"/>
    <cellStyle name="Hipervínculo 3 21" xfId="19278"/>
    <cellStyle name="Hipervínculo 3 22" xfId="19279"/>
    <cellStyle name="Hipervínculo 3 23" xfId="19280"/>
    <cellStyle name="Hipervínculo 3 24" xfId="19281"/>
    <cellStyle name="Hipervínculo 3 25" xfId="19282"/>
    <cellStyle name="Hipervínculo 3 26" xfId="19283"/>
    <cellStyle name="Hipervínculo 3 27" xfId="19284"/>
    <cellStyle name="Hipervínculo 3 28" xfId="19285"/>
    <cellStyle name="Hipervínculo 3 29" xfId="19286"/>
    <cellStyle name="Hipervínculo 3 3" xfId="19287"/>
    <cellStyle name="Hipervínculo 3 3 2" xfId="19288"/>
    <cellStyle name="Hipervínculo 3 3 3" xfId="19289"/>
    <cellStyle name="Hipervínculo 3 3 4" xfId="19290"/>
    <cellStyle name="Hipervínculo 3 3 5" xfId="19291"/>
    <cellStyle name="Hipervínculo 3 3 6" xfId="19292"/>
    <cellStyle name="Hipervínculo 3 3 7" xfId="19293"/>
    <cellStyle name="Hipervínculo 3 30" xfId="19294"/>
    <cellStyle name="Hipervínculo 3 31" xfId="19295"/>
    <cellStyle name="Hipervínculo 3 32" xfId="19296"/>
    <cellStyle name="Hipervínculo 3 33" xfId="19297"/>
    <cellStyle name="Hipervínculo 3 34" xfId="19298"/>
    <cellStyle name="Hipervínculo 3 35" xfId="19299"/>
    <cellStyle name="Hipervínculo 3 36" xfId="19300"/>
    <cellStyle name="Hipervínculo 3 37" xfId="19301"/>
    <cellStyle name="Hipervínculo 3 38" xfId="19302"/>
    <cellStyle name="Hipervínculo 3 39" xfId="19303"/>
    <cellStyle name="Hipervínculo 3 4" xfId="19304"/>
    <cellStyle name="Hipervínculo 3 4 2" xfId="19305"/>
    <cellStyle name="Hipervínculo 3 4 3" xfId="19306"/>
    <cellStyle name="Hipervínculo 3 4 4" xfId="19307"/>
    <cellStyle name="Hipervínculo 3 4 5" xfId="19308"/>
    <cellStyle name="Hipervínculo 3 4 6" xfId="19309"/>
    <cellStyle name="Hipervínculo 3 4 7" xfId="19310"/>
    <cellStyle name="Hipervínculo 3 40" xfId="19311"/>
    <cellStyle name="Hipervínculo 3 41" xfId="19312"/>
    <cellStyle name="Hipervínculo 3 42" xfId="19313"/>
    <cellStyle name="Hipervínculo 3 43" xfId="19314"/>
    <cellStyle name="Hipervínculo 3 43 2" xfId="19315"/>
    <cellStyle name="Hipervínculo 3 44" xfId="19316"/>
    <cellStyle name="Hipervínculo 3 45" xfId="19317"/>
    <cellStyle name="Hipervínculo 3 46" xfId="19318"/>
    <cellStyle name="Hipervínculo 3 47" xfId="19319"/>
    <cellStyle name="Hipervínculo 3 48" xfId="19320"/>
    <cellStyle name="Hipervínculo 3 49" xfId="19321"/>
    <cellStyle name="Hipervínculo 3 5" xfId="19322"/>
    <cellStyle name="Hipervínculo 3 5 2" xfId="19323"/>
    <cellStyle name="Hipervínculo 3 5 3" xfId="19324"/>
    <cellStyle name="Hipervínculo 3 5 4" xfId="19325"/>
    <cellStyle name="Hipervínculo 3 5 5" xfId="19326"/>
    <cellStyle name="Hipervínculo 3 5 6" xfId="19327"/>
    <cellStyle name="Hipervínculo 3 5 7" xfId="19328"/>
    <cellStyle name="Hipervínculo 3 6" xfId="19329"/>
    <cellStyle name="Hipervínculo 3 6 2" xfId="19330"/>
    <cellStyle name="Hipervínculo 3 6 3" xfId="19331"/>
    <cellStyle name="Hipervínculo 3 6 4" xfId="19332"/>
    <cellStyle name="Hipervínculo 3 6 5" xfId="19333"/>
    <cellStyle name="Hipervínculo 3 6 6" xfId="19334"/>
    <cellStyle name="Hipervínculo 3 6 7" xfId="19335"/>
    <cellStyle name="Hipervínculo 3 7" xfId="19336"/>
    <cellStyle name="Hipervínculo 3 7 2" xfId="19337"/>
    <cellStyle name="Hipervínculo 3 7 3" xfId="19338"/>
    <cellStyle name="Hipervínculo 3 7 4" xfId="19339"/>
    <cellStyle name="Hipervínculo 3 7 5" xfId="19340"/>
    <cellStyle name="Hipervínculo 3 7 6" xfId="19341"/>
    <cellStyle name="Hipervínculo 3 7 7" xfId="19342"/>
    <cellStyle name="Hipervínculo 3 8" xfId="19343"/>
    <cellStyle name="Hipervínculo 3 8 2" xfId="19344"/>
    <cellStyle name="Hipervínculo 3 8 3" xfId="19345"/>
    <cellStyle name="Hipervínculo 3 8 4" xfId="19346"/>
    <cellStyle name="Hipervínculo 3 8 5" xfId="19347"/>
    <cellStyle name="Hipervínculo 3 8 6" xfId="19348"/>
    <cellStyle name="Hipervínculo 3 8 7" xfId="19349"/>
    <cellStyle name="Hipervínculo 3 9" xfId="19350"/>
    <cellStyle name="Hipervínculo 3 9 2" xfId="19351"/>
    <cellStyle name="Hipervínculo 3 9 3" xfId="19352"/>
    <cellStyle name="Hipervínculo 3 9 4" xfId="19353"/>
    <cellStyle name="Hipervínculo 3 9 5" xfId="19354"/>
    <cellStyle name="Hipervínculo 3 9 6" xfId="19355"/>
    <cellStyle name="Hipervínculo 3 9 7" xfId="19356"/>
    <cellStyle name="Hipervínculo 4" xfId="105"/>
    <cellStyle name="Hipervínculo 4 2" xfId="19357"/>
    <cellStyle name="Hipervínculo 4 3" xfId="19358"/>
    <cellStyle name="Hipervínculo 4 4" xfId="19359"/>
    <cellStyle name="Hipervínculo 5" xfId="19360"/>
    <cellStyle name="Hipervínculo 5 2" xfId="19361"/>
    <cellStyle name="Hipervínculo 6" xfId="19362"/>
    <cellStyle name="Hipervínculo 7" xfId="19363"/>
    <cellStyle name="Hipervínculo 8" xfId="19364"/>
    <cellStyle name="Hipervínculo 9" xfId="19365"/>
    <cellStyle name="IBM Cognos - Calculated Column" xfId="44763"/>
    <cellStyle name="IBM Cognos - Calculated Column Name" xfId="44764"/>
    <cellStyle name="IBM Cognos - Calculated Row" xfId="44765"/>
    <cellStyle name="IBM Cognos - Calculated Row Name" xfId="44766"/>
    <cellStyle name="IBM Cognos - Column Name" xfId="44767"/>
    <cellStyle name="IBM Cognos - Column Template" xfId="44768"/>
    <cellStyle name="IBM Cognos - Group Name" xfId="44769"/>
    <cellStyle name="IBM Cognos - List Name" xfId="44770"/>
    <cellStyle name="IBM Cognos - Measure" xfId="44771"/>
    <cellStyle name="IBM Cognos - Measure Name" xfId="44772"/>
    <cellStyle name="IBM Cognos - Measure Summary" xfId="44773"/>
    <cellStyle name="IBM Cognos - Measure Template" xfId="44774"/>
    <cellStyle name="IBM Cognos - More" xfId="44775"/>
    <cellStyle name="IBM Cognos - Row Name" xfId="44776"/>
    <cellStyle name="IBM Cognos - Row Template" xfId="44777"/>
    <cellStyle name="IBM Cognos - Summary Column Name" xfId="44778"/>
    <cellStyle name="IBM Cognos - Summary Row Name" xfId="44779"/>
    <cellStyle name="imf-one decimal" xfId="19366"/>
    <cellStyle name="imf-one decimal 2" xfId="19367"/>
    <cellStyle name="imf-one decimal 2 2" xfId="19368"/>
    <cellStyle name="imf-one decimal 3" xfId="19369"/>
    <cellStyle name="imf-one decimal 4" xfId="19370"/>
    <cellStyle name="imf-zero decimal" xfId="19371"/>
    <cellStyle name="imf-zero decimal 2" xfId="19372"/>
    <cellStyle name="imf-zero decimal 2 2" xfId="19373"/>
    <cellStyle name="imf-zero decimal 3" xfId="19374"/>
    <cellStyle name="imf-zero decimal 4" xfId="19375"/>
    <cellStyle name="Incorrecto 10" xfId="19376"/>
    <cellStyle name="Incorrecto 10 2" xfId="19377"/>
    <cellStyle name="Incorrecto 10 2 2" xfId="19378"/>
    <cellStyle name="Incorrecto 10 2 3" xfId="19379"/>
    <cellStyle name="Incorrecto 10 3" xfId="19380"/>
    <cellStyle name="Incorrecto 10 4" xfId="19381"/>
    <cellStyle name="Incorrecto 100" xfId="19382"/>
    <cellStyle name="Incorrecto 100 2" xfId="19383"/>
    <cellStyle name="Incorrecto 100 2 2" xfId="19384"/>
    <cellStyle name="Incorrecto 100 2 3" xfId="19385"/>
    <cellStyle name="Incorrecto 100 3" xfId="19386"/>
    <cellStyle name="Incorrecto 100 4" xfId="19387"/>
    <cellStyle name="Incorrecto 101" xfId="19388"/>
    <cellStyle name="Incorrecto 101 2" xfId="19389"/>
    <cellStyle name="Incorrecto 101 2 2" xfId="19390"/>
    <cellStyle name="Incorrecto 101 2 3" xfId="19391"/>
    <cellStyle name="Incorrecto 101 3" xfId="19392"/>
    <cellStyle name="Incorrecto 101 4" xfId="19393"/>
    <cellStyle name="Incorrecto 102" xfId="19394"/>
    <cellStyle name="Incorrecto 102 2" xfId="19395"/>
    <cellStyle name="Incorrecto 102 2 2" xfId="19396"/>
    <cellStyle name="Incorrecto 102 2 3" xfId="19397"/>
    <cellStyle name="Incorrecto 102 3" xfId="19398"/>
    <cellStyle name="Incorrecto 102 4" xfId="19399"/>
    <cellStyle name="Incorrecto 103" xfId="19400"/>
    <cellStyle name="Incorrecto 103 2" xfId="19401"/>
    <cellStyle name="Incorrecto 103 2 2" xfId="19402"/>
    <cellStyle name="Incorrecto 103 2 3" xfId="19403"/>
    <cellStyle name="Incorrecto 103 3" xfId="19404"/>
    <cellStyle name="Incorrecto 103 4" xfId="19405"/>
    <cellStyle name="Incorrecto 104" xfId="19406"/>
    <cellStyle name="Incorrecto 104 2" xfId="19407"/>
    <cellStyle name="Incorrecto 104 2 2" xfId="19408"/>
    <cellStyle name="Incorrecto 104 2 3" xfId="19409"/>
    <cellStyle name="Incorrecto 104 3" xfId="19410"/>
    <cellStyle name="Incorrecto 104 4" xfId="19411"/>
    <cellStyle name="Incorrecto 105" xfId="19412"/>
    <cellStyle name="Incorrecto 105 2" xfId="19413"/>
    <cellStyle name="Incorrecto 105 2 2" xfId="19414"/>
    <cellStyle name="Incorrecto 105 2 3" xfId="19415"/>
    <cellStyle name="Incorrecto 105 3" xfId="19416"/>
    <cellStyle name="Incorrecto 105 4" xfId="19417"/>
    <cellStyle name="Incorrecto 106" xfId="19418"/>
    <cellStyle name="Incorrecto 106 2" xfId="19419"/>
    <cellStyle name="Incorrecto 106 2 2" xfId="19420"/>
    <cellStyle name="Incorrecto 106 2 3" xfId="19421"/>
    <cellStyle name="Incorrecto 106 3" xfId="19422"/>
    <cellStyle name="Incorrecto 106 4" xfId="19423"/>
    <cellStyle name="Incorrecto 107" xfId="19424"/>
    <cellStyle name="Incorrecto 107 2" xfId="19425"/>
    <cellStyle name="Incorrecto 107 2 2" xfId="19426"/>
    <cellStyle name="Incorrecto 107 2 3" xfId="19427"/>
    <cellStyle name="Incorrecto 107 3" xfId="19428"/>
    <cellStyle name="Incorrecto 107 4" xfId="19429"/>
    <cellStyle name="Incorrecto 108" xfId="19430"/>
    <cellStyle name="Incorrecto 108 2" xfId="19431"/>
    <cellStyle name="Incorrecto 108 2 2" xfId="19432"/>
    <cellStyle name="Incorrecto 108 2 3" xfId="19433"/>
    <cellStyle name="Incorrecto 108 3" xfId="19434"/>
    <cellStyle name="Incorrecto 108 4" xfId="19435"/>
    <cellStyle name="Incorrecto 109" xfId="19436"/>
    <cellStyle name="Incorrecto 109 2" xfId="19437"/>
    <cellStyle name="Incorrecto 109 2 2" xfId="19438"/>
    <cellStyle name="Incorrecto 109 2 3" xfId="19439"/>
    <cellStyle name="Incorrecto 109 3" xfId="19440"/>
    <cellStyle name="Incorrecto 109 4" xfId="19441"/>
    <cellStyle name="Incorrecto 11" xfId="19442"/>
    <cellStyle name="Incorrecto 11 2" xfId="19443"/>
    <cellStyle name="Incorrecto 11 2 2" xfId="19444"/>
    <cellStyle name="Incorrecto 11 2 3" xfId="19445"/>
    <cellStyle name="Incorrecto 11 3" xfId="19446"/>
    <cellStyle name="Incorrecto 11 4" xfId="19447"/>
    <cellStyle name="Incorrecto 110" xfId="19448"/>
    <cellStyle name="Incorrecto 110 2" xfId="19449"/>
    <cellStyle name="Incorrecto 110 2 2" xfId="19450"/>
    <cellStyle name="Incorrecto 110 2 3" xfId="19451"/>
    <cellStyle name="Incorrecto 110 3" xfId="19452"/>
    <cellStyle name="Incorrecto 110 4" xfId="19453"/>
    <cellStyle name="Incorrecto 111" xfId="19454"/>
    <cellStyle name="Incorrecto 111 2" xfId="19455"/>
    <cellStyle name="Incorrecto 111 2 2" xfId="19456"/>
    <cellStyle name="Incorrecto 111 2 3" xfId="19457"/>
    <cellStyle name="Incorrecto 111 3" xfId="19458"/>
    <cellStyle name="Incorrecto 111 4" xfId="19459"/>
    <cellStyle name="Incorrecto 112" xfId="19460"/>
    <cellStyle name="Incorrecto 112 2" xfId="19461"/>
    <cellStyle name="Incorrecto 112 2 2" xfId="19462"/>
    <cellStyle name="Incorrecto 112 2 3" xfId="19463"/>
    <cellStyle name="Incorrecto 112 3" xfId="19464"/>
    <cellStyle name="Incorrecto 112 4" xfId="19465"/>
    <cellStyle name="Incorrecto 113" xfId="19466"/>
    <cellStyle name="Incorrecto 113 2" xfId="19467"/>
    <cellStyle name="Incorrecto 113 2 2" xfId="19468"/>
    <cellStyle name="Incorrecto 113 2 3" xfId="19469"/>
    <cellStyle name="Incorrecto 113 3" xfId="19470"/>
    <cellStyle name="Incorrecto 113 4" xfId="19471"/>
    <cellStyle name="Incorrecto 114" xfId="19472"/>
    <cellStyle name="Incorrecto 114 2" xfId="19473"/>
    <cellStyle name="Incorrecto 114 2 2" xfId="19474"/>
    <cellStyle name="Incorrecto 114 2 3" xfId="19475"/>
    <cellStyle name="Incorrecto 114 3" xfId="19476"/>
    <cellStyle name="Incorrecto 114 4" xfId="19477"/>
    <cellStyle name="Incorrecto 115" xfId="19478"/>
    <cellStyle name="Incorrecto 115 2" xfId="19479"/>
    <cellStyle name="Incorrecto 115 2 2" xfId="19480"/>
    <cellStyle name="Incorrecto 115 2 3" xfId="19481"/>
    <cellStyle name="Incorrecto 115 3" xfId="19482"/>
    <cellStyle name="Incorrecto 115 4" xfId="19483"/>
    <cellStyle name="Incorrecto 116" xfId="19484"/>
    <cellStyle name="Incorrecto 116 2" xfId="19485"/>
    <cellStyle name="Incorrecto 116 2 2" xfId="19486"/>
    <cellStyle name="Incorrecto 116 2 3" xfId="19487"/>
    <cellStyle name="Incorrecto 116 3" xfId="19488"/>
    <cellStyle name="Incorrecto 116 4" xfId="19489"/>
    <cellStyle name="Incorrecto 117" xfId="19490"/>
    <cellStyle name="Incorrecto 117 2" xfId="19491"/>
    <cellStyle name="Incorrecto 117 2 2" xfId="19492"/>
    <cellStyle name="Incorrecto 117 2 3" xfId="19493"/>
    <cellStyle name="Incorrecto 117 3" xfId="19494"/>
    <cellStyle name="Incorrecto 117 4" xfId="19495"/>
    <cellStyle name="Incorrecto 118" xfId="19496"/>
    <cellStyle name="Incorrecto 118 2" xfId="19497"/>
    <cellStyle name="Incorrecto 118 2 2" xfId="19498"/>
    <cellStyle name="Incorrecto 118 2 3" xfId="19499"/>
    <cellStyle name="Incorrecto 118 3" xfId="19500"/>
    <cellStyle name="Incorrecto 118 4" xfId="19501"/>
    <cellStyle name="Incorrecto 119" xfId="19502"/>
    <cellStyle name="Incorrecto 119 2" xfId="19503"/>
    <cellStyle name="Incorrecto 119 2 2" xfId="19504"/>
    <cellStyle name="Incorrecto 119 2 3" xfId="19505"/>
    <cellStyle name="Incorrecto 119 3" xfId="19506"/>
    <cellStyle name="Incorrecto 119 4" xfId="19507"/>
    <cellStyle name="Incorrecto 12" xfId="19508"/>
    <cellStyle name="Incorrecto 12 2" xfId="19509"/>
    <cellStyle name="Incorrecto 12 2 2" xfId="19510"/>
    <cellStyle name="Incorrecto 12 2 3" xfId="19511"/>
    <cellStyle name="Incorrecto 12 3" xfId="19512"/>
    <cellStyle name="Incorrecto 12 4" xfId="19513"/>
    <cellStyle name="Incorrecto 120" xfId="19514"/>
    <cellStyle name="Incorrecto 120 2" xfId="19515"/>
    <cellStyle name="Incorrecto 120 2 2" xfId="19516"/>
    <cellStyle name="Incorrecto 120 2 3" xfId="19517"/>
    <cellStyle name="Incorrecto 120 3" xfId="19518"/>
    <cellStyle name="Incorrecto 120 4" xfId="19519"/>
    <cellStyle name="Incorrecto 121" xfId="19520"/>
    <cellStyle name="Incorrecto 121 2" xfId="19521"/>
    <cellStyle name="Incorrecto 121 2 2" xfId="19522"/>
    <cellStyle name="Incorrecto 121 2 3" xfId="19523"/>
    <cellStyle name="Incorrecto 121 3" xfId="19524"/>
    <cellStyle name="Incorrecto 121 4" xfId="19525"/>
    <cellStyle name="Incorrecto 122" xfId="19526"/>
    <cellStyle name="Incorrecto 122 2" xfId="19527"/>
    <cellStyle name="Incorrecto 122 2 2" xfId="19528"/>
    <cellStyle name="Incorrecto 122 2 3" xfId="19529"/>
    <cellStyle name="Incorrecto 122 3" xfId="19530"/>
    <cellStyle name="Incorrecto 122 4" xfId="19531"/>
    <cellStyle name="Incorrecto 123" xfId="19532"/>
    <cellStyle name="Incorrecto 123 2" xfId="19533"/>
    <cellStyle name="Incorrecto 123 2 2" xfId="19534"/>
    <cellStyle name="Incorrecto 123 2 3" xfId="19535"/>
    <cellStyle name="Incorrecto 123 3" xfId="19536"/>
    <cellStyle name="Incorrecto 123 4" xfId="19537"/>
    <cellStyle name="Incorrecto 124" xfId="19538"/>
    <cellStyle name="Incorrecto 124 2" xfId="19539"/>
    <cellStyle name="Incorrecto 124 2 2" xfId="19540"/>
    <cellStyle name="Incorrecto 124 2 3" xfId="19541"/>
    <cellStyle name="Incorrecto 124 3" xfId="19542"/>
    <cellStyle name="Incorrecto 124 4" xfId="19543"/>
    <cellStyle name="Incorrecto 125" xfId="19544"/>
    <cellStyle name="Incorrecto 125 2" xfId="19545"/>
    <cellStyle name="Incorrecto 125 2 2" xfId="19546"/>
    <cellStyle name="Incorrecto 125 2 3" xfId="19547"/>
    <cellStyle name="Incorrecto 125 3" xfId="19548"/>
    <cellStyle name="Incorrecto 125 4" xfId="19549"/>
    <cellStyle name="Incorrecto 126" xfId="19550"/>
    <cellStyle name="Incorrecto 126 2" xfId="19551"/>
    <cellStyle name="Incorrecto 126 2 2" xfId="19552"/>
    <cellStyle name="Incorrecto 126 2 3" xfId="19553"/>
    <cellStyle name="Incorrecto 126 3" xfId="19554"/>
    <cellStyle name="Incorrecto 126 4" xfId="19555"/>
    <cellStyle name="Incorrecto 127" xfId="19556"/>
    <cellStyle name="Incorrecto 127 2" xfId="19557"/>
    <cellStyle name="Incorrecto 127 2 2" xfId="19558"/>
    <cellStyle name="Incorrecto 127 2 3" xfId="19559"/>
    <cellStyle name="Incorrecto 127 3" xfId="19560"/>
    <cellStyle name="Incorrecto 127 4" xfId="19561"/>
    <cellStyle name="Incorrecto 128" xfId="19562"/>
    <cellStyle name="Incorrecto 128 2" xfId="19563"/>
    <cellStyle name="Incorrecto 128 2 2" xfId="19564"/>
    <cellStyle name="Incorrecto 128 2 3" xfId="19565"/>
    <cellStyle name="Incorrecto 128 3" xfId="19566"/>
    <cellStyle name="Incorrecto 128 4" xfId="19567"/>
    <cellStyle name="Incorrecto 129" xfId="19568"/>
    <cellStyle name="Incorrecto 129 2" xfId="19569"/>
    <cellStyle name="Incorrecto 129 2 2" xfId="19570"/>
    <cellStyle name="Incorrecto 129 2 3" xfId="19571"/>
    <cellStyle name="Incorrecto 129 3" xfId="19572"/>
    <cellStyle name="Incorrecto 129 4" xfId="19573"/>
    <cellStyle name="Incorrecto 13" xfId="19574"/>
    <cellStyle name="Incorrecto 13 2" xfId="19575"/>
    <cellStyle name="Incorrecto 13 2 2" xfId="19576"/>
    <cellStyle name="Incorrecto 13 2 3" xfId="19577"/>
    <cellStyle name="Incorrecto 13 3" xfId="19578"/>
    <cellStyle name="Incorrecto 13 4" xfId="19579"/>
    <cellStyle name="Incorrecto 130" xfId="19580"/>
    <cellStyle name="Incorrecto 130 2" xfId="19581"/>
    <cellStyle name="Incorrecto 130 2 2" xfId="19582"/>
    <cellStyle name="Incorrecto 130 2 3" xfId="19583"/>
    <cellStyle name="Incorrecto 130 3" xfId="19584"/>
    <cellStyle name="Incorrecto 130 4" xfId="19585"/>
    <cellStyle name="Incorrecto 131" xfId="19586"/>
    <cellStyle name="Incorrecto 131 2" xfId="19587"/>
    <cellStyle name="Incorrecto 131 2 2" xfId="19588"/>
    <cellStyle name="Incorrecto 131 2 3" xfId="19589"/>
    <cellStyle name="Incorrecto 131 3" xfId="19590"/>
    <cellStyle name="Incorrecto 131 4" xfId="19591"/>
    <cellStyle name="Incorrecto 132" xfId="19592"/>
    <cellStyle name="Incorrecto 132 2" xfId="19593"/>
    <cellStyle name="Incorrecto 132 2 2" xfId="19594"/>
    <cellStyle name="Incorrecto 132 2 3" xfId="19595"/>
    <cellStyle name="Incorrecto 132 3" xfId="19596"/>
    <cellStyle name="Incorrecto 132 4" xfId="19597"/>
    <cellStyle name="Incorrecto 133" xfId="19598"/>
    <cellStyle name="Incorrecto 133 2" xfId="19599"/>
    <cellStyle name="Incorrecto 133 2 2" xfId="19600"/>
    <cellStyle name="Incorrecto 133 2 3" xfId="19601"/>
    <cellStyle name="Incorrecto 133 3" xfId="19602"/>
    <cellStyle name="Incorrecto 133 4" xfId="19603"/>
    <cellStyle name="Incorrecto 134" xfId="19604"/>
    <cellStyle name="Incorrecto 134 2" xfId="19605"/>
    <cellStyle name="Incorrecto 134 2 2" xfId="19606"/>
    <cellStyle name="Incorrecto 134 2 3" xfId="19607"/>
    <cellStyle name="Incorrecto 134 3" xfId="19608"/>
    <cellStyle name="Incorrecto 134 4" xfId="19609"/>
    <cellStyle name="Incorrecto 135" xfId="19610"/>
    <cellStyle name="Incorrecto 135 2" xfId="19611"/>
    <cellStyle name="Incorrecto 135 2 2" xfId="19612"/>
    <cellStyle name="Incorrecto 135 2 3" xfId="19613"/>
    <cellStyle name="Incorrecto 135 3" xfId="19614"/>
    <cellStyle name="Incorrecto 135 4" xfId="19615"/>
    <cellStyle name="Incorrecto 136" xfId="19616"/>
    <cellStyle name="Incorrecto 136 2" xfId="19617"/>
    <cellStyle name="Incorrecto 136 2 2" xfId="19618"/>
    <cellStyle name="Incorrecto 136 2 3" xfId="19619"/>
    <cellStyle name="Incorrecto 136 3" xfId="19620"/>
    <cellStyle name="Incorrecto 136 4" xfId="19621"/>
    <cellStyle name="Incorrecto 137" xfId="19622"/>
    <cellStyle name="Incorrecto 137 2" xfId="19623"/>
    <cellStyle name="Incorrecto 137 2 2" xfId="19624"/>
    <cellStyle name="Incorrecto 137 2 3" xfId="19625"/>
    <cellStyle name="Incorrecto 137 3" xfId="19626"/>
    <cellStyle name="Incorrecto 137 4" xfId="19627"/>
    <cellStyle name="Incorrecto 138" xfId="19628"/>
    <cellStyle name="Incorrecto 138 2" xfId="19629"/>
    <cellStyle name="Incorrecto 138 2 2" xfId="19630"/>
    <cellStyle name="Incorrecto 138 2 3" xfId="19631"/>
    <cellStyle name="Incorrecto 138 3" xfId="19632"/>
    <cellStyle name="Incorrecto 138 4" xfId="19633"/>
    <cellStyle name="Incorrecto 139" xfId="19634"/>
    <cellStyle name="Incorrecto 139 2" xfId="19635"/>
    <cellStyle name="Incorrecto 139 2 2" xfId="19636"/>
    <cellStyle name="Incorrecto 139 2 3" xfId="19637"/>
    <cellStyle name="Incorrecto 139 3" xfId="19638"/>
    <cellStyle name="Incorrecto 139 4" xfId="19639"/>
    <cellStyle name="Incorrecto 14" xfId="19640"/>
    <cellStyle name="Incorrecto 14 2" xfId="19641"/>
    <cellStyle name="Incorrecto 14 2 2" xfId="19642"/>
    <cellStyle name="Incorrecto 14 2 3" xfId="19643"/>
    <cellStyle name="Incorrecto 14 3" xfId="19644"/>
    <cellStyle name="Incorrecto 14 4" xfId="19645"/>
    <cellStyle name="Incorrecto 140" xfId="19646"/>
    <cellStyle name="Incorrecto 140 2" xfId="19647"/>
    <cellStyle name="Incorrecto 140 2 2" xfId="19648"/>
    <cellStyle name="Incorrecto 140 2 3" xfId="19649"/>
    <cellStyle name="Incorrecto 140 3" xfId="19650"/>
    <cellStyle name="Incorrecto 140 4" xfId="19651"/>
    <cellStyle name="Incorrecto 141" xfId="19652"/>
    <cellStyle name="Incorrecto 141 2" xfId="19653"/>
    <cellStyle name="Incorrecto 141 2 2" xfId="19654"/>
    <cellStyle name="Incorrecto 141 2 3" xfId="19655"/>
    <cellStyle name="Incorrecto 141 3" xfId="19656"/>
    <cellStyle name="Incorrecto 141 4" xfId="19657"/>
    <cellStyle name="Incorrecto 142" xfId="19658"/>
    <cellStyle name="Incorrecto 142 2" xfId="19659"/>
    <cellStyle name="Incorrecto 142 2 2" xfId="19660"/>
    <cellStyle name="Incorrecto 142 2 3" xfId="19661"/>
    <cellStyle name="Incorrecto 142 3" xfId="19662"/>
    <cellStyle name="Incorrecto 142 4" xfId="19663"/>
    <cellStyle name="Incorrecto 143" xfId="19664"/>
    <cellStyle name="Incorrecto 143 2" xfId="19665"/>
    <cellStyle name="Incorrecto 143 2 2" xfId="19666"/>
    <cellStyle name="Incorrecto 143 2 3" xfId="19667"/>
    <cellStyle name="Incorrecto 143 3" xfId="19668"/>
    <cellStyle name="Incorrecto 143 4" xfId="19669"/>
    <cellStyle name="Incorrecto 144" xfId="19670"/>
    <cellStyle name="Incorrecto 144 2" xfId="19671"/>
    <cellStyle name="Incorrecto 144 2 2" xfId="19672"/>
    <cellStyle name="Incorrecto 144 2 3" xfId="19673"/>
    <cellStyle name="Incorrecto 144 3" xfId="19674"/>
    <cellStyle name="Incorrecto 144 4" xfId="19675"/>
    <cellStyle name="Incorrecto 145" xfId="19676"/>
    <cellStyle name="Incorrecto 145 2" xfId="19677"/>
    <cellStyle name="Incorrecto 145 2 2" xfId="19678"/>
    <cellStyle name="Incorrecto 145 2 3" xfId="19679"/>
    <cellStyle name="Incorrecto 145 3" xfId="19680"/>
    <cellStyle name="Incorrecto 145 4" xfId="19681"/>
    <cellStyle name="Incorrecto 146" xfId="19682"/>
    <cellStyle name="Incorrecto 146 2" xfId="19683"/>
    <cellStyle name="Incorrecto 146 2 2" xfId="19684"/>
    <cellStyle name="Incorrecto 146 2 3" xfId="19685"/>
    <cellStyle name="Incorrecto 146 3" xfId="19686"/>
    <cellStyle name="Incorrecto 146 4" xfId="19687"/>
    <cellStyle name="Incorrecto 147" xfId="19688"/>
    <cellStyle name="Incorrecto 147 2" xfId="19689"/>
    <cellStyle name="Incorrecto 147 2 2" xfId="19690"/>
    <cellStyle name="Incorrecto 147 2 3" xfId="19691"/>
    <cellStyle name="Incorrecto 147 3" xfId="19692"/>
    <cellStyle name="Incorrecto 147 4" xfId="19693"/>
    <cellStyle name="Incorrecto 148" xfId="19694"/>
    <cellStyle name="Incorrecto 148 2" xfId="19695"/>
    <cellStyle name="Incorrecto 148 2 2" xfId="19696"/>
    <cellStyle name="Incorrecto 148 2 3" xfId="19697"/>
    <cellStyle name="Incorrecto 148 3" xfId="19698"/>
    <cellStyle name="Incorrecto 148 4" xfId="19699"/>
    <cellStyle name="Incorrecto 149" xfId="19700"/>
    <cellStyle name="Incorrecto 149 2" xfId="19701"/>
    <cellStyle name="Incorrecto 149 2 2" xfId="19702"/>
    <cellStyle name="Incorrecto 149 2 3" xfId="19703"/>
    <cellStyle name="Incorrecto 149 3" xfId="19704"/>
    <cellStyle name="Incorrecto 149 4" xfId="19705"/>
    <cellStyle name="Incorrecto 15" xfId="19706"/>
    <cellStyle name="Incorrecto 15 2" xfId="19707"/>
    <cellStyle name="Incorrecto 15 2 2" xfId="19708"/>
    <cellStyle name="Incorrecto 15 2 3" xfId="19709"/>
    <cellStyle name="Incorrecto 15 3" xfId="19710"/>
    <cellStyle name="Incorrecto 15 4" xfId="19711"/>
    <cellStyle name="Incorrecto 150" xfId="19712"/>
    <cellStyle name="Incorrecto 150 2" xfId="19713"/>
    <cellStyle name="Incorrecto 150 2 2" xfId="19714"/>
    <cellStyle name="Incorrecto 150 2 3" xfId="19715"/>
    <cellStyle name="Incorrecto 150 3" xfId="19716"/>
    <cellStyle name="Incorrecto 150 4" xfId="19717"/>
    <cellStyle name="Incorrecto 151" xfId="19718"/>
    <cellStyle name="Incorrecto 151 2" xfId="19719"/>
    <cellStyle name="Incorrecto 151 2 2" xfId="19720"/>
    <cellStyle name="Incorrecto 151 2 3" xfId="19721"/>
    <cellStyle name="Incorrecto 151 3" xfId="19722"/>
    <cellStyle name="Incorrecto 151 4" xfId="19723"/>
    <cellStyle name="Incorrecto 152" xfId="19724"/>
    <cellStyle name="Incorrecto 152 2" xfId="19725"/>
    <cellStyle name="Incorrecto 152 2 2" xfId="19726"/>
    <cellStyle name="Incorrecto 152 2 3" xfId="19727"/>
    <cellStyle name="Incorrecto 152 3" xfId="19728"/>
    <cellStyle name="Incorrecto 152 4" xfId="19729"/>
    <cellStyle name="Incorrecto 153" xfId="19730"/>
    <cellStyle name="Incorrecto 153 2" xfId="19731"/>
    <cellStyle name="Incorrecto 153 2 2" xfId="19732"/>
    <cellStyle name="Incorrecto 153 2 3" xfId="19733"/>
    <cellStyle name="Incorrecto 153 3" xfId="19734"/>
    <cellStyle name="Incorrecto 153 4" xfId="19735"/>
    <cellStyle name="Incorrecto 154" xfId="19736"/>
    <cellStyle name="Incorrecto 154 2" xfId="19737"/>
    <cellStyle name="Incorrecto 154 2 2" xfId="19738"/>
    <cellStyle name="Incorrecto 154 2 3" xfId="19739"/>
    <cellStyle name="Incorrecto 154 3" xfId="19740"/>
    <cellStyle name="Incorrecto 154 4" xfId="19741"/>
    <cellStyle name="Incorrecto 155" xfId="19742"/>
    <cellStyle name="Incorrecto 155 2" xfId="19743"/>
    <cellStyle name="Incorrecto 155 2 2" xfId="19744"/>
    <cellStyle name="Incorrecto 155 2 3" xfId="19745"/>
    <cellStyle name="Incorrecto 155 3" xfId="19746"/>
    <cellStyle name="Incorrecto 155 4" xfId="19747"/>
    <cellStyle name="Incorrecto 156" xfId="19748"/>
    <cellStyle name="Incorrecto 156 2" xfId="19749"/>
    <cellStyle name="Incorrecto 156 2 2" xfId="19750"/>
    <cellStyle name="Incorrecto 156 2 3" xfId="19751"/>
    <cellStyle name="Incorrecto 156 3" xfId="19752"/>
    <cellStyle name="Incorrecto 156 4" xfId="19753"/>
    <cellStyle name="Incorrecto 157" xfId="19754"/>
    <cellStyle name="Incorrecto 157 2" xfId="19755"/>
    <cellStyle name="Incorrecto 157 2 2" xfId="19756"/>
    <cellStyle name="Incorrecto 157 2 3" xfId="19757"/>
    <cellStyle name="Incorrecto 157 3" xfId="19758"/>
    <cellStyle name="Incorrecto 157 4" xfId="19759"/>
    <cellStyle name="Incorrecto 158" xfId="19760"/>
    <cellStyle name="Incorrecto 158 2" xfId="19761"/>
    <cellStyle name="Incorrecto 158 2 2" xfId="19762"/>
    <cellStyle name="Incorrecto 158 2 3" xfId="19763"/>
    <cellStyle name="Incorrecto 158 3" xfId="19764"/>
    <cellStyle name="Incorrecto 158 4" xfId="19765"/>
    <cellStyle name="Incorrecto 159" xfId="19766"/>
    <cellStyle name="Incorrecto 159 2" xfId="19767"/>
    <cellStyle name="Incorrecto 159 2 2" xfId="19768"/>
    <cellStyle name="Incorrecto 159 2 3" xfId="19769"/>
    <cellStyle name="Incorrecto 159 3" xfId="19770"/>
    <cellStyle name="Incorrecto 159 4" xfId="19771"/>
    <cellStyle name="Incorrecto 16" xfId="19772"/>
    <cellStyle name="Incorrecto 16 2" xfId="19773"/>
    <cellStyle name="Incorrecto 16 2 2" xfId="19774"/>
    <cellStyle name="Incorrecto 16 2 3" xfId="19775"/>
    <cellStyle name="Incorrecto 16 3" xfId="19776"/>
    <cellStyle name="Incorrecto 16 4" xfId="19777"/>
    <cellStyle name="Incorrecto 160" xfId="19778"/>
    <cellStyle name="Incorrecto 160 2" xfId="19779"/>
    <cellStyle name="Incorrecto 160 2 2" xfId="19780"/>
    <cellStyle name="Incorrecto 160 2 3" xfId="19781"/>
    <cellStyle name="Incorrecto 160 3" xfId="19782"/>
    <cellStyle name="Incorrecto 160 4" xfId="19783"/>
    <cellStyle name="Incorrecto 161" xfId="19784"/>
    <cellStyle name="Incorrecto 161 2" xfId="19785"/>
    <cellStyle name="Incorrecto 161 2 2" xfId="19786"/>
    <cellStyle name="Incorrecto 161 2 3" xfId="19787"/>
    <cellStyle name="Incorrecto 161 3" xfId="19788"/>
    <cellStyle name="Incorrecto 161 4" xfId="19789"/>
    <cellStyle name="Incorrecto 162" xfId="19790"/>
    <cellStyle name="Incorrecto 162 2" xfId="19791"/>
    <cellStyle name="Incorrecto 162 2 2" xfId="19792"/>
    <cellStyle name="Incorrecto 162 2 3" xfId="19793"/>
    <cellStyle name="Incorrecto 162 3" xfId="19794"/>
    <cellStyle name="Incorrecto 162 4" xfId="19795"/>
    <cellStyle name="Incorrecto 163" xfId="19796"/>
    <cellStyle name="Incorrecto 163 2" xfId="19797"/>
    <cellStyle name="Incorrecto 163 2 2" xfId="19798"/>
    <cellStyle name="Incorrecto 163 2 3" xfId="19799"/>
    <cellStyle name="Incorrecto 163 3" xfId="19800"/>
    <cellStyle name="Incorrecto 163 4" xfId="19801"/>
    <cellStyle name="Incorrecto 164" xfId="19802"/>
    <cellStyle name="Incorrecto 164 2" xfId="19803"/>
    <cellStyle name="Incorrecto 164 2 2" xfId="19804"/>
    <cellStyle name="Incorrecto 164 2 3" xfId="19805"/>
    <cellStyle name="Incorrecto 164 3" xfId="19806"/>
    <cellStyle name="Incorrecto 164 4" xfId="19807"/>
    <cellStyle name="Incorrecto 165" xfId="19808"/>
    <cellStyle name="Incorrecto 165 2" xfId="19809"/>
    <cellStyle name="Incorrecto 165 2 2" xfId="19810"/>
    <cellStyle name="Incorrecto 165 2 3" xfId="19811"/>
    <cellStyle name="Incorrecto 165 3" xfId="19812"/>
    <cellStyle name="Incorrecto 165 4" xfId="19813"/>
    <cellStyle name="Incorrecto 166" xfId="19814"/>
    <cellStyle name="Incorrecto 166 2" xfId="19815"/>
    <cellStyle name="Incorrecto 166 2 2" xfId="19816"/>
    <cellStyle name="Incorrecto 166 2 3" xfId="19817"/>
    <cellStyle name="Incorrecto 166 3" xfId="19818"/>
    <cellStyle name="Incorrecto 166 4" xfId="19819"/>
    <cellStyle name="Incorrecto 167" xfId="19820"/>
    <cellStyle name="Incorrecto 167 2" xfId="19821"/>
    <cellStyle name="Incorrecto 167 2 2" xfId="19822"/>
    <cellStyle name="Incorrecto 167 2 3" xfId="19823"/>
    <cellStyle name="Incorrecto 167 3" xfId="19824"/>
    <cellStyle name="Incorrecto 167 4" xfId="19825"/>
    <cellStyle name="Incorrecto 168" xfId="19826"/>
    <cellStyle name="Incorrecto 168 2" xfId="19827"/>
    <cellStyle name="Incorrecto 168 2 2" xfId="19828"/>
    <cellStyle name="Incorrecto 168 2 3" xfId="19829"/>
    <cellStyle name="Incorrecto 168 3" xfId="19830"/>
    <cellStyle name="Incorrecto 168 4" xfId="19831"/>
    <cellStyle name="Incorrecto 169" xfId="19832"/>
    <cellStyle name="Incorrecto 169 2" xfId="19833"/>
    <cellStyle name="Incorrecto 169 2 2" xfId="19834"/>
    <cellStyle name="Incorrecto 169 2 3" xfId="19835"/>
    <cellStyle name="Incorrecto 169 3" xfId="19836"/>
    <cellStyle name="Incorrecto 169 4" xfId="19837"/>
    <cellStyle name="Incorrecto 17" xfId="19838"/>
    <cellStyle name="Incorrecto 17 2" xfId="19839"/>
    <cellStyle name="Incorrecto 17 2 2" xfId="19840"/>
    <cellStyle name="Incorrecto 17 2 3" xfId="19841"/>
    <cellStyle name="Incorrecto 17 3" xfId="19842"/>
    <cellStyle name="Incorrecto 17 4" xfId="19843"/>
    <cellStyle name="Incorrecto 170" xfId="19844"/>
    <cellStyle name="Incorrecto 170 2" xfId="19845"/>
    <cellStyle name="Incorrecto 170 2 2" xfId="19846"/>
    <cellStyle name="Incorrecto 170 2 3" xfId="19847"/>
    <cellStyle name="Incorrecto 170 3" xfId="19848"/>
    <cellStyle name="Incorrecto 170 4" xfId="19849"/>
    <cellStyle name="Incorrecto 171" xfId="19850"/>
    <cellStyle name="Incorrecto 171 2" xfId="19851"/>
    <cellStyle name="Incorrecto 171 2 2" xfId="19852"/>
    <cellStyle name="Incorrecto 171 2 3" xfId="19853"/>
    <cellStyle name="Incorrecto 171 3" xfId="19854"/>
    <cellStyle name="Incorrecto 171 4" xfId="19855"/>
    <cellStyle name="Incorrecto 172" xfId="19856"/>
    <cellStyle name="Incorrecto 172 2" xfId="19857"/>
    <cellStyle name="Incorrecto 172 2 2" xfId="19858"/>
    <cellStyle name="Incorrecto 172 2 3" xfId="19859"/>
    <cellStyle name="Incorrecto 172 3" xfId="19860"/>
    <cellStyle name="Incorrecto 172 4" xfId="19861"/>
    <cellStyle name="Incorrecto 173" xfId="19862"/>
    <cellStyle name="Incorrecto 173 2" xfId="19863"/>
    <cellStyle name="Incorrecto 173 2 2" xfId="19864"/>
    <cellStyle name="Incorrecto 173 2 3" xfId="19865"/>
    <cellStyle name="Incorrecto 173 3" xfId="19866"/>
    <cellStyle name="Incorrecto 173 4" xfId="19867"/>
    <cellStyle name="Incorrecto 174" xfId="19868"/>
    <cellStyle name="Incorrecto 174 2" xfId="19869"/>
    <cellStyle name="Incorrecto 174 2 2" xfId="19870"/>
    <cellStyle name="Incorrecto 174 2 3" xfId="19871"/>
    <cellStyle name="Incorrecto 174 3" xfId="19872"/>
    <cellStyle name="Incorrecto 174 4" xfId="19873"/>
    <cellStyle name="Incorrecto 175" xfId="19874"/>
    <cellStyle name="Incorrecto 175 2" xfId="19875"/>
    <cellStyle name="Incorrecto 175 2 2" xfId="19876"/>
    <cellStyle name="Incorrecto 175 2 3" xfId="19877"/>
    <cellStyle name="Incorrecto 175 3" xfId="19878"/>
    <cellStyle name="Incorrecto 175 4" xfId="19879"/>
    <cellStyle name="Incorrecto 176" xfId="19880"/>
    <cellStyle name="Incorrecto 176 2" xfId="19881"/>
    <cellStyle name="Incorrecto 176 2 2" xfId="19882"/>
    <cellStyle name="Incorrecto 176 2 3" xfId="19883"/>
    <cellStyle name="Incorrecto 176 3" xfId="19884"/>
    <cellStyle name="Incorrecto 176 4" xfId="19885"/>
    <cellStyle name="Incorrecto 177" xfId="19886"/>
    <cellStyle name="Incorrecto 177 2" xfId="19887"/>
    <cellStyle name="Incorrecto 177 2 2" xfId="19888"/>
    <cellStyle name="Incorrecto 177 2 3" xfId="19889"/>
    <cellStyle name="Incorrecto 177 3" xfId="19890"/>
    <cellStyle name="Incorrecto 177 4" xfId="19891"/>
    <cellStyle name="Incorrecto 178" xfId="19892"/>
    <cellStyle name="Incorrecto 178 2" xfId="19893"/>
    <cellStyle name="Incorrecto 178 2 2" xfId="19894"/>
    <cellStyle name="Incorrecto 178 2 3" xfId="19895"/>
    <cellStyle name="Incorrecto 178 3" xfId="19896"/>
    <cellStyle name="Incorrecto 178 4" xfId="19897"/>
    <cellStyle name="Incorrecto 179" xfId="19898"/>
    <cellStyle name="Incorrecto 179 2" xfId="19899"/>
    <cellStyle name="Incorrecto 179 2 2" xfId="19900"/>
    <cellStyle name="Incorrecto 179 2 3" xfId="19901"/>
    <cellStyle name="Incorrecto 179 3" xfId="19902"/>
    <cellStyle name="Incorrecto 179 4" xfId="19903"/>
    <cellStyle name="Incorrecto 18" xfId="19904"/>
    <cellStyle name="Incorrecto 18 2" xfId="19905"/>
    <cellStyle name="Incorrecto 18 2 2" xfId="19906"/>
    <cellStyle name="Incorrecto 18 2 3" xfId="19907"/>
    <cellStyle name="Incorrecto 18 3" xfId="19908"/>
    <cellStyle name="Incorrecto 18 4" xfId="19909"/>
    <cellStyle name="Incorrecto 180" xfId="19910"/>
    <cellStyle name="Incorrecto 180 2" xfId="19911"/>
    <cellStyle name="Incorrecto 180 2 2" xfId="19912"/>
    <cellStyle name="Incorrecto 180 2 3" xfId="19913"/>
    <cellStyle name="Incorrecto 180 3" xfId="19914"/>
    <cellStyle name="Incorrecto 180 4" xfId="19915"/>
    <cellStyle name="Incorrecto 181" xfId="19916"/>
    <cellStyle name="Incorrecto 181 2" xfId="19917"/>
    <cellStyle name="Incorrecto 181 2 2" xfId="19918"/>
    <cellStyle name="Incorrecto 181 2 3" xfId="19919"/>
    <cellStyle name="Incorrecto 181 3" xfId="19920"/>
    <cellStyle name="Incorrecto 181 4" xfId="19921"/>
    <cellStyle name="Incorrecto 182" xfId="19922"/>
    <cellStyle name="Incorrecto 182 2" xfId="19923"/>
    <cellStyle name="Incorrecto 182 2 2" xfId="19924"/>
    <cellStyle name="Incorrecto 182 2 3" xfId="19925"/>
    <cellStyle name="Incorrecto 182 3" xfId="19926"/>
    <cellStyle name="Incorrecto 182 4" xfId="19927"/>
    <cellStyle name="Incorrecto 183" xfId="19928"/>
    <cellStyle name="Incorrecto 183 2" xfId="19929"/>
    <cellStyle name="Incorrecto 183 2 2" xfId="19930"/>
    <cellStyle name="Incorrecto 183 2 3" xfId="19931"/>
    <cellStyle name="Incorrecto 183 3" xfId="19932"/>
    <cellStyle name="Incorrecto 183 4" xfId="19933"/>
    <cellStyle name="Incorrecto 184" xfId="19934"/>
    <cellStyle name="Incorrecto 184 2" xfId="19935"/>
    <cellStyle name="Incorrecto 184 2 2" xfId="19936"/>
    <cellStyle name="Incorrecto 184 2 3" xfId="19937"/>
    <cellStyle name="Incorrecto 184 3" xfId="19938"/>
    <cellStyle name="Incorrecto 184 4" xfId="19939"/>
    <cellStyle name="Incorrecto 185" xfId="19940"/>
    <cellStyle name="Incorrecto 185 2" xfId="19941"/>
    <cellStyle name="Incorrecto 185 2 2" xfId="19942"/>
    <cellStyle name="Incorrecto 185 2 3" xfId="19943"/>
    <cellStyle name="Incorrecto 185 3" xfId="19944"/>
    <cellStyle name="Incorrecto 185 4" xfId="19945"/>
    <cellStyle name="Incorrecto 186" xfId="19946"/>
    <cellStyle name="Incorrecto 186 2" xfId="19947"/>
    <cellStyle name="Incorrecto 186 2 2" xfId="19948"/>
    <cellStyle name="Incorrecto 186 2 3" xfId="19949"/>
    <cellStyle name="Incorrecto 186 3" xfId="19950"/>
    <cellStyle name="Incorrecto 186 4" xfId="19951"/>
    <cellStyle name="Incorrecto 187" xfId="19952"/>
    <cellStyle name="Incorrecto 187 2" xfId="19953"/>
    <cellStyle name="Incorrecto 187 2 2" xfId="19954"/>
    <cellStyle name="Incorrecto 187 2 3" xfId="19955"/>
    <cellStyle name="Incorrecto 187 3" xfId="19956"/>
    <cellStyle name="Incorrecto 187 4" xfId="19957"/>
    <cellStyle name="Incorrecto 188" xfId="19958"/>
    <cellStyle name="Incorrecto 188 2" xfId="19959"/>
    <cellStyle name="Incorrecto 188 2 2" xfId="19960"/>
    <cellStyle name="Incorrecto 188 2 3" xfId="19961"/>
    <cellStyle name="Incorrecto 188 3" xfId="19962"/>
    <cellStyle name="Incorrecto 188 4" xfId="19963"/>
    <cellStyle name="Incorrecto 189" xfId="19964"/>
    <cellStyle name="Incorrecto 189 2" xfId="19965"/>
    <cellStyle name="Incorrecto 189 2 2" xfId="19966"/>
    <cellStyle name="Incorrecto 189 2 3" xfId="19967"/>
    <cellStyle name="Incorrecto 189 3" xfId="19968"/>
    <cellStyle name="Incorrecto 189 4" xfId="19969"/>
    <cellStyle name="Incorrecto 19" xfId="19970"/>
    <cellStyle name="Incorrecto 19 2" xfId="19971"/>
    <cellStyle name="Incorrecto 19 2 2" xfId="19972"/>
    <cellStyle name="Incorrecto 19 2 3" xfId="19973"/>
    <cellStyle name="Incorrecto 19 3" xfId="19974"/>
    <cellStyle name="Incorrecto 19 4" xfId="19975"/>
    <cellStyle name="Incorrecto 190" xfId="19976"/>
    <cellStyle name="Incorrecto 190 2" xfId="19977"/>
    <cellStyle name="Incorrecto 190 2 2" xfId="19978"/>
    <cellStyle name="Incorrecto 190 2 3" xfId="19979"/>
    <cellStyle name="Incorrecto 190 3" xfId="19980"/>
    <cellStyle name="Incorrecto 190 4" xfId="19981"/>
    <cellStyle name="Incorrecto 2" xfId="106"/>
    <cellStyle name="Incorrecto 2 10" xfId="19982"/>
    <cellStyle name="Incorrecto 2 11" xfId="19983"/>
    <cellStyle name="Incorrecto 2 12" xfId="19984"/>
    <cellStyle name="Incorrecto 2 13" xfId="19985"/>
    <cellStyle name="Incorrecto 2 14" xfId="19986"/>
    <cellStyle name="Incorrecto 2 15" xfId="19987"/>
    <cellStyle name="Incorrecto 2 2" xfId="19988"/>
    <cellStyle name="Incorrecto 2 2 2" xfId="19989"/>
    <cellStyle name="Incorrecto 2 2 3" xfId="19990"/>
    <cellStyle name="Incorrecto 2 3" xfId="19991"/>
    <cellStyle name="Incorrecto 2 4" xfId="19992"/>
    <cellStyle name="Incorrecto 2 5" xfId="19993"/>
    <cellStyle name="Incorrecto 2 6" xfId="19994"/>
    <cellStyle name="Incorrecto 2 7" xfId="19995"/>
    <cellStyle name="Incorrecto 2 8" xfId="19996"/>
    <cellStyle name="Incorrecto 2 9" xfId="19997"/>
    <cellStyle name="Incorrecto 20" xfId="19998"/>
    <cellStyle name="Incorrecto 20 2" xfId="19999"/>
    <cellStyle name="Incorrecto 20 2 2" xfId="20000"/>
    <cellStyle name="Incorrecto 20 2 3" xfId="20001"/>
    <cellStyle name="Incorrecto 20 3" xfId="20002"/>
    <cellStyle name="Incorrecto 20 4" xfId="20003"/>
    <cellStyle name="Incorrecto 21" xfId="20004"/>
    <cellStyle name="Incorrecto 21 2" xfId="20005"/>
    <cellStyle name="Incorrecto 21 2 2" xfId="20006"/>
    <cellStyle name="Incorrecto 21 2 3" xfId="20007"/>
    <cellStyle name="Incorrecto 21 3" xfId="20008"/>
    <cellStyle name="Incorrecto 21 4" xfId="20009"/>
    <cellStyle name="Incorrecto 22" xfId="20010"/>
    <cellStyle name="Incorrecto 22 2" xfId="20011"/>
    <cellStyle name="Incorrecto 22 2 2" xfId="20012"/>
    <cellStyle name="Incorrecto 22 2 3" xfId="20013"/>
    <cellStyle name="Incorrecto 22 3" xfId="20014"/>
    <cellStyle name="Incorrecto 22 4" xfId="20015"/>
    <cellStyle name="Incorrecto 23" xfId="20016"/>
    <cellStyle name="Incorrecto 23 2" xfId="20017"/>
    <cellStyle name="Incorrecto 23 2 2" xfId="20018"/>
    <cellStyle name="Incorrecto 23 2 3" xfId="20019"/>
    <cellStyle name="Incorrecto 23 3" xfId="20020"/>
    <cellStyle name="Incorrecto 23 4" xfId="20021"/>
    <cellStyle name="Incorrecto 24" xfId="20022"/>
    <cellStyle name="Incorrecto 24 2" xfId="20023"/>
    <cellStyle name="Incorrecto 24 2 2" xfId="20024"/>
    <cellStyle name="Incorrecto 24 2 3" xfId="20025"/>
    <cellStyle name="Incorrecto 24 3" xfId="20026"/>
    <cellStyle name="Incorrecto 24 4" xfId="20027"/>
    <cellStyle name="Incorrecto 25" xfId="20028"/>
    <cellStyle name="Incorrecto 25 2" xfId="20029"/>
    <cellStyle name="Incorrecto 25 2 2" xfId="20030"/>
    <cellStyle name="Incorrecto 25 2 3" xfId="20031"/>
    <cellStyle name="Incorrecto 25 3" xfId="20032"/>
    <cellStyle name="Incorrecto 25 4" xfId="20033"/>
    <cellStyle name="Incorrecto 26" xfId="20034"/>
    <cellStyle name="Incorrecto 26 2" xfId="20035"/>
    <cellStyle name="Incorrecto 26 2 2" xfId="20036"/>
    <cellStyle name="Incorrecto 26 2 3" xfId="20037"/>
    <cellStyle name="Incorrecto 26 3" xfId="20038"/>
    <cellStyle name="Incorrecto 26 4" xfId="20039"/>
    <cellStyle name="Incorrecto 27" xfId="20040"/>
    <cellStyle name="Incorrecto 27 2" xfId="20041"/>
    <cellStyle name="Incorrecto 27 2 2" xfId="20042"/>
    <cellStyle name="Incorrecto 27 2 3" xfId="20043"/>
    <cellStyle name="Incorrecto 27 3" xfId="20044"/>
    <cellStyle name="Incorrecto 27 4" xfId="20045"/>
    <cellStyle name="Incorrecto 28" xfId="20046"/>
    <cellStyle name="Incorrecto 28 2" xfId="20047"/>
    <cellStyle name="Incorrecto 28 2 2" xfId="20048"/>
    <cellStyle name="Incorrecto 28 2 3" xfId="20049"/>
    <cellStyle name="Incorrecto 28 3" xfId="20050"/>
    <cellStyle name="Incorrecto 28 4" xfId="20051"/>
    <cellStyle name="Incorrecto 29" xfId="20052"/>
    <cellStyle name="Incorrecto 29 2" xfId="20053"/>
    <cellStyle name="Incorrecto 29 2 2" xfId="20054"/>
    <cellStyle name="Incorrecto 29 2 3" xfId="20055"/>
    <cellStyle name="Incorrecto 29 3" xfId="20056"/>
    <cellStyle name="Incorrecto 29 4" xfId="20057"/>
    <cellStyle name="Incorrecto 3" xfId="107"/>
    <cellStyle name="Incorrecto 3 2" xfId="20058"/>
    <cellStyle name="Incorrecto 3 2 2" xfId="20059"/>
    <cellStyle name="Incorrecto 3 2 3" xfId="20060"/>
    <cellStyle name="Incorrecto 3 3" xfId="20061"/>
    <cellStyle name="Incorrecto 3 4" xfId="20062"/>
    <cellStyle name="Incorrecto 3 5" xfId="20063"/>
    <cellStyle name="Incorrecto 30" xfId="20064"/>
    <cellStyle name="Incorrecto 30 2" xfId="20065"/>
    <cellStyle name="Incorrecto 30 2 2" xfId="20066"/>
    <cellStyle name="Incorrecto 30 2 3" xfId="20067"/>
    <cellStyle name="Incorrecto 30 3" xfId="20068"/>
    <cellStyle name="Incorrecto 30 4" xfId="20069"/>
    <cellStyle name="Incorrecto 31" xfId="20070"/>
    <cellStyle name="Incorrecto 31 2" xfId="20071"/>
    <cellStyle name="Incorrecto 31 2 2" xfId="20072"/>
    <cellStyle name="Incorrecto 31 2 3" xfId="20073"/>
    <cellStyle name="Incorrecto 31 3" xfId="20074"/>
    <cellStyle name="Incorrecto 31 4" xfId="20075"/>
    <cellStyle name="Incorrecto 32" xfId="20076"/>
    <cellStyle name="Incorrecto 32 2" xfId="20077"/>
    <cellStyle name="Incorrecto 32 2 2" xfId="20078"/>
    <cellStyle name="Incorrecto 32 2 3" xfId="20079"/>
    <cellStyle name="Incorrecto 32 3" xfId="20080"/>
    <cellStyle name="Incorrecto 32 4" xfId="20081"/>
    <cellStyle name="Incorrecto 33" xfId="20082"/>
    <cellStyle name="Incorrecto 33 2" xfId="20083"/>
    <cellStyle name="Incorrecto 33 2 2" xfId="20084"/>
    <cellStyle name="Incorrecto 33 2 3" xfId="20085"/>
    <cellStyle name="Incorrecto 33 3" xfId="20086"/>
    <cellStyle name="Incorrecto 33 4" xfId="20087"/>
    <cellStyle name="Incorrecto 34" xfId="20088"/>
    <cellStyle name="Incorrecto 34 2" xfId="20089"/>
    <cellStyle name="Incorrecto 34 2 2" xfId="20090"/>
    <cellStyle name="Incorrecto 34 2 3" xfId="20091"/>
    <cellStyle name="Incorrecto 34 3" xfId="20092"/>
    <cellStyle name="Incorrecto 34 4" xfId="20093"/>
    <cellStyle name="Incorrecto 35" xfId="20094"/>
    <cellStyle name="Incorrecto 35 2" xfId="20095"/>
    <cellStyle name="Incorrecto 35 2 2" xfId="20096"/>
    <cellStyle name="Incorrecto 35 2 3" xfId="20097"/>
    <cellStyle name="Incorrecto 35 3" xfId="20098"/>
    <cellStyle name="Incorrecto 35 4" xfId="20099"/>
    <cellStyle name="Incorrecto 36" xfId="20100"/>
    <cellStyle name="Incorrecto 36 2" xfId="20101"/>
    <cellStyle name="Incorrecto 36 2 2" xfId="20102"/>
    <cellStyle name="Incorrecto 36 2 3" xfId="20103"/>
    <cellStyle name="Incorrecto 36 3" xfId="20104"/>
    <cellStyle name="Incorrecto 36 4" xfId="20105"/>
    <cellStyle name="Incorrecto 37" xfId="20106"/>
    <cellStyle name="Incorrecto 37 2" xfId="20107"/>
    <cellStyle name="Incorrecto 37 2 2" xfId="20108"/>
    <cellStyle name="Incorrecto 37 2 3" xfId="20109"/>
    <cellStyle name="Incorrecto 37 3" xfId="20110"/>
    <cellStyle name="Incorrecto 37 4" xfId="20111"/>
    <cellStyle name="Incorrecto 38" xfId="20112"/>
    <cellStyle name="Incorrecto 38 2" xfId="20113"/>
    <cellStyle name="Incorrecto 38 2 2" xfId="20114"/>
    <cellStyle name="Incorrecto 38 2 3" xfId="20115"/>
    <cellStyle name="Incorrecto 38 3" xfId="20116"/>
    <cellStyle name="Incorrecto 38 4" xfId="20117"/>
    <cellStyle name="Incorrecto 39" xfId="20118"/>
    <cellStyle name="Incorrecto 39 2" xfId="20119"/>
    <cellStyle name="Incorrecto 39 2 2" xfId="20120"/>
    <cellStyle name="Incorrecto 39 2 3" xfId="20121"/>
    <cellStyle name="Incorrecto 39 3" xfId="20122"/>
    <cellStyle name="Incorrecto 39 4" xfId="20123"/>
    <cellStyle name="Incorrecto 4" xfId="108"/>
    <cellStyle name="Incorrecto 4 2" xfId="20124"/>
    <cellStyle name="Incorrecto 4 2 2" xfId="20125"/>
    <cellStyle name="Incorrecto 4 2 3" xfId="20126"/>
    <cellStyle name="Incorrecto 4 3" xfId="20127"/>
    <cellStyle name="Incorrecto 4 4" xfId="20128"/>
    <cellStyle name="Incorrecto 4 5" xfId="20129"/>
    <cellStyle name="Incorrecto 40" xfId="20130"/>
    <cellStyle name="Incorrecto 40 2" xfId="20131"/>
    <cellStyle name="Incorrecto 40 2 2" xfId="20132"/>
    <cellStyle name="Incorrecto 40 2 3" xfId="20133"/>
    <cellStyle name="Incorrecto 40 3" xfId="20134"/>
    <cellStyle name="Incorrecto 40 4" xfId="20135"/>
    <cellStyle name="Incorrecto 41" xfId="20136"/>
    <cellStyle name="Incorrecto 41 2" xfId="20137"/>
    <cellStyle name="Incorrecto 41 2 2" xfId="20138"/>
    <cellStyle name="Incorrecto 41 2 3" xfId="20139"/>
    <cellStyle name="Incorrecto 41 3" xfId="20140"/>
    <cellStyle name="Incorrecto 41 4" xfId="20141"/>
    <cellStyle name="Incorrecto 42" xfId="20142"/>
    <cellStyle name="Incorrecto 42 2" xfId="20143"/>
    <cellStyle name="Incorrecto 42 2 2" xfId="20144"/>
    <cellStyle name="Incorrecto 42 2 3" xfId="20145"/>
    <cellStyle name="Incorrecto 42 3" xfId="20146"/>
    <cellStyle name="Incorrecto 42 4" xfId="20147"/>
    <cellStyle name="Incorrecto 43" xfId="20148"/>
    <cellStyle name="Incorrecto 43 2" xfId="20149"/>
    <cellStyle name="Incorrecto 43 2 2" xfId="20150"/>
    <cellStyle name="Incorrecto 43 2 3" xfId="20151"/>
    <cellStyle name="Incorrecto 43 3" xfId="20152"/>
    <cellStyle name="Incorrecto 43 4" xfId="20153"/>
    <cellStyle name="Incorrecto 44" xfId="20154"/>
    <cellStyle name="Incorrecto 44 2" xfId="20155"/>
    <cellStyle name="Incorrecto 44 2 2" xfId="20156"/>
    <cellStyle name="Incorrecto 44 2 3" xfId="20157"/>
    <cellStyle name="Incorrecto 44 3" xfId="20158"/>
    <cellStyle name="Incorrecto 44 4" xfId="20159"/>
    <cellStyle name="Incorrecto 45" xfId="20160"/>
    <cellStyle name="Incorrecto 45 2" xfId="20161"/>
    <cellStyle name="Incorrecto 45 2 2" xfId="20162"/>
    <cellStyle name="Incorrecto 45 2 3" xfId="20163"/>
    <cellStyle name="Incorrecto 45 3" xfId="20164"/>
    <cellStyle name="Incorrecto 45 4" xfId="20165"/>
    <cellStyle name="Incorrecto 46" xfId="20166"/>
    <cellStyle name="Incorrecto 46 2" xfId="20167"/>
    <cellStyle name="Incorrecto 46 2 2" xfId="20168"/>
    <cellStyle name="Incorrecto 46 2 3" xfId="20169"/>
    <cellStyle name="Incorrecto 46 3" xfId="20170"/>
    <cellStyle name="Incorrecto 46 4" xfId="20171"/>
    <cellStyle name="Incorrecto 47" xfId="20172"/>
    <cellStyle name="Incorrecto 47 2" xfId="20173"/>
    <cellStyle name="Incorrecto 47 2 2" xfId="20174"/>
    <cellStyle name="Incorrecto 47 2 3" xfId="20175"/>
    <cellStyle name="Incorrecto 47 3" xfId="20176"/>
    <cellStyle name="Incorrecto 47 4" xfId="20177"/>
    <cellStyle name="Incorrecto 48" xfId="20178"/>
    <cellStyle name="Incorrecto 48 2" xfId="20179"/>
    <cellStyle name="Incorrecto 48 2 2" xfId="20180"/>
    <cellStyle name="Incorrecto 48 2 3" xfId="20181"/>
    <cellStyle name="Incorrecto 48 3" xfId="20182"/>
    <cellStyle name="Incorrecto 48 4" xfId="20183"/>
    <cellStyle name="Incorrecto 49" xfId="20184"/>
    <cellStyle name="Incorrecto 49 2" xfId="20185"/>
    <cellStyle name="Incorrecto 49 2 2" xfId="20186"/>
    <cellStyle name="Incorrecto 49 2 3" xfId="20187"/>
    <cellStyle name="Incorrecto 49 3" xfId="20188"/>
    <cellStyle name="Incorrecto 49 4" xfId="20189"/>
    <cellStyle name="Incorrecto 5" xfId="20190"/>
    <cellStyle name="Incorrecto 5 2" xfId="20191"/>
    <cellStyle name="Incorrecto 5 2 2" xfId="20192"/>
    <cellStyle name="Incorrecto 5 2 3" xfId="20193"/>
    <cellStyle name="Incorrecto 5 3" xfId="20194"/>
    <cellStyle name="Incorrecto 5 4" xfId="20195"/>
    <cellStyle name="Incorrecto 50" xfId="20196"/>
    <cellStyle name="Incorrecto 50 2" xfId="20197"/>
    <cellStyle name="Incorrecto 50 2 2" xfId="20198"/>
    <cellStyle name="Incorrecto 50 2 3" xfId="20199"/>
    <cellStyle name="Incorrecto 50 3" xfId="20200"/>
    <cellStyle name="Incorrecto 50 4" xfId="20201"/>
    <cellStyle name="Incorrecto 51" xfId="20202"/>
    <cellStyle name="Incorrecto 51 2" xfId="20203"/>
    <cellStyle name="Incorrecto 51 2 2" xfId="20204"/>
    <cellStyle name="Incorrecto 51 2 3" xfId="20205"/>
    <cellStyle name="Incorrecto 51 3" xfId="20206"/>
    <cellStyle name="Incorrecto 51 4" xfId="20207"/>
    <cellStyle name="Incorrecto 52" xfId="20208"/>
    <cellStyle name="Incorrecto 52 2" xfId="20209"/>
    <cellStyle name="Incorrecto 52 2 2" xfId="20210"/>
    <cellStyle name="Incorrecto 52 2 3" xfId="20211"/>
    <cellStyle name="Incorrecto 52 3" xfId="20212"/>
    <cellStyle name="Incorrecto 52 4" xfId="20213"/>
    <cellStyle name="Incorrecto 53" xfId="20214"/>
    <cellStyle name="Incorrecto 53 2" xfId="20215"/>
    <cellStyle name="Incorrecto 53 2 2" xfId="20216"/>
    <cellStyle name="Incorrecto 53 2 3" xfId="20217"/>
    <cellStyle name="Incorrecto 53 3" xfId="20218"/>
    <cellStyle name="Incorrecto 53 4" xfId="20219"/>
    <cellStyle name="Incorrecto 54" xfId="20220"/>
    <cellStyle name="Incorrecto 54 2" xfId="20221"/>
    <cellStyle name="Incorrecto 54 2 2" xfId="20222"/>
    <cellStyle name="Incorrecto 54 2 3" xfId="20223"/>
    <cellStyle name="Incorrecto 54 3" xfId="20224"/>
    <cellStyle name="Incorrecto 54 4" xfId="20225"/>
    <cellStyle name="Incorrecto 55" xfId="20226"/>
    <cellStyle name="Incorrecto 55 2" xfId="20227"/>
    <cellStyle name="Incorrecto 55 2 2" xfId="20228"/>
    <cellStyle name="Incorrecto 55 2 3" xfId="20229"/>
    <cellStyle name="Incorrecto 55 3" xfId="20230"/>
    <cellStyle name="Incorrecto 55 4" xfId="20231"/>
    <cellStyle name="Incorrecto 56" xfId="20232"/>
    <cellStyle name="Incorrecto 56 2" xfId="20233"/>
    <cellStyle name="Incorrecto 56 2 2" xfId="20234"/>
    <cellStyle name="Incorrecto 56 2 3" xfId="20235"/>
    <cellStyle name="Incorrecto 56 3" xfId="20236"/>
    <cellStyle name="Incorrecto 56 4" xfId="20237"/>
    <cellStyle name="Incorrecto 57" xfId="20238"/>
    <cellStyle name="Incorrecto 57 2" xfId="20239"/>
    <cellStyle name="Incorrecto 57 2 2" xfId="20240"/>
    <cellStyle name="Incorrecto 57 2 3" xfId="20241"/>
    <cellStyle name="Incorrecto 57 3" xfId="20242"/>
    <cellStyle name="Incorrecto 57 4" xfId="20243"/>
    <cellStyle name="Incorrecto 58" xfId="20244"/>
    <cellStyle name="Incorrecto 58 2" xfId="20245"/>
    <cellStyle name="Incorrecto 58 2 2" xfId="20246"/>
    <cellStyle name="Incorrecto 58 2 3" xfId="20247"/>
    <cellStyle name="Incorrecto 58 3" xfId="20248"/>
    <cellStyle name="Incorrecto 58 4" xfId="20249"/>
    <cellStyle name="Incorrecto 59" xfId="20250"/>
    <cellStyle name="Incorrecto 59 2" xfId="20251"/>
    <cellStyle name="Incorrecto 59 2 2" xfId="20252"/>
    <cellStyle name="Incorrecto 59 2 3" xfId="20253"/>
    <cellStyle name="Incorrecto 59 3" xfId="20254"/>
    <cellStyle name="Incorrecto 59 4" xfId="20255"/>
    <cellStyle name="Incorrecto 6" xfId="20256"/>
    <cellStyle name="Incorrecto 6 2" xfId="20257"/>
    <cellStyle name="Incorrecto 6 2 2" xfId="20258"/>
    <cellStyle name="Incorrecto 6 2 3" xfId="20259"/>
    <cellStyle name="Incorrecto 6 3" xfId="20260"/>
    <cellStyle name="Incorrecto 6 4" xfId="20261"/>
    <cellStyle name="Incorrecto 60" xfId="20262"/>
    <cellStyle name="Incorrecto 60 2" xfId="20263"/>
    <cellStyle name="Incorrecto 60 2 2" xfId="20264"/>
    <cellStyle name="Incorrecto 60 2 3" xfId="20265"/>
    <cellStyle name="Incorrecto 60 3" xfId="20266"/>
    <cellStyle name="Incorrecto 60 4" xfId="20267"/>
    <cellStyle name="Incorrecto 61" xfId="20268"/>
    <cellStyle name="Incorrecto 61 2" xfId="20269"/>
    <cellStyle name="Incorrecto 61 2 2" xfId="20270"/>
    <cellStyle name="Incorrecto 61 2 3" xfId="20271"/>
    <cellStyle name="Incorrecto 61 3" xfId="20272"/>
    <cellStyle name="Incorrecto 61 4" xfId="20273"/>
    <cellStyle name="Incorrecto 62" xfId="20274"/>
    <cellStyle name="Incorrecto 62 2" xfId="20275"/>
    <cellStyle name="Incorrecto 62 2 2" xfId="20276"/>
    <cellStyle name="Incorrecto 62 2 3" xfId="20277"/>
    <cellStyle name="Incorrecto 62 3" xfId="20278"/>
    <cellStyle name="Incorrecto 62 4" xfId="20279"/>
    <cellStyle name="Incorrecto 63" xfId="20280"/>
    <cellStyle name="Incorrecto 63 2" xfId="20281"/>
    <cellStyle name="Incorrecto 63 2 2" xfId="20282"/>
    <cellStyle name="Incorrecto 63 2 3" xfId="20283"/>
    <cellStyle name="Incorrecto 63 3" xfId="20284"/>
    <cellStyle name="Incorrecto 63 4" xfId="20285"/>
    <cellStyle name="Incorrecto 64" xfId="20286"/>
    <cellStyle name="Incorrecto 64 2" xfId="20287"/>
    <cellStyle name="Incorrecto 64 2 2" xfId="20288"/>
    <cellStyle name="Incorrecto 64 2 3" xfId="20289"/>
    <cellStyle name="Incorrecto 64 3" xfId="20290"/>
    <cellStyle name="Incorrecto 64 4" xfId="20291"/>
    <cellStyle name="Incorrecto 65" xfId="20292"/>
    <cellStyle name="Incorrecto 65 2" xfId="20293"/>
    <cellStyle name="Incorrecto 65 2 2" xfId="20294"/>
    <cellStyle name="Incorrecto 65 2 3" xfId="20295"/>
    <cellStyle name="Incorrecto 65 3" xfId="20296"/>
    <cellStyle name="Incorrecto 65 4" xfId="20297"/>
    <cellStyle name="Incorrecto 66" xfId="20298"/>
    <cellStyle name="Incorrecto 66 2" xfId="20299"/>
    <cellStyle name="Incorrecto 66 2 2" xfId="20300"/>
    <cellStyle name="Incorrecto 66 2 3" xfId="20301"/>
    <cellStyle name="Incorrecto 66 3" xfId="20302"/>
    <cellStyle name="Incorrecto 66 4" xfId="20303"/>
    <cellStyle name="Incorrecto 67" xfId="20304"/>
    <cellStyle name="Incorrecto 67 2" xfId="20305"/>
    <cellStyle name="Incorrecto 67 2 2" xfId="20306"/>
    <cellStyle name="Incorrecto 67 2 3" xfId="20307"/>
    <cellStyle name="Incorrecto 67 3" xfId="20308"/>
    <cellStyle name="Incorrecto 67 4" xfId="20309"/>
    <cellStyle name="Incorrecto 68" xfId="20310"/>
    <cellStyle name="Incorrecto 68 2" xfId="20311"/>
    <cellStyle name="Incorrecto 68 2 2" xfId="20312"/>
    <cellStyle name="Incorrecto 68 2 3" xfId="20313"/>
    <cellStyle name="Incorrecto 68 3" xfId="20314"/>
    <cellStyle name="Incorrecto 68 4" xfId="20315"/>
    <cellStyle name="Incorrecto 69" xfId="20316"/>
    <cellStyle name="Incorrecto 69 2" xfId="20317"/>
    <cellStyle name="Incorrecto 69 2 2" xfId="20318"/>
    <cellStyle name="Incorrecto 69 2 3" xfId="20319"/>
    <cellStyle name="Incorrecto 69 3" xfId="20320"/>
    <cellStyle name="Incorrecto 69 4" xfId="20321"/>
    <cellStyle name="Incorrecto 7" xfId="20322"/>
    <cellStyle name="Incorrecto 7 2" xfId="20323"/>
    <cellStyle name="Incorrecto 7 2 2" xfId="20324"/>
    <cellStyle name="Incorrecto 7 2 3" xfId="20325"/>
    <cellStyle name="Incorrecto 7 3" xfId="20326"/>
    <cellStyle name="Incorrecto 7 4" xfId="20327"/>
    <cellStyle name="Incorrecto 70" xfId="20328"/>
    <cellStyle name="Incorrecto 70 2" xfId="20329"/>
    <cellStyle name="Incorrecto 70 2 2" xfId="20330"/>
    <cellStyle name="Incorrecto 70 2 3" xfId="20331"/>
    <cellStyle name="Incorrecto 70 3" xfId="20332"/>
    <cellStyle name="Incorrecto 70 4" xfId="20333"/>
    <cellStyle name="Incorrecto 71" xfId="20334"/>
    <cellStyle name="Incorrecto 71 2" xfId="20335"/>
    <cellStyle name="Incorrecto 71 2 2" xfId="20336"/>
    <cellStyle name="Incorrecto 71 2 3" xfId="20337"/>
    <cellStyle name="Incorrecto 71 3" xfId="20338"/>
    <cellStyle name="Incorrecto 71 4" xfId="20339"/>
    <cellStyle name="Incorrecto 72" xfId="20340"/>
    <cellStyle name="Incorrecto 72 2" xfId="20341"/>
    <cellStyle name="Incorrecto 72 2 2" xfId="20342"/>
    <cellStyle name="Incorrecto 72 2 3" xfId="20343"/>
    <cellStyle name="Incorrecto 72 3" xfId="20344"/>
    <cellStyle name="Incorrecto 72 4" xfId="20345"/>
    <cellStyle name="Incorrecto 73" xfId="20346"/>
    <cellStyle name="Incorrecto 73 2" xfId="20347"/>
    <cellStyle name="Incorrecto 73 2 2" xfId="20348"/>
    <cellStyle name="Incorrecto 73 2 3" xfId="20349"/>
    <cellStyle name="Incorrecto 73 3" xfId="20350"/>
    <cellStyle name="Incorrecto 73 4" xfId="20351"/>
    <cellStyle name="Incorrecto 74" xfId="20352"/>
    <cellStyle name="Incorrecto 74 2" xfId="20353"/>
    <cellStyle name="Incorrecto 74 2 2" xfId="20354"/>
    <cellStyle name="Incorrecto 74 2 3" xfId="20355"/>
    <cellStyle name="Incorrecto 74 3" xfId="20356"/>
    <cellStyle name="Incorrecto 74 4" xfId="20357"/>
    <cellStyle name="Incorrecto 75" xfId="20358"/>
    <cellStyle name="Incorrecto 75 2" xfId="20359"/>
    <cellStyle name="Incorrecto 75 2 2" xfId="20360"/>
    <cellStyle name="Incorrecto 75 2 3" xfId="20361"/>
    <cellStyle name="Incorrecto 75 3" xfId="20362"/>
    <cellStyle name="Incorrecto 75 4" xfId="20363"/>
    <cellStyle name="Incorrecto 76" xfId="20364"/>
    <cellStyle name="Incorrecto 76 2" xfId="20365"/>
    <cellStyle name="Incorrecto 76 2 2" xfId="20366"/>
    <cellStyle name="Incorrecto 76 2 3" xfId="20367"/>
    <cellStyle name="Incorrecto 76 3" xfId="20368"/>
    <cellStyle name="Incorrecto 76 4" xfId="20369"/>
    <cellStyle name="Incorrecto 77" xfId="20370"/>
    <cellStyle name="Incorrecto 77 2" xfId="20371"/>
    <cellStyle name="Incorrecto 77 2 2" xfId="20372"/>
    <cellStyle name="Incorrecto 77 2 3" xfId="20373"/>
    <cellStyle name="Incorrecto 77 3" xfId="20374"/>
    <cellStyle name="Incorrecto 77 4" xfId="20375"/>
    <cellStyle name="Incorrecto 78" xfId="20376"/>
    <cellStyle name="Incorrecto 78 2" xfId="20377"/>
    <cellStyle name="Incorrecto 78 2 2" xfId="20378"/>
    <cellStyle name="Incorrecto 78 2 3" xfId="20379"/>
    <cellStyle name="Incorrecto 78 3" xfId="20380"/>
    <cellStyle name="Incorrecto 78 4" xfId="20381"/>
    <cellStyle name="Incorrecto 79" xfId="20382"/>
    <cellStyle name="Incorrecto 79 2" xfId="20383"/>
    <cellStyle name="Incorrecto 79 2 2" xfId="20384"/>
    <cellStyle name="Incorrecto 79 2 3" xfId="20385"/>
    <cellStyle name="Incorrecto 79 3" xfId="20386"/>
    <cellStyle name="Incorrecto 79 4" xfId="20387"/>
    <cellStyle name="Incorrecto 8" xfId="20388"/>
    <cellStyle name="Incorrecto 8 2" xfId="20389"/>
    <cellStyle name="Incorrecto 8 2 2" xfId="20390"/>
    <cellStyle name="Incorrecto 8 2 3" xfId="20391"/>
    <cellStyle name="Incorrecto 8 3" xfId="20392"/>
    <cellStyle name="Incorrecto 8 4" xfId="20393"/>
    <cellStyle name="Incorrecto 80" xfId="20394"/>
    <cellStyle name="Incorrecto 80 2" xfId="20395"/>
    <cellStyle name="Incorrecto 80 2 2" xfId="20396"/>
    <cellStyle name="Incorrecto 80 2 3" xfId="20397"/>
    <cellStyle name="Incorrecto 80 3" xfId="20398"/>
    <cellStyle name="Incorrecto 80 4" xfId="20399"/>
    <cellStyle name="Incorrecto 81" xfId="20400"/>
    <cellStyle name="Incorrecto 81 2" xfId="20401"/>
    <cellStyle name="Incorrecto 81 2 2" xfId="20402"/>
    <cellStyle name="Incorrecto 81 2 3" xfId="20403"/>
    <cellStyle name="Incorrecto 81 3" xfId="20404"/>
    <cellStyle name="Incorrecto 81 4" xfId="20405"/>
    <cellStyle name="Incorrecto 82" xfId="20406"/>
    <cellStyle name="Incorrecto 82 2" xfId="20407"/>
    <cellStyle name="Incorrecto 82 2 2" xfId="20408"/>
    <cellStyle name="Incorrecto 82 2 3" xfId="20409"/>
    <cellStyle name="Incorrecto 82 3" xfId="20410"/>
    <cellStyle name="Incorrecto 82 4" xfId="20411"/>
    <cellStyle name="Incorrecto 83" xfId="20412"/>
    <cellStyle name="Incorrecto 83 2" xfId="20413"/>
    <cellStyle name="Incorrecto 83 2 2" xfId="20414"/>
    <cellStyle name="Incorrecto 83 2 3" xfId="20415"/>
    <cellStyle name="Incorrecto 83 3" xfId="20416"/>
    <cellStyle name="Incorrecto 83 4" xfId="20417"/>
    <cellStyle name="Incorrecto 84" xfId="20418"/>
    <cellStyle name="Incorrecto 84 2" xfId="20419"/>
    <cellStyle name="Incorrecto 84 2 2" xfId="20420"/>
    <cellStyle name="Incorrecto 84 2 3" xfId="20421"/>
    <cellStyle name="Incorrecto 84 3" xfId="20422"/>
    <cellStyle name="Incorrecto 84 4" xfId="20423"/>
    <cellStyle name="Incorrecto 85" xfId="20424"/>
    <cellStyle name="Incorrecto 85 2" xfId="20425"/>
    <cellStyle name="Incorrecto 85 2 2" xfId="20426"/>
    <cellStyle name="Incorrecto 85 2 3" xfId="20427"/>
    <cellStyle name="Incorrecto 85 3" xfId="20428"/>
    <cellStyle name="Incorrecto 85 4" xfId="20429"/>
    <cellStyle name="Incorrecto 86" xfId="20430"/>
    <cellStyle name="Incorrecto 86 2" xfId="20431"/>
    <cellStyle name="Incorrecto 86 2 2" xfId="20432"/>
    <cellStyle name="Incorrecto 86 2 3" xfId="20433"/>
    <cellStyle name="Incorrecto 86 3" xfId="20434"/>
    <cellStyle name="Incorrecto 86 4" xfId="20435"/>
    <cellStyle name="Incorrecto 87" xfId="20436"/>
    <cellStyle name="Incorrecto 87 2" xfId="20437"/>
    <cellStyle name="Incorrecto 87 2 2" xfId="20438"/>
    <cellStyle name="Incorrecto 87 2 3" xfId="20439"/>
    <cellStyle name="Incorrecto 87 3" xfId="20440"/>
    <cellStyle name="Incorrecto 87 4" xfId="20441"/>
    <cellStyle name="Incorrecto 88" xfId="20442"/>
    <cellStyle name="Incorrecto 88 2" xfId="20443"/>
    <cellStyle name="Incorrecto 88 2 2" xfId="20444"/>
    <cellStyle name="Incorrecto 88 2 3" xfId="20445"/>
    <cellStyle name="Incorrecto 88 3" xfId="20446"/>
    <cellStyle name="Incorrecto 88 4" xfId="20447"/>
    <cellStyle name="Incorrecto 89" xfId="20448"/>
    <cellStyle name="Incorrecto 89 2" xfId="20449"/>
    <cellStyle name="Incorrecto 89 2 2" xfId="20450"/>
    <cellStyle name="Incorrecto 89 2 3" xfId="20451"/>
    <cellStyle name="Incorrecto 89 3" xfId="20452"/>
    <cellStyle name="Incorrecto 89 4" xfId="20453"/>
    <cellStyle name="Incorrecto 9" xfId="20454"/>
    <cellStyle name="Incorrecto 9 2" xfId="20455"/>
    <cellStyle name="Incorrecto 9 2 2" xfId="20456"/>
    <cellStyle name="Incorrecto 9 2 3" xfId="20457"/>
    <cellStyle name="Incorrecto 9 3" xfId="20458"/>
    <cellStyle name="Incorrecto 9 4" xfId="20459"/>
    <cellStyle name="Incorrecto 90" xfId="20460"/>
    <cellStyle name="Incorrecto 90 2" xfId="20461"/>
    <cellStyle name="Incorrecto 90 2 2" xfId="20462"/>
    <cellStyle name="Incorrecto 90 2 3" xfId="20463"/>
    <cellStyle name="Incorrecto 90 3" xfId="20464"/>
    <cellStyle name="Incorrecto 90 4" xfId="20465"/>
    <cellStyle name="Incorrecto 91" xfId="20466"/>
    <cellStyle name="Incorrecto 91 2" xfId="20467"/>
    <cellStyle name="Incorrecto 91 2 2" xfId="20468"/>
    <cellStyle name="Incorrecto 91 2 3" xfId="20469"/>
    <cellStyle name="Incorrecto 91 3" xfId="20470"/>
    <cellStyle name="Incorrecto 91 4" xfId="20471"/>
    <cellStyle name="Incorrecto 92" xfId="20472"/>
    <cellStyle name="Incorrecto 92 2" xfId="20473"/>
    <cellStyle name="Incorrecto 92 2 2" xfId="20474"/>
    <cellStyle name="Incorrecto 92 2 3" xfId="20475"/>
    <cellStyle name="Incorrecto 92 3" xfId="20476"/>
    <cellStyle name="Incorrecto 92 4" xfId="20477"/>
    <cellStyle name="Incorrecto 93" xfId="20478"/>
    <cellStyle name="Incorrecto 93 2" xfId="20479"/>
    <cellStyle name="Incorrecto 93 2 2" xfId="20480"/>
    <cellStyle name="Incorrecto 93 2 3" xfId="20481"/>
    <cellStyle name="Incorrecto 93 3" xfId="20482"/>
    <cellStyle name="Incorrecto 93 4" xfId="20483"/>
    <cellStyle name="Incorrecto 94" xfId="20484"/>
    <cellStyle name="Incorrecto 94 2" xfId="20485"/>
    <cellStyle name="Incorrecto 94 2 2" xfId="20486"/>
    <cellStyle name="Incorrecto 94 2 3" xfId="20487"/>
    <cellStyle name="Incorrecto 94 3" xfId="20488"/>
    <cellStyle name="Incorrecto 94 4" xfId="20489"/>
    <cellStyle name="Incorrecto 95" xfId="20490"/>
    <cellStyle name="Incorrecto 95 2" xfId="20491"/>
    <cellStyle name="Incorrecto 95 2 2" xfId="20492"/>
    <cellStyle name="Incorrecto 95 2 3" xfId="20493"/>
    <cellStyle name="Incorrecto 95 3" xfId="20494"/>
    <cellStyle name="Incorrecto 95 4" xfId="20495"/>
    <cellStyle name="Incorrecto 96" xfId="20496"/>
    <cellStyle name="Incorrecto 96 2" xfId="20497"/>
    <cellStyle name="Incorrecto 96 2 2" xfId="20498"/>
    <cellStyle name="Incorrecto 96 2 3" xfId="20499"/>
    <cellStyle name="Incorrecto 96 3" xfId="20500"/>
    <cellStyle name="Incorrecto 96 4" xfId="20501"/>
    <cellStyle name="Incorrecto 97" xfId="20502"/>
    <cellStyle name="Incorrecto 97 2" xfId="20503"/>
    <cellStyle name="Incorrecto 97 2 2" xfId="20504"/>
    <cellStyle name="Incorrecto 97 2 3" xfId="20505"/>
    <cellStyle name="Incorrecto 97 3" xfId="20506"/>
    <cellStyle name="Incorrecto 97 4" xfId="20507"/>
    <cellStyle name="Incorrecto 98" xfId="20508"/>
    <cellStyle name="Incorrecto 98 2" xfId="20509"/>
    <cellStyle name="Incorrecto 98 2 2" xfId="20510"/>
    <cellStyle name="Incorrecto 98 2 3" xfId="20511"/>
    <cellStyle name="Incorrecto 98 3" xfId="20512"/>
    <cellStyle name="Incorrecto 98 4" xfId="20513"/>
    <cellStyle name="Incorrecto 99" xfId="20514"/>
    <cellStyle name="Incorrecto 99 2" xfId="20515"/>
    <cellStyle name="Incorrecto 99 2 2" xfId="20516"/>
    <cellStyle name="Incorrecto 99 2 3" xfId="20517"/>
    <cellStyle name="Incorrecto 99 3" xfId="20518"/>
    <cellStyle name="Incorrecto 99 4" xfId="20519"/>
    <cellStyle name="Input" xfId="20520"/>
    <cellStyle name="Input 2" xfId="20521"/>
    <cellStyle name="Input 3" xfId="20522"/>
    <cellStyle name="Input 4" xfId="20523"/>
    <cellStyle name="Linked Cell" xfId="20524"/>
    <cellStyle name="Linked Cell 2" xfId="20525"/>
    <cellStyle name="Linked Cell 3" xfId="20526"/>
    <cellStyle name="Linked Cell 4" xfId="20527"/>
    <cellStyle name="Millares" xfId="44762" builtinId="3"/>
    <cellStyle name="Millares [0] 10" xfId="20528"/>
    <cellStyle name="Millares [0] 10 2" xfId="20529"/>
    <cellStyle name="Millares [0] 10 2 2" xfId="20530"/>
    <cellStyle name="Millares [0] 10 3" xfId="20531"/>
    <cellStyle name="Millares [0] 10 4" xfId="20532"/>
    <cellStyle name="Millares [0] 2" xfId="20533"/>
    <cellStyle name="Millares [0] 2 10" xfId="20534"/>
    <cellStyle name="Millares [0] 2 10 10" xfId="20535"/>
    <cellStyle name="Millares [0] 2 10 11" xfId="20536"/>
    <cellStyle name="Millares [0] 2 10 12" xfId="20537"/>
    <cellStyle name="Millares [0] 2 10 13" xfId="20538"/>
    <cellStyle name="Millares [0] 2 10 14" xfId="20539"/>
    <cellStyle name="Millares [0] 2 10 15" xfId="20540"/>
    <cellStyle name="Millares [0] 2 10 16" xfId="20541"/>
    <cellStyle name="Millares [0] 2 10 16 2" xfId="20542"/>
    <cellStyle name="Millares [0] 2 10 16 3" xfId="20543"/>
    <cellStyle name="Millares [0] 2 10 16 4" xfId="20544"/>
    <cellStyle name="Millares [0] 2 10 16 5" xfId="20545"/>
    <cellStyle name="Millares [0] 2 10 16 6" xfId="20546"/>
    <cellStyle name="Millares [0] 2 10 16 7" xfId="20547"/>
    <cellStyle name="Millares [0] 2 10 17" xfId="20548"/>
    <cellStyle name="Millares [0] 2 10 17 2" xfId="20549"/>
    <cellStyle name="Millares [0] 2 10 17 3" xfId="20550"/>
    <cellStyle name="Millares [0] 2 10 17 4" xfId="20551"/>
    <cellStyle name="Millares [0] 2 10 17 5" xfId="20552"/>
    <cellStyle name="Millares [0] 2 10 18" xfId="20553"/>
    <cellStyle name="Millares [0] 2 10 18 2" xfId="20554"/>
    <cellStyle name="Millares [0] 2 10 18 3" xfId="20555"/>
    <cellStyle name="Millares [0] 2 10 18 4" xfId="20556"/>
    <cellStyle name="Millares [0] 2 10 19" xfId="20557"/>
    <cellStyle name="Millares [0] 2 10 2" xfId="20558"/>
    <cellStyle name="Millares [0] 2 10 2 10" xfId="20559"/>
    <cellStyle name="Millares [0] 2 10 2 11" xfId="20560"/>
    <cellStyle name="Millares [0] 2 10 2 2" xfId="20561"/>
    <cellStyle name="Millares [0] 2 10 2 2 2" xfId="20562"/>
    <cellStyle name="Millares [0] 2 10 2 2 2 2" xfId="20563"/>
    <cellStyle name="Millares [0] 2 10 2 2 2 3" xfId="20564"/>
    <cellStyle name="Millares [0] 2 10 2 2 3" xfId="20565"/>
    <cellStyle name="Millares [0] 2 10 2 2 4" xfId="20566"/>
    <cellStyle name="Millares [0] 2 10 2 2 5" xfId="20567"/>
    <cellStyle name="Millares [0] 2 10 2 2 6" xfId="20568"/>
    <cellStyle name="Millares [0] 2 10 2 2 7" xfId="20569"/>
    <cellStyle name="Millares [0] 2 10 2 3" xfId="20570"/>
    <cellStyle name="Millares [0] 2 10 2 4" xfId="20571"/>
    <cellStyle name="Millares [0] 2 10 2 5" xfId="20572"/>
    <cellStyle name="Millares [0] 2 10 2 6" xfId="20573"/>
    <cellStyle name="Millares [0] 2 10 2 7" xfId="20574"/>
    <cellStyle name="Millares [0] 2 10 2 8" xfId="20575"/>
    <cellStyle name="Millares [0] 2 10 2 9" xfId="20576"/>
    <cellStyle name="Millares [0] 2 10 20" xfId="20577"/>
    <cellStyle name="Millares [0] 2 10 21" xfId="20578"/>
    <cellStyle name="Millares [0] 2 10 22" xfId="20579"/>
    <cellStyle name="Millares [0] 2 10 23" xfId="20580"/>
    <cellStyle name="Millares [0] 2 10 24" xfId="20581"/>
    <cellStyle name="Millares [0] 2 10 25" xfId="20582"/>
    <cellStyle name="Millares [0] 2 10 26" xfId="20583"/>
    <cellStyle name="Millares [0] 2 10 27" xfId="20584"/>
    <cellStyle name="Millares [0] 2 10 28" xfId="20585"/>
    <cellStyle name="Millares [0] 2 10 29" xfId="20586"/>
    <cellStyle name="Millares [0] 2 10 3" xfId="20587"/>
    <cellStyle name="Millares [0] 2 10 30" xfId="20588"/>
    <cellStyle name="Millares [0] 2 10 31" xfId="20589"/>
    <cellStyle name="Millares [0] 2 10 32" xfId="20590"/>
    <cellStyle name="Millares [0] 2 10 33" xfId="20591"/>
    <cellStyle name="Millares [0] 2 10 4" xfId="20592"/>
    <cellStyle name="Millares [0] 2 10 5" xfId="20593"/>
    <cellStyle name="Millares [0] 2 10 6" xfId="20594"/>
    <cellStyle name="Millares [0] 2 10 7" xfId="20595"/>
    <cellStyle name="Millares [0] 2 10 8" xfId="20596"/>
    <cellStyle name="Millares [0] 2 10 9" xfId="20597"/>
    <cellStyle name="Millares [0] 2 11" xfId="20598"/>
    <cellStyle name="Millares [0] 2 11 2" xfId="20599"/>
    <cellStyle name="Millares [0] 2 11 2 2" xfId="20600"/>
    <cellStyle name="Millares [0] 2 11 3" xfId="20601"/>
    <cellStyle name="Millares [0] 2 11 4" xfId="20602"/>
    <cellStyle name="Millares [0] 2 12" xfId="20603"/>
    <cellStyle name="Millares [0] 2 12 2" xfId="20604"/>
    <cellStyle name="Millares [0] 2 12 2 2" xfId="20605"/>
    <cellStyle name="Millares [0] 2 12 3" xfId="20606"/>
    <cellStyle name="Millares [0] 2 12 4" xfId="20607"/>
    <cellStyle name="Millares [0] 2 13" xfId="20608"/>
    <cellStyle name="Millares [0] 2 13 2" xfId="20609"/>
    <cellStyle name="Millares [0] 2 13 2 2" xfId="20610"/>
    <cellStyle name="Millares [0] 2 13 3" xfId="20611"/>
    <cellStyle name="Millares [0] 2 13 4" xfId="20612"/>
    <cellStyle name="Millares [0] 2 14" xfId="20613"/>
    <cellStyle name="Millares [0] 2 14 2" xfId="20614"/>
    <cellStyle name="Millares [0] 2 14 2 2" xfId="20615"/>
    <cellStyle name="Millares [0] 2 14 3" xfId="20616"/>
    <cellStyle name="Millares [0] 2 14 4" xfId="20617"/>
    <cellStyle name="Millares [0] 2 15" xfId="20618"/>
    <cellStyle name="Millares [0] 2 15 2" xfId="20619"/>
    <cellStyle name="Millares [0] 2 15 2 2" xfId="20620"/>
    <cellStyle name="Millares [0] 2 15 3" xfId="20621"/>
    <cellStyle name="Millares [0] 2 15 4" xfId="20622"/>
    <cellStyle name="Millares [0] 2 16" xfId="20623"/>
    <cellStyle name="Millares [0] 2 16 2" xfId="20624"/>
    <cellStyle name="Millares [0] 2 16 2 2" xfId="20625"/>
    <cellStyle name="Millares [0] 2 16 3" xfId="20626"/>
    <cellStyle name="Millares [0] 2 16 4" xfId="20627"/>
    <cellStyle name="Millares [0] 2 17" xfId="20628"/>
    <cellStyle name="Millares [0] 2 17 10" xfId="20629"/>
    <cellStyle name="Millares [0] 2 17 11" xfId="20630"/>
    <cellStyle name="Millares [0] 2 17 12" xfId="20631"/>
    <cellStyle name="Millares [0] 2 17 13" xfId="20632"/>
    <cellStyle name="Millares [0] 2 17 14" xfId="20633"/>
    <cellStyle name="Millares [0] 2 17 15" xfId="20634"/>
    <cellStyle name="Millares [0] 2 17 16" xfId="20635"/>
    <cellStyle name="Millares [0] 2 17 16 2" xfId="20636"/>
    <cellStyle name="Millares [0] 2 17 16 3" xfId="20637"/>
    <cellStyle name="Millares [0] 2 17 16 4" xfId="20638"/>
    <cellStyle name="Millares [0] 2 17 16 5" xfId="20639"/>
    <cellStyle name="Millares [0] 2 17 16 6" xfId="20640"/>
    <cellStyle name="Millares [0] 2 17 16 7" xfId="20641"/>
    <cellStyle name="Millares [0] 2 17 17" xfId="20642"/>
    <cellStyle name="Millares [0] 2 17 17 2" xfId="20643"/>
    <cellStyle name="Millares [0] 2 17 17 3" xfId="20644"/>
    <cellStyle name="Millares [0] 2 17 17 4" xfId="20645"/>
    <cellStyle name="Millares [0] 2 17 17 5" xfId="20646"/>
    <cellStyle name="Millares [0] 2 17 18" xfId="20647"/>
    <cellStyle name="Millares [0] 2 17 18 2" xfId="20648"/>
    <cellStyle name="Millares [0] 2 17 18 3" xfId="20649"/>
    <cellStyle name="Millares [0] 2 17 18 4" xfId="20650"/>
    <cellStyle name="Millares [0] 2 17 19" xfId="20651"/>
    <cellStyle name="Millares [0] 2 17 2" xfId="20652"/>
    <cellStyle name="Millares [0] 2 17 2 10" xfId="20653"/>
    <cellStyle name="Millares [0] 2 17 2 11" xfId="20654"/>
    <cellStyle name="Millares [0] 2 17 2 2" xfId="20655"/>
    <cellStyle name="Millares [0] 2 17 2 2 2" xfId="20656"/>
    <cellStyle name="Millares [0] 2 17 2 2 2 2" xfId="20657"/>
    <cellStyle name="Millares [0] 2 17 2 2 2 3" xfId="20658"/>
    <cellStyle name="Millares [0] 2 17 2 2 3" xfId="20659"/>
    <cellStyle name="Millares [0] 2 17 2 2 4" xfId="20660"/>
    <cellStyle name="Millares [0] 2 17 2 2 5" xfId="20661"/>
    <cellStyle name="Millares [0] 2 17 2 2 6" xfId="20662"/>
    <cellStyle name="Millares [0] 2 17 2 2 7" xfId="20663"/>
    <cellStyle name="Millares [0] 2 17 2 3" xfId="20664"/>
    <cellStyle name="Millares [0] 2 17 2 4" xfId="20665"/>
    <cellStyle name="Millares [0] 2 17 2 5" xfId="20666"/>
    <cellStyle name="Millares [0] 2 17 2 6" xfId="20667"/>
    <cellStyle name="Millares [0] 2 17 2 7" xfId="20668"/>
    <cellStyle name="Millares [0] 2 17 2 8" xfId="20669"/>
    <cellStyle name="Millares [0] 2 17 2 9" xfId="20670"/>
    <cellStyle name="Millares [0] 2 17 20" xfId="20671"/>
    <cellStyle name="Millares [0] 2 17 21" xfId="20672"/>
    <cellStyle name="Millares [0] 2 17 22" xfId="20673"/>
    <cellStyle name="Millares [0] 2 17 23" xfId="20674"/>
    <cellStyle name="Millares [0] 2 17 24" xfId="20675"/>
    <cellStyle name="Millares [0] 2 17 25" xfId="20676"/>
    <cellStyle name="Millares [0] 2 17 26" xfId="20677"/>
    <cellStyle name="Millares [0] 2 17 27" xfId="20678"/>
    <cellStyle name="Millares [0] 2 17 28" xfId="20679"/>
    <cellStyle name="Millares [0] 2 17 29" xfId="20680"/>
    <cellStyle name="Millares [0] 2 17 3" xfId="20681"/>
    <cellStyle name="Millares [0] 2 17 30" xfId="20682"/>
    <cellStyle name="Millares [0] 2 17 31" xfId="20683"/>
    <cellStyle name="Millares [0] 2 17 32" xfId="20684"/>
    <cellStyle name="Millares [0] 2 17 33" xfId="20685"/>
    <cellStyle name="Millares [0] 2 17 4" xfId="20686"/>
    <cellStyle name="Millares [0] 2 17 5" xfId="20687"/>
    <cellStyle name="Millares [0] 2 17 6" xfId="20688"/>
    <cellStyle name="Millares [0] 2 17 7" xfId="20689"/>
    <cellStyle name="Millares [0] 2 17 8" xfId="20690"/>
    <cellStyle name="Millares [0] 2 17 9" xfId="20691"/>
    <cellStyle name="Millares [0] 2 18" xfId="20692"/>
    <cellStyle name="Millares [0] 2 18 2" xfId="20693"/>
    <cellStyle name="Millares [0] 2 18 2 2" xfId="20694"/>
    <cellStyle name="Millares [0] 2 18 3" xfId="20695"/>
    <cellStyle name="Millares [0] 2 18 4" xfId="20696"/>
    <cellStyle name="Millares [0] 2 19" xfId="20697"/>
    <cellStyle name="Millares [0] 2 19 2" xfId="20698"/>
    <cellStyle name="Millares [0] 2 19 2 2" xfId="20699"/>
    <cellStyle name="Millares [0] 2 19 3" xfId="20700"/>
    <cellStyle name="Millares [0] 2 19 4" xfId="20701"/>
    <cellStyle name="Millares [0] 2 2" xfId="20702"/>
    <cellStyle name="Millares [0] 2 2 10" xfId="20703"/>
    <cellStyle name="Millares [0] 2 2 10 2" xfId="20704"/>
    <cellStyle name="Millares [0] 2 2 10 2 2" xfId="20705"/>
    <cellStyle name="Millares [0] 2 2 10 3" xfId="20706"/>
    <cellStyle name="Millares [0] 2 2 10 4" xfId="20707"/>
    <cellStyle name="Millares [0] 2 2 11" xfId="20708"/>
    <cellStyle name="Millares [0] 2 2 11 2" xfId="20709"/>
    <cellStyle name="Millares [0] 2 2 11 2 2" xfId="20710"/>
    <cellStyle name="Millares [0] 2 2 11 3" xfId="20711"/>
    <cellStyle name="Millares [0] 2 2 11 4" xfId="20712"/>
    <cellStyle name="Millares [0] 2 2 12" xfId="20713"/>
    <cellStyle name="Millares [0] 2 2 12 2" xfId="20714"/>
    <cellStyle name="Millares [0] 2 2 13" xfId="20715"/>
    <cellStyle name="Millares [0] 2 2 14" xfId="20716"/>
    <cellStyle name="Millares [0] 2 2 2" xfId="20717"/>
    <cellStyle name="Millares [0] 2 2 2 2" xfId="20718"/>
    <cellStyle name="Millares [0] 2 2 2 2 2" xfId="20719"/>
    <cellStyle name="Millares [0] 2 2 2 3" xfId="20720"/>
    <cellStyle name="Millares [0] 2 2 2 4" xfId="20721"/>
    <cellStyle name="Millares [0] 2 2 3" xfId="20722"/>
    <cellStyle name="Millares [0] 2 2 3 2" xfId="20723"/>
    <cellStyle name="Millares [0] 2 2 3 2 2" xfId="20724"/>
    <cellStyle name="Millares [0] 2 2 3 3" xfId="20725"/>
    <cellStyle name="Millares [0] 2 2 3 4" xfId="20726"/>
    <cellStyle name="Millares [0] 2 2 4" xfId="20727"/>
    <cellStyle name="Millares [0] 2 2 4 2" xfId="20728"/>
    <cellStyle name="Millares [0] 2 2 4 2 2" xfId="20729"/>
    <cellStyle name="Millares [0] 2 2 4 3" xfId="20730"/>
    <cellStyle name="Millares [0] 2 2 4 4" xfId="20731"/>
    <cellStyle name="Millares [0] 2 2 5" xfId="20732"/>
    <cellStyle name="Millares [0] 2 2 5 2" xfId="20733"/>
    <cellStyle name="Millares [0] 2 2 5 2 2" xfId="20734"/>
    <cellStyle name="Millares [0] 2 2 5 3" xfId="20735"/>
    <cellStyle name="Millares [0] 2 2 5 4" xfId="20736"/>
    <cellStyle name="Millares [0] 2 2 6" xfId="20737"/>
    <cellStyle name="Millares [0] 2 2 6 2" xfId="20738"/>
    <cellStyle name="Millares [0] 2 2 6 2 2" xfId="20739"/>
    <cellStyle name="Millares [0] 2 2 6 3" xfId="20740"/>
    <cellStyle name="Millares [0] 2 2 6 4" xfId="20741"/>
    <cellStyle name="Millares [0] 2 2 7" xfId="20742"/>
    <cellStyle name="Millares [0] 2 2 7 2" xfId="20743"/>
    <cellStyle name="Millares [0] 2 2 7 2 2" xfId="20744"/>
    <cellStyle name="Millares [0] 2 2 7 3" xfId="20745"/>
    <cellStyle name="Millares [0] 2 2 7 4" xfId="20746"/>
    <cellStyle name="Millares [0] 2 2 8" xfId="20747"/>
    <cellStyle name="Millares [0] 2 2 8 2" xfId="20748"/>
    <cellStyle name="Millares [0] 2 2 8 2 2" xfId="20749"/>
    <cellStyle name="Millares [0] 2 2 8 3" xfId="20750"/>
    <cellStyle name="Millares [0] 2 2 8 4" xfId="20751"/>
    <cellStyle name="Millares [0] 2 2 9" xfId="20752"/>
    <cellStyle name="Millares [0] 2 2 9 2" xfId="20753"/>
    <cellStyle name="Millares [0] 2 2 9 2 2" xfId="20754"/>
    <cellStyle name="Millares [0] 2 2 9 3" xfId="20755"/>
    <cellStyle name="Millares [0] 2 2 9 4" xfId="20756"/>
    <cellStyle name="Millares [0] 2 20" xfId="20757"/>
    <cellStyle name="Millares [0] 2 20 2" xfId="20758"/>
    <cellStyle name="Millares [0] 2 20 2 2" xfId="20759"/>
    <cellStyle name="Millares [0] 2 20 3" xfId="20760"/>
    <cellStyle name="Millares [0] 2 20 4" xfId="20761"/>
    <cellStyle name="Millares [0] 2 21" xfId="20762"/>
    <cellStyle name="Millares [0] 2 21 2" xfId="20763"/>
    <cellStyle name="Millares [0] 2 21 2 2" xfId="20764"/>
    <cellStyle name="Millares [0] 2 21 3" xfId="20765"/>
    <cellStyle name="Millares [0] 2 21 4" xfId="20766"/>
    <cellStyle name="Millares [0] 2 22" xfId="20767"/>
    <cellStyle name="Millares [0] 2 22 2" xfId="20768"/>
    <cellStyle name="Millares [0] 2 23" xfId="20769"/>
    <cellStyle name="Millares [0] 2 24" xfId="20770"/>
    <cellStyle name="Millares [0] 2 25" xfId="20771"/>
    <cellStyle name="Millares [0] 2 26" xfId="20772"/>
    <cellStyle name="Millares [0] 2 27" xfId="20773"/>
    <cellStyle name="Millares [0] 2 28" xfId="20774"/>
    <cellStyle name="Millares [0] 2 3" xfId="20775"/>
    <cellStyle name="Millares [0] 2 3 2" xfId="20776"/>
    <cellStyle name="Millares [0] 2 3 2 2" xfId="20777"/>
    <cellStyle name="Millares [0] 2 3 3" xfId="20778"/>
    <cellStyle name="Millares [0] 2 3 4" xfId="20779"/>
    <cellStyle name="Millares [0] 2 4" xfId="20780"/>
    <cellStyle name="Millares [0] 2 4 2" xfId="20781"/>
    <cellStyle name="Millares [0] 2 4 2 2" xfId="20782"/>
    <cellStyle name="Millares [0] 2 4 3" xfId="20783"/>
    <cellStyle name="Millares [0] 2 4 4" xfId="20784"/>
    <cellStyle name="Millares [0] 2 5" xfId="20785"/>
    <cellStyle name="Millares [0] 2 5 2" xfId="20786"/>
    <cellStyle name="Millares [0] 2 5 2 2" xfId="20787"/>
    <cellStyle name="Millares [0] 2 5 3" xfId="20788"/>
    <cellStyle name="Millares [0] 2 5 4" xfId="20789"/>
    <cellStyle name="Millares [0] 2 6" xfId="20790"/>
    <cellStyle name="Millares [0] 2 6 2" xfId="20791"/>
    <cellStyle name="Millares [0] 2 6 2 2" xfId="20792"/>
    <cellStyle name="Millares [0] 2 6 3" xfId="20793"/>
    <cellStyle name="Millares [0] 2 6 4" xfId="20794"/>
    <cellStyle name="Millares [0] 2 7" xfId="20795"/>
    <cellStyle name="Millares [0] 2 7 2" xfId="20796"/>
    <cellStyle name="Millares [0] 2 7 2 2" xfId="20797"/>
    <cellStyle name="Millares [0] 2 7 3" xfId="20798"/>
    <cellStyle name="Millares [0] 2 7 4" xfId="20799"/>
    <cellStyle name="Millares [0] 2 8" xfId="20800"/>
    <cellStyle name="Millares [0] 2 8 2" xfId="20801"/>
    <cellStyle name="Millares [0] 2 8 2 2" xfId="20802"/>
    <cellStyle name="Millares [0] 2 8 3" xfId="20803"/>
    <cellStyle name="Millares [0] 2 8 4" xfId="20804"/>
    <cellStyle name="Millares [0] 2 9" xfId="20805"/>
    <cellStyle name="Millares [0] 2 9 2" xfId="20806"/>
    <cellStyle name="Millares [0] 2 9 2 2" xfId="20807"/>
    <cellStyle name="Millares [0] 2 9 3" xfId="20808"/>
    <cellStyle name="Millares [0] 2 9 4" xfId="20809"/>
    <cellStyle name="Millares [0] 2_Hoja diaria" xfId="20810"/>
    <cellStyle name="Millares [0] 3" xfId="20811"/>
    <cellStyle name="Millares [0] 3 10" xfId="20812"/>
    <cellStyle name="Millares [0] 3 10 10" xfId="20813"/>
    <cellStyle name="Millares [0] 3 10 11" xfId="20814"/>
    <cellStyle name="Millares [0] 3 10 12" xfId="20815"/>
    <cellStyle name="Millares [0] 3 10 13" xfId="20816"/>
    <cellStyle name="Millares [0] 3 10 14" xfId="20817"/>
    <cellStyle name="Millares [0] 3 10 15" xfId="20818"/>
    <cellStyle name="Millares [0] 3 10 16" xfId="20819"/>
    <cellStyle name="Millares [0] 3 10 16 2" xfId="20820"/>
    <cellStyle name="Millares [0] 3 10 16 3" xfId="20821"/>
    <cellStyle name="Millares [0] 3 10 16 4" xfId="20822"/>
    <cellStyle name="Millares [0] 3 10 16 5" xfId="20823"/>
    <cellStyle name="Millares [0] 3 10 16 6" xfId="20824"/>
    <cellStyle name="Millares [0] 3 10 16 7" xfId="20825"/>
    <cellStyle name="Millares [0] 3 10 17" xfId="20826"/>
    <cellStyle name="Millares [0] 3 10 17 2" xfId="20827"/>
    <cellStyle name="Millares [0] 3 10 17 3" xfId="20828"/>
    <cellStyle name="Millares [0] 3 10 17 4" xfId="20829"/>
    <cellStyle name="Millares [0] 3 10 17 5" xfId="20830"/>
    <cellStyle name="Millares [0] 3 10 18" xfId="20831"/>
    <cellStyle name="Millares [0] 3 10 18 2" xfId="20832"/>
    <cellStyle name="Millares [0] 3 10 18 3" xfId="20833"/>
    <cellStyle name="Millares [0] 3 10 18 4" xfId="20834"/>
    <cellStyle name="Millares [0] 3 10 19" xfId="20835"/>
    <cellStyle name="Millares [0] 3 10 2" xfId="20836"/>
    <cellStyle name="Millares [0] 3 10 2 10" xfId="20837"/>
    <cellStyle name="Millares [0] 3 10 2 11" xfId="20838"/>
    <cellStyle name="Millares [0] 3 10 2 2" xfId="20839"/>
    <cellStyle name="Millares [0] 3 10 2 2 2" xfId="20840"/>
    <cellStyle name="Millares [0] 3 10 2 2 2 2" xfId="20841"/>
    <cellStyle name="Millares [0] 3 10 2 2 2 3" xfId="20842"/>
    <cellStyle name="Millares [0] 3 10 2 2 3" xfId="20843"/>
    <cellStyle name="Millares [0] 3 10 2 2 4" xfId="20844"/>
    <cellStyle name="Millares [0] 3 10 2 2 5" xfId="20845"/>
    <cellStyle name="Millares [0] 3 10 2 2 6" xfId="20846"/>
    <cellStyle name="Millares [0] 3 10 2 2 7" xfId="20847"/>
    <cellStyle name="Millares [0] 3 10 2 3" xfId="20848"/>
    <cellStyle name="Millares [0] 3 10 2 4" xfId="20849"/>
    <cellStyle name="Millares [0] 3 10 2 5" xfId="20850"/>
    <cellStyle name="Millares [0] 3 10 2 6" xfId="20851"/>
    <cellStyle name="Millares [0] 3 10 2 7" xfId="20852"/>
    <cellStyle name="Millares [0] 3 10 2 8" xfId="20853"/>
    <cellStyle name="Millares [0] 3 10 2 9" xfId="20854"/>
    <cellStyle name="Millares [0] 3 10 20" xfId="20855"/>
    <cellStyle name="Millares [0] 3 10 21" xfId="20856"/>
    <cellStyle name="Millares [0] 3 10 22" xfId="20857"/>
    <cellStyle name="Millares [0] 3 10 23" xfId="20858"/>
    <cellStyle name="Millares [0] 3 10 24" xfId="20859"/>
    <cellStyle name="Millares [0] 3 10 25" xfId="20860"/>
    <cellStyle name="Millares [0] 3 10 26" xfId="20861"/>
    <cellStyle name="Millares [0] 3 10 27" xfId="20862"/>
    <cellStyle name="Millares [0] 3 10 28" xfId="20863"/>
    <cellStyle name="Millares [0] 3 10 29" xfId="20864"/>
    <cellStyle name="Millares [0] 3 10 3" xfId="20865"/>
    <cellStyle name="Millares [0] 3 10 30" xfId="20866"/>
    <cellStyle name="Millares [0] 3 10 31" xfId="20867"/>
    <cellStyle name="Millares [0] 3 10 32" xfId="20868"/>
    <cellStyle name="Millares [0] 3 10 33" xfId="20869"/>
    <cellStyle name="Millares [0] 3 10 4" xfId="20870"/>
    <cellStyle name="Millares [0] 3 10 5" xfId="20871"/>
    <cellStyle name="Millares [0] 3 10 6" xfId="20872"/>
    <cellStyle name="Millares [0] 3 10 7" xfId="20873"/>
    <cellStyle name="Millares [0] 3 10 8" xfId="20874"/>
    <cellStyle name="Millares [0] 3 10 9" xfId="20875"/>
    <cellStyle name="Millares [0] 3 11" xfId="20876"/>
    <cellStyle name="Millares [0] 3 11 2" xfId="20877"/>
    <cellStyle name="Millares [0] 3 11 2 2" xfId="20878"/>
    <cellStyle name="Millares [0] 3 11 3" xfId="20879"/>
    <cellStyle name="Millares [0] 3 11 4" xfId="20880"/>
    <cellStyle name="Millares [0] 3 12" xfId="20881"/>
    <cellStyle name="Millares [0] 3 12 10" xfId="20882"/>
    <cellStyle name="Millares [0] 3 12 10 2" xfId="20883"/>
    <cellStyle name="Millares [0] 3 12 10 3" xfId="20884"/>
    <cellStyle name="Millares [0] 3 12 10 4" xfId="20885"/>
    <cellStyle name="Millares [0] 3 12 10 5" xfId="20886"/>
    <cellStyle name="Millares [0] 3 12 11" xfId="20887"/>
    <cellStyle name="Millares [0] 3 12 11 2" xfId="20888"/>
    <cellStyle name="Millares [0] 3 12 11 3" xfId="20889"/>
    <cellStyle name="Millares [0] 3 12 11 4" xfId="20890"/>
    <cellStyle name="Millares [0] 3 12 12" xfId="20891"/>
    <cellStyle name="Millares [0] 3 12 13" xfId="20892"/>
    <cellStyle name="Millares [0] 3 12 14" xfId="20893"/>
    <cellStyle name="Millares [0] 3 12 15" xfId="20894"/>
    <cellStyle name="Millares [0] 3 12 16" xfId="20895"/>
    <cellStyle name="Millares [0] 3 12 17" xfId="20896"/>
    <cellStyle name="Millares [0] 3 12 18" xfId="20897"/>
    <cellStyle name="Millares [0] 3 12 19" xfId="20898"/>
    <cellStyle name="Millares [0] 3 12 2" xfId="20899"/>
    <cellStyle name="Millares [0] 3 12 2 10" xfId="20900"/>
    <cellStyle name="Millares [0] 3 12 2 11" xfId="20901"/>
    <cellStyle name="Millares [0] 3 12 2 2" xfId="20902"/>
    <cellStyle name="Millares [0] 3 12 2 2 2" xfId="20903"/>
    <cellStyle name="Millares [0] 3 12 2 2 2 2" xfId="20904"/>
    <cellStyle name="Millares [0] 3 12 2 2 2 3" xfId="20905"/>
    <cellStyle name="Millares [0] 3 12 2 2 3" xfId="20906"/>
    <cellStyle name="Millares [0] 3 12 2 2 4" xfId="20907"/>
    <cellStyle name="Millares [0] 3 12 2 2 5" xfId="20908"/>
    <cellStyle name="Millares [0] 3 12 2 2 6" xfId="20909"/>
    <cellStyle name="Millares [0] 3 12 2 2 7" xfId="20910"/>
    <cellStyle name="Millares [0] 3 12 2 3" xfId="20911"/>
    <cellStyle name="Millares [0] 3 12 2 4" xfId="20912"/>
    <cellStyle name="Millares [0] 3 12 2 5" xfId="20913"/>
    <cellStyle name="Millares [0] 3 12 2 6" xfId="20914"/>
    <cellStyle name="Millares [0] 3 12 2 7" xfId="20915"/>
    <cellStyle name="Millares [0] 3 12 2 8" xfId="20916"/>
    <cellStyle name="Millares [0] 3 12 2 9" xfId="20917"/>
    <cellStyle name="Millares [0] 3 12 20" xfId="20918"/>
    <cellStyle name="Millares [0] 3 12 21" xfId="20919"/>
    <cellStyle name="Millares [0] 3 12 22" xfId="20920"/>
    <cellStyle name="Millares [0] 3 12 23" xfId="20921"/>
    <cellStyle name="Millares [0] 3 12 24" xfId="20922"/>
    <cellStyle name="Millares [0] 3 12 25" xfId="20923"/>
    <cellStyle name="Millares [0] 3 12 26" xfId="20924"/>
    <cellStyle name="Millares [0] 3 12 3" xfId="20925"/>
    <cellStyle name="Millares [0] 3 12 4" xfId="20926"/>
    <cellStyle name="Millares [0] 3 12 5" xfId="20927"/>
    <cellStyle name="Millares [0] 3 12 6" xfId="20928"/>
    <cellStyle name="Millares [0] 3 12 7" xfId="20929"/>
    <cellStyle name="Millares [0] 3 12 8" xfId="20930"/>
    <cellStyle name="Millares [0] 3 12 9" xfId="20931"/>
    <cellStyle name="Millares [0] 3 12 9 2" xfId="20932"/>
    <cellStyle name="Millares [0] 3 12 9 3" xfId="20933"/>
    <cellStyle name="Millares [0] 3 12 9 4" xfId="20934"/>
    <cellStyle name="Millares [0] 3 12 9 5" xfId="20935"/>
    <cellStyle name="Millares [0] 3 12 9 6" xfId="20936"/>
    <cellStyle name="Millares [0] 3 12 9 7" xfId="20937"/>
    <cellStyle name="Millares [0] 3 13" xfId="20938"/>
    <cellStyle name="Millares [0] 3 13 2" xfId="20939"/>
    <cellStyle name="Millares [0] 3 13 2 2" xfId="20940"/>
    <cellStyle name="Millares [0] 3 13 3" xfId="20941"/>
    <cellStyle name="Millares [0] 3 13 4" xfId="20942"/>
    <cellStyle name="Millares [0] 3 14" xfId="20943"/>
    <cellStyle name="Millares [0] 3 14 2" xfId="20944"/>
    <cellStyle name="Millares [0] 3 14 2 2" xfId="20945"/>
    <cellStyle name="Millares [0] 3 14 3" xfId="20946"/>
    <cellStyle name="Millares [0] 3 14 4" xfId="20947"/>
    <cellStyle name="Millares [0] 3 15" xfId="20948"/>
    <cellStyle name="Millares [0] 3 15 2" xfId="20949"/>
    <cellStyle name="Millares [0] 3 15 2 2" xfId="20950"/>
    <cellStyle name="Millares [0] 3 15 3" xfId="20951"/>
    <cellStyle name="Millares [0] 3 15 4" xfId="20952"/>
    <cellStyle name="Millares [0] 3 16" xfId="20953"/>
    <cellStyle name="Millares [0] 3 16 2" xfId="20954"/>
    <cellStyle name="Millares [0] 3 16 2 2" xfId="20955"/>
    <cellStyle name="Millares [0] 3 16 3" xfId="20956"/>
    <cellStyle name="Millares [0] 3 16 4" xfId="20957"/>
    <cellStyle name="Millares [0] 3 17" xfId="20958"/>
    <cellStyle name="Millares [0] 3 17 10" xfId="20959"/>
    <cellStyle name="Millares [0] 3 17 11" xfId="20960"/>
    <cellStyle name="Millares [0] 3 17 12" xfId="20961"/>
    <cellStyle name="Millares [0] 3 17 13" xfId="20962"/>
    <cellStyle name="Millares [0] 3 17 14" xfId="20963"/>
    <cellStyle name="Millares [0] 3 17 15" xfId="20964"/>
    <cellStyle name="Millares [0] 3 17 16" xfId="20965"/>
    <cellStyle name="Millares [0] 3 17 16 2" xfId="20966"/>
    <cellStyle name="Millares [0] 3 17 16 3" xfId="20967"/>
    <cellStyle name="Millares [0] 3 17 16 4" xfId="20968"/>
    <cellStyle name="Millares [0] 3 17 16 5" xfId="20969"/>
    <cellStyle name="Millares [0] 3 17 16 6" xfId="20970"/>
    <cellStyle name="Millares [0] 3 17 16 7" xfId="20971"/>
    <cellStyle name="Millares [0] 3 17 17" xfId="20972"/>
    <cellStyle name="Millares [0] 3 17 17 2" xfId="20973"/>
    <cellStyle name="Millares [0] 3 17 17 3" xfId="20974"/>
    <cellStyle name="Millares [0] 3 17 17 4" xfId="20975"/>
    <cellStyle name="Millares [0] 3 17 17 5" xfId="20976"/>
    <cellStyle name="Millares [0] 3 17 18" xfId="20977"/>
    <cellStyle name="Millares [0] 3 17 18 2" xfId="20978"/>
    <cellStyle name="Millares [0] 3 17 18 3" xfId="20979"/>
    <cellStyle name="Millares [0] 3 17 18 4" xfId="20980"/>
    <cellStyle name="Millares [0] 3 17 19" xfId="20981"/>
    <cellStyle name="Millares [0] 3 17 2" xfId="20982"/>
    <cellStyle name="Millares [0] 3 17 2 10" xfId="20983"/>
    <cellStyle name="Millares [0] 3 17 2 11" xfId="20984"/>
    <cellStyle name="Millares [0] 3 17 2 2" xfId="20985"/>
    <cellStyle name="Millares [0] 3 17 2 2 2" xfId="20986"/>
    <cellStyle name="Millares [0] 3 17 2 2 2 2" xfId="20987"/>
    <cellStyle name="Millares [0] 3 17 2 2 2 3" xfId="20988"/>
    <cellStyle name="Millares [0] 3 17 2 2 3" xfId="20989"/>
    <cellStyle name="Millares [0] 3 17 2 2 4" xfId="20990"/>
    <cellStyle name="Millares [0] 3 17 2 2 5" xfId="20991"/>
    <cellStyle name="Millares [0] 3 17 2 2 6" xfId="20992"/>
    <cellStyle name="Millares [0] 3 17 2 2 7" xfId="20993"/>
    <cellStyle name="Millares [0] 3 17 2 3" xfId="20994"/>
    <cellStyle name="Millares [0] 3 17 2 4" xfId="20995"/>
    <cellStyle name="Millares [0] 3 17 2 5" xfId="20996"/>
    <cellStyle name="Millares [0] 3 17 2 6" xfId="20997"/>
    <cellStyle name="Millares [0] 3 17 2 7" xfId="20998"/>
    <cellStyle name="Millares [0] 3 17 2 8" xfId="20999"/>
    <cellStyle name="Millares [0] 3 17 2 9" xfId="21000"/>
    <cellStyle name="Millares [0] 3 17 20" xfId="21001"/>
    <cellStyle name="Millares [0] 3 17 21" xfId="21002"/>
    <cellStyle name="Millares [0] 3 17 22" xfId="21003"/>
    <cellStyle name="Millares [0] 3 17 23" xfId="21004"/>
    <cellStyle name="Millares [0] 3 17 24" xfId="21005"/>
    <cellStyle name="Millares [0] 3 17 25" xfId="21006"/>
    <cellStyle name="Millares [0] 3 17 26" xfId="21007"/>
    <cellStyle name="Millares [0] 3 17 27" xfId="21008"/>
    <cellStyle name="Millares [0] 3 17 28" xfId="21009"/>
    <cellStyle name="Millares [0] 3 17 29" xfId="21010"/>
    <cellStyle name="Millares [0] 3 17 3" xfId="21011"/>
    <cellStyle name="Millares [0] 3 17 30" xfId="21012"/>
    <cellStyle name="Millares [0] 3 17 31" xfId="21013"/>
    <cellStyle name="Millares [0] 3 17 32" xfId="21014"/>
    <cellStyle name="Millares [0] 3 17 33" xfId="21015"/>
    <cellStyle name="Millares [0] 3 17 4" xfId="21016"/>
    <cellStyle name="Millares [0] 3 17 5" xfId="21017"/>
    <cellStyle name="Millares [0] 3 17 6" xfId="21018"/>
    <cellStyle name="Millares [0] 3 17 7" xfId="21019"/>
    <cellStyle name="Millares [0] 3 17 8" xfId="21020"/>
    <cellStyle name="Millares [0] 3 17 9" xfId="21021"/>
    <cellStyle name="Millares [0] 3 18" xfId="21022"/>
    <cellStyle name="Millares [0] 3 18 2" xfId="21023"/>
    <cellStyle name="Millares [0] 3 18 2 2" xfId="21024"/>
    <cellStyle name="Millares [0] 3 18 3" xfId="21025"/>
    <cellStyle name="Millares [0] 3 18 4" xfId="21026"/>
    <cellStyle name="Millares [0] 3 19" xfId="21027"/>
    <cellStyle name="Millares [0] 3 19 2" xfId="21028"/>
    <cellStyle name="Millares [0] 3 19 2 2" xfId="21029"/>
    <cellStyle name="Millares [0] 3 19 3" xfId="21030"/>
    <cellStyle name="Millares [0] 3 19 4" xfId="21031"/>
    <cellStyle name="Millares [0] 3 2" xfId="21032"/>
    <cellStyle name="Millares [0] 3 2 10" xfId="21033"/>
    <cellStyle name="Millares [0] 3 2 10 2" xfId="21034"/>
    <cellStyle name="Millares [0] 3 2 10 2 2" xfId="21035"/>
    <cellStyle name="Millares [0] 3 2 10 3" xfId="21036"/>
    <cellStyle name="Millares [0] 3 2 10 4" xfId="21037"/>
    <cellStyle name="Millares [0] 3 2 11" xfId="21038"/>
    <cellStyle name="Millares [0] 3 2 11 2" xfId="21039"/>
    <cellStyle name="Millares [0] 3 2 11 2 2" xfId="21040"/>
    <cellStyle name="Millares [0] 3 2 11 3" xfId="21041"/>
    <cellStyle name="Millares [0] 3 2 11 4" xfId="21042"/>
    <cellStyle name="Millares [0] 3 2 12" xfId="21043"/>
    <cellStyle name="Millares [0] 3 2 12 2" xfId="21044"/>
    <cellStyle name="Millares [0] 3 2 13" xfId="21045"/>
    <cellStyle name="Millares [0] 3 2 14" xfId="21046"/>
    <cellStyle name="Millares [0] 3 2 2" xfId="21047"/>
    <cellStyle name="Millares [0] 3 2 2 10" xfId="21048"/>
    <cellStyle name="Millares [0] 3 2 2 11" xfId="21049"/>
    <cellStyle name="Millares [0] 3 2 2 12" xfId="21050"/>
    <cellStyle name="Millares [0] 3 2 2 13" xfId="21051"/>
    <cellStyle name="Millares [0] 3 2 2 14" xfId="21052"/>
    <cellStyle name="Millares [0] 3 2 2 15" xfId="21053"/>
    <cellStyle name="Millares [0] 3 2 2 16" xfId="21054"/>
    <cellStyle name="Millares [0] 3 2 2 16 2" xfId="21055"/>
    <cellStyle name="Millares [0] 3 2 2 16 3" xfId="21056"/>
    <cellStyle name="Millares [0] 3 2 2 16 4" xfId="21057"/>
    <cellStyle name="Millares [0] 3 2 2 16 5" xfId="21058"/>
    <cellStyle name="Millares [0] 3 2 2 16 6" xfId="21059"/>
    <cellStyle name="Millares [0] 3 2 2 16 7" xfId="21060"/>
    <cellStyle name="Millares [0] 3 2 2 17" xfId="21061"/>
    <cellStyle name="Millares [0] 3 2 2 17 2" xfId="21062"/>
    <cellStyle name="Millares [0] 3 2 2 17 3" xfId="21063"/>
    <cellStyle name="Millares [0] 3 2 2 17 4" xfId="21064"/>
    <cellStyle name="Millares [0] 3 2 2 17 5" xfId="21065"/>
    <cellStyle name="Millares [0] 3 2 2 18" xfId="21066"/>
    <cellStyle name="Millares [0] 3 2 2 18 2" xfId="21067"/>
    <cellStyle name="Millares [0] 3 2 2 18 3" xfId="21068"/>
    <cellStyle name="Millares [0] 3 2 2 18 4" xfId="21069"/>
    <cellStyle name="Millares [0] 3 2 2 19" xfId="21070"/>
    <cellStyle name="Millares [0] 3 2 2 2" xfId="21071"/>
    <cellStyle name="Millares [0] 3 2 2 2 10" xfId="21072"/>
    <cellStyle name="Millares [0] 3 2 2 2 11" xfId="21073"/>
    <cellStyle name="Millares [0] 3 2 2 2 2" xfId="21074"/>
    <cellStyle name="Millares [0] 3 2 2 2 2 2" xfId="21075"/>
    <cellStyle name="Millares [0] 3 2 2 2 2 2 2" xfId="21076"/>
    <cellStyle name="Millares [0] 3 2 2 2 2 2 3" xfId="21077"/>
    <cellStyle name="Millares [0] 3 2 2 2 2 3" xfId="21078"/>
    <cellStyle name="Millares [0] 3 2 2 2 2 4" xfId="21079"/>
    <cellStyle name="Millares [0] 3 2 2 2 2 5" xfId="21080"/>
    <cellStyle name="Millares [0] 3 2 2 2 2 6" xfId="21081"/>
    <cellStyle name="Millares [0] 3 2 2 2 2 7" xfId="21082"/>
    <cellStyle name="Millares [0] 3 2 2 2 3" xfId="21083"/>
    <cellStyle name="Millares [0] 3 2 2 2 4" xfId="21084"/>
    <cellStyle name="Millares [0] 3 2 2 2 5" xfId="21085"/>
    <cellStyle name="Millares [0] 3 2 2 2 6" xfId="21086"/>
    <cellStyle name="Millares [0] 3 2 2 2 7" xfId="21087"/>
    <cellStyle name="Millares [0] 3 2 2 2 8" xfId="21088"/>
    <cellStyle name="Millares [0] 3 2 2 2 9" xfId="21089"/>
    <cellStyle name="Millares [0] 3 2 2 20" xfId="21090"/>
    <cellStyle name="Millares [0] 3 2 2 21" xfId="21091"/>
    <cellStyle name="Millares [0] 3 2 2 22" xfId="21092"/>
    <cellStyle name="Millares [0] 3 2 2 23" xfId="21093"/>
    <cellStyle name="Millares [0] 3 2 2 24" xfId="21094"/>
    <cellStyle name="Millares [0] 3 2 2 25" xfId="21095"/>
    <cellStyle name="Millares [0] 3 2 2 26" xfId="21096"/>
    <cellStyle name="Millares [0] 3 2 2 27" xfId="21097"/>
    <cellStyle name="Millares [0] 3 2 2 28" xfId="21098"/>
    <cellStyle name="Millares [0] 3 2 2 29" xfId="21099"/>
    <cellStyle name="Millares [0] 3 2 2 3" xfId="21100"/>
    <cellStyle name="Millares [0] 3 2 2 30" xfId="21101"/>
    <cellStyle name="Millares [0] 3 2 2 31" xfId="21102"/>
    <cellStyle name="Millares [0] 3 2 2 32" xfId="21103"/>
    <cellStyle name="Millares [0] 3 2 2 33" xfId="21104"/>
    <cellStyle name="Millares [0] 3 2 2 4" xfId="21105"/>
    <cellStyle name="Millares [0] 3 2 2 5" xfId="21106"/>
    <cellStyle name="Millares [0] 3 2 2 6" xfId="21107"/>
    <cellStyle name="Millares [0] 3 2 2 7" xfId="21108"/>
    <cellStyle name="Millares [0] 3 2 2 8" xfId="21109"/>
    <cellStyle name="Millares [0] 3 2 2 9" xfId="21110"/>
    <cellStyle name="Millares [0] 3 2 3" xfId="21111"/>
    <cellStyle name="Millares [0] 3 2 3 2" xfId="21112"/>
    <cellStyle name="Millares [0] 3 2 3 2 2" xfId="21113"/>
    <cellStyle name="Millares [0] 3 2 3 3" xfId="21114"/>
    <cellStyle name="Millares [0] 3 2 3 4" xfId="21115"/>
    <cellStyle name="Millares [0] 3 2 4" xfId="21116"/>
    <cellStyle name="Millares [0] 3 2 4 2" xfId="21117"/>
    <cellStyle name="Millares [0] 3 2 4 2 2" xfId="21118"/>
    <cellStyle name="Millares [0] 3 2 4 3" xfId="21119"/>
    <cellStyle name="Millares [0] 3 2 4 4" xfId="21120"/>
    <cellStyle name="Millares [0] 3 2 5" xfId="21121"/>
    <cellStyle name="Millares [0] 3 2 5 2" xfId="21122"/>
    <cellStyle name="Millares [0] 3 2 5 2 2" xfId="21123"/>
    <cellStyle name="Millares [0] 3 2 5 3" xfId="21124"/>
    <cellStyle name="Millares [0] 3 2 5 4" xfId="21125"/>
    <cellStyle name="Millares [0] 3 2 6" xfId="21126"/>
    <cellStyle name="Millares [0] 3 2 6 2" xfId="21127"/>
    <cellStyle name="Millares [0] 3 2 6 2 2" xfId="21128"/>
    <cellStyle name="Millares [0] 3 2 6 3" xfId="21129"/>
    <cellStyle name="Millares [0] 3 2 6 4" xfId="21130"/>
    <cellStyle name="Millares [0] 3 2 7" xfId="21131"/>
    <cellStyle name="Millares [0] 3 2 7 2" xfId="21132"/>
    <cellStyle name="Millares [0] 3 2 7 2 2" xfId="21133"/>
    <cellStyle name="Millares [0] 3 2 7 3" xfId="21134"/>
    <cellStyle name="Millares [0] 3 2 7 4" xfId="21135"/>
    <cellStyle name="Millares [0] 3 2 8" xfId="21136"/>
    <cellStyle name="Millares [0] 3 2 8 2" xfId="21137"/>
    <cellStyle name="Millares [0] 3 2 8 2 2" xfId="21138"/>
    <cellStyle name="Millares [0] 3 2 8 3" xfId="21139"/>
    <cellStyle name="Millares [0] 3 2 8 4" xfId="21140"/>
    <cellStyle name="Millares [0] 3 2 9" xfId="21141"/>
    <cellStyle name="Millares [0] 3 2 9 2" xfId="21142"/>
    <cellStyle name="Millares [0] 3 2 9 2 2" xfId="21143"/>
    <cellStyle name="Millares [0] 3 2 9 3" xfId="21144"/>
    <cellStyle name="Millares [0] 3 2 9 4" xfId="21145"/>
    <cellStyle name="Millares [0] 3 20" xfId="21146"/>
    <cellStyle name="Millares [0] 3 20 2" xfId="21147"/>
    <cellStyle name="Millares [0] 3 20 2 2" xfId="21148"/>
    <cellStyle name="Millares [0] 3 20 3" xfId="21149"/>
    <cellStyle name="Millares [0] 3 20 4" xfId="21150"/>
    <cellStyle name="Millares [0] 3 21" xfId="21151"/>
    <cellStyle name="Millares [0] 3 21 2" xfId="21152"/>
    <cellStyle name="Millares [0] 3 21 2 2" xfId="21153"/>
    <cellStyle name="Millares [0] 3 21 3" xfId="21154"/>
    <cellStyle name="Millares [0] 3 21 4" xfId="21155"/>
    <cellStyle name="Millares [0] 3 22" xfId="21156"/>
    <cellStyle name="Millares [0] 3 22 2" xfId="21157"/>
    <cellStyle name="Millares [0] 3 23" xfId="21158"/>
    <cellStyle name="Millares [0] 3 24" xfId="21159"/>
    <cellStyle name="Millares [0] 3 25" xfId="21160"/>
    <cellStyle name="Millares [0] 3 26" xfId="21161"/>
    <cellStyle name="Millares [0] 3 27" xfId="21162"/>
    <cellStyle name="Millares [0] 3 28" xfId="21163"/>
    <cellStyle name="Millares [0] 3 3" xfId="21164"/>
    <cellStyle name="Millares [0] 3 3 2" xfId="21165"/>
    <cellStyle name="Millares [0] 3 3 2 2" xfId="21166"/>
    <cellStyle name="Millares [0] 3 3 3" xfId="21167"/>
    <cellStyle name="Millares [0] 3 3 4" xfId="21168"/>
    <cellStyle name="Millares [0] 3 4" xfId="21169"/>
    <cellStyle name="Millares [0] 3 4 2" xfId="21170"/>
    <cellStyle name="Millares [0] 3 4 2 2" xfId="21171"/>
    <cellStyle name="Millares [0] 3 4 3" xfId="21172"/>
    <cellStyle name="Millares [0] 3 4 4" xfId="21173"/>
    <cellStyle name="Millares [0] 3 5" xfId="21174"/>
    <cellStyle name="Millares [0] 3 5 2" xfId="21175"/>
    <cellStyle name="Millares [0] 3 5 2 2" xfId="21176"/>
    <cellStyle name="Millares [0] 3 5 3" xfId="21177"/>
    <cellStyle name="Millares [0] 3 5 4" xfId="21178"/>
    <cellStyle name="Millares [0] 3 6" xfId="21179"/>
    <cellStyle name="Millares [0] 3 6 2" xfId="21180"/>
    <cellStyle name="Millares [0] 3 6 2 2" xfId="21181"/>
    <cellStyle name="Millares [0] 3 6 3" xfId="21182"/>
    <cellStyle name="Millares [0] 3 6 4" xfId="21183"/>
    <cellStyle name="Millares [0] 3 7" xfId="21184"/>
    <cellStyle name="Millares [0] 3 7 2" xfId="21185"/>
    <cellStyle name="Millares [0] 3 7 2 2" xfId="21186"/>
    <cellStyle name="Millares [0] 3 7 3" xfId="21187"/>
    <cellStyle name="Millares [0] 3 7 4" xfId="21188"/>
    <cellStyle name="Millares [0] 3 8" xfId="21189"/>
    <cellStyle name="Millares [0] 3 8 2" xfId="21190"/>
    <cellStyle name="Millares [0] 3 8 2 2" xfId="21191"/>
    <cellStyle name="Millares [0] 3 8 3" xfId="21192"/>
    <cellStyle name="Millares [0] 3 8 4" xfId="21193"/>
    <cellStyle name="Millares [0] 3 9" xfId="21194"/>
    <cellStyle name="Millares [0] 3 9 2" xfId="21195"/>
    <cellStyle name="Millares [0] 3 9 2 2" xfId="21196"/>
    <cellStyle name="Millares [0] 3 9 3" xfId="21197"/>
    <cellStyle name="Millares [0] 3 9 4" xfId="21198"/>
    <cellStyle name="Millares [0] 4" xfId="21199"/>
    <cellStyle name="Millares [0] 4 2" xfId="21200"/>
    <cellStyle name="Millares [0] 4 2 2" xfId="21201"/>
    <cellStyle name="Millares [0] 4 3" xfId="21202"/>
    <cellStyle name="Millares [0] 4 4" xfId="21203"/>
    <cellStyle name="Millares 10" xfId="109"/>
    <cellStyle name="Millares 10 10" xfId="21204"/>
    <cellStyle name="Millares 10 10 2" xfId="21205"/>
    <cellStyle name="Millares 10 11" xfId="21206"/>
    <cellStyle name="Millares 10 12" xfId="21207"/>
    <cellStyle name="Millares 10 12 10" xfId="21208"/>
    <cellStyle name="Millares 10 12 11" xfId="21209"/>
    <cellStyle name="Millares 10 12 12" xfId="21210"/>
    <cellStyle name="Millares 10 12 2" xfId="21211"/>
    <cellStyle name="Millares 10 12 3" xfId="21212"/>
    <cellStyle name="Millares 10 12 4" xfId="21213"/>
    <cellStyle name="Millares 10 12 5" xfId="21214"/>
    <cellStyle name="Millares 10 12 6" xfId="21215"/>
    <cellStyle name="Millares 10 12 7" xfId="21216"/>
    <cellStyle name="Millares 10 12 8" xfId="21217"/>
    <cellStyle name="Millares 10 12 9" xfId="21218"/>
    <cellStyle name="Millares 10 13" xfId="21219"/>
    <cellStyle name="Millares 10 13 2" xfId="21220"/>
    <cellStyle name="Millares 10 13 3" xfId="21221"/>
    <cellStyle name="Millares 10 13 4" xfId="21222"/>
    <cellStyle name="Millares 10 13 5" xfId="21223"/>
    <cellStyle name="Millares 10 14" xfId="21224"/>
    <cellStyle name="Millares 10 14 2" xfId="21225"/>
    <cellStyle name="Millares 10 14 3" xfId="21226"/>
    <cellStyle name="Millares 10 14 4" xfId="21227"/>
    <cellStyle name="Millares 10 15" xfId="21228"/>
    <cellStyle name="Millares 10 15 2" xfId="21229"/>
    <cellStyle name="Millares 10 16" xfId="21230"/>
    <cellStyle name="Millares 10 17" xfId="21231"/>
    <cellStyle name="Millares 10 18" xfId="21232"/>
    <cellStyle name="Millares 10 19" xfId="21233"/>
    <cellStyle name="Millares 10 2" xfId="21234"/>
    <cellStyle name="Millares 10 2 10" xfId="21235"/>
    <cellStyle name="Millares 10 2 11" xfId="21236"/>
    <cellStyle name="Millares 10 2 12" xfId="21237"/>
    <cellStyle name="Millares 10 2 13" xfId="21238"/>
    <cellStyle name="Millares 10 2 14" xfId="21239"/>
    <cellStyle name="Millares 10 2 15" xfId="21240"/>
    <cellStyle name="Millares 10 2 16" xfId="21241"/>
    <cellStyle name="Millares 10 2 17" xfId="21242"/>
    <cellStyle name="Millares 10 2 18" xfId="21243"/>
    <cellStyle name="Millares 10 2 19" xfId="21244"/>
    <cellStyle name="Millares 10 2 2" xfId="21245"/>
    <cellStyle name="Millares 10 2 2 2" xfId="21246"/>
    <cellStyle name="Millares 10 2 2 2 2" xfId="21247"/>
    <cellStyle name="Millares 10 2 2 2 3" xfId="21248"/>
    <cellStyle name="Millares 10 2 2 3" xfId="21249"/>
    <cellStyle name="Millares 10 2 2 4" xfId="21250"/>
    <cellStyle name="Millares 10 2 2 5" xfId="21251"/>
    <cellStyle name="Millares 10 2 2 6" xfId="21252"/>
    <cellStyle name="Millares 10 2 2 7" xfId="21253"/>
    <cellStyle name="Millares 10 2 2 8" xfId="21254"/>
    <cellStyle name="Millares 10 2 20" xfId="21255"/>
    <cellStyle name="Millares 10 2 3" xfId="21256"/>
    <cellStyle name="Millares 10 2 4" xfId="21257"/>
    <cellStyle name="Millares 10 2 5" xfId="21258"/>
    <cellStyle name="Millares 10 2 6" xfId="21259"/>
    <cellStyle name="Millares 10 2 7" xfId="21260"/>
    <cellStyle name="Millares 10 2 8" xfId="21261"/>
    <cellStyle name="Millares 10 2 9" xfId="21262"/>
    <cellStyle name="Millares 10 20" xfId="21263"/>
    <cellStyle name="Millares 10 21" xfId="21264"/>
    <cellStyle name="Millares 10 22" xfId="21265"/>
    <cellStyle name="Millares 10 23" xfId="21266"/>
    <cellStyle name="Millares 10 24" xfId="21267"/>
    <cellStyle name="Millares 10 25" xfId="21268"/>
    <cellStyle name="Millares 10 26" xfId="21269"/>
    <cellStyle name="Millares 10 27" xfId="21270"/>
    <cellStyle name="Millares 10 28" xfId="21271"/>
    <cellStyle name="Millares 10 29" xfId="21272"/>
    <cellStyle name="Millares 10 3" xfId="21273"/>
    <cellStyle name="Millares 10 3 10" xfId="21274"/>
    <cellStyle name="Millares 10 3 11" xfId="21275"/>
    <cellStyle name="Millares 10 3 12" xfId="21276"/>
    <cellStyle name="Millares 10 3 13" xfId="21277"/>
    <cellStyle name="Millares 10 3 14" xfId="21278"/>
    <cellStyle name="Millares 10 3 15" xfId="21279"/>
    <cellStyle name="Millares 10 3 16" xfId="21280"/>
    <cellStyle name="Millares 10 3 17" xfId="21281"/>
    <cellStyle name="Millares 10 3 18" xfId="21282"/>
    <cellStyle name="Millares 10 3 19" xfId="21283"/>
    <cellStyle name="Millares 10 3 2" xfId="21284"/>
    <cellStyle name="Millares 10 3 2 10" xfId="21285"/>
    <cellStyle name="Millares 10 3 2 11" xfId="21286"/>
    <cellStyle name="Millares 10 3 2 12" xfId="21287"/>
    <cellStyle name="Millares 10 3 2 13" xfId="21288"/>
    <cellStyle name="Millares 10 3 2 14" xfId="21289"/>
    <cellStyle name="Millares 10 3 2 2" xfId="21290"/>
    <cellStyle name="Millares 10 3 2 3" xfId="21291"/>
    <cellStyle name="Millares 10 3 2 4" xfId="21292"/>
    <cellStyle name="Millares 10 3 2 5" xfId="21293"/>
    <cellStyle name="Millares 10 3 2 6" xfId="21294"/>
    <cellStyle name="Millares 10 3 2 7" xfId="21295"/>
    <cellStyle name="Millares 10 3 2 8" xfId="21296"/>
    <cellStyle name="Millares 10 3 2 9" xfId="21297"/>
    <cellStyle name="Millares 10 3 20" xfId="21298"/>
    <cellStyle name="Millares 10 3 3" xfId="21299"/>
    <cellStyle name="Millares 10 3 3 10" xfId="21300"/>
    <cellStyle name="Millares 10 3 3 11" xfId="21301"/>
    <cellStyle name="Millares 10 3 3 2" xfId="21302"/>
    <cellStyle name="Millares 10 3 3 3" xfId="21303"/>
    <cellStyle name="Millares 10 3 3 4" xfId="21304"/>
    <cellStyle name="Millares 10 3 3 5" xfId="21305"/>
    <cellStyle name="Millares 10 3 3 6" xfId="21306"/>
    <cellStyle name="Millares 10 3 3 7" xfId="21307"/>
    <cellStyle name="Millares 10 3 3 8" xfId="21308"/>
    <cellStyle name="Millares 10 3 3 9" xfId="21309"/>
    <cellStyle name="Millares 10 3 4" xfId="21310"/>
    <cellStyle name="Millares 10 3 4 2" xfId="21311"/>
    <cellStyle name="Millares 10 3 4 3" xfId="21312"/>
    <cellStyle name="Millares 10 3 4 4" xfId="21313"/>
    <cellStyle name="Millares 10 3 4 5" xfId="21314"/>
    <cellStyle name="Millares 10 3 4 6" xfId="21315"/>
    <cellStyle name="Millares 10 3 4 7" xfId="21316"/>
    <cellStyle name="Millares 10 3 4 8" xfId="21317"/>
    <cellStyle name="Millares 10 3 4 9" xfId="21318"/>
    <cellStyle name="Millares 10 3 5" xfId="21319"/>
    <cellStyle name="Millares 10 3 5 2" xfId="21320"/>
    <cellStyle name="Millares 10 3 5 3" xfId="21321"/>
    <cellStyle name="Millares 10 3 5 4" xfId="21322"/>
    <cellStyle name="Millares 10 3 5 5" xfId="21323"/>
    <cellStyle name="Millares 10 3 5 6" xfId="21324"/>
    <cellStyle name="Millares 10 3 5 7" xfId="21325"/>
    <cellStyle name="Millares 10 3 6" xfId="21326"/>
    <cellStyle name="Millares 10 3 6 2" xfId="21327"/>
    <cellStyle name="Millares 10 3 6 3" xfId="21328"/>
    <cellStyle name="Millares 10 3 6 4" xfId="21329"/>
    <cellStyle name="Millares 10 3 6 5" xfId="21330"/>
    <cellStyle name="Millares 10 3 6 6" xfId="21331"/>
    <cellStyle name="Millares 10 3 6 7" xfId="21332"/>
    <cellStyle name="Millares 10 3 7" xfId="21333"/>
    <cellStyle name="Millares 10 3 7 2" xfId="21334"/>
    <cellStyle name="Millares 10 3 7 3" xfId="21335"/>
    <cellStyle name="Millares 10 3 7 4" xfId="21336"/>
    <cellStyle name="Millares 10 3 7 5" xfId="21337"/>
    <cellStyle name="Millares 10 3 7 6" xfId="21338"/>
    <cellStyle name="Millares 10 3 7 7" xfId="21339"/>
    <cellStyle name="Millares 10 3 8" xfId="21340"/>
    <cellStyle name="Millares 10 3 8 2" xfId="21341"/>
    <cellStyle name="Millares 10 3 8 3" xfId="21342"/>
    <cellStyle name="Millares 10 3 8 4" xfId="21343"/>
    <cellStyle name="Millares 10 3 8 5" xfId="21344"/>
    <cellStyle name="Millares 10 3 8 6" xfId="21345"/>
    <cellStyle name="Millares 10 3 9" xfId="21346"/>
    <cellStyle name="Millares 10 3 9 2" xfId="21347"/>
    <cellStyle name="Millares 10 3 9 3" xfId="21348"/>
    <cellStyle name="Millares 10 3 9 4" xfId="21349"/>
    <cellStyle name="Millares 10 3 9 5" xfId="21350"/>
    <cellStyle name="Millares 10 30" xfId="21351"/>
    <cellStyle name="Millares 10 31" xfId="21352"/>
    <cellStyle name="Millares 10 32" xfId="21353"/>
    <cellStyle name="Millares 10 33" xfId="21354"/>
    <cellStyle name="Millares 10 34" xfId="21355"/>
    <cellStyle name="Millares 10 35" xfId="21356"/>
    <cellStyle name="Millares 10 4" xfId="21357"/>
    <cellStyle name="Millares 10 4 10" xfId="21358"/>
    <cellStyle name="Millares 10 4 11" xfId="21359"/>
    <cellStyle name="Millares 10 4 12" xfId="21360"/>
    <cellStyle name="Millares 10 4 13" xfId="21361"/>
    <cellStyle name="Millares 10 4 14" xfId="21362"/>
    <cellStyle name="Millares 10 4 15" xfId="21363"/>
    <cellStyle name="Millares 10 4 16" xfId="21364"/>
    <cellStyle name="Millares 10 4 17" xfId="21365"/>
    <cellStyle name="Millares 10 4 18" xfId="21366"/>
    <cellStyle name="Millares 10 4 2" xfId="21367"/>
    <cellStyle name="Millares 10 4 2 2" xfId="21368"/>
    <cellStyle name="Millares 10 4 2 2 2" xfId="21369"/>
    <cellStyle name="Millares 10 4 2 2 3" xfId="21370"/>
    <cellStyle name="Millares 10 4 2 3" xfId="21371"/>
    <cellStyle name="Millares 10 4 2 4" xfId="21372"/>
    <cellStyle name="Millares 10 4 2 5" xfId="21373"/>
    <cellStyle name="Millares 10 4 2 6" xfId="21374"/>
    <cellStyle name="Millares 10 4 2 7" xfId="21375"/>
    <cellStyle name="Millares 10 4 3" xfId="21376"/>
    <cellStyle name="Millares 10 4 4" xfId="21377"/>
    <cellStyle name="Millares 10 4 5" xfId="21378"/>
    <cellStyle name="Millares 10 4 6" xfId="21379"/>
    <cellStyle name="Millares 10 4 7" xfId="21380"/>
    <cellStyle name="Millares 10 4 8" xfId="21381"/>
    <cellStyle name="Millares 10 4 9" xfId="21382"/>
    <cellStyle name="Millares 10 5" xfId="21383"/>
    <cellStyle name="Millares 10 5 2" xfId="21384"/>
    <cellStyle name="Millares 10 5 3" xfId="21385"/>
    <cellStyle name="Millares 10 5 4" xfId="21386"/>
    <cellStyle name="Millares 10 5 5" xfId="21387"/>
    <cellStyle name="Millares 10 5 6" xfId="21388"/>
    <cellStyle name="Millares 10 5 7" xfId="21389"/>
    <cellStyle name="Millares 10 6" xfId="21390"/>
    <cellStyle name="Millares 10 6 2" xfId="21391"/>
    <cellStyle name="Millares 10 6 3" xfId="21392"/>
    <cellStyle name="Millares 10 6 4" xfId="21393"/>
    <cellStyle name="Millares 10 6 5" xfId="21394"/>
    <cellStyle name="Millares 10 6 6" xfId="21395"/>
    <cellStyle name="Millares 10 6 7" xfId="21396"/>
    <cellStyle name="Millares 10 7" xfId="21397"/>
    <cellStyle name="Millares 10 8" xfId="21398"/>
    <cellStyle name="Millares 10 9" xfId="21399"/>
    <cellStyle name="Millares 100" xfId="21400"/>
    <cellStyle name="Millares 101" xfId="21401"/>
    <cellStyle name="Millares 102" xfId="21402"/>
    <cellStyle name="Millares 103" xfId="21403"/>
    <cellStyle name="Millares 104" xfId="21404"/>
    <cellStyle name="Millares 105" xfId="21405"/>
    <cellStyle name="Millares 106" xfId="21406"/>
    <cellStyle name="Millares 107" xfId="21407"/>
    <cellStyle name="Millares 108" xfId="21408"/>
    <cellStyle name="Millares 109" xfId="21409"/>
    <cellStyle name="Millares 11" xfId="21410"/>
    <cellStyle name="Millares 11 10" xfId="21411"/>
    <cellStyle name="Millares 11 10 2" xfId="21412"/>
    <cellStyle name="Millares 11 10 3" xfId="21413"/>
    <cellStyle name="Millares 11 10 4" xfId="21414"/>
    <cellStyle name="Millares 11 10 5" xfId="21415"/>
    <cellStyle name="Millares 11 11" xfId="21416"/>
    <cellStyle name="Millares 11 11 2" xfId="21417"/>
    <cellStyle name="Millares 11 11 3" xfId="21418"/>
    <cellStyle name="Millares 11 11 4" xfId="21419"/>
    <cellStyle name="Millares 11 12" xfId="21420"/>
    <cellStyle name="Millares 11 13" xfId="21421"/>
    <cellStyle name="Millares 11 14" xfId="21422"/>
    <cellStyle name="Millares 11 15" xfId="21423"/>
    <cellStyle name="Millares 11 16" xfId="21424"/>
    <cellStyle name="Millares 11 17" xfId="21425"/>
    <cellStyle name="Millares 11 18" xfId="21426"/>
    <cellStyle name="Millares 11 19" xfId="21427"/>
    <cellStyle name="Millares 11 2" xfId="21428"/>
    <cellStyle name="Millares 11 2 10" xfId="21429"/>
    <cellStyle name="Millares 11 2 11" xfId="21430"/>
    <cellStyle name="Millares 11 2 12" xfId="21431"/>
    <cellStyle name="Millares 11 2 13" xfId="21432"/>
    <cellStyle name="Millares 11 2 2" xfId="21433"/>
    <cellStyle name="Millares 11 2 2 2" xfId="21434"/>
    <cellStyle name="Millares 11 2 2 2 2" xfId="21435"/>
    <cellStyle name="Millares 11 2 2 2 3" xfId="21436"/>
    <cellStyle name="Millares 11 2 2 3" xfId="21437"/>
    <cellStyle name="Millares 11 2 2 4" xfId="21438"/>
    <cellStyle name="Millares 11 2 2 5" xfId="21439"/>
    <cellStyle name="Millares 11 2 2 6" xfId="21440"/>
    <cellStyle name="Millares 11 2 2 7" xfId="21441"/>
    <cellStyle name="Millares 11 2 3" xfId="21442"/>
    <cellStyle name="Millares 11 2 4" xfId="21443"/>
    <cellStyle name="Millares 11 2 5" xfId="21444"/>
    <cellStyle name="Millares 11 2 6" xfId="21445"/>
    <cellStyle name="Millares 11 2 7" xfId="21446"/>
    <cellStyle name="Millares 11 2 8" xfId="21447"/>
    <cellStyle name="Millares 11 2 9" xfId="21448"/>
    <cellStyle name="Millares 11 20" xfId="21449"/>
    <cellStyle name="Millares 11 21" xfId="21450"/>
    <cellStyle name="Millares 11 22" xfId="21451"/>
    <cellStyle name="Millares 11 23" xfId="21452"/>
    <cellStyle name="Millares 11 24" xfId="21453"/>
    <cellStyle name="Millares 11 25" xfId="21454"/>
    <cellStyle name="Millares 11 26" xfId="21455"/>
    <cellStyle name="Millares 11 3" xfId="21456"/>
    <cellStyle name="Millares 11 3 2" xfId="21457"/>
    <cellStyle name="Millares 11 3 3" xfId="21458"/>
    <cellStyle name="Millares 11 4" xfId="21459"/>
    <cellStyle name="Millares 11 4 2" xfId="21460"/>
    <cellStyle name="Millares 11 4 3" xfId="21461"/>
    <cellStyle name="Millares 11 4 4" xfId="21462"/>
    <cellStyle name="Millares 11 4 5" xfId="21463"/>
    <cellStyle name="Millares 11 4 6" xfId="21464"/>
    <cellStyle name="Millares 11 4 7" xfId="21465"/>
    <cellStyle name="Millares 11 5" xfId="21466"/>
    <cellStyle name="Millares 11 5 2" xfId="21467"/>
    <cellStyle name="Millares 11 5 3" xfId="21468"/>
    <cellStyle name="Millares 11 5 4" xfId="21469"/>
    <cellStyle name="Millares 11 5 5" xfId="21470"/>
    <cellStyle name="Millares 11 5 6" xfId="21471"/>
    <cellStyle name="Millares 11 5 7" xfId="21472"/>
    <cellStyle name="Millares 11 6" xfId="21473"/>
    <cellStyle name="Millares 11 7" xfId="21474"/>
    <cellStyle name="Millares 11 8" xfId="21475"/>
    <cellStyle name="Millares 11 9" xfId="21476"/>
    <cellStyle name="Millares 11 9 10" xfId="21477"/>
    <cellStyle name="Millares 11 9 11" xfId="21478"/>
    <cellStyle name="Millares 11 9 12" xfId="21479"/>
    <cellStyle name="Millares 11 9 2" xfId="21480"/>
    <cellStyle name="Millares 11 9 3" xfId="21481"/>
    <cellStyle name="Millares 11 9 4" xfId="21482"/>
    <cellStyle name="Millares 11 9 5" xfId="21483"/>
    <cellStyle name="Millares 11 9 6" xfId="21484"/>
    <cellStyle name="Millares 11 9 7" xfId="21485"/>
    <cellStyle name="Millares 11 9 8" xfId="21486"/>
    <cellStyle name="Millares 11 9 9" xfId="21487"/>
    <cellStyle name="Millares 110" xfId="21488"/>
    <cellStyle name="Millares 111" xfId="21489"/>
    <cellStyle name="Millares 112" xfId="21490"/>
    <cellStyle name="Millares 113" xfId="21491"/>
    <cellStyle name="Millares 114" xfId="21492"/>
    <cellStyle name="Millares 115" xfId="21493"/>
    <cellStyle name="Millares 116" xfId="21494"/>
    <cellStyle name="Millares 117" xfId="21495"/>
    <cellStyle name="Millares 118" xfId="21496"/>
    <cellStyle name="Millares 119" xfId="21497"/>
    <cellStyle name="Millares 12" xfId="21498"/>
    <cellStyle name="Millares 12 10" xfId="21499"/>
    <cellStyle name="Millares 12 11" xfId="21500"/>
    <cellStyle name="Millares 12 12" xfId="21501"/>
    <cellStyle name="Millares 12 13" xfId="21502"/>
    <cellStyle name="Millares 12 14" xfId="21503"/>
    <cellStyle name="Millares 12 15" xfId="21504"/>
    <cellStyle name="Millares 12 16" xfId="21505"/>
    <cellStyle name="Millares 12 17" xfId="21506"/>
    <cellStyle name="Millares 12 18" xfId="21507"/>
    <cellStyle name="Millares 12 19" xfId="21508"/>
    <cellStyle name="Millares 12 2" xfId="21509"/>
    <cellStyle name="Millares 12 2 10" xfId="21510"/>
    <cellStyle name="Millares 12 2 11" xfId="21511"/>
    <cellStyle name="Millares 12 2 12" xfId="21512"/>
    <cellStyle name="Millares 12 2 13" xfId="21513"/>
    <cellStyle name="Millares 12 2 14" xfId="21514"/>
    <cellStyle name="Millares 12 2 15" xfId="21515"/>
    <cellStyle name="Millares 12 2 16" xfId="21516"/>
    <cellStyle name="Millares 12 2 17" xfId="21517"/>
    <cellStyle name="Millares 12 2 18" xfId="21518"/>
    <cellStyle name="Millares 12 2 19" xfId="21519"/>
    <cellStyle name="Millares 12 2 2" xfId="21520"/>
    <cellStyle name="Millares 12 2 2 10" xfId="21521"/>
    <cellStyle name="Millares 12 2 2 11" xfId="21522"/>
    <cellStyle name="Millares 12 2 2 12" xfId="21523"/>
    <cellStyle name="Millares 12 2 2 13" xfId="21524"/>
    <cellStyle name="Millares 12 2 2 14" xfId="21525"/>
    <cellStyle name="Millares 12 2 2 15" xfId="21526"/>
    <cellStyle name="Millares 12 2 2 16" xfId="21527"/>
    <cellStyle name="Millares 12 2 2 17" xfId="21528"/>
    <cellStyle name="Millares 12 2 2 2" xfId="21529"/>
    <cellStyle name="Millares 12 2 2 2 2" xfId="21530"/>
    <cellStyle name="Millares 12 2 2 2 2 2" xfId="21531"/>
    <cellStyle name="Millares 12 2 2 2 2 3" xfId="21532"/>
    <cellStyle name="Millares 12 2 2 2 3" xfId="21533"/>
    <cellStyle name="Millares 12 2 2 2 4" xfId="21534"/>
    <cellStyle name="Millares 12 2 2 2 5" xfId="21535"/>
    <cellStyle name="Millares 12 2 2 2 6" xfId="21536"/>
    <cellStyle name="Millares 12 2 2 2 7" xfId="21537"/>
    <cellStyle name="Millares 12 2 2 3" xfId="21538"/>
    <cellStyle name="Millares 12 2 2 4" xfId="21539"/>
    <cellStyle name="Millares 12 2 2 5" xfId="21540"/>
    <cellStyle name="Millares 12 2 2 6" xfId="21541"/>
    <cellStyle name="Millares 12 2 2 7" xfId="21542"/>
    <cellStyle name="Millares 12 2 2 8" xfId="21543"/>
    <cellStyle name="Millares 12 2 2 9" xfId="21544"/>
    <cellStyle name="Millares 12 2 3" xfId="21545"/>
    <cellStyle name="Millares 12 2 3 2" xfId="21546"/>
    <cellStyle name="Millares 12 2 3 3" xfId="21547"/>
    <cellStyle name="Millares 12 2 3 4" xfId="21548"/>
    <cellStyle name="Millares 12 2 3 5" xfId="21549"/>
    <cellStyle name="Millares 12 2 3 6" xfId="21550"/>
    <cellStyle name="Millares 12 2 3 7" xfId="21551"/>
    <cellStyle name="Millares 12 2 3 8" xfId="21552"/>
    <cellStyle name="Millares 12 2 4" xfId="21553"/>
    <cellStyle name="Millares 12 2 4 2" xfId="21554"/>
    <cellStyle name="Millares 12 2 4 3" xfId="21555"/>
    <cellStyle name="Millares 12 2 4 4" xfId="21556"/>
    <cellStyle name="Millares 12 2 4 5" xfId="21557"/>
    <cellStyle name="Millares 12 2 4 6" xfId="21558"/>
    <cellStyle name="Millares 12 2 4 7" xfId="21559"/>
    <cellStyle name="Millares 12 2 5" xfId="21560"/>
    <cellStyle name="Millares 12 2 6" xfId="21561"/>
    <cellStyle name="Millares 12 2 7" xfId="21562"/>
    <cellStyle name="Millares 12 2 8" xfId="21563"/>
    <cellStyle name="Millares 12 2 9" xfId="21564"/>
    <cellStyle name="Millares 12 2_Hoja2" xfId="21565"/>
    <cellStyle name="Millares 12 20" xfId="21566"/>
    <cellStyle name="Millares 12 3" xfId="21567"/>
    <cellStyle name="Millares 12 3 10" xfId="21568"/>
    <cellStyle name="Millares 12 3 11" xfId="21569"/>
    <cellStyle name="Millares 12 3 12" xfId="21570"/>
    <cellStyle name="Millares 12 3 13" xfId="21571"/>
    <cellStyle name="Millares 12 3 14" xfId="21572"/>
    <cellStyle name="Millares 12 3 15" xfId="21573"/>
    <cellStyle name="Millares 12 3 16" xfId="21574"/>
    <cellStyle name="Millares 12 3 17" xfId="21575"/>
    <cellStyle name="Millares 12 3 2" xfId="21576"/>
    <cellStyle name="Millares 12 3 3" xfId="21577"/>
    <cellStyle name="Millares 12 3 4" xfId="21578"/>
    <cellStyle name="Millares 12 3 5" xfId="21579"/>
    <cellStyle name="Millares 12 3 6" xfId="21580"/>
    <cellStyle name="Millares 12 3 7" xfId="21581"/>
    <cellStyle name="Millares 12 3 8" xfId="21582"/>
    <cellStyle name="Millares 12 3 9" xfId="21583"/>
    <cellStyle name="Millares 12 4" xfId="21584"/>
    <cellStyle name="Millares 12 4 2" xfId="21585"/>
    <cellStyle name="Millares 12 4 3" xfId="21586"/>
    <cellStyle name="Millares 12 4 4" xfId="21587"/>
    <cellStyle name="Millares 12 4 5" xfId="21588"/>
    <cellStyle name="Millares 12 4 6" xfId="21589"/>
    <cellStyle name="Millares 12 4 7" xfId="21590"/>
    <cellStyle name="Millares 12 5" xfId="21591"/>
    <cellStyle name="Millares 12 5 2" xfId="21592"/>
    <cellStyle name="Millares 12 5 3" xfId="21593"/>
    <cellStyle name="Millares 12 5 4" xfId="21594"/>
    <cellStyle name="Millares 12 5 5" xfId="21595"/>
    <cellStyle name="Millares 12 5 6" xfId="21596"/>
    <cellStyle name="Millares 12 5 7" xfId="21597"/>
    <cellStyle name="Millares 12 6" xfId="21598"/>
    <cellStyle name="Millares 12 7" xfId="21599"/>
    <cellStyle name="Millares 12 8" xfId="21600"/>
    <cellStyle name="Millares 12 9" xfId="21601"/>
    <cellStyle name="Millares 120" xfId="21602"/>
    <cellStyle name="Millares 121" xfId="21603"/>
    <cellStyle name="Millares 122" xfId="21604"/>
    <cellStyle name="Millares 123" xfId="21605"/>
    <cellStyle name="Millares 124" xfId="21606"/>
    <cellStyle name="Millares 125" xfId="21607"/>
    <cellStyle name="Millares 126" xfId="21608"/>
    <cellStyle name="Millares 127" xfId="21609"/>
    <cellStyle name="Millares 128" xfId="21610"/>
    <cellStyle name="Millares 129" xfId="21611"/>
    <cellStyle name="Millares 13" xfId="21612"/>
    <cellStyle name="Millares 13 10" xfId="21613"/>
    <cellStyle name="Millares 13 11" xfId="21614"/>
    <cellStyle name="Millares 13 12" xfId="21615"/>
    <cellStyle name="Millares 13 13" xfId="21616"/>
    <cellStyle name="Millares 13 14" xfId="21617"/>
    <cellStyle name="Millares 13 15" xfId="21618"/>
    <cellStyle name="Millares 13 16" xfId="21619"/>
    <cellStyle name="Millares 13 17" xfId="21620"/>
    <cellStyle name="Millares 13 18" xfId="21621"/>
    <cellStyle name="Millares 13 19" xfId="21622"/>
    <cellStyle name="Millares 13 2" xfId="21623"/>
    <cellStyle name="Millares 13 2 2" xfId="21624"/>
    <cellStyle name="Millares 13 2 2 2" xfId="21625"/>
    <cellStyle name="Millares 13 2 3" xfId="21626"/>
    <cellStyle name="Millares 13 2 4" xfId="21627"/>
    <cellStyle name="Millares 13 20" xfId="21628"/>
    <cellStyle name="Millares 13 3" xfId="21629"/>
    <cellStyle name="Millares 13 3 2" xfId="21630"/>
    <cellStyle name="Millares 13 3 3" xfId="21631"/>
    <cellStyle name="Millares 13 4" xfId="21632"/>
    <cellStyle name="Millares 13 4 2" xfId="21633"/>
    <cellStyle name="Millares 13 4 3" xfId="21634"/>
    <cellStyle name="Millares 13 4 4" xfId="21635"/>
    <cellStyle name="Millares 13 4 5" xfId="21636"/>
    <cellStyle name="Millares 13 4 6" xfId="21637"/>
    <cellStyle name="Millares 13 4 7" xfId="21638"/>
    <cellStyle name="Millares 13 5" xfId="21639"/>
    <cellStyle name="Millares 13 5 2" xfId="21640"/>
    <cellStyle name="Millares 13 5 3" xfId="21641"/>
    <cellStyle name="Millares 13 5 4" xfId="21642"/>
    <cellStyle name="Millares 13 5 5" xfId="21643"/>
    <cellStyle name="Millares 13 5 6" xfId="21644"/>
    <cellStyle name="Millares 13 5 7" xfId="21645"/>
    <cellStyle name="Millares 13 6" xfId="21646"/>
    <cellStyle name="Millares 13 7" xfId="21647"/>
    <cellStyle name="Millares 13 8" xfId="21648"/>
    <cellStyle name="Millares 13 9" xfId="21649"/>
    <cellStyle name="Millares 130" xfId="21650"/>
    <cellStyle name="Millares 131" xfId="21651"/>
    <cellStyle name="Millares 132" xfId="21652"/>
    <cellStyle name="Millares 133" xfId="21653"/>
    <cellStyle name="Millares 134" xfId="21654"/>
    <cellStyle name="Millares 135" xfId="21655"/>
    <cellStyle name="Millares 136" xfId="21656"/>
    <cellStyle name="Millares 14" xfId="21657"/>
    <cellStyle name="Millares 14 2" xfId="21658"/>
    <cellStyle name="Millares 14 2 2" xfId="21659"/>
    <cellStyle name="Millares 14 3" xfId="21660"/>
    <cellStyle name="Millares 14 4" xfId="21661"/>
    <cellStyle name="Millares 15" xfId="21662"/>
    <cellStyle name="Millares 15 2" xfId="21663"/>
    <cellStyle name="Millares 15 2 2" xfId="21664"/>
    <cellStyle name="Millares 15 3" xfId="21665"/>
    <cellStyle name="Millares 15 4" xfId="21666"/>
    <cellStyle name="Millares 16" xfId="21667"/>
    <cellStyle name="Millares 16 2" xfId="21668"/>
    <cellStyle name="Millares 16 2 2" xfId="21669"/>
    <cellStyle name="Millares 16 3" xfId="21670"/>
    <cellStyle name="Millares 16 4" xfId="21671"/>
    <cellStyle name="Millares 17" xfId="21672"/>
    <cellStyle name="Millares 17 2" xfId="21673"/>
    <cellStyle name="Millares 17 2 2" xfId="21674"/>
    <cellStyle name="Millares 17 3" xfId="21675"/>
    <cellStyle name="Millares 17 4" xfId="21676"/>
    <cellStyle name="Millares 18" xfId="21677"/>
    <cellStyle name="Millares 18 2" xfId="21678"/>
    <cellStyle name="Millares 18 2 2" xfId="21679"/>
    <cellStyle name="Millares 18 2 3" xfId="21680"/>
    <cellStyle name="Millares 18 3" xfId="21681"/>
    <cellStyle name="Millares 18 4" xfId="21682"/>
    <cellStyle name="Millares 19" xfId="21683"/>
    <cellStyle name="Millares 19 2" xfId="21684"/>
    <cellStyle name="Millares 19 2 2" xfId="21685"/>
    <cellStyle name="Millares 19 2 2 2" xfId="21686"/>
    <cellStyle name="Millares 19 2 2 3" xfId="21687"/>
    <cellStyle name="Millares 19 3" xfId="21688"/>
    <cellStyle name="Millares 19 4" xfId="21689"/>
    <cellStyle name="Millares 19 5" xfId="21690"/>
    <cellStyle name="Millares 19 6" xfId="21691"/>
    <cellStyle name="Millares 19 7" xfId="21692"/>
    <cellStyle name="Millares 2" xfId="9"/>
    <cellStyle name="Millares 2 10" xfId="21693"/>
    <cellStyle name="Millares 2 10 10" xfId="21694"/>
    <cellStyle name="Millares 2 10 11" xfId="21695"/>
    <cellStyle name="Millares 2 10 12" xfId="21696"/>
    <cellStyle name="Millares 2 10 13" xfId="21697"/>
    <cellStyle name="Millares 2 10 14" xfId="21698"/>
    <cellStyle name="Millares 2 10 15" xfId="21699"/>
    <cellStyle name="Millares 2 10 16" xfId="21700"/>
    <cellStyle name="Millares 2 10 17" xfId="21701"/>
    <cellStyle name="Millares 2 10 18" xfId="21702"/>
    <cellStyle name="Millares 2 10 19" xfId="21703"/>
    <cellStyle name="Millares 2 10 2" xfId="21704"/>
    <cellStyle name="Millares 2 10 2 2" xfId="21705"/>
    <cellStyle name="Millares 2 10 2 3" xfId="21706"/>
    <cellStyle name="Millares 2 10 20" xfId="21707"/>
    <cellStyle name="Millares 2 10 21" xfId="21708"/>
    <cellStyle name="Millares 2 10 22" xfId="21709"/>
    <cellStyle name="Millares 2 10 23" xfId="21710"/>
    <cellStyle name="Millares 2 10 24" xfId="21711"/>
    <cellStyle name="Millares 2 10 25" xfId="21712"/>
    <cellStyle name="Millares 2 10 26" xfId="21713"/>
    <cellStyle name="Millares 2 10 27" xfId="21714"/>
    <cellStyle name="Millares 2 10 28" xfId="21715"/>
    <cellStyle name="Millares 2 10 29" xfId="21716"/>
    <cellStyle name="Millares 2 10 3" xfId="21717"/>
    <cellStyle name="Millares 2 10 4" xfId="21718"/>
    <cellStyle name="Millares 2 10 5" xfId="21719"/>
    <cellStyle name="Millares 2 10 6" xfId="21720"/>
    <cellStyle name="Millares 2 10 7" xfId="21721"/>
    <cellStyle name="Millares 2 10 8" xfId="21722"/>
    <cellStyle name="Millares 2 10 9" xfId="21723"/>
    <cellStyle name="Millares 2 100" xfId="21724"/>
    <cellStyle name="Millares 2 101" xfId="21725"/>
    <cellStyle name="Millares 2 102" xfId="21726"/>
    <cellStyle name="Millares 2 103" xfId="21727"/>
    <cellStyle name="Millares 2 104" xfId="21728"/>
    <cellStyle name="Millares 2 105" xfId="21729"/>
    <cellStyle name="Millares 2 106" xfId="21730"/>
    <cellStyle name="Millares 2 107" xfId="21731"/>
    <cellStyle name="Millares 2 108" xfId="21732"/>
    <cellStyle name="Millares 2 109" xfId="21733"/>
    <cellStyle name="Millares 2 11" xfId="21734"/>
    <cellStyle name="Millares 2 11 10" xfId="21735"/>
    <cellStyle name="Millares 2 11 11" xfId="21736"/>
    <cellStyle name="Millares 2 11 12" xfId="21737"/>
    <cellStyle name="Millares 2 11 13" xfId="21738"/>
    <cellStyle name="Millares 2 11 14" xfId="21739"/>
    <cellStyle name="Millares 2 11 15" xfId="21740"/>
    <cellStyle name="Millares 2 11 16" xfId="21741"/>
    <cellStyle name="Millares 2 11 17" xfId="21742"/>
    <cellStyle name="Millares 2 11 18" xfId="21743"/>
    <cellStyle name="Millares 2 11 19" xfId="21744"/>
    <cellStyle name="Millares 2 11 2" xfId="21745"/>
    <cellStyle name="Millares 2 11 2 2" xfId="21746"/>
    <cellStyle name="Millares 2 11 2 3" xfId="21747"/>
    <cellStyle name="Millares 2 11 20" xfId="21748"/>
    <cellStyle name="Millares 2 11 21" xfId="21749"/>
    <cellStyle name="Millares 2 11 22" xfId="21750"/>
    <cellStyle name="Millares 2 11 23" xfId="21751"/>
    <cellStyle name="Millares 2 11 24" xfId="21752"/>
    <cellStyle name="Millares 2 11 25" xfId="21753"/>
    <cellStyle name="Millares 2 11 26" xfId="21754"/>
    <cellStyle name="Millares 2 11 27" xfId="21755"/>
    <cellStyle name="Millares 2 11 28" xfId="21756"/>
    <cellStyle name="Millares 2 11 29" xfId="21757"/>
    <cellStyle name="Millares 2 11 3" xfId="21758"/>
    <cellStyle name="Millares 2 11 4" xfId="21759"/>
    <cellStyle name="Millares 2 11 5" xfId="21760"/>
    <cellStyle name="Millares 2 11 6" xfId="21761"/>
    <cellStyle name="Millares 2 11 7" xfId="21762"/>
    <cellStyle name="Millares 2 11 8" xfId="21763"/>
    <cellStyle name="Millares 2 11 9" xfId="21764"/>
    <cellStyle name="Millares 2 110" xfId="21765"/>
    <cellStyle name="Millares 2 111" xfId="21766"/>
    <cellStyle name="Millares 2 112" xfId="21767"/>
    <cellStyle name="Millares 2 113" xfId="21768"/>
    <cellStyle name="Millares 2 114" xfId="21769"/>
    <cellStyle name="Millares 2 115" xfId="21770"/>
    <cellStyle name="Millares 2 116" xfId="21771"/>
    <cellStyle name="Millares 2 117" xfId="21772"/>
    <cellStyle name="Millares 2 118" xfId="21773"/>
    <cellStyle name="Millares 2 119" xfId="21774"/>
    <cellStyle name="Millares 2 12" xfId="21775"/>
    <cellStyle name="Millares 2 12 10" xfId="21776"/>
    <cellStyle name="Millares 2 12 11" xfId="21777"/>
    <cellStyle name="Millares 2 12 12" xfId="21778"/>
    <cellStyle name="Millares 2 12 13" xfId="21779"/>
    <cellStyle name="Millares 2 12 14" xfId="21780"/>
    <cellStyle name="Millares 2 12 15" xfId="21781"/>
    <cellStyle name="Millares 2 12 16" xfId="21782"/>
    <cellStyle name="Millares 2 12 17" xfId="21783"/>
    <cellStyle name="Millares 2 12 18" xfId="21784"/>
    <cellStyle name="Millares 2 12 19" xfId="21785"/>
    <cellStyle name="Millares 2 12 2" xfId="21786"/>
    <cellStyle name="Millares 2 12 2 2" xfId="21787"/>
    <cellStyle name="Millares 2 12 2 3" xfId="21788"/>
    <cellStyle name="Millares 2 12 20" xfId="21789"/>
    <cellStyle name="Millares 2 12 21" xfId="21790"/>
    <cellStyle name="Millares 2 12 22" xfId="21791"/>
    <cellStyle name="Millares 2 12 23" xfId="21792"/>
    <cellStyle name="Millares 2 12 24" xfId="21793"/>
    <cellStyle name="Millares 2 12 25" xfId="21794"/>
    <cellStyle name="Millares 2 12 26" xfId="21795"/>
    <cellStyle name="Millares 2 12 27" xfId="21796"/>
    <cellStyle name="Millares 2 12 28" xfId="21797"/>
    <cellStyle name="Millares 2 12 29" xfId="21798"/>
    <cellStyle name="Millares 2 12 3" xfId="21799"/>
    <cellStyle name="Millares 2 12 4" xfId="21800"/>
    <cellStyle name="Millares 2 12 5" xfId="21801"/>
    <cellStyle name="Millares 2 12 6" xfId="21802"/>
    <cellStyle name="Millares 2 12 7" xfId="21803"/>
    <cellStyle name="Millares 2 12 8" xfId="21804"/>
    <cellStyle name="Millares 2 12 9" xfId="21805"/>
    <cellStyle name="Millares 2 120" xfId="21806"/>
    <cellStyle name="Millares 2 121" xfId="21807"/>
    <cellStyle name="Millares 2 122" xfId="21808"/>
    <cellStyle name="Millares 2 123" xfId="21809"/>
    <cellStyle name="Millares 2 124" xfId="21810"/>
    <cellStyle name="Millares 2 125" xfId="21811"/>
    <cellStyle name="Millares 2 126" xfId="21812"/>
    <cellStyle name="Millares 2 127" xfId="21813"/>
    <cellStyle name="Millares 2 128" xfId="21814"/>
    <cellStyle name="Millares 2 129" xfId="21815"/>
    <cellStyle name="Millares 2 13" xfId="21816"/>
    <cellStyle name="Millares 2 13 10" xfId="21817"/>
    <cellStyle name="Millares 2 13 11" xfId="21818"/>
    <cellStyle name="Millares 2 13 12" xfId="21819"/>
    <cellStyle name="Millares 2 13 13" xfId="21820"/>
    <cellStyle name="Millares 2 13 14" xfId="21821"/>
    <cellStyle name="Millares 2 13 15" xfId="21822"/>
    <cellStyle name="Millares 2 13 16" xfId="21823"/>
    <cellStyle name="Millares 2 13 17" xfId="21824"/>
    <cellStyle name="Millares 2 13 18" xfId="21825"/>
    <cellStyle name="Millares 2 13 19" xfId="21826"/>
    <cellStyle name="Millares 2 13 2" xfId="21827"/>
    <cellStyle name="Millares 2 13 2 2" xfId="21828"/>
    <cellStyle name="Millares 2 13 2 3" xfId="21829"/>
    <cellStyle name="Millares 2 13 20" xfId="21830"/>
    <cellStyle name="Millares 2 13 21" xfId="21831"/>
    <cellStyle name="Millares 2 13 22" xfId="21832"/>
    <cellStyle name="Millares 2 13 23" xfId="21833"/>
    <cellStyle name="Millares 2 13 24" xfId="21834"/>
    <cellStyle name="Millares 2 13 25" xfId="21835"/>
    <cellStyle name="Millares 2 13 26" xfId="21836"/>
    <cellStyle name="Millares 2 13 27" xfId="21837"/>
    <cellStyle name="Millares 2 13 28" xfId="21838"/>
    <cellStyle name="Millares 2 13 29" xfId="21839"/>
    <cellStyle name="Millares 2 13 3" xfId="21840"/>
    <cellStyle name="Millares 2 13 4" xfId="21841"/>
    <cellStyle name="Millares 2 13 5" xfId="21842"/>
    <cellStyle name="Millares 2 13 6" xfId="21843"/>
    <cellStyle name="Millares 2 13 7" xfId="21844"/>
    <cellStyle name="Millares 2 13 8" xfId="21845"/>
    <cellStyle name="Millares 2 13 9" xfId="21846"/>
    <cellStyle name="Millares 2 130" xfId="21847"/>
    <cellStyle name="Millares 2 131" xfId="21848"/>
    <cellStyle name="Millares 2 132" xfId="21849"/>
    <cellStyle name="Millares 2 133" xfId="21850"/>
    <cellStyle name="Millares 2 134" xfId="21851"/>
    <cellStyle name="Millares 2 135" xfId="21852"/>
    <cellStyle name="Millares 2 136" xfId="21853"/>
    <cellStyle name="Millares 2 137" xfId="21854"/>
    <cellStyle name="Millares 2 138" xfId="21855"/>
    <cellStyle name="Millares 2 139" xfId="21856"/>
    <cellStyle name="Millares 2 14" xfId="21857"/>
    <cellStyle name="Millares 2 14 10" xfId="21858"/>
    <cellStyle name="Millares 2 14 11" xfId="21859"/>
    <cellStyle name="Millares 2 14 12" xfId="21860"/>
    <cellStyle name="Millares 2 14 13" xfId="21861"/>
    <cellStyle name="Millares 2 14 14" xfId="21862"/>
    <cellStyle name="Millares 2 14 15" xfId="21863"/>
    <cellStyle name="Millares 2 14 16" xfId="21864"/>
    <cellStyle name="Millares 2 14 17" xfId="21865"/>
    <cellStyle name="Millares 2 14 18" xfId="21866"/>
    <cellStyle name="Millares 2 14 19" xfId="21867"/>
    <cellStyle name="Millares 2 14 2" xfId="21868"/>
    <cellStyle name="Millares 2 14 2 2" xfId="21869"/>
    <cellStyle name="Millares 2 14 2 3" xfId="21870"/>
    <cellStyle name="Millares 2 14 20" xfId="21871"/>
    <cellStyle name="Millares 2 14 21" xfId="21872"/>
    <cellStyle name="Millares 2 14 22" xfId="21873"/>
    <cellStyle name="Millares 2 14 23" xfId="21874"/>
    <cellStyle name="Millares 2 14 24" xfId="21875"/>
    <cellStyle name="Millares 2 14 25" xfId="21876"/>
    <cellStyle name="Millares 2 14 26" xfId="21877"/>
    <cellStyle name="Millares 2 14 27" xfId="21878"/>
    <cellStyle name="Millares 2 14 28" xfId="21879"/>
    <cellStyle name="Millares 2 14 29" xfId="21880"/>
    <cellStyle name="Millares 2 14 3" xfId="21881"/>
    <cellStyle name="Millares 2 14 4" xfId="21882"/>
    <cellStyle name="Millares 2 14 5" xfId="21883"/>
    <cellStyle name="Millares 2 14 6" xfId="21884"/>
    <cellStyle name="Millares 2 14 7" xfId="21885"/>
    <cellStyle name="Millares 2 14 8" xfId="21886"/>
    <cellStyle name="Millares 2 14 9" xfId="21887"/>
    <cellStyle name="Millares 2 140" xfId="21888"/>
    <cellStyle name="Millares 2 141" xfId="21889"/>
    <cellStyle name="Millares 2 15" xfId="21890"/>
    <cellStyle name="Millares 2 15 10" xfId="21891"/>
    <cellStyle name="Millares 2 15 11" xfId="21892"/>
    <cellStyle name="Millares 2 15 12" xfId="21893"/>
    <cellStyle name="Millares 2 15 13" xfId="21894"/>
    <cellStyle name="Millares 2 15 14" xfId="21895"/>
    <cellStyle name="Millares 2 15 15" xfId="21896"/>
    <cellStyle name="Millares 2 15 16" xfId="21897"/>
    <cellStyle name="Millares 2 15 17" xfId="21898"/>
    <cellStyle name="Millares 2 15 18" xfId="21899"/>
    <cellStyle name="Millares 2 15 19" xfId="21900"/>
    <cellStyle name="Millares 2 15 2" xfId="21901"/>
    <cellStyle name="Millares 2 15 2 2" xfId="21902"/>
    <cellStyle name="Millares 2 15 2 3" xfId="21903"/>
    <cellStyle name="Millares 2 15 20" xfId="21904"/>
    <cellStyle name="Millares 2 15 21" xfId="21905"/>
    <cellStyle name="Millares 2 15 22" xfId="21906"/>
    <cellStyle name="Millares 2 15 23" xfId="21907"/>
    <cellStyle name="Millares 2 15 24" xfId="21908"/>
    <cellStyle name="Millares 2 15 25" xfId="21909"/>
    <cellStyle name="Millares 2 15 26" xfId="21910"/>
    <cellStyle name="Millares 2 15 27" xfId="21911"/>
    <cellStyle name="Millares 2 15 28" xfId="21912"/>
    <cellStyle name="Millares 2 15 29" xfId="21913"/>
    <cellStyle name="Millares 2 15 3" xfId="21914"/>
    <cellStyle name="Millares 2 15 4" xfId="21915"/>
    <cellStyle name="Millares 2 15 5" xfId="21916"/>
    <cellStyle name="Millares 2 15 6" xfId="21917"/>
    <cellStyle name="Millares 2 15 7" xfId="21918"/>
    <cellStyle name="Millares 2 15 8" xfId="21919"/>
    <cellStyle name="Millares 2 15 9" xfId="21920"/>
    <cellStyle name="Millares 2 16" xfId="21921"/>
    <cellStyle name="Millares 2 16 10" xfId="21922"/>
    <cellStyle name="Millares 2 16 11" xfId="21923"/>
    <cellStyle name="Millares 2 16 12" xfId="21924"/>
    <cellStyle name="Millares 2 16 13" xfId="21925"/>
    <cellStyle name="Millares 2 16 14" xfId="21926"/>
    <cellStyle name="Millares 2 16 15" xfId="21927"/>
    <cellStyle name="Millares 2 16 16" xfId="21928"/>
    <cellStyle name="Millares 2 16 17" xfId="21929"/>
    <cellStyle name="Millares 2 16 18" xfId="21930"/>
    <cellStyle name="Millares 2 16 19" xfId="21931"/>
    <cellStyle name="Millares 2 16 2" xfId="21932"/>
    <cellStyle name="Millares 2 16 2 2" xfId="21933"/>
    <cellStyle name="Millares 2 16 2 3" xfId="21934"/>
    <cellStyle name="Millares 2 16 20" xfId="21935"/>
    <cellStyle name="Millares 2 16 21" xfId="21936"/>
    <cellStyle name="Millares 2 16 22" xfId="21937"/>
    <cellStyle name="Millares 2 16 23" xfId="21938"/>
    <cellStyle name="Millares 2 16 24" xfId="21939"/>
    <cellStyle name="Millares 2 16 25" xfId="21940"/>
    <cellStyle name="Millares 2 16 26" xfId="21941"/>
    <cellStyle name="Millares 2 16 27" xfId="21942"/>
    <cellStyle name="Millares 2 16 28" xfId="21943"/>
    <cellStyle name="Millares 2 16 29" xfId="21944"/>
    <cellStyle name="Millares 2 16 3" xfId="21945"/>
    <cellStyle name="Millares 2 16 4" xfId="21946"/>
    <cellStyle name="Millares 2 16 5" xfId="21947"/>
    <cellStyle name="Millares 2 16 6" xfId="21948"/>
    <cellStyle name="Millares 2 16 7" xfId="21949"/>
    <cellStyle name="Millares 2 16 8" xfId="21950"/>
    <cellStyle name="Millares 2 16 9" xfId="21951"/>
    <cellStyle name="Millares 2 17" xfId="21952"/>
    <cellStyle name="Millares 2 17 10" xfId="21953"/>
    <cellStyle name="Millares 2 17 11" xfId="21954"/>
    <cellStyle name="Millares 2 17 12" xfId="21955"/>
    <cellStyle name="Millares 2 17 13" xfId="21956"/>
    <cellStyle name="Millares 2 17 14" xfId="21957"/>
    <cellStyle name="Millares 2 17 15" xfId="21958"/>
    <cellStyle name="Millares 2 17 16" xfId="21959"/>
    <cellStyle name="Millares 2 17 17" xfId="21960"/>
    <cellStyle name="Millares 2 17 18" xfId="21961"/>
    <cellStyle name="Millares 2 17 19" xfId="21962"/>
    <cellStyle name="Millares 2 17 2" xfId="21963"/>
    <cellStyle name="Millares 2 17 2 2" xfId="21964"/>
    <cellStyle name="Millares 2 17 2 3" xfId="21965"/>
    <cellStyle name="Millares 2 17 20" xfId="21966"/>
    <cellStyle name="Millares 2 17 21" xfId="21967"/>
    <cellStyle name="Millares 2 17 22" xfId="21968"/>
    <cellStyle name="Millares 2 17 23" xfId="21969"/>
    <cellStyle name="Millares 2 17 24" xfId="21970"/>
    <cellStyle name="Millares 2 17 25" xfId="21971"/>
    <cellStyle name="Millares 2 17 26" xfId="21972"/>
    <cellStyle name="Millares 2 17 27" xfId="21973"/>
    <cellStyle name="Millares 2 17 28" xfId="21974"/>
    <cellStyle name="Millares 2 17 29" xfId="21975"/>
    <cellStyle name="Millares 2 17 3" xfId="21976"/>
    <cellStyle name="Millares 2 17 4" xfId="21977"/>
    <cellStyle name="Millares 2 17 5" xfId="21978"/>
    <cellStyle name="Millares 2 17 6" xfId="21979"/>
    <cellStyle name="Millares 2 17 7" xfId="21980"/>
    <cellStyle name="Millares 2 17 8" xfId="21981"/>
    <cellStyle name="Millares 2 17 9" xfId="21982"/>
    <cellStyle name="Millares 2 18" xfId="21983"/>
    <cellStyle name="Millares 2 18 10" xfId="21984"/>
    <cellStyle name="Millares 2 18 10 2" xfId="21985"/>
    <cellStyle name="Millares 2 18 10 3" xfId="21986"/>
    <cellStyle name="Millares 2 18 10 4" xfId="21987"/>
    <cellStyle name="Millares 2 18 10 5" xfId="21988"/>
    <cellStyle name="Millares 2 18 10 6" xfId="21989"/>
    <cellStyle name="Millares 2 18 10 7" xfId="21990"/>
    <cellStyle name="Millares 2 18 11" xfId="21991"/>
    <cellStyle name="Millares 2 18 11 2" xfId="21992"/>
    <cellStyle name="Millares 2 18 11 3" xfId="21993"/>
    <cellStyle name="Millares 2 18 11 4" xfId="21994"/>
    <cellStyle name="Millares 2 18 11 5" xfId="21995"/>
    <cellStyle name="Millares 2 18 11 6" xfId="21996"/>
    <cellStyle name="Millares 2 18 11 7" xfId="21997"/>
    <cellStyle name="Millares 2 18 12" xfId="21998"/>
    <cellStyle name="Millares 2 18 13" xfId="21999"/>
    <cellStyle name="Millares 2 18 14" xfId="22000"/>
    <cellStyle name="Millares 2 18 15" xfId="22001"/>
    <cellStyle name="Millares 2 18 16" xfId="22002"/>
    <cellStyle name="Millares 2 18 17" xfId="22003"/>
    <cellStyle name="Millares 2 18 18" xfId="22004"/>
    <cellStyle name="Millares 2 18 19" xfId="22005"/>
    <cellStyle name="Millares 2 18 2" xfId="22006"/>
    <cellStyle name="Millares 2 18 2 10" xfId="22007"/>
    <cellStyle name="Millares 2 18 2 11" xfId="22008"/>
    <cellStyle name="Millares 2 18 2 12" xfId="22009"/>
    <cellStyle name="Millares 2 18 2 13" xfId="22010"/>
    <cellStyle name="Millares 2 18 2 14" xfId="22011"/>
    <cellStyle name="Millares 2 18 2 15" xfId="22012"/>
    <cellStyle name="Millares 2 18 2 16" xfId="22013"/>
    <cellStyle name="Millares 2 18 2 17" xfId="22014"/>
    <cellStyle name="Millares 2 18 2 2" xfId="22015"/>
    <cellStyle name="Millares 2 18 2 2 2" xfId="22016"/>
    <cellStyle name="Millares 2 18 2 2 2 2" xfId="22017"/>
    <cellStyle name="Millares 2 18 2 2 2 3" xfId="22018"/>
    <cellStyle name="Millares 2 18 2 2 3" xfId="22019"/>
    <cellStyle name="Millares 2 18 2 2 4" xfId="22020"/>
    <cellStyle name="Millares 2 18 2 2 5" xfId="22021"/>
    <cellStyle name="Millares 2 18 2 2 6" xfId="22022"/>
    <cellStyle name="Millares 2 18 2 2 7" xfId="22023"/>
    <cellStyle name="Millares 2 18 2 3" xfId="22024"/>
    <cellStyle name="Millares 2 18 2 4" xfId="22025"/>
    <cellStyle name="Millares 2 18 2 5" xfId="22026"/>
    <cellStyle name="Millares 2 18 2 6" xfId="22027"/>
    <cellStyle name="Millares 2 18 2 7" xfId="22028"/>
    <cellStyle name="Millares 2 18 2 8" xfId="22029"/>
    <cellStyle name="Millares 2 18 2 9" xfId="22030"/>
    <cellStyle name="Millares 2 18 20" xfId="22031"/>
    <cellStyle name="Millares 2 18 21" xfId="22032"/>
    <cellStyle name="Millares 2 18 22" xfId="22033"/>
    <cellStyle name="Millares 2 18 23" xfId="22034"/>
    <cellStyle name="Millares 2 18 24" xfId="22035"/>
    <cellStyle name="Millares 2 18 25" xfId="22036"/>
    <cellStyle name="Millares 2 18 26" xfId="22037"/>
    <cellStyle name="Millares 2 18 27" xfId="22038"/>
    <cellStyle name="Millares 2 18 28" xfId="22039"/>
    <cellStyle name="Millares 2 18 29" xfId="22040"/>
    <cellStyle name="Millares 2 18 3" xfId="22041"/>
    <cellStyle name="Millares 2 18 3 2" xfId="22042"/>
    <cellStyle name="Millares 2 18 3 3" xfId="22043"/>
    <cellStyle name="Millares 2 18 3 4" xfId="22044"/>
    <cellStyle name="Millares 2 18 3 5" xfId="22045"/>
    <cellStyle name="Millares 2 18 3 6" xfId="22046"/>
    <cellStyle name="Millares 2 18 3 7" xfId="22047"/>
    <cellStyle name="Millares 2 18 3 8" xfId="22048"/>
    <cellStyle name="Millares 2 18 30" xfId="22049"/>
    <cellStyle name="Millares 2 18 31" xfId="22050"/>
    <cellStyle name="Millares 2 18 32" xfId="22051"/>
    <cellStyle name="Millares 2 18 33" xfId="22052"/>
    <cellStyle name="Millares 2 18 34" xfId="22053"/>
    <cellStyle name="Millares 2 18 4" xfId="22054"/>
    <cellStyle name="Millares 2 18 4 2" xfId="22055"/>
    <cellStyle name="Millares 2 18 4 3" xfId="22056"/>
    <cellStyle name="Millares 2 18 4 4" xfId="22057"/>
    <cellStyle name="Millares 2 18 4 5" xfId="22058"/>
    <cellStyle name="Millares 2 18 4 6" xfId="22059"/>
    <cellStyle name="Millares 2 18 4 7" xfId="22060"/>
    <cellStyle name="Millares 2 18 5" xfId="22061"/>
    <cellStyle name="Millares 2 18 5 2" xfId="22062"/>
    <cellStyle name="Millares 2 18 5 3" xfId="22063"/>
    <cellStyle name="Millares 2 18 5 4" xfId="22064"/>
    <cellStyle name="Millares 2 18 5 5" xfId="22065"/>
    <cellStyle name="Millares 2 18 5 6" xfId="22066"/>
    <cellStyle name="Millares 2 18 5 7" xfId="22067"/>
    <cellStyle name="Millares 2 18 6" xfId="22068"/>
    <cellStyle name="Millares 2 18 6 2" xfId="22069"/>
    <cellStyle name="Millares 2 18 6 3" xfId="22070"/>
    <cellStyle name="Millares 2 18 6 4" xfId="22071"/>
    <cellStyle name="Millares 2 18 6 5" xfId="22072"/>
    <cellStyle name="Millares 2 18 6 6" xfId="22073"/>
    <cellStyle name="Millares 2 18 6 7" xfId="22074"/>
    <cellStyle name="Millares 2 18 7" xfId="22075"/>
    <cellStyle name="Millares 2 18 7 2" xfId="22076"/>
    <cellStyle name="Millares 2 18 7 3" xfId="22077"/>
    <cellStyle name="Millares 2 18 7 4" xfId="22078"/>
    <cellStyle name="Millares 2 18 7 5" xfId="22079"/>
    <cellStyle name="Millares 2 18 7 6" xfId="22080"/>
    <cellStyle name="Millares 2 18 7 7" xfId="22081"/>
    <cellStyle name="Millares 2 18 8" xfId="22082"/>
    <cellStyle name="Millares 2 18 8 2" xfId="22083"/>
    <cellStyle name="Millares 2 18 8 3" xfId="22084"/>
    <cellStyle name="Millares 2 18 8 4" xfId="22085"/>
    <cellStyle name="Millares 2 18 8 5" xfId="22086"/>
    <cellStyle name="Millares 2 18 8 6" xfId="22087"/>
    <cellStyle name="Millares 2 18 8 7" xfId="22088"/>
    <cellStyle name="Millares 2 18 9" xfId="22089"/>
    <cellStyle name="Millares 2 18 9 2" xfId="22090"/>
    <cellStyle name="Millares 2 18 9 3" xfId="22091"/>
    <cellStyle name="Millares 2 18 9 4" xfId="22092"/>
    <cellStyle name="Millares 2 18 9 5" xfId="22093"/>
    <cellStyle name="Millares 2 18 9 6" xfId="22094"/>
    <cellStyle name="Millares 2 18 9 7" xfId="22095"/>
    <cellStyle name="Millares 2 19" xfId="22096"/>
    <cellStyle name="Millares 2 19 10" xfId="22097"/>
    <cellStyle name="Millares 2 19 11" xfId="22098"/>
    <cellStyle name="Millares 2 19 12" xfId="22099"/>
    <cellStyle name="Millares 2 19 13" xfId="22100"/>
    <cellStyle name="Millares 2 19 14" xfId="22101"/>
    <cellStyle name="Millares 2 19 15" xfId="22102"/>
    <cellStyle name="Millares 2 19 16" xfId="22103"/>
    <cellStyle name="Millares 2 19 17" xfId="22104"/>
    <cellStyle name="Millares 2 19 18" xfId="22105"/>
    <cellStyle name="Millares 2 19 19" xfId="22106"/>
    <cellStyle name="Millares 2 19 2" xfId="22107"/>
    <cellStyle name="Millares 2 19 2 2" xfId="22108"/>
    <cellStyle name="Millares 2 19 2 3" xfId="22109"/>
    <cellStyle name="Millares 2 19 20" xfId="22110"/>
    <cellStyle name="Millares 2 19 21" xfId="22111"/>
    <cellStyle name="Millares 2 19 22" xfId="22112"/>
    <cellStyle name="Millares 2 19 23" xfId="22113"/>
    <cellStyle name="Millares 2 19 24" xfId="22114"/>
    <cellStyle name="Millares 2 19 25" xfId="22115"/>
    <cellStyle name="Millares 2 19 26" xfId="22116"/>
    <cellStyle name="Millares 2 19 27" xfId="22117"/>
    <cellStyle name="Millares 2 19 28" xfId="22118"/>
    <cellStyle name="Millares 2 19 29" xfId="22119"/>
    <cellStyle name="Millares 2 19 3" xfId="22120"/>
    <cellStyle name="Millares 2 19 4" xfId="22121"/>
    <cellStyle name="Millares 2 19 5" xfId="22122"/>
    <cellStyle name="Millares 2 19 6" xfId="22123"/>
    <cellStyle name="Millares 2 19 7" xfId="22124"/>
    <cellStyle name="Millares 2 19 8" xfId="22125"/>
    <cellStyle name="Millares 2 19 9" xfId="22126"/>
    <cellStyle name="Millares 2 2" xfId="8"/>
    <cellStyle name="Millares 2 2 10" xfId="22127"/>
    <cellStyle name="Millares 2 2 10 2" xfId="22128"/>
    <cellStyle name="Millares 2 2 10 2 2" xfId="22129"/>
    <cellStyle name="Millares 2 2 10 3" xfId="22130"/>
    <cellStyle name="Millares 2 2 10 4" xfId="22131"/>
    <cellStyle name="Millares 2 2 100" xfId="22132"/>
    <cellStyle name="Millares 2 2 101" xfId="22133"/>
    <cellStyle name="Millares 2 2 102" xfId="22134"/>
    <cellStyle name="Millares 2 2 103" xfId="22135"/>
    <cellStyle name="Millares 2 2 104" xfId="22136"/>
    <cellStyle name="Millares 2 2 105" xfId="22137"/>
    <cellStyle name="Millares 2 2 106" xfId="22138"/>
    <cellStyle name="Millares 2 2 11" xfId="22139"/>
    <cellStyle name="Millares 2 2 11 2" xfId="22140"/>
    <cellStyle name="Millares 2 2 11 2 2" xfId="22141"/>
    <cellStyle name="Millares 2 2 11 3" xfId="22142"/>
    <cellStyle name="Millares 2 2 11 4" xfId="22143"/>
    <cellStyle name="Millares 2 2 12" xfId="22144"/>
    <cellStyle name="Millares 2 2 12 10" xfId="22145"/>
    <cellStyle name="Millares 2 2 12 11" xfId="22146"/>
    <cellStyle name="Millares 2 2 12 12" xfId="22147"/>
    <cellStyle name="Millares 2 2 12 13" xfId="22148"/>
    <cellStyle name="Millares 2 2 12 14" xfId="22149"/>
    <cellStyle name="Millares 2 2 12 15" xfId="22150"/>
    <cellStyle name="Millares 2 2 12 16" xfId="22151"/>
    <cellStyle name="Millares 2 2 12 17" xfId="22152"/>
    <cellStyle name="Millares 2 2 12 18" xfId="22153"/>
    <cellStyle name="Millares 2 2 12 2" xfId="22154"/>
    <cellStyle name="Millares 2 2 12 2 2" xfId="22155"/>
    <cellStyle name="Millares 2 2 12 2 2 2" xfId="22156"/>
    <cellStyle name="Millares 2 2 12 2 2 3" xfId="22157"/>
    <cellStyle name="Millares 2 2 12 2 3" xfId="22158"/>
    <cellStyle name="Millares 2 2 12 2 4" xfId="22159"/>
    <cellStyle name="Millares 2 2 12 2 5" xfId="22160"/>
    <cellStyle name="Millares 2 2 12 2 6" xfId="22161"/>
    <cellStyle name="Millares 2 2 12 2 7" xfId="22162"/>
    <cellStyle name="Millares 2 2 12 3" xfId="22163"/>
    <cellStyle name="Millares 2 2 12 4" xfId="22164"/>
    <cellStyle name="Millares 2 2 12 5" xfId="22165"/>
    <cellStyle name="Millares 2 2 12 6" xfId="22166"/>
    <cellStyle name="Millares 2 2 12 7" xfId="22167"/>
    <cellStyle name="Millares 2 2 12 8" xfId="22168"/>
    <cellStyle name="Millares 2 2 12 9" xfId="22169"/>
    <cellStyle name="Millares 2 2 13" xfId="22170"/>
    <cellStyle name="Millares 2 2 13 10" xfId="22171"/>
    <cellStyle name="Millares 2 2 13 11" xfId="22172"/>
    <cellStyle name="Millares 2 2 13 2" xfId="22173"/>
    <cellStyle name="Millares 2 2 13 2 2" xfId="22174"/>
    <cellStyle name="Millares 2 2 13 2 3" xfId="22175"/>
    <cellStyle name="Millares 2 2 13 2 4" xfId="22176"/>
    <cellStyle name="Millares 2 2 13 2 5" xfId="22177"/>
    <cellStyle name="Millares 2 2 13 2 6" xfId="22178"/>
    <cellStyle name="Millares 2 2 13 2 7" xfId="22179"/>
    <cellStyle name="Millares 2 2 13 3" xfId="22180"/>
    <cellStyle name="Millares 2 2 13 4" xfId="22181"/>
    <cellStyle name="Millares 2 2 13 5" xfId="22182"/>
    <cellStyle name="Millares 2 2 13 6" xfId="22183"/>
    <cellStyle name="Millares 2 2 13 7" xfId="22184"/>
    <cellStyle name="Millares 2 2 13 8" xfId="22185"/>
    <cellStyle name="Millares 2 2 13 9" xfId="22186"/>
    <cellStyle name="Millares 2 2 14" xfId="22187"/>
    <cellStyle name="Millares 2 2 14 10" xfId="22188"/>
    <cellStyle name="Millares 2 2 14 11" xfId="22189"/>
    <cellStyle name="Millares 2 2 14 2" xfId="22190"/>
    <cellStyle name="Millares 2 2 14 2 2" xfId="22191"/>
    <cellStyle name="Millares 2 2 14 2 3" xfId="22192"/>
    <cellStyle name="Millares 2 2 14 2 4" xfId="22193"/>
    <cellStyle name="Millares 2 2 14 2 5" xfId="22194"/>
    <cellStyle name="Millares 2 2 14 2 6" xfId="22195"/>
    <cellStyle name="Millares 2 2 14 2 7" xfId="22196"/>
    <cellStyle name="Millares 2 2 14 3" xfId="22197"/>
    <cellStyle name="Millares 2 2 14 4" xfId="22198"/>
    <cellStyle name="Millares 2 2 14 5" xfId="22199"/>
    <cellStyle name="Millares 2 2 14 6" xfId="22200"/>
    <cellStyle name="Millares 2 2 14 7" xfId="22201"/>
    <cellStyle name="Millares 2 2 14 8" xfId="22202"/>
    <cellStyle name="Millares 2 2 14 9" xfId="22203"/>
    <cellStyle name="Millares 2 2 15" xfId="22204"/>
    <cellStyle name="Millares 2 2 15 2" xfId="22205"/>
    <cellStyle name="Millares 2 2 15 3" xfId="22206"/>
    <cellStyle name="Millares 2 2 15 4" xfId="22207"/>
    <cellStyle name="Millares 2 2 15 5" xfId="22208"/>
    <cellStyle name="Millares 2 2 15 6" xfId="22209"/>
    <cellStyle name="Millares 2 2 15 7" xfId="22210"/>
    <cellStyle name="Millares 2 2 15 8" xfId="22211"/>
    <cellStyle name="Millares 2 2 15 9" xfId="22212"/>
    <cellStyle name="Millares 2 2 16" xfId="22213"/>
    <cellStyle name="Millares 2 2 16 2" xfId="22214"/>
    <cellStyle name="Millares 2 2 16 3" xfId="22215"/>
    <cellStyle name="Millares 2 2 16 4" xfId="22216"/>
    <cellStyle name="Millares 2 2 16 5" xfId="22217"/>
    <cellStyle name="Millares 2 2 16 6" xfId="22218"/>
    <cellStyle name="Millares 2 2 16 7" xfId="22219"/>
    <cellStyle name="Millares 2 2 16 8" xfId="22220"/>
    <cellStyle name="Millares 2 2 17" xfId="22221"/>
    <cellStyle name="Millares 2 2 17 2" xfId="22222"/>
    <cellStyle name="Millares 2 2 17 3" xfId="22223"/>
    <cellStyle name="Millares 2 2 17 4" xfId="22224"/>
    <cellStyle name="Millares 2 2 17 5" xfId="22225"/>
    <cellStyle name="Millares 2 2 17 6" xfId="22226"/>
    <cellStyle name="Millares 2 2 17 7" xfId="22227"/>
    <cellStyle name="Millares 2 2 17 8" xfId="22228"/>
    <cellStyle name="Millares 2 2 18" xfId="22229"/>
    <cellStyle name="Millares 2 2 18 2" xfId="22230"/>
    <cellStyle name="Millares 2 2 18 2 2" xfId="22231"/>
    <cellStyle name="Millares 2 2 18 2 3" xfId="22232"/>
    <cellStyle name="Millares 2 2 18 2 4" xfId="22233"/>
    <cellStyle name="Millares 2 2 18 2 5" xfId="22234"/>
    <cellStyle name="Millares 2 2 18 2 6" xfId="22235"/>
    <cellStyle name="Millares 2 2 18 2 7" xfId="22236"/>
    <cellStyle name="Millares 2 2 18 3" xfId="22237"/>
    <cellStyle name="Millares 2 2 18 4" xfId="22238"/>
    <cellStyle name="Millares 2 2 18 5" xfId="22239"/>
    <cellStyle name="Millares 2 2 18 6" xfId="22240"/>
    <cellStyle name="Millares 2 2 19" xfId="22241"/>
    <cellStyle name="Millares 2 2 19 2" xfId="22242"/>
    <cellStyle name="Millares 2 2 19 2 2" xfId="22243"/>
    <cellStyle name="Millares 2 2 19 2 3" xfId="22244"/>
    <cellStyle name="Millares 2 2 19 2 4" xfId="22245"/>
    <cellStyle name="Millares 2 2 19 2 5" xfId="22246"/>
    <cellStyle name="Millares 2 2 19 2 6" xfId="22247"/>
    <cellStyle name="Millares 2 2 19 2 7" xfId="22248"/>
    <cellStyle name="Millares 2 2 19 3" xfId="22249"/>
    <cellStyle name="Millares 2 2 19 4" xfId="22250"/>
    <cellStyle name="Millares 2 2 19 5" xfId="22251"/>
    <cellStyle name="Millares 2 2 2" xfId="22252"/>
    <cellStyle name="Millares 2 2 2 10" xfId="22253"/>
    <cellStyle name="Millares 2 2 2 11" xfId="22254"/>
    <cellStyle name="Millares 2 2 2 12" xfId="22255"/>
    <cellStyle name="Millares 2 2 2 13" xfId="22256"/>
    <cellStyle name="Millares 2 2 2 14" xfId="22257"/>
    <cellStyle name="Millares 2 2 2 15" xfId="22258"/>
    <cellStyle name="Millares 2 2 2 16" xfId="22259"/>
    <cellStyle name="Millares 2 2 2 17" xfId="22260"/>
    <cellStyle name="Millares 2 2 2 18" xfId="22261"/>
    <cellStyle name="Millares 2 2 2 19" xfId="22262"/>
    <cellStyle name="Millares 2 2 2 2" xfId="22263"/>
    <cellStyle name="Millares 2 2 2 2 10" xfId="22264"/>
    <cellStyle name="Millares 2 2 2 2 11" xfId="22265"/>
    <cellStyle name="Millares 2 2 2 2 12" xfId="22266"/>
    <cellStyle name="Millares 2 2 2 2 13" xfId="22267"/>
    <cellStyle name="Millares 2 2 2 2 14" xfId="22268"/>
    <cellStyle name="Millares 2 2 2 2 15" xfId="22269"/>
    <cellStyle name="Millares 2 2 2 2 16" xfId="22270"/>
    <cellStyle name="Millares 2 2 2 2 17" xfId="22271"/>
    <cellStyle name="Millares 2 2 2 2 18" xfId="22272"/>
    <cellStyle name="Millares 2 2 2 2 19" xfId="22273"/>
    <cellStyle name="Millares 2 2 2 2 2" xfId="22274"/>
    <cellStyle name="Millares 2 2 2 2 2 10" xfId="22275"/>
    <cellStyle name="Millares 2 2 2 2 2 11" xfId="22276"/>
    <cellStyle name="Millares 2 2 2 2 2 12" xfId="22277"/>
    <cellStyle name="Millares 2 2 2 2 2 13" xfId="22278"/>
    <cellStyle name="Millares 2 2 2 2 2 14" xfId="22279"/>
    <cellStyle name="Millares 2 2 2 2 2 15" xfId="22280"/>
    <cellStyle name="Millares 2 2 2 2 2 16" xfId="22281"/>
    <cellStyle name="Millares 2 2 2 2 2 17" xfId="22282"/>
    <cellStyle name="Millares 2 2 2 2 2 18" xfId="22283"/>
    <cellStyle name="Millares 2 2 2 2 2 19" xfId="22284"/>
    <cellStyle name="Millares 2 2 2 2 2 2" xfId="22285"/>
    <cellStyle name="Millares 2 2 2 2 2 2 2" xfId="22286"/>
    <cellStyle name="Millares 2 2 2 2 2 20" xfId="22287"/>
    <cellStyle name="Millares 2 2 2 2 2 21" xfId="22288"/>
    <cellStyle name="Millares 2 2 2 2 2 22" xfId="22289"/>
    <cellStyle name="Millares 2 2 2 2 2 23" xfId="22290"/>
    <cellStyle name="Millares 2 2 2 2 2 24" xfId="22291"/>
    <cellStyle name="Millares 2 2 2 2 2 3" xfId="22292"/>
    <cellStyle name="Millares 2 2 2 2 2 4" xfId="22293"/>
    <cellStyle name="Millares 2 2 2 2 2 5" xfId="22294"/>
    <cellStyle name="Millares 2 2 2 2 2 6" xfId="22295"/>
    <cellStyle name="Millares 2 2 2 2 2 7" xfId="22296"/>
    <cellStyle name="Millares 2 2 2 2 2 8" xfId="22297"/>
    <cellStyle name="Millares 2 2 2 2 2 9" xfId="22298"/>
    <cellStyle name="Millares 2 2 2 2 20" xfId="22299"/>
    <cellStyle name="Millares 2 2 2 2 21" xfId="22300"/>
    <cellStyle name="Millares 2 2 2 2 22" xfId="22301"/>
    <cellStyle name="Millares 2 2 2 2 23" xfId="22302"/>
    <cellStyle name="Millares 2 2 2 2 24" xfId="22303"/>
    <cellStyle name="Millares 2 2 2 2 25" xfId="22304"/>
    <cellStyle name="Millares 2 2 2 2 26" xfId="22305"/>
    <cellStyle name="Millares 2 2 2 2 27" xfId="22306"/>
    <cellStyle name="Millares 2 2 2 2 28" xfId="22307"/>
    <cellStyle name="Millares 2 2 2 2 29" xfId="22308"/>
    <cellStyle name="Millares 2 2 2 2 3" xfId="22309"/>
    <cellStyle name="Millares 2 2 2 2 30" xfId="22310"/>
    <cellStyle name="Millares 2 2 2 2 31" xfId="22311"/>
    <cellStyle name="Millares 2 2 2 2 32" xfId="22312"/>
    <cellStyle name="Millares 2 2 2 2 33" xfId="22313"/>
    <cellStyle name="Millares 2 2 2 2 4" xfId="22314"/>
    <cellStyle name="Millares 2 2 2 2 5" xfId="22315"/>
    <cellStyle name="Millares 2 2 2 2 6" xfId="22316"/>
    <cellStyle name="Millares 2 2 2 2 7" xfId="22317"/>
    <cellStyle name="Millares 2 2 2 2 8" xfId="22318"/>
    <cellStyle name="Millares 2 2 2 2 9" xfId="22319"/>
    <cellStyle name="Millares 2 2 2 20" xfId="22320"/>
    <cellStyle name="Millares 2 2 2 21" xfId="22321"/>
    <cellStyle name="Millares 2 2 2 22" xfId="22322"/>
    <cellStyle name="Millares 2 2 2 23" xfId="22323"/>
    <cellStyle name="Millares 2 2 2 24" xfId="22324"/>
    <cellStyle name="Millares 2 2 2 25" xfId="22325"/>
    <cellStyle name="Millares 2 2 2 26" xfId="22326"/>
    <cellStyle name="Millares 2 2 2 27" xfId="22327"/>
    <cellStyle name="Millares 2 2 2 28" xfId="22328"/>
    <cellStyle name="Millares 2 2 2 29" xfId="22329"/>
    <cellStyle name="Millares 2 2 2 3" xfId="22330"/>
    <cellStyle name="Millares 2 2 2 3 2" xfId="22331"/>
    <cellStyle name="Millares 2 2 2 3 3" xfId="22332"/>
    <cellStyle name="Millares 2 2 2 30" xfId="22333"/>
    <cellStyle name="Millares 2 2 2 31" xfId="22334"/>
    <cellStyle name="Millares 2 2 2 32" xfId="22335"/>
    <cellStyle name="Millares 2 2 2 33" xfId="22336"/>
    <cellStyle name="Millares 2 2 2 34" xfId="22337"/>
    <cellStyle name="Millares 2 2 2 35" xfId="22338"/>
    <cellStyle name="Millares 2 2 2 36" xfId="22339"/>
    <cellStyle name="Millares 2 2 2 37" xfId="22340"/>
    <cellStyle name="Millares 2 2 2 38" xfId="22341"/>
    <cellStyle name="Millares 2 2 2 39" xfId="22342"/>
    <cellStyle name="Millares 2 2 2 4" xfId="22343"/>
    <cellStyle name="Millares 2 2 2 40" xfId="22344"/>
    <cellStyle name="Millares 2 2 2 41" xfId="22345"/>
    <cellStyle name="Millares 2 2 2 42" xfId="22346"/>
    <cellStyle name="Millares 2 2 2 43" xfId="22347"/>
    <cellStyle name="Millares 2 2 2 44" xfId="22348"/>
    <cellStyle name="Millares 2 2 2 45" xfId="22349"/>
    <cellStyle name="Millares 2 2 2 46" xfId="22350"/>
    <cellStyle name="Millares 2 2 2 47" xfId="22351"/>
    <cellStyle name="Millares 2 2 2 48" xfId="22352"/>
    <cellStyle name="Millares 2 2 2 49" xfId="22353"/>
    <cellStyle name="Millares 2 2 2 5" xfId="22354"/>
    <cellStyle name="Millares 2 2 2 50" xfId="22355"/>
    <cellStyle name="Millares 2 2 2 51" xfId="22356"/>
    <cellStyle name="Millares 2 2 2 52" xfId="22357"/>
    <cellStyle name="Millares 2 2 2 53" xfId="22358"/>
    <cellStyle name="Millares 2 2 2 54" xfId="22359"/>
    <cellStyle name="Millares 2 2 2 55" xfId="22360"/>
    <cellStyle name="Millares 2 2 2 56" xfId="22361"/>
    <cellStyle name="Millares 2 2 2 57" xfId="22362"/>
    <cellStyle name="Millares 2 2 2 6" xfId="22363"/>
    <cellStyle name="Millares 2 2 2 7" xfId="22364"/>
    <cellStyle name="Millares 2 2 2 8" xfId="22365"/>
    <cellStyle name="Millares 2 2 2 9" xfId="22366"/>
    <cellStyle name="Millares 2 2 20" xfId="22367"/>
    <cellStyle name="Millares 2 2 20 2" xfId="22368"/>
    <cellStyle name="Millares 2 2 20 3" xfId="22369"/>
    <cellStyle name="Millares 2 2 20 4" xfId="22370"/>
    <cellStyle name="Millares 2 2 20 5" xfId="22371"/>
    <cellStyle name="Millares 2 2 20 6" xfId="22372"/>
    <cellStyle name="Millares 2 2 20 7" xfId="22373"/>
    <cellStyle name="Millares 2 2 20 8" xfId="22374"/>
    <cellStyle name="Millares 2 2 21" xfId="22375"/>
    <cellStyle name="Millares 2 2 21 2" xfId="22376"/>
    <cellStyle name="Millares 2 2 21 3" xfId="22377"/>
    <cellStyle name="Millares 2 2 21 4" xfId="22378"/>
    <cellStyle name="Millares 2 2 21 5" xfId="22379"/>
    <cellStyle name="Millares 2 2 21 6" xfId="22380"/>
    <cellStyle name="Millares 2 2 21 7" xfId="22381"/>
    <cellStyle name="Millares 2 2 21 8" xfId="22382"/>
    <cellStyle name="Millares 2 2 22" xfId="22383"/>
    <cellStyle name="Millares 2 2 22 2" xfId="22384"/>
    <cellStyle name="Millares 2 2 22 3" xfId="22385"/>
    <cellStyle name="Millares 2 2 22 4" xfId="22386"/>
    <cellStyle name="Millares 2 2 22 5" xfId="22387"/>
    <cellStyle name="Millares 2 2 22 6" xfId="22388"/>
    <cellStyle name="Millares 2 2 22 7" xfId="22389"/>
    <cellStyle name="Millares 2 2 23" xfId="22390"/>
    <cellStyle name="Millares 2 2 23 2" xfId="22391"/>
    <cellStyle name="Millares 2 2 23 3" xfId="22392"/>
    <cellStyle name="Millares 2 2 23 4" xfId="22393"/>
    <cellStyle name="Millares 2 2 23 5" xfId="22394"/>
    <cellStyle name="Millares 2 2 23 6" xfId="22395"/>
    <cellStyle name="Millares 2 2 23 7" xfId="22396"/>
    <cellStyle name="Millares 2 2 24" xfId="22397"/>
    <cellStyle name="Millares 2 2 24 2" xfId="22398"/>
    <cellStyle name="Millares 2 2 24 3" xfId="22399"/>
    <cellStyle name="Millares 2 2 24 4" xfId="22400"/>
    <cellStyle name="Millares 2 2 24 5" xfId="22401"/>
    <cellStyle name="Millares 2 2 24 6" xfId="22402"/>
    <cellStyle name="Millares 2 2 24 7" xfId="22403"/>
    <cellStyle name="Millares 2 2 25" xfId="22404"/>
    <cellStyle name="Millares 2 2 25 2" xfId="22405"/>
    <cellStyle name="Millares 2 2 25 3" xfId="22406"/>
    <cellStyle name="Millares 2 2 25 4" xfId="22407"/>
    <cellStyle name="Millares 2 2 25 5" xfId="22408"/>
    <cellStyle name="Millares 2 2 25 6" xfId="22409"/>
    <cellStyle name="Millares 2 2 25 7" xfId="22410"/>
    <cellStyle name="Millares 2 2 26" xfId="22411"/>
    <cellStyle name="Millares 2 2 26 2" xfId="22412"/>
    <cellStyle name="Millares 2 2 26 3" xfId="22413"/>
    <cellStyle name="Millares 2 2 26 4" xfId="22414"/>
    <cellStyle name="Millares 2 2 26 5" xfId="22415"/>
    <cellStyle name="Millares 2 2 26 6" xfId="22416"/>
    <cellStyle name="Millares 2 2 26 7" xfId="22417"/>
    <cellStyle name="Millares 2 2 27" xfId="22418"/>
    <cellStyle name="Millares 2 2 27 2" xfId="22419"/>
    <cellStyle name="Millares 2 2 27 3" xfId="22420"/>
    <cellStyle name="Millares 2 2 27 4" xfId="22421"/>
    <cellStyle name="Millares 2 2 27 5" xfId="22422"/>
    <cellStyle name="Millares 2 2 27 6" xfId="22423"/>
    <cellStyle name="Millares 2 2 27 7" xfId="22424"/>
    <cellStyle name="Millares 2 2 28" xfId="22425"/>
    <cellStyle name="Millares 2 2 28 2" xfId="22426"/>
    <cellStyle name="Millares 2 2 28 3" xfId="22427"/>
    <cellStyle name="Millares 2 2 28 4" xfId="22428"/>
    <cellStyle name="Millares 2 2 28 5" xfId="22429"/>
    <cellStyle name="Millares 2 2 28 6" xfId="22430"/>
    <cellStyle name="Millares 2 2 28 7" xfId="22431"/>
    <cellStyle name="Millares 2 2 29" xfId="22432"/>
    <cellStyle name="Millares 2 2 29 2" xfId="22433"/>
    <cellStyle name="Millares 2 2 29 3" xfId="22434"/>
    <cellStyle name="Millares 2 2 29 4" xfId="22435"/>
    <cellStyle name="Millares 2 2 29 5" xfId="22436"/>
    <cellStyle name="Millares 2 2 29 6" xfId="22437"/>
    <cellStyle name="Millares 2 2 29 7" xfId="22438"/>
    <cellStyle name="Millares 2 2 3" xfId="22439"/>
    <cellStyle name="Millares 2 2 3 2" xfId="22440"/>
    <cellStyle name="Millares 2 2 3 2 2" xfId="22441"/>
    <cellStyle name="Millares 2 2 3 3" xfId="22442"/>
    <cellStyle name="Millares 2 2 3 4" xfId="22443"/>
    <cellStyle name="Millares 2 2 30" xfId="22444"/>
    <cellStyle name="Millares 2 2 30 2" xfId="22445"/>
    <cellStyle name="Millares 2 2 30 3" xfId="22446"/>
    <cellStyle name="Millares 2 2 30 4" xfId="22447"/>
    <cellStyle name="Millares 2 2 30 5" xfId="22448"/>
    <cellStyle name="Millares 2 2 30 6" xfId="22449"/>
    <cellStyle name="Millares 2 2 30 7" xfId="22450"/>
    <cellStyle name="Millares 2 2 31" xfId="22451"/>
    <cellStyle name="Millares 2 2 31 2" xfId="22452"/>
    <cellStyle name="Millares 2 2 31 3" xfId="22453"/>
    <cellStyle name="Millares 2 2 31 4" xfId="22454"/>
    <cellStyle name="Millares 2 2 31 5" xfId="22455"/>
    <cellStyle name="Millares 2 2 31 6" xfId="22456"/>
    <cellStyle name="Millares 2 2 31 7" xfId="22457"/>
    <cellStyle name="Millares 2 2 32" xfId="22458"/>
    <cellStyle name="Millares 2 2 32 2" xfId="22459"/>
    <cellStyle name="Millares 2 2 32 3" xfId="22460"/>
    <cellStyle name="Millares 2 2 32 4" xfId="22461"/>
    <cellStyle name="Millares 2 2 32 5" xfId="22462"/>
    <cellStyle name="Millares 2 2 32 6" xfId="22463"/>
    <cellStyle name="Millares 2 2 32 7" xfId="22464"/>
    <cellStyle name="Millares 2 2 33" xfId="22465"/>
    <cellStyle name="Millares 2 2 33 2" xfId="22466"/>
    <cellStyle name="Millares 2 2 33 3" xfId="22467"/>
    <cellStyle name="Millares 2 2 33 4" xfId="22468"/>
    <cellStyle name="Millares 2 2 33 5" xfId="22469"/>
    <cellStyle name="Millares 2 2 33 6" xfId="22470"/>
    <cellStyle name="Millares 2 2 33 7" xfId="22471"/>
    <cellStyle name="Millares 2 2 34" xfId="22472"/>
    <cellStyle name="Millares 2 2 34 2" xfId="22473"/>
    <cellStyle name="Millares 2 2 34 3" xfId="22474"/>
    <cellStyle name="Millares 2 2 34 4" xfId="22475"/>
    <cellStyle name="Millares 2 2 34 5" xfId="22476"/>
    <cellStyle name="Millares 2 2 34 6" xfId="22477"/>
    <cellStyle name="Millares 2 2 34 7" xfId="22478"/>
    <cellStyle name="Millares 2 2 35" xfId="22479"/>
    <cellStyle name="Millares 2 2 35 2" xfId="22480"/>
    <cellStyle name="Millares 2 2 35 3" xfId="22481"/>
    <cellStyle name="Millares 2 2 35 4" xfId="22482"/>
    <cellStyle name="Millares 2 2 35 5" xfId="22483"/>
    <cellStyle name="Millares 2 2 35 6" xfId="22484"/>
    <cellStyle name="Millares 2 2 35 7" xfId="22485"/>
    <cellStyle name="Millares 2 2 36" xfId="22486"/>
    <cellStyle name="Millares 2 2 36 2" xfId="22487"/>
    <cellStyle name="Millares 2 2 36 3" xfId="22488"/>
    <cellStyle name="Millares 2 2 36 4" xfId="22489"/>
    <cellStyle name="Millares 2 2 36 5" xfId="22490"/>
    <cellStyle name="Millares 2 2 36 6" xfId="22491"/>
    <cellStyle name="Millares 2 2 36 7" xfId="22492"/>
    <cellStyle name="Millares 2 2 37" xfId="22493"/>
    <cellStyle name="Millares 2 2 38" xfId="22494"/>
    <cellStyle name="Millares 2 2 39" xfId="22495"/>
    <cellStyle name="Millares 2 2 4" xfId="22496"/>
    <cellStyle name="Millares 2 2 4 2" xfId="22497"/>
    <cellStyle name="Millares 2 2 4 2 2" xfId="22498"/>
    <cellStyle name="Millares 2 2 4 3" xfId="22499"/>
    <cellStyle name="Millares 2 2 4 4" xfId="22500"/>
    <cellStyle name="Millares 2 2 40" xfId="22501"/>
    <cellStyle name="Millares 2 2 41" xfId="22502"/>
    <cellStyle name="Millares 2 2 42" xfId="22503"/>
    <cellStyle name="Millares 2 2 43" xfId="22504"/>
    <cellStyle name="Millares 2 2 44" xfId="22505"/>
    <cellStyle name="Millares 2 2 45" xfId="22506"/>
    <cellStyle name="Millares 2 2 46" xfId="22507"/>
    <cellStyle name="Millares 2 2 47" xfId="22508"/>
    <cellStyle name="Millares 2 2 48" xfId="22509"/>
    <cellStyle name="Millares 2 2 49" xfId="22510"/>
    <cellStyle name="Millares 2 2 5" xfId="22511"/>
    <cellStyle name="Millares 2 2 5 2" xfId="22512"/>
    <cellStyle name="Millares 2 2 5 2 2" xfId="22513"/>
    <cellStyle name="Millares 2 2 5 3" xfId="22514"/>
    <cellStyle name="Millares 2 2 5 4" xfId="22515"/>
    <cellStyle name="Millares 2 2 50" xfId="22516"/>
    <cellStyle name="Millares 2 2 51" xfId="22517"/>
    <cellStyle name="Millares 2 2 52" xfId="22518"/>
    <cellStyle name="Millares 2 2 53" xfId="22519"/>
    <cellStyle name="Millares 2 2 54" xfId="22520"/>
    <cellStyle name="Millares 2 2 55" xfId="22521"/>
    <cellStyle name="Millares 2 2 56" xfId="22522"/>
    <cellStyle name="Millares 2 2 57" xfId="22523"/>
    <cellStyle name="Millares 2 2 58" xfId="22524"/>
    <cellStyle name="Millares 2 2 59" xfId="22525"/>
    <cellStyle name="Millares 2 2 6" xfId="22526"/>
    <cellStyle name="Millares 2 2 6 2" xfId="22527"/>
    <cellStyle name="Millares 2 2 6 2 2" xfId="22528"/>
    <cellStyle name="Millares 2 2 6 3" xfId="22529"/>
    <cellStyle name="Millares 2 2 6 4" xfId="22530"/>
    <cellStyle name="Millares 2 2 60" xfId="22531"/>
    <cellStyle name="Millares 2 2 61" xfId="22532"/>
    <cellStyle name="Millares 2 2 62" xfId="22533"/>
    <cellStyle name="Millares 2 2 63" xfId="22534"/>
    <cellStyle name="Millares 2 2 64" xfId="22535"/>
    <cellStyle name="Millares 2 2 65" xfId="22536"/>
    <cellStyle name="Millares 2 2 66" xfId="22537"/>
    <cellStyle name="Millares 2 2 67" xfId="22538"/>
    <cellStyle name="Millares 2 2 68" xfId="22539"/>
    <cellStyle name="Millares 2 2 69" xfId="22540"/>
    <cellStyle name="Millares 2 2 7" xfId="22541"/>
    <cellStyle name="Millares 2 2 7 2" xfId="22542"/>
    <cellStyle name="Millares 2 2 7 2 2" xfId="22543"/>
    <cellStyle name="Millares 2 2 7 3" xfId="22544"/>
    <cellStyle name="Millares 2 2 7 4" xfId="22545"/>
    <cellStyle name="Millares 2 2 70" xfId="22546"/>
    <cellStyle name="Millares 2 2 71" xfId="22547"/>
    <cellStyle name="Millares 2 2 72" xfId="22548"/>
    <cellStyle name="Millares 2 2 73" xfId="22549"/>
    <cellStyle name="Millares 2 2 74" xfId="22550"/>
    <cellStyle name="Millares 2 2 75" xfId="22551"/>
    <cellStyle name="Millares 2 2 76" xfId="22552"/>
    <cellStyle name="Millares 2 2 77" xfId="22553"/>
    <cellStyle name="Millares 2 2 78" xfId="22554"/>
    <cellStyle name="Millares 2 2 79" xfId="22555"/>
    <cellStyle name="Millares 2 2 8" xfId="22556"/>
    <cellStyle name="Millares 2 2 8 2" xfId="22557"/>
    <cellStyle name="Millares 2 2 8 2 2" xfId="22558"/>
    <cellStyle name="Millares 2 2 8 3" xfId="22559"/>
    <cellStyle name="Millares 2 2 8 4" xfId="22560"/>
    <cellStyle name="Millares 2 2 80" xfId="22561"/>
    <cellStyle name="Millares 2 2 81" xfId="22562"/>
    <cellStyle name="Millares 2 2 82" xfId="22563"/>
    <cellStyle name="Millares 2 2 83" xfId="22564"/>
    <cellStyle name="Millares 2 2 84" xfId="22565"/>
    <cellStyle name="Millares 2 2 85" xfId="22566"/>
    <cellStyle name="Millares 2 2 86" xfId="22567"/>
    <cellStyle name="Millares 2 2 87" xfId="22568"/>
    <cellStyle name="Millares 2 2 88" xfId="22569"/>
    <cellStyle name="Millares 2 2 89" xfId="22570"/>
    <cellStyle name="Millares 2 2 9" xfId="22571"/>
    <cellStyle name="Millares 2 2 9 2" xfId="22572"/>
    <cellStyle name="Millares 2 2 9 2 2" xfId="22573"/>
    <cellStyle name="Millares 2 2 9 3" xfId="22574"/>
    <cellStyle name="Millares 2 2 9 4" xfId="22575"/>
    <cellStyle name="Millares 2 2 90" xfId="22576"/>
    <cellStyle name="Millares 2 2 91" xfId="22577"/>
    <cellStyle name="Millares 2 2 92" xfId="22578"/>
    <cellStyle name="Millares 2 2 93" xfId="22579"/>
    <cellStyle name="Millares 2 2 94" xfId="22580"/>
    <cellStyle name="Millares 2 2 95" xfId="22581"/>
    <cellStyle name="Millares 2 2 96" xfId="22582"/>
    <cellStyle name="Millares 2 2 97" xfId="22583"/>
    <cellStyle name="Millares 2 2 98" xfId="22584"/>
    <cellStyle name="Millares 2 2 99" xfId="22585"/>
    <cellStyle name="Millares 2 20" xfId="22586"/>
    <cellStyle name="Millares 2 20 10" xfId="22587"/>
    <cellStyle name="Millares 2 20 11" xfId="22588"/>
    <cellStyle name="Millares 2 20 12" xfId="22589"/>
    <cellStyle name="Millares 2 20 13" xfId="22590"/>
    <cellStyle name="Millares 2 20 14" xfId="22591"/>
    <cellStyle name="Millares 2 20 15" xfId="22592"/>
    <cellStyle name="Millares 2 20 16" xfId="22593"/>
    <cellStyle name="Millares 2 20 17" xfId="22594"/>
    <cellStyle name="Millares 2 20 18" xfId="22595"/>
    <cellStyle name="Millares 2 20 19" xfId="22596"/>
    <cellStyle name="Millares 2 20 2" xfId="22597"/>
    <cellStyle name="Millares 2 20 2 2" xfId="22598"/>
    <cellStyle name="Millares 2 20 2 3" xfId="22599"/>
    <cellStyle name="Millares 2 20 20" xfId="22600"/>
    <cellStyle name="Millares 2 20 21" xfId="22601"/>
    <cellStyle name="Millares 2 20 22" xfId="22602"/>
    <cellStyle name="Millares 2 20 23" xfId="22603"/>
    <cellStyle name="Millares 2 20 24" xfId="22604"/>
    <cellStyle name="Millares 2 20 25" xfId="22605"/>
    <cellStyle name="Millares 2 20 26" xfId="22606"/>
    <cellStyle name="Millares 2 20 27" xfId="22607"/>
    <cellStyle name="Millares 2 20 28" xfId="22608"/>
    <cellStyle name="Millares 2 20 29" xfId="22609"/>
    <cellStyle name="Millares 2 20 3" xfId="22610"/>
    <cellStyle name="Millares 2 20 4" xfId="22611"/>
    <cellStyle name="Millares 2 20 5" xfId="22612"/>
    <cellStyle name="Millares 2 20 6" xfId="22613"/>
    <cellStyle name="Millares 2 20 7" xfId="22614"/>
    <cellStyle name="Millares 2 20 8" xfId="22615"/>
    <cellStyle name="Millares 2 20 9" xfId="22616"/>
    <cellStyle name="Millares 2 21" xfId="22617"/>
    <cellStyle name="Millares 2 21 10" xfId="22618"/>
    <cellStyle name="Millares 2 21 11" xfId="22619"/>
    <cellStyle name="Millares 2 21 12" xfId="22620"/>
    <cellStyle name="Millares 2 21 13" xfId="22621"/>
    <cellStyle name="Millares 2 21 14" xfId="22622"/>
    <cellStyle name="Millares 2 21 15" xfId="22623"/>
    <cellStyle name="Millares 2 21 16" xfId="22624"/>
    <cellStyle name="Millares 2 21 17" xfId="22625"/>
    <cellStyle name="Millares 2 21 18" xfId="22626"/>
    <cellStyle name="Millares 2 21 19" xfId="22627"/>
    <cellStyle name="Millares 2 21 2" xfId="22628"/>
    <cellStyle name="Millares 2 21 2 2" xfId="22629"/>
    <cellStyle name="Millares 2 21 2 3" xfId="22630"/>
    <cellStyle name="Millares 2 21 20" xfId="22631"/>
    <cellStyle name="Millares 2 21 21" xfId="22632"/>
    <cellStyle name="Millares 2 21 22" xfId="22633"/>
    <cellStyle name="Millares 2 21 23" xfId="22634"/>
    <cellStyle name="Millares 2 21 24" xfId="22635"/>
    <cellStyle name="Millares 2 21 25" xfId="22636"/>
    <cellStyle name="Millares 2 21 26" xfId="22637"/>
    <cellStyle name="Millares 2 21 27" xfId="22638"/>
    <cellStyle name="Millares 2 21 28" xfId="22639"/>
    <cellStyle name="Millares 2 21 29" xfId="22640"/>
    <cellStyle name="Millares 2 21 3" xfId="22641"/>
    <cellStyle name="Millares 2 21 4" xfId="22642"/>
    <cellStyle name="Millares 2 21 5" xfId="22643"/>
    <cellStyle name="Millares 2 21 6" xfId="22644"/>
    <cellStyle name="Millares 2 21 7" xfId="22645"/>
    <cellStyle name="Millares 2 21 8" xfId="22646"/>
    <cellStyle name="Millares 2 21 9" xfId="22647"/>
    <cellStyle name="Millares 2 22" xfId="22648"/>
    <cellStyle name="Millares 2 22 10" xfId="22649"/>
    <cellStyle name="Millares 2 22 11" xfId="22650"/>
    <cellStyle name="Millares 2 22 12" xfId="22651"/>
    <cellStyle name="Millares 2 22 13" xfId="22652"/>
    <cellStyle name="Millares 2 22 14" xfId="22653"/>
    <cellStyle name="Millares 2 22 15" xfId="22654"/>
    <cellStyle name="Millares 2 22 16" xfId="22655"/>
    <cellStyle name="Millares 2 22 17" xfId="22656"/>
    <cellStyle name="Millares 2 22 18" xfId="22657"/>
    <cellStyle name="Millares 2 22 19" xfId="22658"/>
    <cellStyle name="Millares 2 22 2" xfId="22659"/>
    <cellStyle name="Millares 2 22 2 2" xfId="22660"/>
    <cellStyle name="Millares 2 22 2 3" xfId="22661"/>
    <cellStyle name="Millares 2 22 20" xfId="22662"/>
    <cellStyle name="Millares 2 22 21" xfId="22663"/>
    <cellStyle name="Millares 2 22 22" xfId="22664"/>
    <cellStyle name="Millares 2 22 23" xfId="22665"/>
    <cellStyle name="Millares 2 22 24" xfId="22666"/>
    <cellStyle name="Millares 2 22 25" xfId="22667"/>
    <cellStyle name="Millares 2 22 26" xfId="22668"/>
    <cellStyle name="Millares 2 22 27" xfId="22669"/>
    <cellStyle name="Millares 2 22 28" xfId="22670"/>
    <cellStyle name="Millares 2 22 29" xfId="22671"/>
    <cellStyle name="Millares 2 22 3" xfId="22672"/>
    <cellStyle name="Millares 2 22 4" xfId="22673"/>
    <cellStyle name="Millares 2 22 5" xfId="22674"/>
    <cellStyle name="Millares 2 22 6" xfId="22675"/>
    <cellStyle name="Millares 2 22 7" xfId="22676"/>
    <cellStyle name="Millares 2 22 8" xfId="22677"/>
    <cellStyle name="Millares 2 22 9" xfId="22678"/>
    <cellStyle name="Millares 2 23" xfId="22679"/>
    <cellStyle name="Millares 2 23 10" xfId="22680"/>
    <cellStyle name="Millares 2 23 10 10" xfId="22681"/>
    <cellStyle name="Millares 2 23 10 2" xfId="22682"/>
    <cellStyle name="Millares 2 23 10 3" xfId="22683"/>
    <cellStyle name="Millares 2 23 10 4" xfId="22684"/>
    <cellStyle name="Millares 2 23 10 5" xfId="22685"/>
    <cellStyle name="Millares 2 23 10 6" xfId="22686"/>
    <cellStyle name="Millares 2 23 10 7" xfId="22687"/>
    <cellStyle name="Millares 2 23 10 8" xfId="22688"/>
    <cellStyle name="Millares 2 23 10 9" xfId="22689"/>
    <cellStyle name="Millares 2 23 11" xfId="22690"/>
    <cellStyle name="Millares 2 23 11 2" xfId="22691"/>
    <cellStyle name="Millares 2 23 11 3" xfId="22692"/>
    <cellStyle name="Millares 2 23 11 4" xfId="22693"/>
    <cellStyle name="Millares 2 23 11 5" xfId="22694"/>
    <cellStyle name="Millares 2 23 11 6" xfId="22695"/>
    <cellStyle name="Millares 2 23 11 7" xfId="22696"/>
    <cellStyle name="Millares 2 23 12" xfId="22697"/>
    <cellStyle name="Millares 2 23 12 2" xfId="22698"/>
    <cellStyle name="Millares 2 23 12 3" xfId="22699"/>
    <cellStyle name="Millares 2 23 12 4" xfId="22700"/>
    <cellStyle name="Millares 2 23 12 5" xfId="22701"/>
    <cellStyle name="Millares 2 23 12 6" xfId="22702"/>
    <cellStyle name="Millares 2 23 12 7" xfId="22703"/>
    <cellStyle name="Millares 2 23 13" xfId="22704"/>
    <cellStyle name="Millares 2 23 13 2" xfId="22705"/>
    <cellStyle name="Millares 2 23 13 3" xfId="22706"/>
    <cellStyle name="Millares 2 23 13 4" xfId="22707"/>
    <cellStyle name="Millares 2 23 13 5" xfId="22708"/>
    <cellStyle name="Millares 2 23 13 6" xfId="22709"/>
    <cellStyle name="Millares 2 23 13 7" xfId="22710"/>
    <cellStyle name="Millares 2 23 14" xfId="22711"/>
    <cellStyle name="Millares 2 23 14 2" xfId="22712"/>
    <cellStyle name="Millares 2 23 14 3" xfId="22713"/>
    <cellStyle name="Millares 2 23 14 4" xfId="22714"/>
    <cellStyle name="Millares 2 23 14 5" xfId="22715"/>
    <cellStyle name="Millares 2 23 14 6" xfId="22716"/>
    <cellStyle name="Millares 2 23 14 7" xfId="22717"/>
    <cellStyle name="Millares 2 23 15" xfId="22718"/>
    <cellStyle name="Millares 2 23 15 2" xfId="22719"/>
    <cellStyle name="Millares 2 23 15 3" xfId="22720"/>
    <cellStyle name="Millares 2 23 15 4" xfId="22721"/>
    <cellStyle name="Millares 2 23 15 5" xfId="22722"/>
    <cellStyle name="Millares 2 23 15 6" xfId="22723"/>
    <cellStyle name="Millares 2 23 15 7" xfId="22724"/>
    <cellStyle name="Millares 2 23 16" xfId="22725"/>
    <cellStyle name="Millares 2 23 16 2" xfId="22726"/>
    <cellStyle name="Millares 2 23 16 3" xfId="22727"/>
    <cellStyle name="Millares 2 23 16 4" xfId="22728"/>
    <cellStyle name="Millares 2 23 16 5" xfId="22729"/>
    <cellStyle name="Millares 2 23 16 6" xfId="22730"/>
    <cellStyle name="Millares 2 23 16 7" xfId="22731"/>
    <cellStyle name="Millares 2 23 17" xfId="22732"/>
    <cellStyle name="Millares 2 23 18" xfId="22733"/>
    <cellStyle name="Millares 2 23 19" xfId="22734"/>
    <cellStyle name="Millares 2 23 2" xfId="22735"/>
    <cellStyle name="Millares 2 23 2 10" xfId="22736"/>
    <cellStyle name="Millares 2 23 2 11" xfId="22737"/>
    <cellStyle name="Millares 2 23 2 12" xfId="22738"/>
    <cellStyle name="Millares 2 23 2 13" xfId="22739"/>
    <cellStyle name="Millares 2 23 2 14" xfId="22740"/>
    <cellStyle name="Millares 2 23 2 15" xfId="22741"/>
    <cellStyle name="Millares 2 23 2 16" xfId="22742"/>
    <cellStyle name="Millares 2 23 2 2" xfId="22743"/>
    <cellStyle name="Millares 2 23 2 2 10" xfId="22744"/>
    <cellStyle name="Millares 2 23 2 2 11" xfId="22745"/>
    <cellStyle name="Millares 2 23 2 2 12" xfId="22746"/>
    <cellStyle name="Millares 2 23 2 2 13" xfId="22747"/>
    <cellStyle name="Millares 2 23 2 2 14" xfId="22748"/>
    <cellStyle name="Millares 2 23 2 2 2" xfId="22749"/>
    <cellStyle name="Millares 2 23 2 2 2 2" xfId="22750"/>
    <cellStyle name="Millares 2 23 2 2 2 3" xfId="22751"/>
    <cellStyle name="Millares 2 23 2 2 3" xfId="22752"/>
    <cellStyle name="Millares 2 23 2 2 4" xfId="22753"/>
    <cellStyle name="Millares 2 23 2 2 5" xfId="22754"/>
    <cellStyle name="Millares 2 23 2 2 6" xfId="22755"/>
    <cellStyle name="Millares 2 23 2 2 7" xfId="22756"/>
    <cellStyle name="Millares 2 23 2 2 8" xfId="22757"/>
    <cellStyle name="Millares 2 23 2 2 9" xfId="22758"/>
    <cellStyle name="Millares 2 23 2 3" xfId="22759"/>
    <cellStyle name="Millares 2 23 2 4" xfId="22760"/>
    <cellStyle name="Millares 2 23 2 5" xfId="22761"/>
    <cellStyle name="Millares 2 23 2 6" xfId="22762"/>
    <cellStyle name="Millares 2 23 2 7" xfId="22763"/>
    <cellStyle name="Millares 2 23 2 8" xfId="22764"/>
    <cellStyle name="Millares 2 23 2 9" xfId="22765"/>
    <cellStyle name="Millares 2 23 20" xfId="22766"/>
    <cellStyle name="Millares 2 23 21" xfId="22767"/>
    <cellStyle name="Millares 2 23 22" xfId="22768"/>
    <cellStyle name="Millares 2 23 23" xfId="22769"/>
    <cellStyle name="Millares 2 23 24" xfId="22770"/>
    <cellStyle name="Millares 2 23 25" xfId="22771"/>
    <cellStyle name="Millares 2 23 26" xfId="22772"/>
    <cellStyle name="Millares 2 23 27" xfId="22773"/>
    <cellStyle name="Millares 2 23 28" xfId="22774"/>
    <cellStyle name="Millares 2 23 29" xfId="22775"/>
    <cellStyle name="Millares 2 23 3" xfId="22776"/>
    <cellStyle name="Millares 2 23 3 2" xfId="22777"/>
    <cellStyle name="Millares 2 23 3 3" xfId="22778"/>
    <cellStyle name="Millares 2 23 3 4" xfId="22779"/>
    <cellStyle name="Millares 2 23 3 5" xfId="22780"/>
    <cellStyle name="Millares 2 23 3 6" xfId="22781"/>
    <cellStyle name="Millares 2 23 3 7" xfId="22782"/>
    <cellStyle name="Millares 2 23 30" xfId="22783"/>
    <cellStyle name="Millares 2 23 31" xfId="22784"/>
    <cellStyle name="Millares 2 23 32" xfId="22785"/>
    <cellStyle name="Millares 2 23 33" xfId="22786"/>
    <cellStyle name="Millares 2 23 34" xfId="22787"/>
    <cellStyle name="Millares 2 23 35" xfId="22788"/>
    <cellStyle name="Millares 2 23 4" xfId="22789"/>
    <cellStyle name="Millares 2 23 4 2" xfId="22790"/>
    <cellStyle name="Millares 2 23 4 3" xfId="22791"/>
    <cellStyle name="Millares 2 23 4 4" xfId="22792"/>
    <cellStyle name="Millares 2 23 4 5" xfId="22793"/>
    <cellStyle name="Millares 2 23 4 6" xfId="22794"/>
    <cellStyle name="Millares 2 23 4 7" xfId="22795"/>
    <cellStyle name="Millares 2 23 5" xfId="22796"/>
    <cellStyle name="Millares 2 23 5 2" xfId="22797"/>
    <cellStyle name="Millares 2 23 5 3" xfId="22798"/>
    <cellStyle name="Millares 2 23 5 4" xfId="22799"/>
    <cellStyle name="Millares 2 23 5 5" xfId="22800"/>
    <cellStyle name="Millares 2 23 5 6" xfId="22801"/>
    <cellStyle name="Millares 2 23 5 7" xfId="22802"/>
    <cellStyle name="Millares 2 23 6" xfId="22803"/>
    <cellStyle name="Millares 2 23 6 2" xfId="22804"/>
    <cellStyle name="Millares 2 23 6 3" xfId="22805"/>
    <cellStyle name="Millares 2 23 6 4" xfId="22806"/>
    <cellStyle name="Millares 2 23 6 5" xfId="22807"/>
    <cellStyle name="Millares 2 23 6 6" xfId="22808"/>
    <cellStyle name="Millares 2 23 6 7" xfId="22809"/>
    <cellStyle name="Millares 2 23 7" xfId="22810"/>
    <cellStyle name="Millares 2 23 7 2" xfId="22811"/>
    <cellStyle name="Millares 2 23 7 3" xfId="22812"/>
    <cellStyle name="Millares 2 23 7 4" xfId="22813"/>
    <cellStyle name="Millares 2 23 7 5" xfId="22814"/>
    <cellStyle name="Millares 2 23 7 6" xfId="22815"/>
    <cellStyle name="Millares 2 23 7 7" xfId="22816"/>
    <cellStyle name="Millares 2 23 8" xfId="22817"/>
    <cellStyle name="Millares 2 23 8 10" xfId="22818"/>
    <cellStyle name="Millares 2 23 8 11" xfId="22819"/>
    <cellStyle name="Millares 2 23 8 12" xfId="22820"/>
    <cellStyle name="Millares 2 23 8 13" xfId="22821"/>
    <cellStyle name="Millares 2 23 8 14" xfId="22822"/>
    <cellStyle name="Millares 2 23 8 15" xfId="22823"/>
    <cellStyle name="Millares 2 23 8 16" xfId="22824"/>
    <cellStyle name="Millares 2 23 8 17" xfId="22825"/>
    <cellStyle name="Millares 2 23 8 18" xfId="22826"/>
    <cellStyle name="Millares 2 23 8 2" xfId="22827"/>
    <cellStyle name="Millares 2 23 8 3" xfId="22828"/>
    <cellStyle name="Millares 2 23 8 4" xfId="22829"/>
    <cellStyle name="Millares 2 23 8 5" xfId="22830"/>
    <cellStyle name="Millares 2 23 8 6" xfId="22831"/>
    <cellStyle name="Millares 2 23 8 7" xfId="22832"/>
    <cellStyle name="Millares 2 23 8 8" xfId="22833"/>
    <cellStyle name="Millares 2 23 8 9" xfId="22834"/>
    <cellStyle name="Millares 2 23 9" xfId="22835"/>
    <cellStyle name="Millares 2 23 9 10" xfId="22836"/>
    <cellStyle name="Millares 2 23 9 11" xfId="22837"/>
    <cellStyle name="Millares 2 23 9 2" xfId="22838"/>
    <cellStyle name="Millares 2 23 9 3" xfId="22839"/>
    <cellStyle name="Millares 2 23 9 4" xfId="22840"/>
    <cellStyle name="Millares 2 23 9 5" xfId="22841"/>
    <cellStyle name="Millares 2 23 9 6" xfId="22842"/>
    <cellStyle name="Millares 2 23 9 7" xfId="22843"/>
    <cellStyle name="Millares 2 23 9 8" xfId="22844"/>
    <cellStyle name="Millares 2 23 9 9" xfId="22845"/>
    <cellStyle name="Millares 2 24" xfId="22846"/>
    <cellStyle name="Millares 2 24 10" xfId="22847"/>
    <cellStyle name="Millares 2 24 11" xfId="22848"/>
    <cellStyle name="Millares 2 24 12" xfId="22849"/>
    <cellStyle name="Millares 2 24 13" xfId="22850"/>
    <cellStyle name="Millares 2 24 14" xfId="22851"/>
    <cellStyle name="Millares 2 24 2" xfId="22852"/>
    <cellStyle name="Millares 2 24 2 2" xfId="22853"/>
    <cellStyle name="Millares 2 24 2 2 2" xfId="22854"/>
    <cellStyle name="Millares 2 24 2 2 3" xfId="22855"/>
    <cellStyle name="Millares 2 24 2 3" xfId="22856"/>
    <cellStyle name="Millares 2 24 2 4" xfId="22857"/>
    <cellStyle name="Millares 2 24 2 5" xfId="22858"/>
    <cellStyle name="Millares 2 24 2 6" xfId="22859"/>
    <cellStyle name="Millares 2 24 2 7" xfId="22860"/>
    <cellStyle name="Millares 2 24 3" xfId="22861"/>
    <cellStyle name="Millares 2 24 4" xfId="22862"/>
    <cellStyle name="Millares 2 24 5" xfId="22863"/>
    <cellStyle name="Millares 2 24 6" xfId="22864"/>
    <cellStyle name="Millares 2 24 7" xfId="22865"/>
    <cellStyle name="Millares 2 24 8" xfId="22866"/>
    <cellStyle name="Millares 2 24 9" xfId="22867"/>
    <cellStyle name="Millares 2 25" xfId="22868"/>
    <cellStyle name="Millares 2 25 10" xfId="22869"/>
    <cellStyle name="Millares 2 25 11" xfId="22870"/>
    <cellStyle name="Millares 2 25 12" xfId="22871"/>
    <cellStyle name="Millares 2 25 13" xfId="22872"/>
    <cellStyle name="Millares 2 25 14" xfId="22873"/>
    <cellStyle name="Millares 2 25 2" xfId="22874"/>
    <cellStyle name="Millares 2 25 2 2" xfId="22875"/>
    <cellStyle name="Millares 2 25 2 2 2" xfId="22876"/>
    <cellStyle name="Millares 2 25 2 2 3" xfId="22877"/>
    <cellStyle name="Millares 2 25 2 3" xfId="22878"/>
    <cellStyle name="Millares 2 25 2 4" xfId="22879"/>
    <cellStyle name="Millares 2 25 2 5" xfId="22880"/>
    <cellStyle name="Millares 2 25 2 6" xfId="22881"/>
    <cellStyle name="Millares 2 25 2 7" xfId="22882"/>
    <cellStyle name="Millares 2 25 3" xfId="22883"/>
    <cellStyle name="Millares 2 25 4" xfId="22884"/>
    <cellStyle name="Millares 2 25 5" xfId="22885"/>
    <cellStyle name="Millares 2 25 6" xfId="22886"/>
    <cellStyle name="Millares 2 25 7" xfId="22887"/>
    <cellStyle name="Millares 2 25 8" xfId="22888"/>
    <cellStyle name="Millares 2 25 9" xfId="22889"/>
    <cellStyle name="Millares 2 26" xfId="22890"/>
    <cellStyle name="Millares 2 26 2" xfId="22891"/>
    <cellStyle name="Millares 2 26 2 2" xfId="22892"/>
    <cellStyle name="Millares 2 26 2 3" xfId="22893"/>
    <cellStyle name="Millares 2 26 3" xfId="22894"/>
    <cellStyle name="Millares 2 26 4" xfId="22895"/>
    <cellStyle name="Millares 2 26 5" xfId="22896"/>
    <cellStyle name="Millares 2 26 6" xfId="22897"/>
    <cellStyle name="Millares 2 26 7" xfId="22898"/>
    <cellStyle name="Millares 2 26 8" xfId="22899"/>
    <cellStyle name="Millares 2 26 9" xfId="22900"/>
    <cellStyle name="Millares 2 27" xfId="22901"/>
    <cellStyle name="Millares 2 27 2" xfId="22902"/>
    <cellStyle name="Millares 2 27 3" xfId="22903"/>
    <cellStyle name="Millares 2 27 4" xfId="22904"/>
    <cellStyle name="Millares 2 27 5" xfId="22905"/>
    <cellStyle name="Millares 2 27 6" xfId="22906"/>
    <cellStyle name="Millares 2 27 7" xfId="22907"/>
    <cellStyle name="Millares 2 27 8" xfId="22908"/>
    <cellStyle name="Millares 2 28" xfId="22909"/>
    <cellStyle name="Millares 2 28 2" xfId="22910"/>
    <cellStyle name="Millares 2 28 3" xfId="22911"/>
    <cellStyle name="Millares 2 28 4" xfId="22912"/>
    <cellStyle name="Millares 2 28 5" xfId="22913"/>
    <cellStyle name="Millares 2 28 6" xfId="22914"/>
    <cellStyle name="Millares 2 28 7" xfId="22915"/>
    <cellStyle name="Millares 2 28 8" xfId="22916"/>
    <cellStyle name="Millares 2 29" xfId="22917"/>
    <cellStyle name="Millares 2 29 10" xfId="22918"/>
    <cellStyle name="Millares 2 29 11" xfId="22919"/>
    <cellStyle name="Millares 2 29 12" xfId="22920"/>
    <cellStyle name="Millares 2 29 13" xfId="22921"/>
    <cellStyle name="Millares 2 29 14" xfId="22922"/>
    <cellStyle name="Millares 2 29 15" xfId="22923"/>
    <cellStyle name="Millares 2 29 16" xfId="22924"/>
    <cellStyle name="Millares 2 29 17" xfId="22925"/>
    <cellStyle name="Millares 2 29 18" xfId="22926"/>
    <cellStyle name="Millares 2 29 2" xfId="22927"/>
    <cellStyle name="Millares 2 29 2 2" xfId="22928"/>
    <cellStyle name="Millares 2 29 2 3" xfId="22929"/>
    <cellStyle name="Millares 2 29 2 4" xfId="22930"/>
    <cellStyle name="Millares 2 29 2 5" xfId="22931"/>
    <cellStyle name="Millares 2 29 2 6" xfId="22932"/>
    <cellStyle name="Millares 2 29 2 7" xfId="22933"/>
    <cellStyle name="Millares 2 29 3" xfId="22934"/>
    <cellStyle name="Millares 2 29 4" xfId="22935"/>
    <cellStyle name="Millares 2 29 5" xfId="22936"/>
    <cellStyle name="Millares 2 29 6" xfId="22937"/>
    <cellStyle name="Millares 2 29 7" xfId="22938"/>
    <cellStyle name="Millares 2 29 8" xfId="22939"/>
    <cellStyle name="Millares 2 29 9" xfId="22940"/>
    <cellStyle name="Millares 2 3" xfId="22941"/>
    <cellStyle name="Millares 2 3 10" xfId="22942"/>
    <cellStyle name="Millares 2 3 10 2" xfId="22943"/>
    <cellStyle name="Millares 2 3 10 3" xfId="22944"/>
    <cellStyle name="Millares 2 3 10 4" xfId="22945"/>
    <cellStyle name="Millares 2 3 10 5" xfId="22946"/>
    <cellStyle name="Millares 2 3 10 6" xfId="22947"/>
    <cellStyle name="Millares 2 3 10 7" xfId="22948"/>
    <cellStyle name="Millares 2 3 11" xfId="22949"/>
    <cellStyle name="Millares 2 3 11 2" xfId="22950"/>
    <cellStyle name="Millares 2 3 11 3" xfId="22951"/>
    <cellStyle name="Millares 2 3 11 4" xfId="22952"/>
    <cellStyle name="Millares 2 3 11 5" xfId="22953"/>
    <cellStyle name="Millares 2 3 11 6" xfId="22954"/>
    <cellStyle name="Millares 2 3 11 7" xfId="22955"/>
    <cellStyle name="Millares 2 3 12" xfId="22956"/>
    <cellStyle name="Millares 2 3 13" xfId="22957"/>
    <cellStyle name="Millares 2 3 14" xfId="22958"/>
    <cellStyle name="Millares 2 3 15" xfId="22959"/>
    <cellStyle name="Millares 2 3 16" xfId="22960"/>
    <cellStyle name="Millares 2 3 17" xfId="22961"/>
    <cellStyle name="Millares 2 3 18" xfId="22962"/>
    <cellStyle name="Millares 2 3 19" xfId="22963"/>
    <cellStyle name="Millares 2 3 2" xfId="22964"/>
    <cellStyle name="Millares 2 3 2 10" xfId="22965"/>
    <cellStyle name="Millares 2 3 2 10 2" xfId="22966"/>
    <cellStyle name="Millares 2 3 2 10 3" xfId="22967"/>
    <cellStyle name="Millares 2 3 2 10 4" xfId="22968"/>
    <cellStyle name="Millares 2 3 2 10 5" xfId="22969"/>
    <cellStyle name="Millares 2 3 2 10 6" xfId="22970"/>
    <cellStyle name="Millares 2 3 2 10 7" xfId="22971"/>
    <cellStyle name="Millares 2 3 2 11" xfId="22972"/>
    <cellStyle name="Millares 2 3 2 11 2" xfId="22973"/>
    <cellStyle name="Millares 2 3 2 11 3" xfId="22974"/>
    <cellStyle name="Millares 2 3 2 11 4" xfId="22975"/>
    <cellStyle name="Millares 2 3 2 11 5" xfId="22976"/>
    <cellStyle name="Millares 2 3 2 11 6" xfId="22977"/>
    <cellStyle name="Millares 2 3 2 11 7" xfId="22978"/>
    <cellStyle name="Millares 2 3 2 12" xfId="22979"/>
    <cellStyle name="Millares 2 3 2 13" xfId="22980"/>
    <cellStyle name="Millares 2 3 2 14" xfId="22981"/>
    <cellStyle name="Millares 2 3 2 15" xfId="22982"/>
    <cellStyle name="Millares 2 3 2 16" xfId="22983"/>
    <cellStyle name="Millares 2 3 2 17" xfId="22984"/>
    <cellStyle name="Millares 2 3 2 18" xfId="22985"/>
    <cellStyle name="Millares 2 3 2 19" xfId="22986"/>
    <cellStyle name="Millares 2 3 2 2" xfId="22987"/>
    <cellStyle name="Millares 2 3 2 2 10" xfId="22988"/>
    <cellStyle name="Millares 2 3 2 2 11" xfId="22989"/>
    <cellStyle name="Millares 2 3 2 2 12" xfId="22990"/>
    <cellStyle name="Millares 2 3 2 2 13" xfId="22991"/>
    <cellStyle name="Millares 2 3 2 2 14" xfId="22992"/>
    <cellStyle name="Millares 2 3 2 2 15" xfId="22993"/>
    <cellStyle name="Millares 2 3 2 2 16" xfId="22994"/>
    <cellStyle name="Millares 2 3 2 2 17" xfId="22995"/>
    <cellStyle name="Millares 2 3 2 2 18" xfId="22996"/>
    <cellStyle name="Millares 2 3 2 2 19" xfId="22997"/>
    <cellStyle name="Millares 2 3 2 2 2" xfId="22998"/>
    <cellStyle name="Millares 2 3 2 2 2 10" xfId="22999"/>
    <cellStyle name="Millares 2 3 2 2 2 11" xfId="23000"/>
    <cellStyle name="Millares 2 3 2 2 2 12" xfId="23001"/>
    <cellStyle name="Millares 2 3 2 2 2 13" xfId="23002"/>
    <cellStyle name="Millares 2 3 2 2 2 14" xfId="23003"/>
    <cellStyle name="Millares 2 3 2 2 2 15" xfId="23004"/>
    <cellStyle name="Millares 2 3 2 2 2 16" xfId="23005"/>
    <cellStyle name="Millares 2 3 2 2 2 17" xfId="23006"/>
    <cellStyle name="Millares 2 3 2 2 2 18" xfId="23007"/>
    <cellStyle name="Millares 2 3 2 2 2 19" xfId="23008"/>
    <cellStyle name="Millares 2 3 2 2 2 2" xfId="23009"/>
    <cellStyle name="Millares 2 3 2 2 2 2 2" xfId="23010"/>
    <cellStyle name="Millares 2 3 2 2 2 20" xfId="23011"/>
    <cellStyle name="Millares 2 3 2 2 2 21" xfId="23012"/>
    <cellStyle name="Millares 2 3 2 2 2 22" xfId="23013"/>
    <cellStyle name="Millares 2 3 2 2 2 23" xfId="23014"/>
    <cellStyle name="Millares 2 3 2 2 2 24" xfId="23015"/>
    <cellStyle name="Millares 2 3 2 2 2 25" xfId="23016"/>
    <cellStyle name="Millares 2 3 2 2 2 3" xfId="23017"/>
    <cellStyle name="Millares 2 3 2 2 2 4" xfId="23018"/>
    <cellStyle name="Millares 2 3 2 2 2 5" xfId="23019"/>
    <cellStyle name="Millares 2 3 2 2 2 6" xfId="23020"/>
    <cellStyle name="Millares 2 3 2 2 2 7" xfId="23021"/>
    <cellStyle name="Millares 2 3 2 2 2 8" xfId="23022"/>
    <cellStyle name="Millares 2 3 2 2 2 9" xfId="23023"/>
    <cellStyle name="Millares 2 3 2 2 20" xfId="23024"/>
    <cellStyle name="Millares 2 3 2 2 21" xfId="23025"/>
    <cellStyle name="Millares 2 3 2 2 22" xfId="23026"/>
    <cellStyle name="Millares 2 3 2 2 23" xfId="23027"/>
    <cellStyle name="Millares 2 3 2 2 24" xfId="23028"/>
    <cellStyle name="Millares 2 3 2 2 25" xfId="23029"/>
    <cellStyle name="Millares 2 3 2 2 26" xfId="23030"/>
    <cellStyle name="Millares 2 3 2 2 3" xfId="23031"/>
    <cellStyle name="Millares 2 3 2 2 4" xfId="23032"/>
    <cellStyle name="Millares 2 3 2 2 5" xfId="23033"/>
    <cellStyle name="Millares 2 3 2 2 6" xfId="23034"/>
    <cellStyle name="Millares 2 3 2 2 7" xfId="23035"/>
    <cellStyle name="Millares 2 3 2 2 8" xfId="23036"/>
    <cellStyle name="Millares 2 3 2 2 9" xfId="23037"/>
    <cellStyle name="Millares 2 3 2 20" xfId="23038"/>
    <cellStyle name="Millares 2 3 2 21" xfId="23039"/>
    <cellStyle name="Millares 2 3 2 22" xfId="23040"/>
    <cellStyle name="Millares 2 3 2 23" xfId="23041"/>
    <cellStyle name="Millares 2 3 2 24" xfId="23042"/>
    <cellStyle name="Millares 2 3 2 25" xfId="23043"/>
    <cellStyle name="Millares 2 3 2 26" xfId="23044"/>
    <cellStyle name="Millares 2 3 2 27" xfId="23045"/>
    <cellStyle name="Millares 2 3 2 28" xfId="23046"/>
    <cellStyle name="Millares 2 3 2 29" xfId="23047"/>
    <cellStyle name="Millares 2 3 2 3" xfId="23048"/>
    <cellStyle name="Millares 2 3 2 3 2" xfId="23049"/>
    <cellStyle name="Millares 2 3 2 3 3" xfId="23050"/>
    <cellStyle name="Millares 2 3 2 3 4" xfId="23051"/>
    <cellStyle name="Millares 2 3 2 3 5" xfId="23052"/>
    <cellStyle name="Millares 2 3 2 3 6" xfId="23053"/>
    <cellStyle name="Millares 2 3 2 3 7" xfId="23054"/>
    <cellStyle name="Millares 2 3 2 30" xfId="23055"/>
    <cellStyle name="Millares 2 3 2 31" xfId="23056"/>
    <cellStyle name="Millares 2 3 2 32" xfId="23057"/>
    <cellStyle name="Millares 2 3 2 33" xfId="23058"/>
    <cellStyle name="Millares 2 3 2 34" xfId="23059"/>
    <cellStyle name="Millares 2 3 2 35" xfId="23060"/>
    <cellStyle name="Millares 2 3 2 36" xfId="23061"/>
    <cellStyle name="Millares 2 3 2 37" xfId="23062"/>
    <cellStyle name="Millares 2 3 2 38" xfId="23063"/>
    <cellStyle name="Millares 2 3 2 39" xfId="23064"/>
    <cellStyle name="Millares 2 3 2 4" xfId="23065"/>
    <cellStyle name="Millares 2 3 2 4 2" xfId="23066"/>
    <cellStyle name="Millares 2 3 2 4 3" xfId="23067"/>
    <cellStyle name="Millares 2 3 2 4 4" xfId="23068"/>
    <cellStyle name="Millares 2 3 2 4 5" xfId="23069"/>
    <cellStyle name="Millares 2 3 2 4 6" xfId="23070"/>
    <cellStyle name="Millares 2 3 2 4 7" xfId="23071"/>
    <cellStyle name="Millares 2 3 2 40" xfId="23072"/>
    <cellStyle name="Millares 2 3 2 41" xfId="23073"/>
    <cellStyle name="Millares 2 3 2 42" xfId="23074"/>
    <cellStyle name="Millares 2 3 2 43" xfId="23075"/>
    <cellStyle name="Millares 2 3 2 44" xfId="23076"/>
    <cellStyle name="Millares 2 3 2 45" xfId="23077"/>
    <cellStyle name="Millares 2 3 2 46" xfId="23078"/>
    <cellStyle name="Millares 2 3 2 47" xfId="23079"/>
    <cellStyle name="Millares 2 3 2 48" xfId="23080"/>
    <cellStyle name="Millares 2 3 2 49" xfId="23081"/>
    <cellStyle name="Millares 2 3 2 5" xfId="23082"/>
    <cellStyle name="Millares 2 3 2 5 2" xfId="23083"/>
    <cellStyle name="Millares 2 3 2 5 3" xfId="23084"/>
    <cellStyle name="Millares 2 3 2 5 4" xfId="23085"/>
    <cellStyle name="Millares 2 3 2 5 5" xfId="23086"/>
    <cellStyle name="Millares 2 3 2 5 6" xfId="23087"/>
    <cellStyle name="Millares 2 3 2 5 7" xfId="23088"/>
    <cellStyle name="Millares 2 3 2 6" xfId="23089"/>
    <cellStyle name="Millares 2 3 2 6 2" xfId="23090"/>
    <cellStyle name="Millares 2 3 2 6 3" xfId="23091"/>
    <cellStyle name="Millares 2 3 2 6 4" xfId="23092"/>
    <cellStyle name="Millares 2 3 2 6 5" xfId="23093"/>
    <cellStyle name="Millares 2 3 2 6 6" xfId="23094"/>
    <cellStyle name="Millares 2 3 2 6 7" xfId="23095"/>
    <cellStyle name="Millares 2 3 2 7" xfId="23096"/>
    <cellStyle name="Millares 2 3 2 7 2" xfId="23097"/>
    <cellStyle name="Millares 2 3 2 7 3" xfId="23098"/>
    <cellStyle name="Millares 2 3 2 7 4" xfId="23099"/>
    <cellStyle name="Millares 2 3 2 7 5" xfId="23100"/>
    <cellStyle name="Millares 2 3 2 7 6" xfId="23101"/>
    <cellStyle name="Millares 2 3 2 7 7" xfId="23102"/>
    <cellStyle name="Millares 2 3 2 8" xfId="23103"/>
    <cellStyle name="Millares 2 3 2 8 2" xfId="23104"/>
    <cellStyle name="Millares 2 3 2 8 3" xfId="23105"/>
    <cellStyle name="Millares 2 3 2 8 4" xfId="23106"/>
    <cellStyle name="Millares 2 3 2 8 5" xfId="23107"/>
    <cellStyle name="Millares 2 3 2 8 6" xfId="23108"/>
    <cellStyle name="Millares 2 3 2 8 7" xfId="23109"/>
    <cellStyle name="Millares 2 3 2 9" xfId="23110"/>
    <cellStyle name="Millares 2 3 2 9 2" xfId="23111"/>
    <cellStyle name="Millares 2 3 2 9 3" xfId="23112"/>
    <cellStyle name="Millares 2 3 2 9 4" xfId="23113"/>
    <cellStyle name="Millares 2 3 2 9 5" xfId="23114"/>
    <cellStyle name="Millares 2 3 2 9 6" xfId="23115"/>
    <cellStyle name="Millares 2 3 2 9 7" xfId="23116"/>
    <cellStyle name="Millares 2 3 20" xfId="23117"/>
    <cellStyle name="Millares 2 3 21" xfId="23118"/>
    <cellStyle name="Millares 2 3 22" xfId="23119"/>
    <cellStyle name="Millares 2 3 23" xfId="23120"/>
    <cellStyle name="Millares 2 3 24" xfId="23121"/>
    <cellStyle name="Millares 2 3 25" xfId="23122"/>
    <cellStyle name="Millares 2 3 26" xfId="23123"/>
    <cellStyle name="Millares 2 3 27" xfId="23124"/>
    <cellStyle name="Millares 2 3 28" xfId="23125"/>
    <cellStyle name="Millares 2 3 29" xfId="23126"/>
    <cellStyle name="Millares 2 3 3" xfId="23127"/>
    <cellStyle name="Millares 2 3 3 2" xfId="23128"/>
    <cellStyle name="Millares 2 3 3 3" xfId="23129"/>
    <cellStyle name="Millares 2 3 3 4" xfId="23130"/>
    <cellStyle name="Millares 2 3 3 5" xfId="23131"/>
    <cellStyle name="Millares 2 3 3 6" xfId="23132"/>
    <cellStyle name="Millares 2 3 3 7" xfId="23133"/>
    <cellStyle name="Millares 2 3 3 8" xfId="23134"/>
    <cellStyle name="Millares 2 3 30" xfId="23135"/>
    <cellStyle name="Millares 2 3 31" xfId="23136"/>
    <cellStyle name="Millares 2 3 32" xfId="23137"/>
    <cellStyle name="Millares 2 3 33" xfId="23138"/>
    <cellStyle name="Millares 2 3 34" xfId="23139"/>
    <cellStyle name="Millares 2 3 35" xfId="23140"/>
    <cellStyle name="Millares 2 3 36" xfId="23141"/>
    <cellStyle name="Millares 2 3 37" xfId="23142"/>
    <cellStyle name="Millares 2 3 38" xfId="23143"/>
    <cellStyle name="Millares 2 3 39" xfId="23144"/>
    <cellStyle name="Millares 2 3 4" xfId="23145"/>
    <cellStyle name="Millares 2 3 4 2" xfId="23146"/>
    <cellStyle name="Millares 2 3 4 3" xfId="23147"/>
    <cellStyle name="Millares 2 3 4 4" xfId="23148"/>
    <cellStyle name="Millares 2 3 4 5" xfId="23149"/>
    <cellStyle name="Millares 2 3 4 6" xfId="23150"/>
    <cellStyle name="Millares 2 3 4 7" xfId="23151"/>
    <cellStyle name="Millares 2 3 40" xfId="23152"/>
    <cellStyle name="Millares 2 3 41" xfId="23153"/>
    <cellStyle name="Millares 2 3 42" xfId="23154"/>
    <cellStyle name="Millares 2 3 43" xfId="23155"/>
    <cellStyle name="Millares 2 3 44" xfId="23156"/>
    <cellStyle name="Millares 2 3 45" xfId="23157"/>
    <cellStyle name="Millares 2 3 46" xfId="23158"/>
    <cellStyle name="Millares 2 3 47" xfId="23159"/>
    <cellStyle name="Millares 2 3 48" xfId="23160"/>
    <cellStyle name="Millares 2 3 49" xfId="23161"/>
    <cellStyle name="Millares 2 3 5" xfId="23162"/>
    <cellStyle name="Millares 2 3 5 2" xfId="23163"/>
    <cellStyle name="Millares 2 3 5 3" xfId="23164"/>
    <cellStyle name="Millares 2 3 5 4" xfId="23165"/>
    <cellStyle name="Millares 2 3 5 5" xfId="23166"/>
    <cellStyle name="Millares 2 3 5 6" xfId="23167"/>
    <cellStyle name="Millares 2 3 5 7" xfId="23168"/>
    <cellStyle name="Millares 2 3 50" xfId="23169"/>
    <cellStyle name="Millares 2 3 51" xfId="23170"/>
    <cellStyle name="Millares 2 3 52" xfId="23171"/>
    <cellStyle name="Millares 2 3 53" xfId="23172"/>
    <cellStyle name="Millares 2 3 54" xfId="23173"/>
    <cellStyle name="Millares 2 3 55" xfId="23174"/>
    <cellStyle name="Millares 2 3 56" xfId="23175"/>
    <cellStyle name="Millares 2 3 57" xfId="23176"/>
    <cellStyle name="Millares 2 3 58" xfId="23177"/>
    <cellStyle name="Millares 2 3 59" xfId="23178"/>
    <cellStyle name="Millares 2 3 6" xfId="23179"/>
    <cellStyle name="Millares 2 3 6 2" xfId="23180"/>
    <cellStyle name="Millares 2 3 6 3" xfId="23181"/>
    <cellStyle name="Millares 2 3 6 4" xfId="23182"/>
    <cellStyle name="Millares 2 3 6 5" xfId="23183"/>
    <cellStyle name="Millares 2 3 6 6" xfId="23184"/>
    <cellStyle name="Millares 2 3 6 7" xfId="23185"/>
    <cellStyle name="Millares 2 3 60" xfId="23186"/>
    <cellStyle name="Millares 2 3 61" xfId="23187"/>
    <cellStyle name="Millares 2 3 62" xfId="23188"/>
    <cellStyle name="Millares 2 3 63" xfId="23189"/>
    <cellStyle name="Millares 2 3 64" xfId="23190"/>
    <cellStyle name="Millares 2 3 65" xfId="23191"/>
    <cellStyle name="Millares 2 3 66" xfId="23192"/>
    <cellStyle name="Millares 2 3 7" xfId="23193"/>
    <cellStyle name="Millares 2 3 7 2" xfId="23194"/>
    <cellStyle name="Millares 2 3 7 3" xfId="23195"/>
    <cellStyle name="Millares 2 3 7 4" xfId="23196"/>
    <cellStyle name="Millares 2 3 7 5" xfId="23197"/>
    <cellStyle name="Millares 2 3 7 6" xfId="23198"/>
    <cellStyle name="Millares 2 3 7 7" xfId="23199"/>
    <cellStyle name="Millares 2 3 8" xfId="23200"/>
    <cellStyle name="Millares 2 3 8 2" xfId="23201"/>
    <cellStyle name="Millares 2 3 8 3" xfId="23202"/>
    <cellStyle name="Millares 2 3 8 4" xfId="23203"/>
    <cellStyle name="Millares 2 3 8 5" xfId="23204"/>
    <cellStyle name="Millares 2 3 8 6" xfId="23205"/>
    <cellStyle name="Millares 2 3 8 7" xfId="23206"/>
    <cellStyle name="Millares 2 3 9" xfId="23207"/>
    <cellStyle name="Millares 2 3 9 2" xfId="23208"/>
    <cellStyle name="Millares 2 3 9 3" xfId="23209"/>
    <cellStyle name="Millares 2 3 9 4" xfId="23210"/>
    <cellStyle name="Millares 2 3 9 5" xfId="23211"/>
    <cellStyle name="Millares 2 3 9 6" xfId="23212"/>
    <cellStyle name="Millares 2 3 9 7" xfId="23213"/>
    <cellStyle name="Millares 2 30" xfId="23214"/>
    <cellStyle name="Millares 2 30 10" xfId="23215"/>
    <cellStyle name="Millares 2 30 11" xfId="23216"/>
    <cellStyle name="Millares 2 30 2" xfId="23217"/>
    <cellStyle name="Millares 2 30 2 2" xfId="23218"/>
    <cellStyle name="Millares 2 30 2 3" xfId="23219"/>
    <cellStyle name="Millares 2 30 2 4" xfId="23220"/>
    <cellStyle name="Millares 2 30 2 5" xfId="23221"/>
    <cellStyle name="Millares 2 30 2 6" xfId="23222"/>
    <cellStyle name="Millares 2 30 2 7" xfId="23223"/>
    <cellStyle name="Millares 2 30 3" xfId="23224"/>
    <cellStyle name="Millares 2 30 4" xfId="23225"/>
    <cellStyle name="Millares 2 30 5" xfId="23226"/>
    <cellStyle name="Millares 2 30 6" xfId="23227"/>
    <cellStyle name="Millares 2 30 7" xfId="23228"/>
    <cellStyle name="Millares 2 30 8" xfId="23229"/>
    <cellStyle name="Millares 2 30 9" xfId="23230"/>
    <cellStyle name="Millares 2 31" xfId="23231"/>
    <cellStyle name="Millares 2 31 10" xfId="23232"/>
    <cellStyle name="Millares 2 31 2" xfId="23233"/>
    <cellStyle name="Millares 2 31 2 2" xfId="23234"/>
    <cellStyle name="Millares 2 31 2 3" xfId="23235"/>
    <cellStyle name="Millares 2 31 2 4" xfId="23236"/>
    <cellStyle name="Millares 2 31 2 5" xfId="23237"/>
    <cellStyle name="Millares 2 31 2 6" xfId="23238"/>
    <cellStyle name="Millares 2 31 2 7" xfId="23239"/>
    <cellStyle name="Millares 2 31 3" xfId="23240"/>
    <cellStyle name="Millares 2 31 4" xfId="23241"/>
    <cellStyle name="Millares 2 31 5" xfId="23242"/>
    <cellStyle name="Millares 2 31 6" xfId="23243"/>
    <cellStyle name="Millares 2 31 7" xfId="23244"/>
    <cellStyle name="Millares 2 31 8" xfId="23245"/>
    <cellStyle name="Millares 2 31 9" xfId="23246"/>
    <cellStyle name="Millares 2 32" xfId="23247"/>
    <cellStyle name="Millares 2 32 2" xfId="23248"/>
    <cellStyle name="Millares 2 32 2 2" xfId="23249"/>
    <cellStyle name="Millares 2 32 2 3" xfId="23250"/>
    <cellStyle name="Millares 2 32 2 4" xfId="23251"/>
    <cellStyle name="Millares 2 32 2 5" xfId="23252"/>
    <cellStyle name="Millares 2 32 2 6" xfId="23253"/>
    <cellStyle name="Millares 2 32 2 7" xfId="23254"/>
    <cellStyle name="Millares 2 32 3" xfId="23255"/>
    <cellStyle name="Millares 2 32 4" xfId="23256"/>
    <cellStyle name="Millares 2 32 5" xfId="23257"/>
    <cellStyle name="Millares 2 32 6" xfId="23258"/>
    <cellStyle name="Millares 2 32 7" xfId="23259"/>
    <cellStyle name="Millares 2 32 8" xfId="23260"/>
    <cellStyle name="Millares 2 33" xfId="23261"/>
    <cellStyle name="Millares 2 33 2" xfId="23262"/>
    <cellStyle name="Millares 2 33 3" xfId="23263"/>
    <cellStyle name="Millares 2 33 4" xfId="23264"/>
    <cellStyle name="Millares 2 33 5" xfId="23265"/>
    <cellStyle name="Millares 2 33 6" xfId="23266"/>
    <cellStyle name="Millares 2 33 7" xfId="23267"/>
    <cellStyle name="Millares 2 33 8" xfId="23268"/>
    <cellStyle name="Millares 2 34" xfId="23269"/>
    <cellStyle name="Millares 2 34 2" xfId="23270"/>
    <cellStyle name="Millares 2 34 3" xfId="23271"/>
    <cellStyle name="Millares 2 34 4" xfId="23272"/>
    <cellStyle name="Millares 2 34 5" xfId="23273"/>
    <cellStyle name="Millares 2 34 6" xfId="23274"/>
    <cellStyle name="Millares 2 34 7" xfId="23275"/>
    <cellStyle name="Millares 2 34 8" xfId="23276"/>
    <cellStyle name="Millares 2 35" xfId="23277"/>
    <cellStyle name="Millares 2 35 2" xfId="23278"/>
    <cellStyle name="Millares 2 35 3" xfId="23279"/>
    <cellStyle name="Millares 2 35 4" xfId="23280"/>
    <cellStyle name="Millares 2 35 5" xfId="23281"/>
    <cellStyle name="Millares 2 35 6" xfId="23282"/>
    <cellStyle name="Millares 2 35 7" xfId="23283"/>
    <cellStyle name="Millares 2 35 8" xfId="23284"/>
    <cellStyle name="Millares 2 36" xfId="23285"/>
    <cellStyle name="Millares 2 36 2" xfId="23286"/>
    <cellStyle name="Millares 2 36 3" xfId="23287"/>
    <cellStyle name="Millares 2 36 4" xfId="23288"/>
    <cellStyle name="Millares 2 36 5" xfId="23289"/>
    <cellStyle name="Millares 2 36 6" xfId="23290"/>
    <cellStyle name="Millares 2 36 7" xfId="23291"/>
    <cellStyle name="Millares 2 36 8" xfId="23292"/>
    <cellStyle name="Millares 2 37" xfId="23293"/>
    <cellStyle name="Millares 2 37 2" xfId="23294"/>
    <cellStyle name="Millares 2 37 3" xfId="23295"/>
    <cellStyle name="Millares 2 37 4" xfId="23296"/>
    <cellStyle name="Millares 2 37 5" xfId="23297"/>
    <cellStyle name="Millares 2 37 6" xfId="23298"/>
    <cellStyle name="Millares 2 37 7" xfId="23299"/>
    <cellStyle name="Millares 2 37 8" xfId="23300"/>
    <cellStyle name="Millares 2 38" xfId="23301"/>
    <cellStyle name="Millares 2 38 2" xfId="23302"/>
    <cellStyle name="Millares 2 38 3" xfId="23303"/>
    <cellStyle name="Millares 2 38 4" xfId="23304"/>
    <cellStyle name="Millares 2 38 5" xfId="23305"/>
    <cellStyle name="Millares 2 38 6" xfId="23306"/>
    <cellStyle name="Millares 2 38 7" xfId="23307"/>
    <cellStyle name="Millares 2 38 8" xfId="23308"/>
    <cellStyle name="Millares 2 39" xfId="23309"/>
    <cellStyle name="Millares 2 39 2" xfId="23310"/>
    <cellStyle name="Millares 2 39 3" xfId="23311"/>
    <cellStyle name="Millares 2 39 4" xfId="23312"/>
    <cellStyle name="Millares 2 39 5" xfId="23313"/>
    <cellStyle name="Millares 2 39 6" xfId="23314"/>
    <cellStyle name="Millares 2 39 7" xfId="23315"/>
    <cellStyle name="Millares 2 39 8" xfId="23316"/>
    <cellStyle name="Millares 2 4" xfId="23317"/>
    <cellStyle name="Millares 2 4 10" xfId="23318"/>
    <cellStyle name="Millares 2 4 10 2" xfId="23319"/>
    <cellStyle name="Millares 2 4 10 3" xfId="23320"/>
    <cellStyle name="Millares 2 4 10 4" xfId="23321"/>
    <cellStyle name="Millares 2 4 10 5" xfId="23322"/>
    <cellStyle name="Millares 2 4 10 6" xfId="23323"/>
    <cellStyle name="Millares 2 4 10 7" xfId="23324"/>
    <cellStyle name="Millares 2 4 11" xfId="23325"/>
    <cellStyle name="Millares 2 4 11 2" xfId="23326"/>
    <cellStyle name="Millares 2 4 11 3" xfId="23327"/>
    <cellStyle name="Millares 2 4 11 4" xfId="23328"/>
    <cellStyle name="Millares 2 4 11 5" xfId="23329"/>
    <cellStyle name="Millares 2 4 11 6" xfId="23330"/>
    <cellStyle name="Millares 2 4 11 7" xfId="23331"/>
    <cellStyle name="Millares 2 4 12" xfId="23332"/>
    <cellStyle name="Millares 2 4 13" xfId="23333"/>
    <cellStyle name="Millares 2 4 14" xfId="23334"/>
    <cellStyle name="Millares 2 4 15" xfId="23335"/>
    <cellStyle name="Millares 2 4 16" xfId="23336"/>
    <cellStyle name="Millares 2 4 17" xfId="23337"/>
    <cellStyle name="Millares 2 4 18" xfId="23338"/>
    <cellStyle name="Millares 2 4 19" xfId="23339"/>
    <cellStyle name="Millares 2 4 2" xfId="23340"/>
    <cellStyle name="Millares 2 4 2 10" xfId="23341"/>
    <cellStyle name="Millares 2 4 2 10 2" xfId="23342"/>
    <cellStyle name="Millares 2 4 2 10 3" xfId="23343"/>
    <cellStyle name="Millares 2 4 2 10 4" xfId="23344"/>
    <cellStyle name="Millares 2 4 2 10 5" xfId="23345"/>
    <cellStyle name="Millares 2 4 2 10 6" xfId="23346"/>
    <cellStyle name="Millares 2 4 2 10 7" xfId="23347"/>
    <cellStyle name="Millares 2 4 2 11" xfId="23348"/>
    <cellStyle name="Millares 2 4 2 11 2" xfId="23349"/>
    <cellStyle name="Millares 2 4 2 11 3" xfId="23350"/>
    <cellStyle name="Millares 2 4 2 11 4" xfId="23351"/>
    <cellStyle name="Millares 2 4 2 11 5" xfId="23352"/>
    <cellStyle name="Millares 2 4 2 11 6" xfId="23353"/>
    <cellStyle name="Millares 2 4 2 11 7" xfId="23354"/>
    <cellStyle name="Millares 2 4 2 12" xfId="23355"/>
    <cellStyle name="Millares 2 4 2 13" xfId="23356"/>
    <cellStyle name="Millares 2 4 2 14" xfId="23357"/>
    <cellStyle name="Millares 2 4 2 15" xfId="23358"/>
    <cellStyle name="Millares 2 4 2 16" xfId="23359"/>
    <cellStyle name="Millares 2 4 2 17" xfId="23360"/>
    <cellStyle name="Millares 2 4 2 18" xfId="23361"/>
    <cellStyle name="Millares 2 4 2 19" xfId="23362"/>
    <cellStyle name="Millares 2 4 2 2" xfId="23363"/>
    <cellStyle name="Millares 2 4 2 2 10" xfId="23364"/>
    <cellStyle name="Millares 2 4 2 2 11" xfId="23365"/>
    <cellStyle name="Millares 2 4 2 2 12" xfId="23366"/>
    <cellStyle name="Millares 2 4 2 2 13" xfId="23367"/>
    <cellStyle name="Millares 2 4 2 2 14" xfId="23368"/>
    <cellStyle name="Millares 2 4 2 2 15" xfId="23369"/>
    <cellStyle name="Millares 2 4 2 2 16" xfId="23370"/>
    <cellStyle name="Millares 2 4 2 2 17" xfId="23371"/>
    <cellStyle name="Millares 2 4 2 2 18" xfId="23372"/>
    <cellStyle name="Millares 2 4 2 2 19" xfId="23373"/>
    <cellStyle name="Millares 2 4 2 2 2" xfId="23374"/>
    <cellStyle name="Millares 2 4 2 2 2 10" xfId="23375"/>
    <cellStyle name="Millares 2 4 2 2 2 11" xfId="23376"/>
    <cellStyle name="Millares 2 4 2 2 2 12" xfId="23377"/>
    <cellStyle name="Millares 2 4 2 2 2 13" xfId="23378"/>
    <cellStyle name="Millares 2 4 2 2 2 14" xfId="23379"/>
    <cellStyle name="Millares 2 4 2 2 2 15" xfId="23380"/>
    <cellStyle name="Millares 2 4 2 2 2 16" xfId="23381"/>
    <cellStyle name="Millares 2 4 2 2 2 17" xfId="23382"/>
    <cellStyle name="Millares 2 4 2 2 2 18" xfId="23383"/>
    <cellStyle name="Millares 2 4 2 2 2 19" xfId="23384"/>
    <cellStyle name="Millares 2 4 2 2 2 2" xfId="23385"/>
    <cellStyle name="Millares 2 4 2 2 2 2 2" xfId="23386"/>
    <cellStyle name="Millares 2 4 2 2 2 20" xfId="23387"/>
    <cellStyle name="Millares 2 4 2 2 2 21" xfId="23388"/>
    <cellStyle name="Millares 2 4 2 2 2 22" xfId="23389"/>
    <cellStyle name="Millares 2 4 2 2 2 23" xfId="23390"/>
    <cellStyle name="Millares 2 4 2 2 2 24" xfId="23391"/>
    <cellStyle name="Millares 2 4 2 2 2 25" xfId="23392"/>
    <cellStyle name="Millares 2 4 2 2 2 3" xfId="23393"/>
    <cellStyle name="Millares 2 4 2 2 2 4" xfId="23394"/>
    <cellStyle name="Millares 2 4 2 2 2 5" xfId="23395"/>
    <cellStyle name="Millares 2 4 2 2 2 6" xfId="23396"/>
    <cellStyle name="Millares 2 4 2 2 2 7" xfId="23397"/>
    <cellStyle name="Millares 2 4 2 2 2 8" xfId="23398"/>
    <cellStyle name="Millares 2 4 2 2 2 9" xfId="23399"/>
    <cellStyle name="Millares 2 4 2 2 20" xfId="23400"/>
    <cellStyle name="Millares 2 4 2 2 21" xfId="23401"/>
    <cellStyle name="Millares 2 4 2 2 22" xfId="23402"/>
    <cellStyle name="Millares 2 4 2 2 23" xfId="23403"/>
    <cellStyle name="Millares 2 4 2 2 24" xfId="23404"/>
    <cellStyle name="Millares 2 4 2 2 25" xfId="23405"/>
    <cellStyle name="Millares 2 4 2 2 26" xfId="23406"/>
    <cellStyle name="Millares 2 4 2 2 3" xfId="23407"/>
    <cellStyle name="Millares 2 4 2 2 4" xfId="23408"/>
    <cellStyle name="Millares 2 4 2 2 5" xfId="23409"/>
    <cellStyle name="Millares 2 4 2 2 6" xfId="23410"/>
    <cellStyle name="Millares 2 4 2 2 7" xfId="23411"/>
    <cellStyle name="Millares 2 4 2 2 8" xfId="23412"/>
    <cellStyle name="Millares 2 4 2 2 9" xfId="23413"/>
    <cellStyle name="Millares 2 4 2 20" xfId="23414"/>
    <cellStyle name="Millares 2 4 2 21" xfId="23415"/>
    <cellStyle name="Millares 2 4 2 22" xfId="23416"/>
    <cellStyle name="Millares 2 4 2 23" xfId="23417"/>
    <cellStyle name="Millares 2 4 2 24" xfId="23418"/>
    <cellStyle name="Millares 2 4 2 25" xfId="23419"/>
    <cellStyle name="Millares 2 4 2 26" xfId="23420"/>
    <cellStyle name="Millares 2 4 2 27" xfId="23421"/>
    <cellStyle name="Millares 2 4 2 28" xfId="23422"/>
    <cellStyle name="Millares 2 4 2 29" xfId="23423"/>
    <cellStyle name="Millares 2 4 2 3" xfId="23424"/>
    <cellStyle name="Millares 2 4 2 3 2" xfId="23425"/>
    <cellStyle name="Millares 2 4 2 3 3" xfId="23426"/>
    <cellStyle name="Millares 2 4 2 3 4" xfId="23427"/>
    <cellStyle name="Millares 2 4 2 3 5" xfId="23428"/>
    <cellStyle name="Millares 2 4 2 3 6" xfId="23429"/>
    <cellStyle name="Millares 2 4 2 3 7" xfId="23430"/>
    <cellStyle name="Millares 2 4 2 30" xfId="23431"/>
    <cellStyle name="Millares 2 4 2 31" xfId="23432"/>
    <cellStyle name="Millares 2 4 2 32" xfId="23433"/>
    <cellStyle name="Millares 2 4 2 33" xfId="23434"/>
    <cellStyle name="Millares 2 4 2 34" xfId="23435"/>
    <cellStyle name="Millares 2 4 2 35" xfId="23436"/>
    <cellStyle name="Millares 2 4 2 36" xfId="23437"/>
    <cellStyle name="Millares 2 4 2 37" xfId="23438"/>
    <cellStyle name="Millares 2 4 2 38" xfId="23439"/>
    <cellStyle name="Millares 2 4 2 39" xfId="23440"/>
    <cellStyle name="Millares 2 4 2 4" xfId="23441"/>
    <cellStyle name="Millares 2 4 2 4 2" xfId="23442"/>
    <cellStyle name="Millares 2 4 2 4 3" xfId="23443"/>
    <cellStyle name="Millares 2 4 2 4 4" xfId="23444"/>
    <cellStyle name="Millares 2 4 2 4 5" xfId="23445"/>
    <cellStyle name="Millares 2 4 2 4 6" xfId="23446"/>
    <cellStyle name="Millares 2 4 2 4 7" xfId="23447"/>
    <cellStyle name="Millares 2 4 2 40" xfId="23448"/>
    <cellStyle name="Millares 2 4 2 41" xfId="23449"/>
    <cellStyle name="Millares 2 4 2 42" xfId="23450"/>
    <cellStyle name="Millares 2 4 2 43" xfId="23451"/>
    <cellStyle name="Millares 2 4 2 44" xfId="23452"/>
    <cellStyle name="Millares 2 4 2 45" xfId="23453"/>
    <cellStyle name="Millares 2 4 2 46" xfId="23454"/>
    <cellStyle name="Millares 2 4 2 47" xfId="23455"/>
    <cellStyle name="Millares 2 4 2 48" xfId="23456"/>
    <cellStyle name="Millares 2 4 2 49" xfId="23457"/>
    <cellStyle name="Millares 2 4 2 5" xfId="23458"/>
    <cellStyle name="Millares 2 4 2 5 2" xfId="23459"/>
    <cellStyle name="Millares 2 4 2 5 3" xfId="23460"/>
    <cellStyle name="Millares 2 4 2 5 4" xfId="23461"/>
    <cellStyle name="Millares 2 4 2 5 5" xfId="23462"/>
    <cellStyle name="Millares 2 4 2 5 6" xfId="23463"/>
    <cellStyle name="Millares 2 4 2 5 7" xfId="23464"/>
    <cellStyle name="Millares 2 4 2 50" xfId="23465"/>
    <cellStyle name="Millares 2 4 2 6" xfId="23466"/>
    <cellStyle name="Millares 2 4 2 6 2" xfId="23467"/>
    <cellStyle name="Millares 2 4 2 6 3" xfId="23468"/>
    <cellStyle name="Millares 2 4 2 6 4" xfId="23469"/>
    <cellStyle name="Millares 2 4 2 6 5" xfId="23470"/>
    <cellStyle name="Millares 2 4 2 6 6" xfId="23471"/>
    <cellStyle name="Millares 2 4 2 6 7" xfId="23472"/>
    <cellStyle name="Millares 2 4 2 7" xfId="23473"/>
    <cellStyle name="Millares 2 4 2 7 2" xfId="23474"/>
    <cellStyle name="Millares 2 4 2 7 3" xfId="23475"/>
    <cellStyle name="Millares 2 4 2 7 4" xfId="23476"/>
    <cellStyle name="Millares 2 4 2 7 5" xfId="23477"/>
    <cellStyle name="Millares 2 4 2 7 6" xfId="23478"/>
    <cellStyle name="Millares 2 4 2 7 7" xfId="23479"/>
    <cellStyle name="Millares 2 4 2 8" xfId="23480"/>
    <cellStyle name="Millares 2 4 2 8 2" xfId="23481"/>
    <cellStyle name="Millares 2 4 2 8 3" xfId="23482"/>
    <cellStyle name="Millares 2 4 2 8 4" xfId="23483"/>
    <cellStyle name="Millares 2 4 2 8 5" xfId="23484"/>
    <cellStyle name="Millares 2 4 2 8 6" xfId="23485"/>
    <cellStyle name="Millares 2 4 2 8 7" xfId="23486"/>
    <cellStyle name="Millares 2 4 2 9" xfId="23487"/>
    <cellStyle name="Millares 2 4 2 9 2" xfId="23488"/>
    <cellStyle name="Millares 2 4 2 9 3" xfId="23489"/>
    <cellStyle name="Millares 2 4 2 9 4" xfId="23490"/>
    <cellStyle name="Millares 2 4 2 9 5" xfId="23491"/>
    <cellStyle name="Millares 2 4 2 9 6" xfId="23492"/>
    <cellStyle name="Millares 2 4 2 9 7" xfId="23493"/>
    <cellStyle name="Millares 2 4 20" xfId="23494"/>
    <cellStyle name="Millares 2 4 21" xfId="23495"/>
    <cellStyle name="Millares 2 4 22" xfId="23496"/>
    <cellStyle name="Millares 2 4 23" xfId="23497"/>
    <cellStyle name="Millares 2 4 24" xfId="23498"/>
    <cellStyle name="Millares 2 4 25" xfId="23499"/>
    <cellStyle name="Millares 2 4 26" xfId="23500"/>
    <cellStyle name="Millares 2 4 27" xfId="23501"/>
    <cellStyle name="Millares 2 4 28" xfId="23502"/>
    <cellStyle name="Millares 2 4 29" xfId="23503"/>
    <cellStyle name="Millares 2 4 3" xfId="23504"/>
    <cellStyle name="Millares 2 4 3 2" xfId="23505"/>
    <cellStyle name="Millares 2 4 3 3" xfId="23506"/>
    <cellStyle name="Millares 2 4 3 4" xfId="23507"/>
    <cellStyle name="Millares 2 4 3 5" xfId="23508"/>
    <cellStyle name="Millares 2 4 3 6" xfId="23509"/>
    <cellStyle name="Millares 2 4 3 7" xfId="23510"/>
    <cellStyle name="Millares 2 4 3 8" xfId="23511"/>
    <cellStyle name="Millares 2 4 30" xfId="23512"/>
    <cellStyle name="Millares 2 4 31" xfId="23513"/>
    <cellStyle name="Millares 2 4 32" xfId="23514"/>
    <cellStyle name="Millares 2 4 33" xfId="23515"/>
    <cellStyle name="Millares 2 4 34" xfId="23516"/>
    <cellStyle name="Millares 2 4 35" xfId="23517"/>
    <cellStyle name="Millares 2 4 36" xfId="23518"/>
    <cellStyle name="Millares 2 4 37" xfId="23519"/>
    <cellStyle name="Millares 2 4 38" xfId="23520"/>
    <cellStyle name="Millares 2 4 39" xfId="23521"/>
    <cellStyle name="Millares 2 4 4" xfId="23522"/>
    <cellStyle name="Millares 2 4 4 2" xfId="23523"/>
    <cellStyle name="Millares 2 4 4 3" xfId="23524"/>
    <cellStyle name="Millares 2 4 4 4" xfId="23525"/>
    <cellStyle name="Millares 2 4 4 5" xfId="23526"/>
    <cellStyle name="Millares 2 4 4 6" xfId="23527"/>
    <cellStyle name="Millares 2 4 4 7" xfId="23528"/>
    <cellStyle name="Millares 2 4 40" xfId="23529"/>
    <cellStyle name="Millares 2 4 41" xfId="23530"/>
    <cellStyle name="Millares 2 4 42" xfId="23531"/>
    <cellStyle name="Millares 2 4 43" xfId="23532"/>
    <cellStyle name="Millares 2 4 44" xfId="23533"/>
    <cellStyle name="Millares 2 4 45" xfId="23534"/>
    <cellStyle name="Millares 2 4 46" xfId="23535"/>
    <cellStyle name="Millares 2 4 47" xfId="23536"/>
    <cellStyle name="Millares 2 4 48" xfId="23537"/>
    <cellStyle name="Millares 2 4 49" xfId="23538"/>
    <cellStyle name="Millares 2 4 5" xfId="23539"/>
    <cellStyle name="Millares 2 4 5 2" xfId="23540"/>
    <cellStyle name="Millares 2 4 5 3" xfId="23541"/>
    <cellStyle name="Millares 2 4 5 4" xfId="23542"/>
    <cellStyle name="Millares 2 4 5 5" xfId="23543"/>
    <cellStyle name="Millares 2 4 5 6" xfId="23544"/>
    <cellStyle name="Millares 2 4 5 7" xfId="23545"/>
    <cellStyle name="Millares 2 4 50" xfId="23546"/>
    <cellStyle name="Millares 2 4 51" xfId="23547"/>
    <cellStyle name="Millares 2 4 52" xfId="23548"/>
    <cellStyle name="Millares 2 4 53" xfId="23549"/>
    <cellStyle name="Millares 2 4 54" xfId="23550"/>
    <cellStyle name="Millares 2 4 55" xfId="23551"/>
    <cellStyle name="Millares 2 4 56" xfId="23552"/>
    <cellStyle name="Millares 2 4 57" xfId="23553"/>
    <cellStyle name="Millares 2 4 58" xfId="23554"/>
    <cellStyle name="Millares 2 4 59" xfId="23555"/>
    <cellStyle name="Millares 2 4 6" xfId="23556"/>
    <cellStyle name="Millares 2 4 6 2" xfId="23557"/>
    <cellStyle name="Millares 2 4 6 3" xfId="23558"/>
    <cellStyle name="Millares 2 4 6 4" xfId="23559"/>
    <cellStyle name="Millares 2 4 6 5" xfId="23560"/>
    <cellStyle name="Millares 2 4 6 6" xfId="23561"/>
    <cellStyle name="Millares 2 4 6 7" xfId="23562"/>
    <cellStyle name="Millares 2 4 60" xfId="23563"/>
    <cellStyle name="Millares 2 4 7" xfId="23564"/>
    <cellStyle name="Millares 2 4 7 2" xfId="23565"/>
    <cellStyle name="Millares 2 4 7 3" xfId="23566"/>
    <cellStyle name="Millares 2 4 7 4" xfId="23567"/>
    <cellStyle name="Millares 2 4 7 5" xfId="23568"/>
    <cellStyle name="Millares 2 4 7 6" xfId="23569"/>
    <cellStyle name="Millares 2 4 7 7" xfId="23570"/>
    <cellStyle name="Millares 2 4 8" xfId="23571"/>
    <cellStyle name="Millares 2 4 8 2" xfId="23572"/>
    <cellStyle name="Millares 2 4 8 3" xfId="23573"/>
    <cellStyle name="Millares 2 4 8 4" xfId="23574"/>
    <cellStyle name="Millares 2 4 8 5" xfId="23575"/>
    <cellStyle name="Millares 2 4 8 6" xfId="23576"/>
    <cellStyle name="Millares 2 4 8 7" xfId="23577"/>
    <cellStyle name="Millares 2 4 9" xfId="23578"/>
    <cellStyle name="Millares 2 4 9 2" xfId="23579"/>
    <cellStyle name="Millares 2 4 9 3" xfId="23580"/>
    <cellStyle name="Millares 2 4 9 4" xfId="23581"/>
    <cellStyle name="Millares 2 4 9 5" xfId="23582"/>
    <cellStyle name="Millares 2 4 9 6" xfId="23583"/>
    <cellStyle name="Millares 2 4 9 7" xfId="23584"/>
    <cellStyle name="Millares 2 40" xfId="23585"/>
    <cellStyle name="Millares 2 40 2" xfId="23586"/>
    <cellStyle name="Millares 2 40 3" xfId="23587"/>
    <cellStyle name="Millares 2 40 4" xfId="23588"/>
    <cellStyle name="Millares 2 40 5" xfId="23589"/>
    <cellStyle name="Millares 2 40 6" xfId="23590"/>
    <cellStyle name="Millares 2 40 7" xfId="23591"/>
    <cellStyle name="Millares 2 41" xfId="23592"/>
    <cellStyle name="Millares 2 41 2" xfId="23593"/>
    <cellStyle name="Millares 2 41 3" xfId="23594"/>
    <cellStyle name="Millares 2 41 4" xfId="23595"/>
    <cellStyle name="Millares 2 41 5" xfId="23596"/>
    <cellStyle name="Millares 2 41 6" xfId="23597"/>
    <cellStyle name="Millares 2 41 7" xfId="23598"/>
    <cellStyle name="Millares 2 42" xfId="23599"/>
    <cellStyle name="Millares 2 42 2" xfId="23600"/>
    <cellStyle name="Millares 2 42 3" xfId="23601"/>
    <cellStyle name="Millares 2 42 4" xfId="23602"/>
    <cellStyle name="Millares 2 42 5" xfId="23603"/>
    <cellStyle name="Millares 2 42 6" xfId="23604"/>
    <cellStyle name="Millares 2 42 7" xfId="23605"/>
    <cellStyle name="Millares 2 43" xfId="23606"/>
    <cellStyle name="Millares 2 43 2" xfId="23607"/>
    <cellStyle name="Millares 2 43 3" xfId="23608"/>
    <cellStyle name="Millares 2 43 4" xfId="23609"/>
    <cellStyle name="Millares 2 43 5" xfId="23610"/>
    <cellStyle name="Millares 2 43 6" xfId="23611"/>
    <cellStyle name="Millares 2 43 7" xfId="23612"/>
    <cellStyle name="Millares 2 44" xfId="23613"/>
    <cellStyle name="Millares 2 44 2" xfId="23614"/>
    <cellStyle name="Millares 2 44 3" xfId="23615"/>
    <cellStyle name="Millares 2 44 4" xfId="23616"/>
    <cellStyle name="Millares 2 44 5" xfId="23617"/>
    <cellStyle name="Millares 2 44 6" xfId="23618"/>
    <cellStyle name="Millares 2 44 7" xfId="23619"/>
    <cellStyle name="Millares 2 45" xfId="23620"/>
    <cellStyle name="Millares 2 45 2" xfId="23621"/>
    <cellStyle name="Millares 2 45 3" xfId="23622"/>
    <cellStyle name="Millares 2 45 4" xfId="23623"/>
    <cellStyle name="Millares 2 45 5" xfId="23624"/>
    <cellStyle name="Millares 2 45 6" xfId="23625"/>
    <cellStyle name="Millares 2 45 7" xfId="23626"/>
    <cellStyle name="Millares 2 46" xfId="23627"/>
    <cellStyle name="Millares 2 46 2" xfId="23628"/>
    <cellStyle name="Millares 2 46 3" xfId="23629"/>
    <cellStyle name="Millares 2 46 4" xfId="23630"/>
    <cellStyle name="Millares 2 46 5" xfId="23631"/>
    <cellStyle name="Millares 2 46 6" xfId="23632"/>
    <cellStyle name="Millares 2 46 7" xfId="23633"/>
    <cellStyle name="Millares 2 47" xfId="23634"/>
    <cellStyle name="Millares 2 47 2" xfId="23635"/>
    <cellStyle name="Millares 2 47 3" xfId="23636"/>
    <cellStyle name="Millares 2 47 4" xfId="23637"/>
    <cellStyle name="Millares 2 47 5" xfId="23638"/>
    <cellStyle name="Millares 2 47 6" xfId="23639"/>
    <cellStyle name="Millares 2 47 7" xfId="23640"/>
    <cellStyle name="Millares 2 48" xfId="23641"/>
    <cellStyle name="Millares 2 49" xfId="23642"/>
    <cellStyle name="Millares 2 5" xfId="23643"/>
    <cellStyle name="Millares 2 5 10" xfId="23644"/>
    <cellStyle name="Millares 2 5 10 2" xfId="23645"/>
    <cellStyle name="Millares 2 5 10 3" xfId="23646"/>
    <cellStyle name="Millares 2 5 10 4" xfId="23647"/>
    <cellStyle name="Millares 2 5 10 5" xfId="23648"/>
    <cellStyle name="Millares 2 5 10 6" xfId="23649"/>
    <cellStyle name="Millares 2 5 10 7" xfId="23650"/>
    <cellStyle name="Millares 2 5 11" xfId="23651"/>
    <cellStyle name="Millares 2 5 11 2" xfId="23652"/>
    <cellStyle name="Millares 2 5 11 3" xfId="23653"/>
    <cellStyle name="Millares 2 5 11 4" xfId="23654"/>
    <cellStyle name="Millares 2 5 11 5" xfId="23655"/>
    <cellStyle name="Millares 2 5 11 6" xfId="23656"/>
    <cellStyle name="Millares 2 5 11 7" xfId="23657"/>
    <cellStyle name="Millares 2 5 12" xfId="23658"/>
    <cellStyle name="Millares 2 5 13" xfId="23659"/>
    <cellStyle name="Millares 2 5 14" xfId="23660"/>
    <cellStyle name="Millares 2 5 15" xfId="23661"/>
    <cellStyle name="Millares 2 5 16" xfId="23662"/>
    <cellStyle name="Millares 2 5 17" xfId="23663"/>
    <cellStyle name="Millares 2 5 18" xfId="23664"/>
    <cellStyle name="Millares 2 5 19" xfId="23665"/>
    <cellStyle name="Millares 2 5 2" xfId="23666"/>
    <cellStyle name="Millares 2 5 2 10" xfId="23667"/>
    <cellStyle name="Millares 2 5 2 11" xfId="23668"/>
    <cellStyle name="Millares 2 5 2 12" xfId="23669"/>
    <cellStyle name="Millares 2 5 2 13" xfId="23670"/>
    <cellStyle name="Millares 2 5 2 14" xfId="23671"/>
    <cellStyle name="Millares 2 5 2 15" xfId="23672"/>
    <cellStyle name="Millares 2 5 2 16" xfId="23673"/>
    <cellStyle name="Millares 2 5 2 17" xfId="23674"/>
    <cellStyle name="Millares 2 5 2 18" xfId="23675"/>
    <cellStyle name="Millares 2 5 2 19" xfId="23676"/>
    <cellStyle name="Millares 2 5 2 2" xfId="23677"/>
    <cellStyle name="Millares 2 5 2 2 10" xfId="23678"/>
    <cellStyle name="Millares 2 5 2 2 11" xfId="23679"/>
    <cellStyle name="Millares 2 5 2 2 12" xfId="23680"/>
    <cellStyle name="Millares 2 5 2 2 13" xfId="23681"/>
    <cellStyle name="Millares 2 5 2 2 14" xfId="23682"/>
    <cellStyle name="Millares 2 5 2 2 15" xfId="23683"/>
    <cellStyle name="Millares 2 5 2 2 16" xfId="23684"/>
    <cellStyle name="Millares 2 5 2 2 17" xfId="23685"/>
    <cellStyle name="Millares 2 5 2 2 18" xfId="23686"/>
    <cellStyle name="Millares 2 5 2 2 19" xfId="23687"/>
    <cellStyle name="Millares 2 5 2 2 2" xfId="23688"/>
    <cellStyle name="Millares 2 5 2 2 2 10" xfId="23689"/>
    <cellStyle name="Millares 2 5 2 2 2 11" xfId="23690"/>
    <cellStyle name="Millares 2 5 2 2 2 12" xfId="23691"/>
    <cellStyle name="Millares 2 5 2 2 2 13" xfId="23692"/>
    <cellStyle name="Millares 2 5 2 2 2 14" xfId="23693"/>
    <cellStyle name="Millares 2 5 2 2 2 15" xfId="23694"/>
    <cellStyle name="Millares 2 5 2 2 2 16" xfId="23695"/>
    <cellStyle name="Millares 2 5 2 2 2 17" xfId="23696"/>
    <cellStyle name="Millares 2 5 2 2 2 18" xfId="23697"/>
    <cellStyle name="Millares 2 5 2 2 2 19" xfId="23698"/>
    <cellStyle name="Millares 2 5 2 2 2 2" xfId="23699"/>
    <cellStyle name="Millares 2 5 2 2 2 2 2" xfId="23700"/>
    <cellStyle name="Millares 2 5 2 2 2 20" xfId="23701"/>
    <cellStyle name="Millares 2 5 2 2 2 21" xfId="23702"/>
    <cellStyle name="Millares 2 5 2 2 2 22" xfId="23703"/>
    <cellStyle name="Millares 2 5 2 2 2 23" xfId="23704"/>
    <cellStyle name="Millares 2 5 2 2 2 24" xfId="23705"/>
    <cellStyle name="Millares 2 5 2 2 2 3" xfId="23706"/>
    <cellStyle name="Millares 2 5 2 2 2 4" xfId="23707"/>
    <cellStyle name="Millares 2 5 2 2 2 5" xfId="23708"/>
    <cellStyle name="Millares 2 5 2 2 2 6" xfId="23709"/>
    <cellStyle name="Millares 2 5 2 2 2 7" xfId="23710"/>
    <cellStyle name="Millares 2 5 2 2 2 8" xfId="23711"/>
    <cellStyle name="Millares 2 5 2 2 2 9" xfId="23712"/>
    <cellStyle name="Millares 2 5 2 2 20" xfId="23713"/>
    <cellStyle name="Millares 2 5 2 2 21" xfId="23714"/>
    <cellStyle name="Millares 2 5 2 2 22" xfId="23715"/>
    <cellStyle name="Millares 2 5 2 2 23" xfId="23716"/>
    <cellStyle name="Millares 2 5 2 2 24" xfId="23717"/>
    <cellStyle name="Millares 2 5 2 2 25" xfId="23718"/>
    <cellStyle name="Millares 2 5 2 2 3" xfId="23719"/>
    <cellStyle name="Millares 2 5 2 2 4" xfId="23720"/>
    <cellStyle name="Millares 2 5 2 2 5" xfId="23721"/>
    <cellStyle name="Millares 2 5 2 2 6" xfId="23722"/>
    <cellStyle name="Millares 2 5 2 2 7" xfId="23723"/>
    <cellStyle name="Millares 2 5 2 2 8" xfId="23724"/>
    <cellStyle name="Millares 2 5 2 2 9" xfId="23725"/>
    <cellStyle name="Millares 2 5 2 20" xfId="23726"/>
    <cellStyle name="Millares 2 5 2 21" xfId="23727"/>
    <cellStyle name="Millares 2 5 2 22" xfId="23728"/>
    <cellStyle name="Millares 2 5 2 23" xfId="23729"/>
    <cellStyle name="Millares 2 5 2 24" xfId="23730"/>
    <cellStyle name="Millares 2 5 2 25" xfId="23731"/>
    <cellStyle name="Millares 2 5 2 26" xfId="23732"/>
    <cellStyle name="Millares 2 5 2 27" xfId="23733"/>
    <cellStyle name="Millares 2 5 2 28" xfId="23734"/>
    <cellStyle name="Millares 2 5 2 29" xfId="23735"/>
    <cellStyle name="Millares 2 5 2 3" xfId="23736"/>
    <cellStyle name="Millares 2 5 2 30" xfId="23737"/>
    <cellStyle name="Millares 2 5 2 31" xfId="23738"/>
    <cellStyle name="Millares 2 5 2 32" xfId="23739"/>
    <cellStyle name="Millares 2 5 2 33" xfId="23740"/>
    <cellStyle name="Millares 2 5 2 34" xfId="23741"/>
    <cellStyle name="Millares 2 5 2 35" xfId="23742"/>
    <cellStyle name="Millares 2 5 2 4" xfId="23743"/>
    <cellStyle name="Millares 2 5 2 5" xfId="23744"/>
    <cellStyle name="Millares 2 5 2 6" xfId="23745"/>
    <cellStyle name="Millares 2 5 2 7" xfId="23746"/>
    <cellStyle name="Millares 2 5 2 8" xfId="23747"/>
    <cellStyle name="Millares 2 5 2 9" xfId="23748"/>
    <cellStyle name="Millares 2 5 20" xfId="23749"/>
    <cellStyle name="Millares 2 5 21" xfId="23750"/>
    <cellStyle name="Millares 2 5 22" xfId="23751"/>
    <cellStyle name="Millares 2 5 23" xfId="23752"/>
    <cellStyle name="Millares 2 5 24" xfId="23753"/>
    <cellStyle name="Millares 2 5 25" xfId="23754"/>
    <cellStyle name="Millares 2 5 26" xfId="23755"/>
    <cellStyle name="Millares 2 5 27" xfId="23756"/>
    <cellStyle name="Millares 2 5 28" xfId="23757"/>
    <cellStyle name="Millares 2 5 29" xfId="23758"/>
    <cellStyle name="Millares 2 5 3" xfId="23759"/>
    <cellStyle name="Millares 2 5 3 2" xfId="23760"/>
    <cellStyle name="Millares 2 5 3 3" xfId="23761"/>
    <cellStyle name="Millares 2 5 3 4" xfId="23762"/>
    <cellStyle name="Millares 2 5 3 5" xfId="23763"/>
    <cellStyle name="Millares 2 5 3 6" xfId="23764"/>
    <cellStyle name="Millares 2 5 3 7" xfId="23765"/>
    <cellStyle name="Millares 2 5 3 8" xfId="23766"/>
    <cellStyle name="Millares 2 5 30" xfId="23767"/>
    <cellStyle name="Millares 2 5 31" xfId="23768"/>
    <cellStyle name="Millares 2 5 32" xfId="23769"/>
    <cellStyle name="Millares 2 5 33" xfId="23770"/>
    <cellStyle name="Millares 2 5 34" xfId="23771"/>
    <cellStyle name="Millares 2 5 35" xfId="23772"/>
    <cellStyle name="Millares 2 5 36" xfId="23773"/>
    <cellStyle name="Millares 2 5 37" xfId="23774"/>
    <cellStyle name="Millares 2 5 38" xfId="23775"/>
    <cellStyle name="Millares 2 5 39" xfId="23776"/>
    <cellStyle name="Millares 2 5 4" xfId="23777"/>
    <cellStyle name="Millares 2 5 4 2" xfId="23778"/>
    <cellStyle name="Millares 2 5 4 3" xfId="23779"/>
    <cellStyle name="Millares 2 5 4 4" xfId="23780"/>
    <cellStyle name="Millares 2 5 4 5" xfId="23781"/>
    <cellStyle name="Millares 2 5 4 6" xfId="23782"/>
    <cellStyle name="Millares 2 5 4 7" xfId="23783"/>
    <cellStyle name="Millares 2 5 40" xfId="23784"/>
    <cellStyle name="Millares 2 5 41" xfId="23785"/>
    <cellStyle name="Millares 2 5 42" xfId="23786"/>
    <cellStyle name="Millares 2 5 43" xfId="23787"/>
    <cellStyle name="Millares 2 5 44" xfId="23788"/>
    <cellStyle name="Millares 2 5 45" xfId="23789"/>
    <cellStyle name="Millares 2 5 46" xfId="23790"/>
    <cellStyle name="Millares 2 5 47" xfId="23791"/>
    <cellStyle name="Millares 2 5 48" xfId="23792"/>
    <cellStyle name="Millares 2 5 49" xfId="23793"/>
    <cellStyle name="Millares 2 5 5" xfId="23794"/>
    <cellStyle name="Millares 2 5 5 2" xfId="23795"/>
    <cellStyle name="Millares 2 5 5 3" xfId="23796"/>
    <cellStyle name="Millares 2 5 5 4" xfId="23797"/>
    <cellStyle name="Millares 2 5 5 5" xfId="23798"/>
    <cellStyle name="Millares 2 5 5 6" xfId="23799"/>
    <cellStyle name="Millares 2 5 5 7" xfId="23800"/>
    <cellStyle name="Millares 2 5 50" xfId="23801"/>
    <cellStyle name="Millares 2 5 51" xfId="23802"/>
    <cellStyle name="Millares 2 5 52" xfId="23803"/>
    <cellStyle name="Millares 2 5 53" xfId="23804"/>
    <cellStyle name="Millares 2 5 54" xfId="23805"/>
    <cellStyle name="Millares 2 5 55" xfId="23806"/>
    <cellStyle name="Millares 2 5 56" xfId="23807"/>
    <cellStyle name="Millares 2 5 6" xfId="23808"/>
    <cellStyle name="Millares 2 5 6 2" xfId="23809"/>
    <cellStyle name="Millares 2 5 6 3" xfId="23810"/>
    <cellStyle name="Millares 2 5 6 4" xfId="23811"/>
    <cellStyle name="Millares 2 5 6 5" xfId="23812"/>
    <cellStyle name="Millares 2 5 6 6" xfId="23813"/>
    <cellStyle name="Millares 2 5 6 7" xfId="23814"/>
    <cellStyle name="Millares 2 5 7" xfId="23815"/>
    <cellStyle name="Millares 2 5 7 2" xfId="23816"/>
    <cellStyle name="Millares 2 5 7 3" xfId="23817"/>
    <cellStyle name="Millares 2 5 7 4" xfId="23818"/>
    <cellStyle name="Millares 2 5 7 5" xfId="23819"/>
    <cellStyle name="Millares 2 5 7 6" xfId="23820"/>
    <cellStyle name="Millares 2 5 7 7" xfId="23821"/>
    <cellStyle name="Millares 2 5 8" xfId="23822"/>
    <cellStyle name="Millares 2 5 8 2" xfId="23823"/>
    <cellStyle name="Millares 2 5 8 3" xfId="23824"/>
    <cellStyle name="Millares 2 5 8 4" xfId="23825"/>
    <cellStyle name="Millares 2 5 8 5" xfId="23826"/>
    <cellStyle name="Millares 2 5 8 6" xfId="23827"/>
    <cellStyle name="Millares 2 5 8 7" xfId="23828"/>
    <cellStyle name="Millares 2 5 9" xfId="23829"/>
    <cellStyle name="Millares 2 5 9 2" xfId="23830"/>
    <cellStyle name="Millares 2 5 9 3" xfId="23831"/>
    <cellStyle name="Millares 2 5 9 4" xfId="23832"/>
    <cellStyle name="Millares 2 5 9 5" xfId="23833"/>
    <cellStyle name="Millares 2 5 9 6" xfId="23834"/>
    <cellStyle name="Millares 2 5 9 7" xfId="23835"/>
    <cellStyle name="Millares 2 50" xfId="23836"/>
    <cellStyle name="Millares 2 51" xfId="23837"/>
    <cellStyle name="Millares 2 51 10" xfId="23838"/>
    <cellStyle name="Millares 2 51 11" xfId="23839"/>
    <cellStyle name="Millares 2 51 12" xfId="23840"/>
    <cellStyle name="Millares 2 51 13" xfId="23841"/>
    <cellStyle name="Millares 2 51 14" xfId="23842"/>
    <cellStyle name="Millares 2 51 2" xfId="23843"/>
    <cellStyle name="Millares 2 51 3" xfId="23844"/>
    <cellStyle name="Millares 2 51 4" xfId="23845"/>
    <cellStyle name="Millares 2 51 5" xfId="23846"/>
    <cellStyle name="Millares 2 51 6" xfId="23847"/>
    <cellStyle name="Millares 2 51 7" xfId="23848"/>
    <cellStyle name="Millares 2 51 8" xfId="23849"/>
    <cellStyle name="Millares 2 51 9" xfId="23850"/>
    <cellStyle name="Millares 2 52" xfId="23851"/>
    <cellStyle name="Millares 2 53" xfId="23852"/>
    <cellStyle name="Millares 2 54" xfId="23853"/>
    <cellStyle name="Millares 2 55" xfId="23854"/>
    <cellStyle name="Millares 2 56" xfId="23855"/>
    <cellStyle name="Millares 2 57" xfId="23856"/>
    <cellStyle name="Millares 2 58" xfId="23857"/>
    <cellStyle name="Millares 2 59" xfId="23858"/>
    <cellStyle name="Millares 2 6" xfId="23859"/>
    <cellStyle name="Millares 2 6 10" xfId="23860"/>
    <cellStyle name="Millares 2 6 11" xfId="23861"/>
    <cellStyle name="Millares 2 6 12" xfId="23862"/>
    <cellStyle name="Millares 2 6 13" xfId="23863"/>
    <cellStyle name="Millares 2 6 14" xfId="23864"/>
    <cellStyle name="Millares 2 6 15" xfId="23865"/>
    <cellStyle name="Millares 2 6 16" xfId="23866"/>
    <cellStyle name="Millares 2 6 17" xfId="23867"/>
    <cellStyle name="Millares 2 6 18" xfId="23868"/>
    <cellStyle name="Millares 2 6 19" xfId="23869"/>
    <cellStyle name="Millares 2 6 2" xfId="23870"/>
    <cellStyle name="Millares 2 6 2 2" xfId="23871"/>
    <cellStyle name="Millares 2 6 2 3" xfId="23872"/>
    <cellStyle name="Millares 2 6 20" xfId="23873"/>
    <cellStyle name="Millares 2 6 21" xfId="23874"/>
    <cellStyle name="Millares 2 6 22" xfId="23875"/>
    <cellStyle name="Millares 2 6 23" xfId="23876"/>
    <cellStyle name="Millares 2 6 24" xfId="23877"/>
    <cellStyle name="Millares 2 6 25" xfId="23878"/>
    <cellStyle name="Millares 2 6 26" xfId="23879"/>
    <cellStyle name="Millares 2 6 27" xfId="23880"/>
    <cellStyle name="Millares 2 6 28" xfId="23881"/>
    <cellStyle name="Millares 2 6 29" xfId="23882"/>
    <cellStyle name="Millares 2 6 3" xfId="23883"/>
    <cellStyle name="Millares 2 6 30" xfId="23884"/>
    <cellStyle name="Millares 2 6 31" xfId="23885"/>
    <cellStyle name="Millares 2 6 32" xfId="23886"/>
    <cellStyle name="Millares 2 6 33" xfId="23887"/>
    <cellStyle name="Millares 2 6 4" xfId="23888"/>
    <cellStyle name="Millares 2 6 5" xfId="23889"/>
    <cellStyle name="Millares 2 6 6" xfId="23890"/>
    <cellStyle name="Millares 2 6 7" xfId="23891"/>
    <cellStyle name="Millares 2 6 8" xfId="23892"/>
    <cellStyle name="Millares 2 6 9" xfId="23893"/>
    <cellStyle name="Millares 2 60" xfId="23894"/>
    <cellStyle name="Millares 2 61" xfId="23895"/>
    <cellStyle name="Millares 2 62" xfId="23896"/>
    <cellStyle name="Millares 2 63" xfId="23897"/>
    <cellStyle name="Millares 2 64" xfId="23898"/>
    <cellStyle name="Millares 2 65" xfId="23899"/>
    <cellStyle name="Millares 2 66" xfId="23900"/>
    <cellStyle name="Millares 2 67" xfId="23901"/>
    <cellStyle name="Millares 2 68" xfId="23902"/>
    <cellStyle name="Millares 2 69" xfId="23903"/>
    <cellStyle name="Millares 2 7" xfId="23904"/>
    <cellStyle name="Millares 2 7 10" xfId="23905"/>
    <cellStyle name="Millares 2 7 11" xfId="23906"/>
    <cellStyle name="Millares 2 7 12" xfId="23907"/>
    <cellStyle name="Millares 2 7 13" xfId="23908"/>
    <cellStyle name="Millares 2 7 14" xfId="23909"/>
    <cellStyle name="Millares 2 7 15" xfId="23910"/>
    <cellStyle name="Millares 2 7 16" xfId="23911"/>
    <cellStyle name="Millares 2 7 17" xfId="23912"/>
    <cellStyle name="Millares 2 7 18" xfId="23913"/>
    <cellStyle name="Millares 2 7 19" xfId="23914"/>
    <cellStyle name="Millares 2 7 2" xfId="23915"/>
    <cellStyle name="Millares 2 7 2 2" xfId="23916"/>
    <cellStyle name="Millares 2 7 2 3" xfId="23917"/>
    <cellStyle name="Millares 2 7 20" xfId="23918"/>
    <cellStyle name="Millares 2 7 21" xfId="23919"/>
    <cellStyle name="Millares 2 7 22" xfId="23920"/>
    <cellStyle name="Millares 2 7 23" xfId="23921"/>
    <cellStyle name="Millares 2 7 24" xfId="23922"/>
    <cellStyle name="Millares 2 7 25" xfId="23923"/>
    <cellStyle name="Millares 2 7 26" xfId="23924"/>
    <cellStyle name="Millares 2 7 27" xfId="23925"/>
    <cellStyle name="Millares 2 7 28" xfId="23926"/>
    <cellStyle name="Millares 2 7 29" xfId="23927"/>
    <cellStyle name="Millares 2 7 3" xfId="23928"/>
    <cellStyle name="Millares 2 7 30" xfId="23929"/>
    <cellStyle name="Millares 2 7 31" xfId="23930"/>
    <cellStyle name="Millares 2 7 32" xfId="23931"/>
    <cellStyle name="Millares 2 7 33" xfId="23932"/>
    <cellStyle name="Millares 2 7 4" xfId="23933"/>
    <cellStyle name="Millares 2 7 5" xfId="23934"/>
    <cellStyle name="Millares 2 7 6" xfId="23935"/>
    <cellStyle name="Millares 2 7 7" xfId="23936"/>
    <cellStyle name="Millares 2 7 8" xfId="23937"/>
    <cellStyle name="Millares 2 7 9" xfId="23938"/>
    <cellStyle name="Millares 2 70" xfId="23939"/>
    <cellStyle name="Millares 2 71" xfId="23940"/>
    <cellStyle name="Millares 2 72" xfId="23941"/>
    <cellStyle name="Millares 2 73" xfId="23942"/>
    <cellStyle name="Millares 2 74" xfId="23943"/>
    <cellStyle name="Millares 2 75" xfId="23944"/>
    <cellStyle name="Millares 2 76" xfId="23945"/>
    <cellStyle name="Millares 2 77" xfId="23946"/>
    <cellStyle name="Millares 2 78" xfId="23947"/>
    <cellStyle name="Millares 2 79" xfId="23948"/>
    <cellStyle name="Millares 2 8" xfId="23949"/>
    <cellStyle name="Millares 2 8 10" xfId="23950"/>
    <cellStyle name="Millares 2 8 11" xfId="23951"/>
    <cellStyle name="Millares 2 8 12" xfId="23952"/>
    <cellStyle name="Millares 2 8 13" xfId="23953"/>
    <cellStyle name="Millares 2 8 14" xfId="23954"/>
    <cellStyle name="Millares 2 8 15" xfId="23955"/>
    <cellStyle name="Millares 2 8 16" xfId="23956"/>
    <cellStyle name="Millares 2 8 17" xfId="23957"/>
    <cellStyle name="Millares 2 8 18" xfId="23958"/>
    <cellStyle name="Millares 2 8 19" xfId="23959"/>
    <cellStyle name="Millares 2 8 2" xfId="23960"/>
    <cellStyle name="Millares 2 8 2 2" xfId="23961"/>
    <cellStyle name="Millares 2 8 2 3" xfId="23962"/>
    <cellStyle name="Millares 2 8 20" xfId="23963"/>
    <cellStyle name="Millares 2 8 21" xfId="23964"/>
    <cellStyle name="Millares 2 8 22" xfId="23965"/>
    <cellStyle name="Millares 2 8 23" xfId="23966"/>
    <cellStyle name="Millares 2 8 24" xfId="23967"/>
    <cellStyle name="Millares 2 8 25" xfId="23968"/>
    <cellStyle name="Millares 2 8 26" xfId="23969"/>
    <cellStyle name="Millares 2 8 27" xfId="23970"/>
    <cellStyle name="Millares 2 8 28" xfId="23971"/>
    <cellStyle name="Millares 2 8 29" xfId="23972"/>
    <cellStyle name="Millares 2 8 3" xfId="23973"/>
    <cellStyle name="Millares 2 8 30" xfId="23974"/>
    <cellStyle name="Millares 2 8 31" xfId="23975"/>
    <cellStyle name="Millares 2 8 32" xfId="23976"/>
    <cellStyle name="Millares 2 8 33" xfId="23977"/>
    <cellStyle name="Millares 2 8 4" xfId="23978"/>
    <cellStyle name="Millares 2 8 5" xfId="23979"/>
    <cellStyle name="Millares 2 8 6" xfId="23980"/>
    <cellStyle name="Millares 2 8 7" xfId="23981"/>
    <cellStyle name="Millares 2 8 8" xfId="23982"/>
    <cellStyle name="Millares 2 8 9" xfId="23983"/>
    <cellStyle name="Millares 2 80" xfId="23984"/>
    <cellStyle name="Millares 2 81" xfId="23985"/>
    <cellStyle name="Millares 2 82" xfId="23986"/>
    <cellStyle name="Millares 2 83" xfId="23987"/>
    <cellStyle name="Millares 2 84" xfId="23988"/>
    <cellStyle name="Millares 2 85" xfId="23989"/>
    <cellStyle name="Millares 2 86" xfId="23990"/>
    <cellStyle name="Millares 2 87" xfId="23991"/>
    <cellStyle name="Millares 2 88" xfId="23992"/>
    <cellStyle name="Millares 2 89" xfId="23993"/>
    <cellStyle name="Millares 2 9" xfId="23994"/>
    <cellStyle name="Millares 2 9 10" xfId="23995"/>
    <cellStyle name="Millares 2 9 11" xfId="23996"/>
    <cellStyle name="Millares 2 9 12" xfId="23997"/>
    <cellStyle name="Millares 2 9 13" xfId="23998"/>
    <cellStyle name="Millares 2 9 14" xfId="23999"/>
    <cellStyle name="Millares 2 9 15" xfId="24000"/>
    <cellStyle name="Millares 2 9 16" xfId="24001"/>
    <cellStyle name="Millares 2 9 17" xfId="24002"/>
    <cellStyle name="Millares 2 9 18" xfId="24003"/>
    <cellStyle name="Millares 2 9 19" xfId="24004"/>
    <cellStyle name="Millares 2 9 2" xfId="24005"/>
    <cellStyle name="Millares 2 9 2 2" xfId="24006"/>
    <cellStyle name="Millares 2 9 2 3" xfId="24007"/>
    <cellStyle name="Millares 2 9 20" xfId="24008"/>
    <cellStyle name="Millares 2 9 21" xfId="24009"/>
    <cellStyle name="Millares 2 9 22" xfId="24010"/>
    <cellStyle name="Millares 2 9 23" xfId="24011"/>
    <cellStyle name="Millares 2 9 24" xfId="24012"/>
    <cellStyle name="Millares 2 9 25" xfId="24013"/>
    <cellStyle name="Millares 2 9 26" xfId="24014"/>
    <cellStyle name="Millares 2 9 27" xfId="24015"/>
    <cellStyle name="Millares 2 9 28" xfId="24016"/>
    <cellStyle name="Millares 2 9 29" xfId="24017"/>
    <cellStyle name="Millares 2 9 3" xfId="24018"/>
    <cellStyle name="Millares 2 9 4" xfId="24019"/>
    <cellStyle name="Millares 2 9 5" xfId="24020"/>
    <cellStyle name="Millares 2 9 6" xfId="24021"/>
    <cellStyle name="Millares 2 9 7" xfId="24022"/>
    <cellStyle name="Millares 2 9 8" xfId="24023"/>
    <cellStyle name="Millares 2 9 9" xfId="24024"/>
    <cellStyle name="Millares 2 90" xfId="24025"/>
    <cellStyle name="Millares 2 91" xfId="24026"/>
    <cellStyle name="Millares 2 92" xfId="24027"/>
    <cellStyle name="Millares 2 93" xfId="24028"/>
    <cellStyle name="Millares 2 94" xfId="24029"/>
    <cellStyle name="Millares 2 95" xfId="24030"/>
    <cellStyle name="Millares 2 96" xfId="24031"/>
    <cellStyle name="Millares 2 97" xfId="24032"/>
    <cellStyle name="Millares 2 98" xfId="24033"/>
    <cellStyle name="Millares 2 99" xfId="24034"/>
    <cellStyle name="Millares 20" xfId="24035"/>
    <cellStyle name="Millares 20 2" xfId="24036"/>
    <cellStyle name="Millares 20 2 2" xfId="24037"/>
    <cellStyle name="Millares 20 2 3" xfId="24038"/>
    <cellStyle name="Millares 20 3" xfId="24039"/>
    <cellStyle name="Millares 20 4" xfId="24040"/>
    <cellStyle name="Millares 21" xfId="24041"/>
    <cellStyle name="Millares 21 2" xfId="24042"/>
    <cellStyle name="Millares 22" xfId="24043"/>
    <cellStyle name="Millares 23" xfId="24044"/>
    <cellStyle name="Millares 24" xfId="24045"/>
    <cellStyle name="Millares 25" xfId="24046"/>
    <cellStyle name="Millares 25 2" xfId="24047"/>
    <cellStyle name="Millares 26" xfId="24048"/>
    <cellStyle name="Millares 26 2" xfId="24049"/>
    <cellStyle name="Millares 27" xfId="24050"/>
    <cellStyle name="Millares 27 2" xfId="24051"/>
    <cellStyle name="Millares 28" xfId="24052"/>
    <cellStyle name="Millares 28 2" xfId="24053"/>
    <cellStyle name="Millares 29" xfId="24054"/>
    <cellStyle name="Millares 29 2" xfId="24055"/>
    <cellStyle name="Millares 3" xfId="110"/>
    <cellStyle name="Millares 3 10" xfId="24056"/>
    <cellStyle name="Millares 3 10 10" xfId="24057"/>
    <cellStyle name="Millares 3 10 11" xfId="24058"/>
    <cellStyle name="Millares 3 10 12" xfId="24059"/>
    <cellStyle name="Millares 3 10 13" xfId="24060"/>
    <cellStyle name="Millares 3 10 14" xfId="24061"/>
    <cellStyle name="Millares 3 10 15" xfId="24062"/>
    <cellStyle name="Millares 3 10 16" xfId="24063"/>
    <cellStyle name="Millares 3 10 16 2" xfId="24064"/>
    <cellStyle name="Millares 3 10 16 3" xfId="24065"/>
    <cellStyle name="Millares 3 10 16 4" xfId="24066"/>
    <cellStyle name="Millares 3 10 16 5" xfId="24067"/>
    <cellStyle name="Millares 3 10 16 6" xfId="24068"/>
    <cellStyle name="Millares 3 10 16 7" xfId="24069"/>
    <cellStyle name="Millares 3 10 17" xfId="24070"/>
    <cellStyle name="Millares 3 10 17 2" xfId="24071"/>
    <cellStyle name="Millares 3 10 17 3" xfId="24072"/>
    <cellStyle name="Millares 3 10 17 4" xfId="24073"/>
    <cellStyle name="Millares 3 10 17 5" xfId="24074"/>
    <cellStyle name="Millares 3 10 18" xfId="24075"/>
    <cellStyle name="Millares 3 10 18 2" xfId="24076"/>
    <cellStyle name="Millares 3 10 18 3" xfId="24077"/>
    <cellStyle name="Millares 3 10 18 4" xfId="24078"/>
    <cellStyle name="Millares 3 10 19" xfId="24079"/>
    <cellStyle name="Millares 3 10 2" xfId="24080"/>
    <cellStyle name="Millares 3 10 2 10" xfId="24081"/>
    <cellStyle name="Millares 3 10 2 11" xfId="24082"/>
    <cellStyle name="Millares 3 10 2 2" xfId="24083"/>
    <cellStyle name="Millares 3 10 2 2 2" xfId="24084"/>
    <cellStyle name="Millares 3 10 2 2 2 2" xfId="24085"/>
    <cellStyle name="Millares 3 10 2 2 2 3" xfId="24086"/>
    <cellStyle name="Millares 3 10 2 2 3" xfId="24087"/>
    <cellStyle name="Millares 3 10 2 2 4" xfId="24088"/>
    <cellStyle name="Millares 3 10 2 2 5" xfId="24089"/>
    <cellStyle name="Millares 3 10 2 2 6" xfId="24090"/>
    <cellStyle name="Millares 3 10 2 2 7" xfId="24091"/>
    <cellStyle name="Millares 3 10 2 3" xfId="24092"/>
    <cellStyle name="Millares 3 10 2 4" xfId="24093"/>
    <cellStyle name="Millares 3 10 2 5" xfId="24094"/>
    <cellStyle name="Millares 3 10 2 6" xfId="24095"/>
    <cellStyle name="Millares 3 10 2 7" xfId="24096"/>
    <cellStyle name="Millares 3 10 2 8" xfId="24097"/>
    <cellStyle name="Millares 3 10 2 9" xfId="24098"/>
    <cellStyle name="Millares 3 10 20" xfId="24099"/>
    <cellStyle name="Millares 3 10 21" xfId="24100"/>
    <cellStyle name="Millares 3 10 22" xfId="24101"/>
    <cellStyle name="Millares 3 10 23" xfId="24102"/>
    <cellStyle name="Millares 3 10 24" xfId="24103"/>
    <cellStyle name="Millares 3 10 25" xfId="24104"/>
    <cellStyle name="Millares 3 10 26" xfId="24105"/>
    <cellStyle name="Millares 3 10 27" xfId="24106"/>
    <cellStyle name="Millares 3 10 28" xfId="24107"/>
    <cellStyle name="Millares 3 10 29" xfId="24108"/>
    <cellStyle name="Millares 3 10 3" xfId="24109"/>
    <cellStyle name="Millares 3 10 30" xfId="24110"/>
    <cellStyle name="Millares 3 10 31" xfId="24111"/>
    <cellStyle name="Millares 3 10 32" xfId="24112"/>
    <cellStyle name="Millares 3 10 33" xfId="24113"/>
    <cellStyle name="Millares 3 10 4" xfId="24114"/>
    <cellStyle name="Millares 3 10 5" xfId="24115"/>
    <cellStyle name="Millares 3 10 6" xfId="24116"/>
    <cellStyle name="Millares 3 10 7" xfId="24117"/>
    <cellStyle name="Millares 3 10 8" xfId="24118"/>
    <cellStyle name="Millares 3 10 9" xfId="24119"/>
    <cellStyle name="Millares 3 100" xfId="24120"/>
    <cellStyle name="Millares 3 101" xfId="24121"/>
    <cellStyle name="Millares 3 102" xfId="24122"/>
    <cellStyle name="Millares 3 103" xfId="24123"/>
    <cellStyle name="Millares 3 104" xfId="24124"/>
    <cellStyle name="Millares 3 105" xfId="24125"/>
    <cellStyle name="Millares 3 106" xfId="24126"/>
    <cellStyle name="Millares 3 107" xfId="24127"/>
    <cellStyle name="Millares 3 108" xfId="24128"/>
    <cellStyle name="Millares 3 109" xfId="24129"/>
    <cellStyle name="Millares 3 11" xfId="24130"/>
    <cellStyle name="Millares 3 11 2" xfId="24131"/>
    <cellStyle name="Millares 3 11 2 2" xfId="24132"/>
    <cellStyle name="Millares 3 11 3" xfId="24133"/>
    <cellStyle name="Millares 3 11 4" xfId="24134"/>
    <cellStyle name="Millares 3 110" xfId="24135"/>
    <cellStyle name="Millares 3 111" xfId="24136"/>
    <cellStyle name="Millares 3 112" xfId="24137"/>
    <cellStyle name="Millares 3 113" xfId="24138"/>
    <cellStyle name="Millares 3 12" xfId="24139"/>
    <cellStyle name="Millares 3 12 2" xfId="24140"/>
    <cellStyle name="Millares 3 12 2 2" xfId="24141"/>
    <cellStyle name="Millares 3 12 3" xfId="24142"/>
    <cellStyle name="Millares 3 12 4" xfId="24143"/>
    <cellStyle name="Millares 3 13" xfId="24144"/>
    <cellStyle name="Millares 3 13 2" xfId="24145"/>
    <cellStyle name="Millares 3 13 2 2" xfId="24146"/>
    <cellStyle name="Millares 3 13 3" xfId="24147"/>
    <cellStyle name="Millares 3 13 4" xfId="24148"/>
    <cellStyle name="Millares 3 14" xfId="24149"/>
    <cellStyle name="Millares 3 14 2" xfId="24150"/>
    <cellStyle name="Millares 3 14 2 2" xfId="24151"/>
    <cellStyle name="Millares 3 14 3" xfId="24152"/>
    <cellStyle name="Millares 3 14 4" xfId="24153"/>
    <cellStyle name="Millares 3 15" xfId="24154"/>
    <cellStyle name="Millares 3 15 2" xfId="24155"/>
    <cellStyle name="Millares 3 15 2 2" xfId="24156"/>
    <cellStyle name="Millares 3 15 3" xfId="24157"/>
    <cellStyle name="Millares 3 15 4" xfId="24158"/>
    <cellStyle name="Millares 3 16" xfId="24159"/>
    <cellStyle name="Millares 3 16 2" xfId="24160"/>
    <cellStyle name="Millares 3 16 2 2" xfId="24161"/>
    <cellStyle name="Millares 3 16 3" xfId="24162"/>
    <cellStyle name="Millares 3 16 4" xfId="24163"/>
    <cellStyle name="Millares 3 17" xfId="24164"/>
    <cellStyle name="Millares 3 17 10" xfId="24165"/>
    <cellStyle name="Millares 3 17 11" xfId="24166"/>
    <cellStyle name="Millares 3 17 12" xfId="24167"/>
    <cellStyle name="Millares 3 17 13" xfId="24168"/>
    <cellStyle name="Millares 3 17 14" xfId="24169"/>
    <cellStyle name="Millares 3 17 15" xfId="24170"/>
    <cellStyle name="Millares 3 17 16" xfId="24171"/>
    <cellStyle name="Millares 3 17 16 2" xfId="24172"/>
    <cellStyle name="Millares 3 17 16 3" xfId="24173"/>
    <cellStyle name="Millares 3 17 16 4" xfId="24174"/>
    <cellStyle name="Millares 3 17 16 5" xfId="24175"/>
    <cellStyle name="Millares 3 17 16 6" xfId="24176"/>
    <cellStyle name="Millares 3 17 16 7" xfId="24177"/>
    <cellStyle name="Millares 3 17 17" xfId="24178"/>
    <cellStyle name="Millares 3 17 17 2" xfId="24179"/>
    <cellStyle name="Millares 3 17 17 3" xfId="24180"/>
    <cellStyle name="Millares 3 17 17 4" xfId="24181"/>
    <cellStyle name="Millares 3 17 17 5" xfId="24182"/>
    <cellStyle name="Millares 3 17 18" xfId="24183"/>
    <cellStyle name="Millares 3 17 18 2" xfId="24184"/>
    <cellStyle name="Millares 3 17 18 3" xfId="24185"/>
    <cellStyle name="Millares 3 17 18 4" xfId="24186"/>
    <cellStyle name="Millares 3 17 19" xfId="24187"/>
    <cellStyle name="Millares 3 17 2" xfId="24188"/>
    <cellStyle name="Millares 3 17 2 10" xfId="24189"/>
    <cellStyle name="Millares 3 17 2 11" xfId="24190"/>
    <cellStyle name="Millares 3 17 2 2" xfId="24191"/>
    <cellStyle name="Millares 3 17 2 2 2" xfId="24192"/>
    <cellStyle name="Millares 3 17 2 2 2 2" xfId="24193"/>
    <cellStyle name="Millares 3 17 2 2 2 3" xfId="24194"/>
    <cellStyle name="Millares 3 17 2 2 3" xfId="24195"/>
    <cellStyle name="Millares 3 17 2 2 4" xfId="24196"/>
    <cellStyle name="Millares 3 17 2 2 5" xfId="24197"/>
    <cellStyle name="Millares 3 17 2 2 6" xfId="24198"/>
    <cellStyle name="Millares 3 17 2 2 7" xfId="24199"/>
    <cellStyle name="Millares 3 17 2 3" xfId="24200"/>
    <cellStyle name="Millares 3 17 2 4" xfId="24201"/>
    <cellStyle name="Millares 3 17 2 5" xfId="24202"/>
    <cellStyle name="Millares 3 17 2 6" xfId="24203"/>
    <cellStyle name="Millares 3 17 2 7" xfId="24204"/>
    <cellStyle name="Millares 3 17 2 8" xfId="24205"/>
    <cellStyle name="Millares 3 17 2 9" xfId="24206"/>
    <cellStyle name="Millares 3 17 20" xfId="24207"/>
    <cellStyle name="Millares 3 17 21" xfId="24208"/>
    <cellStyle name="Millares 3 17 22" xfId="24209"/>
    <cellStyle name="Millares 3 17 23" xfId="24210"/>
    <cellStyle name="Millares 3 17 24" xfId="24211"/>
    <cellStyle name="Millares 3 17 25" xfId="24212"/>
    <cellStyle name="Millares 3 17 26" xfId="24213"/>
    <cellStyle name="Millares 3 17 27" xfId="24214"/>
    <cellStyle name="Millares 3 17 28" xfId="24215"/>
    <cellStyle name="Millares 3 17 29" xfId="24216"/>
    <cellStyle name="Millares 3 17 3" xfId="24217"/>
    <cellStyle name="Millares 3 17 30" xfId="24218"/>
    <cellStyle name="Millares 3 17 31" xfId="24219"/>
    <cellStyle name="Millares 3 17 32" xfId="24220"/>
    <cellStyle name="Millares 3 17 33" xfId="24221"/>
    <cellStyle name="Millares 3 17 4" xfId="24222"/>
    <cellStyle name="Millares 3 17 5" xfId="24223"/>
    <cellStyle name="Millares 3 17 6" xfId="24224"/>
    <cellStyle name="Millares 3 17 7" xfId="24225"/>
    <cellStyle name="Millares 3 17 8" xfId="24226"/>
    <cellStyle name="Millares 3 17 9" xfId="24227"/>
    <cellStyle name="Millares 3 18" xfId="24228"/>
    <cellStyle name="Millares 3 18 2" xfId="24229"/>
    <cellStyle name="Millares 3 18 2 2" xfId="24230"/>
    <cellStyle name="Millares 3 18 3" xfId="24231"/>
    <cellStyle name="Millares 3 18 4" xfId="24232"/>
    <cellStyle name="Millares 3 19" xfId="24233"/>
    <cellStyle name="Millares 3 19 2" xfId="24234"/>
    <cellStyle name="Millares 3 19 2 2" xfId="24235"/>
    <cellStyle name="Millares 3 19 3" xfId="24236"/>
    <cellStyle name="Millares 3 19 4" xfId="24237"/>
    <cellStyle name="Millares 3 2" xfId="24238"/>
    <cellStyle name="Millares 3 2 10" xfId="24239"/>
    <cellStyle name="Millares 3 2 10 2" xfId="24240"/>
    <cellStyle name="Millares 3 2 10 2 2" xfId="24241"/>
    <cellStyle name="Millares 3 2 10 3" xfId="24242"/>
    <cellStyle name="Millares 3 2 10 4" xfId="24243"/>
    <cellStyle name="Millares 3 2 11" xfId="24244"/>
    <cellStyle name="Millares 3 2 11 2" xfId="24245"/>
    <cellStyle name="Millares 3 2 11 2 2" xfId="24246"/>
    <cellStyle name="Millares 3 2 11 3" xfId="24247"/>
    <cellStyle name="Millares 3 2 11 4" xfId="24248"/>
    <cellStyle name="Millares 3 2 12" xfId="24249"/>
    <cellStyle name="Millares 3 2 12 10" xfId="24250"/>
    <cellStyle name="Millares 3 2 12 11" xfId="24251"/>
    <cellStyle name="Millares 3 2 12 12" xfId="24252"/>
    <cellStyle name="Millares 3 2 12 13" xfId="24253"/>
    <cellStyle name="Millares 3 2 12 14" xfId="24254"/>
    <cellStyle name="Millares 3 2 12 15" xfId="24255"/>
    <cellStyle name="Millares 3 2 12 16" xfId="24256"/>
    <cellStyle name="Millares 3 2 12 17" xfId="24257"/>
    <cellStyle name="Millares 3 2 12 18" xfId="24258"/>
    <cellStyle name="Millares 3 2 12 2" xfId="24259"/>
    <cellStyle name="Millares 3 2 12 2 2" xfId="24260"/>
    <cellStyle name="Millares 3 2 12 2 2 2" xfId="24261"/>
    <cellStyle name="Millares 3 2 12 2 2 3" xfId="24262"/>
    <cellStyle name="Millares 3 2 12 2 3" xfId="24263"/>
    <cellStyle name="Millares 3 2 12 2 4" xfId="24264"/>
    <cellStyle name="Millares 3 2 12 2 5" xfId="24265"/>
    <cellStyle name="Millares 3 2 12 2 6" xfId="24266"/>
    <cellStyle name="Millares 3 2 12 2 7" xfId="24267"/>
    <cellStyle name="Millares 3 2 12 3" xfId="24268"/>
    <cellStyle name="Millares 3 2 12 4" xfId="24269"/>
    <cellStyle name="Millares 3 2 12 5" xfId="24270"/>
    <cellStyle name="Millares 3 2 12 6" xfId="24271"/>
    <cellStyle name="Millares 3 2 12 7" xfId="24272"/>
    <cellStyle name="Millares 3 2 12 8" xfId="24273"/>
    <cellStyle name="Millares 3 2 12 9" xfId="24274"/>
    <cellStyle name="Millares 3 2 13" xfId="24275"/>
    <cellStyle name="Millares 3 2 13 2" xfId="24276"/>
    <cellStyle name="Millares 3 2 13 3" xfId="24277"/>
    <cellStyle name="Millares 3 2 13 4" xfId="24278"/>
    <cellStyle name="Millares 3 2 13 5" xfId="24279"/>
    <cellStyle name="Millares 3 2 13 6" xfId="24280"/>
    <cellStyle name="Millares 3 2 13 7" xfId="24281"/>
    <cellStyle name="Millares 3 2 13 8" xfId="24282"/>
    <cellStyle name="Millares 3 2 14" xfId="24283"/>
    <cellStyle name="Millares 3 2 14 2" xfId="24284"/>
    <cellStyle name="Millares 3 2 14 3" xfId="24285"/>
    <cellStyle name="Millares 3 2 14 4" xfId="24286"/>
    <cellStyle name="Millares 3 2 14 5" xfId="24287"/>
    <cellStyle name="Millares 3 2 14 6" xfId="24288"/>
    <cellStyle name="Millares 3 2 14 7" xfId="24289"/>
    <cellStyle name="Millares 3 2 15" xfId="24290"/>
    <cellStyle name="Millares 3 2 15 2" xfId="24291"/>
    <cellStyle name="Millares 3 2 15 3" xfId="24292"/>
    <cellStyle name="Millares 3 2 15 4" xfId="24293"/>
    <cellStyle name="Millares 3 2 15 5" xfId="24294"/>
    <cellStyle name="Millares 3 2 15 6" xfId="24295"/>
    <cellStyle name="Millares 3 2 15 7" xfId="24296"/>
    <cellStyle name="Millares 3 2 16" xfId="24297"/>
    <cellStyle name="Millares 3 2 16 2" xfId="24298"/>
    <cellStyle name="Millares 3 2 16 3" xfId="24299"/>
    <cellStyle name="Millares 3 2 16 4" xfId="24300"/>
    <cellStyle name="Millares 3 2 16 5" xfId="24301"/>
    <cellStyle name="Millares 3 2 16 6" xfId="24302"/>
    <cellStyle name="Millares 3 2 16 7" xfId="24303"/>
    <cellStyle name="Millares 3 2 17" xfId="24304"/>
    <cellStyle name="Millares 3 2 17 2" xfId="24305"/>
    <cellStyle name="Millares 3 2 17 3" xfId="24306"/>
    <cellStyle name="Millares 3 2 17 4" xfId="24307"/>
    <cellStyle name="Millares 3 2 17 5" xfId="24308"/>
    <cellStyle name="Millares 3 2 17 6" xfId="24309"/>
    <cellStyle name="Millares 3 2 17 7" xfId="24310"/>
    <cellStyle name="Millares 3 2 18" xfId="24311"/>
    <cellStyle name="Millares 3 2 18 2" xfId="24312"/>
    <cellStyle name="Millares 3 2 18 3" xfId="24313"/>
    <cellStyle name="Millares 3 2 18 4" xfId="24314"/>
    <cellStyle name="Millares 3 2 18 5" xfId="24315"/>
    <cellStyle name="Millares 3 2 18 6" xfId="24316"/>
    <cellStyle name="Millares 3 2 18 7" xfId="24317"/>
    <cellStyle name="Millares 3 2 19" xfId="24318"/>
    <cellStyle name="Millares 3 2 19 2" xfId="24319"/>
    <cellStyle name="Millares 3 2 19 3" xfId="24320"/>
    <cellStyle name="Millares 3 2 19 4" xfId="24321"/>
    <cellStyle name="Millares 3 2 19 5" xfId="24322"/>
    <cellStyle name="Millares 3 2 19 6" xfId="24323"/>
    <cellStyle name="Millares 3 2 19 7" xfId="24324"/>
    <cellStyle name="Millares 3 2 2" xfId="24325"/>
    <cellStyle name="Millares 3 2 2 10" xfId="24326"/>
    <cellStyle name="Millares 3 2 2 11" xfId="24327"/>
    <cellStyle name="Millares 3 2 2 12" xfId="24328"/>
    <cellStyle name="Millares 3 2 2 13" xfId="24329"/>
    <cellStyle name="Millares 3 2 2 14" xfId="24330"/>
    <cellStyle name="Millares 3 2 2 15" xfId="24331"/>
    <cellStyle name="Millares 3 2 2 16" xfId="24332"/>
    <cellStyle name="Millares 3 2 2 16 2" xfId="24333"/>
    <cellStyle name="Millares 3 2 2 16 3" xfId="24334"/>
    <cellStyle name="Millares 3 2 2 16 4" xfId="24335"/>
    <cellStyle name="Millares 3 2 2 16 5" xfId="24336"/>
    <cellStyle name="Millares 3 2 2 16 6" xfId="24337"/>
    <cellStyle name="Millares 3 2 2 16 7" xfId="24338"/>
    <cellStyle name="Millares 3 2 2 17" xfId="24339"/>
    <cellStyle name="Millares 3 2 2 17 2" xfId="24340"/>
    <cellStyle name="Millares 3 2 2 17 3" xfId="24341"/>
    <cellStyle name="Millares 3 2 2 17 4" xfId="24342"/>
    <cellStyle name="Millares 3 2 2 17 5" xfId="24343"/>
    <cellStyle name="Millares 3 2 2 18" xfId="24344"/>
    <cellStyle name="Millares 3 2 2 18 2" xfId="24345"/>
    <cellStyle name="Millares 3 2 2 18 3" xfId="24346"/>
    <cellStyle name="Millares 3 2 2 18 4" xfId="24347"/>
    <cellStyle name="Millares 3 2 2 19" xfId="24348"/>
    <cellStyle name="Millares 3 2 2 2" xfId="24349"/>
    <cellStyle name="Millares 3 2 2 2 10" xfId="24350"/>
    <cellStyle name="Millares 3 2 2 2 11" xfId="24351"/>
    <cellStyle name="Millares 3 2 2 2 12" xfId="24352"/>
    <cellStyle name="Millares 3 2 2 2 13" xfId="24353"/>
    <cellStyle name="Millares 3 2 2 2 14" xfId="24354"/>
    <cellStyle name="Millares 3 2 2 2 15" xfId="24355"/>
    <cellStyle name="Millares 3 2 2 2 16" xfId="24356"/>
    <cellStyle name="Millares 3 2 2 2 17" xfId="24357"/>
    <cellStyle name="Millares 3 2 2 2 18" xfId="24358"/>
    <cellStyle name="Millares 3 2 2 2 19" xfId="24359"/>
    <cellStyle name="Millares 3 2 2 2 2" xfId="24360"/>
    <cellStyle name="Millares 3 2 2 2 2 10" xfId="24361"/>
    <cellStyle name="Millares 3 2 2 2 2 11" xfId="24362"/>
    <cellStyle name="Millares 3 2 2 2 2 12" xfId="24363"/>
    <cellStyle name="Millares 3 2 2 2 2 13" xfId="24364"/>
    <cellStyle name="Millares 3 2 2 2 2 14" xfId="24365"/>
    <cellStyle name="Millares 3 2 2 2 2 15" xfId="24366"/>
    <cellStyle name="Millares 3 2 2 2 2 16" xfId="24367"/>
    <cellStyle name="Millares 3 2 2 2 2 17" xfId="24368"/>
    <cellStyle name="Millares 3 2 2 2 2 18" xfId="24369"/>
    <cellStyle name="Millares 3 2 2 2 2 19" xfId="24370"/>
    <cellStyle name="Millares 3 2 2 2 2 2" xfId="24371"/>
    <cellStyle name="Millares 3 2 2 2 2 2 10" xfId="24372"/>
    <cellStyle name="Millares 3 2 2 2 2 2 11" xfId="24373"/>
    <cellStyle name="Millares 3 2 2 2 2 2 12" xfId="24374"/>
    <cellStyle name="Millares 3 2 2 2 2 2 13" xfId="24375"/>
    <cellStyle name="Millares 3 2 2 2 2 2 14" xfId="24376"/>
    <cellStyle name="Millares 3 2 2 2 2 2 15" xfId="24377"/>
    <cellStyle name="Millares 3 2 2 2 2 2 16" xfId="24378"/>
    <cellStyle name="Millares 3 2 2 2 2 2 17" xfId="24379"/>
    <cellStyle name="Millares 3 2 2 2 2 2 18" xfId="24380"/>
    <cellStyle name="Millares 3 2 2 2 2 2 19" xfId="24381"/>
    <cellStyle name="Millares 3 2 2 2 2 2 2" xfId="24382"/>
    <cellStyle name="Millares 3 2 2 2 2 2 2 2" xfId="24383"/>
    <cellStyle name="Millares 3 2 2 2 2 2 20" xfId="24384"/>
    <cellStyle name="Millares 3 2 2 2 2 2 21" xfId="24385"/>
    <cellStyle name="Millares 3 2 2 2 2 2 22" xfId="24386"/>
    <cellStyle name="Millares 3 2 2 2 2 2 23" xfId="24387"/>
    <cellStyle name="Millares 3 2 2 2 2 2 24" xfId="24388"/>
    <cellStyle name="Millares 3 2 2 2 2 2 25" xfId="24389"/>
    <cellStyle name="Millares 3 2 2 2 2 2 26" xfId="24390"/>
    <cellStyle name="Millares 3 2 2 2 2 2 27" xfId="24391"/>
    <cellStyle name="Millares 3 2 2 2 2 2 28" xfId="24392"/>
    <cellStyle name="Millares 3 2 2 2 2 2 29" xfId="24393"/>
    <cellStyle name="Millares 3 2 2 2 2 2 3" xfId="24394"/>
    <cellStyle name="Millares 3 2 2 2 2 2 4" xfId="24395"/>
    <cellStyle name="Millares 3 2 2 2 2 2 5" xfId="24396"/>
    <cellStyle name="Millares 3 2 2 2 2 2 6" xfId="24397"/>
    <cellStyle name="Millares 3 2 2 2 2 2 7" xfId="24398"/>
    <cellStyle name="Millares 3 2 2 2 2 2 8" xfId="24399"/>
    <cellStyle name="Millares 3 2 2 2 2 2 9" xfId="24400"/>
    <cellStyle name="Millares 3 2 2 2 2 20" xfId="24401"/>
    <cellStyle name="Millares 3 2 2 2 2 21" xfId="24402"/>
    <cellStyle name="Millares 3 2 2 2 2 22" xfId="24403"/>
    <cellStyle name="Millares 3 2 2 2 2 23" xfId="24404"/>
    <cellStyle name="Millares 3 2 2 2 2 24" xfId="24405"/>
    <cellStyle name="Millares 3 2 2 2 2 25" xfId="24406"/>
    <cellStyle name="Millares 3 2 2 2 2 26" xfId="24407"/>
    <cellStyle name="Millares 3 2 2 2 2 27" xfId="24408"/>
    <cellStyle name="Millares 3 2 2 2 2 28" xfId="24409"/>
    <cellStyle name="Millares 3 2 2 2 2 29" xfId="24410"/>
    <cellStyle name="Millares 3 2 2 2 2 3" xfId="24411"/>
    <cellStyle name="Millares 3 2 2 2 2 30" xfId="24412"/>
    <cellStyle name="Millares 3 2 2 2 2 31" xfId="24413"/>
    <cellStyle name="Millares 3 2 2 2 2 32" xfId="24414"/>
    <cellStyle name="Millares 3 2 2 2 2 33" xfId="24415"/>
    <cellStyle name="Millares 3 2 2 2 2 34" xfId="24416"/>
    <cellStyle name="Millares 3 2 2 2 2 35" xfId="24417"/>
    <cellStyle name="Millares 3 2 2 2 2 4" xfId="24418"/>
    <cellStyle name="Millares 3 2 2 2 2 5" xfId="24419"/>
    <cellStyle name="Millares 3 2 2 2 2 6" xfId="24420"/>
    <cellStyle name="Millares 3 2 2 2 2 7" xfId="24421"/>
    <cellStyle name="Millares 3 2 2 2 2 8" xfId="24422"/>
    <cellStyle name="Millares 3 2 2 2 2 9" xfId="24423"/>
    <cellStyle name="Millares 3 2 2 2 20" xfId="24424"/>
    <cellStyle name="Millares 3 2 2 2 21" xfId="24425"/>
    <cellStyle name="Millares 3 2 2 2 22" xfId="24426"/>
    <cellStyle name="Millares 3 2 2 2 23" xfId="24427"/>
    <cellStyle name="Millares 3 2 2 2 24" xfId="24428"/>
    <cellStyle name="Millares 3 2 2 2 25" xfId="24429"/>
    <cellStyle name="Millares 3 2 2 2 26" xfId="24430"/>
    <cellStyle name="Millares 3 2 2 2 27" xfId="24431"/>
    <cellStyle name="Millares 3 2 2 2 28" xfId="24432"/>
    <cellStyle name="Millares 3 2 2 2 29" xfId="24433"/>
    <cellStyle name="Millares 3 2 2 2 3" xfId="24434"/>
    <cellStyle name="Millares 3 2 2 2 30" xfId="24435"/>
    <cellStyle name="Millares 3 2 2 2 31" xfId="24436"/>
    <cellStyle name="Millares 3 2 2 2 32" xfId="24437"/>
    <cellStyle name="Millares 3 2 2 2 33" xfId="24438"/>
    <cellStyle name="Millares 3 2 2 2 34" xfId="24439"/>
    <cellStyle name="Millares 3 2 2 2 35" xfId="24440"/>
    <cellStyle name="Millares 3 2 2 2 36" xfId="24441"/>
    <cellStyle name="Millares 3 2 2 2 37" xfId="24442"/>
    <cellStyle name="Millares 3 2 2 2 38" xfId="24443"/>
    <cellStyle name="Millares 3 2 2 2 4" xfId="24444"/>
    <cellStyle name="Millares 3 2 2 2 5" xfId="24445"/>
    <cellStyle name="Millares 3 2 2 2 6" xfId="24446"/>
    <cellStyle name="Millares 3 2 2 2 7" xfId="24447"/>
    <cellStyle name="Millares 3 2 2 2 8" xfId="24448"/>
    <cellStyle name="Millares 3 2 2 2 9" xfId="24449"/>
    <cellStyle name="Millares 3 2 2 20" xfId="24450"/>
    <cellStyle name="Millares 3 2 2 21" xfId="24451"/>
    <cellStyle name="Millares 3 2 2 22" xfId="24452"/>
    <cellStyle name="Millares 3 2 2 23" xfId="24453"/>
    <cellStyle name="Millares 3 2 2 24" xfId="24454"/>
    <cellStyle name="Millares 3 2 2 25" xfId="24455"/>
    <cellStyle name="Millares 3 2 2 26" xfId="24456"/>
    <cellStyle name="Millares 3 2 2 27" xfId="24457"/>
    <cellStyle name="Millares 3 2 2 28" xfId="24458"/>
    <cellStyle name="Millares 3 2 2 29" xfId="24459"/>
    <cellStyle name="Millares 3 2 2 3" xfId="24460"/>
    <cellStyle name="Millares 3 2 2 30" xfId="24461"/>
    <cellStyle name="Millares 3 2 2 31" xfId="24462"/>
    <cellStyle name="Millares 3 2 2 32" xfId="24463"/>
    <cellStyle name="Millares 3 2 2 33" xfId="24464"/>
    <cellStyle name="Millares 3 2 2 34" xfId="24465"/>
    <cellStyle name="Millares 3 2 2 35" xfId="24466"/>
    <cellStyle name="Millares 3 2 2 36" xfId="24467"/>
    <cellStyle name="Millares 3 2 2 37" xfId="24468"/>
    <cellStyle name="Millares 3 2 2 38" xfId="24469"/>
    <cellStyle name="Millares 3 2 2 39" xfId="24470"/>
    <cellStyle name="Millares 3 2 2 4" xfId="24471"/>
    <cellStyle name="Millares 3 2 2 40" xfId="24472"/>
    <cellStyle name="Millares 3 2 2 41" xfId="24473"/>
    <cellStyle name="Millares 3 2 2 42" xfId="24474"/>
    <cellStyle name="Millares 3 2 2 43" xfId="24475"/>
    <cellStyle name="Millares 3 2 2 44" xfId="24476"/>
    <cellStyle name="Millares 3 2 2 45" xfId="24477"/>
    <cellStyle name="Millares 3 2 2 46" xfId="24478"/>
    <cellStyle name="Millares 3 2 2 47" xfId="24479"/>
    <cellStyle name="Millares 3 2 2 48" xfId="24480"/>
    <cellStyle name="Millares 3 2 2 49" xfId="24481"/>
    <cellStyle name="Millares 3 2 2 5" xfId="24482"/>
    <cellStyle name="Millares 3 2 2 50" xfId="24483"/>
    <cellStyle name="Millares 3 2 2 51" xfId="24484"/>
    <cellStyle name="Millares 3 2 2 52" xfId="24485"/>
    <cellStyle name="Millares 3 2 2 53" xfId="24486"/>
    <cellStyle name="Millares 3 2 2 54" xfId="24487"/>
    <cellStyle name="Millares 3 2 2 55" xfId="24488"/>
    <cellStyle name="Millares 3 2 2 6" xfId="24489"/>
    <cellStyle name="Millares 3 2 2 7" xfId="24490"/>
    <cellStyle name="Millares 3 2 2 8" xfId="24491"/>
    <cellStyle name="Millares 3 2 2 9" xfId="24492"/>
    <cellStyle name="Millares 3 2 20" xfId="24493"/>
    <cellStyle name="Millares 3 2 20 2" xfId="24494"/>
    <cellStyle name="Millares 3 2 20 3" xfId="24495"/>
    <cellStyle name="Millares 3 2 20 4" xfId="24496"/>
    <cellStyle name="Millares 3 2 20 5" xfId="24497"/>
    <cellStyle name="Millares 3 2 20 6" xfId="24498"/>
    <cellStyle name="Millares 3 2 20 7" xfId="24499"/>
    <cellStyle name="Millares 3 2 21" xfId="24500"/>
    <cellStyle name="Millares 3 2 21 2" xfId="24501"/>
    <cellStyle name="Millares 3 2 21 3" xfId="24502"/>
    <cellStyle name="Millares 3 2 21 4" xfId="24503"/>
    <cellStyle name="Millares 3 2 21 5" xfId="24504"/>
    <cellStyle name="Millares 3 2 21 6" xfId="24505"/>
    <cellStyle name="Millares 3 2 21 7" xfId="24506"/>
    <cellStyle name="Millares 3 2 22" xfId="24507"/>
    <cellStyle name="Millares 3 2 23" xfId="24508"/>
    <cellStyle name="Millares 3 2 24" xfId="24509"/>
    <cellStyle name="Millares 3 2 25" xfId="24510"/>
    <cellStyle name="Millares 3 2 26" xfId="24511"/>
    <cellStyle name="Millares 3 2 27" xfId="24512"/>
    <cellStyle name="Millares 3 2 28" xfId="24513"/>
    <cellStyle name="Millares 3 2 29" xfId="24514"/>
    <cellStyle name="Millares 3 2 3" xfId="24515"/>
    <cellStyle name="Millares 3 2 3 2" xfId="24516"/>
    <cellStyle name="Millares 3 2 3 2 2" xfId="24517"/>
    <cellStyle name="Millares 3 2 3 3" xfId="24518"/>
    <cellStyle name="Millares 3 2 3 4" xfId="24519"/>
    <cellStyle name="Millares 3 2 30" xfId="24520"/>
    <cellStyle name="Millares 3 2 31" xfId="24521"/>
    <cellStyle name="Millares 3 2 32" xfId="24522"/>
    <cellStyle name="Millares 3 2 33" xfId="24523"/>
    <cellStyle name="Millares 3 2 34" xfId="24524"/>
    <cellStyle name="Millares 3 2 35" xfId="24525"/>
    <cellStyle name="Millares 3 2 36" xfId="24526"/>
    <cellStyle name="Millares 3 2 37" xfId="24527"/>
    <cellStyle name="Millares 3 2 38" xfId="24528"/>
    <cellStyle name="Millares 3 2 39" xfId="24529"/>
    <cellStyle name="Millares 3 2 4" xfId="24530"/>
    <cellStyle name="Millares 3 2 4 2" xfId="24531"/>
    <cellStyle name="Millares 3 2 4 2 2" xfId="24532"/>
    <cellStyle name="Millares 3 2 4 3" xfId="24533"/>
    <cellStyle name="Millares 3 2 4 4" xfId="24534"/>
    <cellStyle name="Millares 3 2 40" xfId="24535"/>
    <cellStyle name="Millares 3 2 41" xfId="24536"/>
    <cellStyle name="Millares 3 2 42" xfId="24537"/>
    <cellStyle name="Millares 3 2 43" xfId="24538"/>
    <cellStyle name="Millares 3 2 44" xfId="24539"/>
    <cellStyle name="Millares 3 2 45" xfId="24540"/>
    <cellStyle name="Millares 3 2 46" xfId="24541"/>
    <cellStyle name="Millares 3 2 47" xfId="24542"/>
    <cellStyle name="Millares 3 2 48" xfId="24543"/>
    <cellStyle name="Millares 3 2 49" xfId="24544"/>
    <cellStyle name="Millares 3 2 5" xfId="24545"/>
    <cellStyle name="Millares 3 2 5 2" xfId="24546"/>
    <cellStyle name="Millares 3 2 5 2 2" xfId="24547"/>
    <cellStyle name="Millares 3 2 5 3" xfId="24548"/>
    <cellStyle name="Millares 3 2 5 4" xfId="24549"/>
    <cellStyle name="Millares 3 2 50" xfId="24550"/>
    <cellStyle name="Millares 3 2 51" xfId="24551"/>
    <cellStyle name="Millares 3 2 52" xfId="24552"/>
    <cellStyle name="Millares 3 2 53" xfId="24553"/>
    <cellStyle name="Millares 3 2 54" xfId="24554"/>
    <cellStyle name="Millares 3 2 55" xfId="24555"/>
    <cellStyle name="Millares 3 2 56" xfId="24556"/>
    <cellStyle name="Millares 3 2 57" xfId="24557"/>
    <cellStyle name="Millares 3 2 58" xfId="24558"/>
    <cellStyle name="Millares 3 2 59" xfId="24559"/>
    <cellStyle name="Millares 3 2 6" xfId="24560"/>
    <cellStyle name="Millares 3 2 6 2" xfId="24561"/>
    <cellStyle name="Millares 3 2 6 2 2" xfId="24562"/>
    <cellStyle name="Millares 3 2 6 3" xfId="24563"/>
    <cellStyle name="Millares 3 2 6 4" xfId="24564"/>
    <cellStyle name="Millares 3 2 60" xfId="24565"/>
    <cellStyle name="Millares 3 2 61" xfId="24566"/>
    <cellStyle name="Millares 3 2 62" xfId="24567"/>
    <cellStyle name="Millares 3 2 63" xfId="24568"/>
    <cellStyle name="Millares 3 2 64" xfId="24569"/>
    <cellStyle name="Millares 3 2 65" xfId="24570"/>
    <cellStyle name="Millares 3 2 66" xfId="24571"/>
    <cellStyle name="Millares 3 2 67" xfId="24572"/>
    <cellStyle name="Millares 3 2 68" xfId="24573"/>
    <cellStyle name="Millares 3 2 69" xfId="24574"/>
    <cellStyle name="Millares 3 2 7" xfId="24575"/>
    <cellStyle name="Millares 3 2 7 2" xfId="24576"/>
    <cellStyle name="Millares 3 2 7 2 2" xfId="24577"/>
    <cellStyle name="Millares 3 2 7 3" xfId="24578"/>
    <cellStyle name="Millares 3 2 7 4" xfId="24579"/>
    <cellStyle name="Millares 3 2 70" xfId="24580"/>
    <cellStyle name="Millares 3 2 71" xfId="24581"/>
    <cellStyle name="Millares 3 2 72" xfId="24582"/>
    <cellStyle name="Millares 3 2 73" xfId="24583"/>
    <cellStyle name="Millares 3 2 74" xfId="24584"/>
    <cellStyle name="Millares 3 2 75" xfId="24585"/>
    <cellStyle name="Millares 3 2 76" xfId="24586"/>
    <cellStyle name="Millares 3 2 77" xfId="24587"/>
    <cellStyle name="Millares 3 2 8" xfId="24588"/>
    <cellStyle name="Millares 3 2 8 2" xfId="24589"/>
    <cellStyle name="Millares 3 2 8 2 2" xfId="24590"/>
    <cellStyle name="Millares 3 2 8 3" xfId="24591"/>
    <cellStyle name="Millares 3 2 8 4" xfId="24592"/>
    <cellStyle name="Millares 3 2 9" xfId="24593"/>
    <cellStyle name="Millares 3 2 9 2" xfId="24594"/>
    <cellStyle name="Millares 3 2 9 2 2" xfId="24595"/>
    <cellStyle name="Millares 3 2 9 3" xfId="24596"/>
    <cellStyle name="Millares 3 2 9 4" xfId="24597"/>
    <cellStyle name="Millares 3 20" xfId="24598"/>
    <cellStyle name="Millares 3 20 2" xfId="24599"/>
    <cellStyle name="Millares 3 20 2 2" xfId="24600"/>
    <cellStyle name="Millares 3 20 3" xfId="24601"/>
    <cellStyle name="Millares 3 20 4" xfId="24602"/>
    <cellStyle name="Millares 3 21" xfId="24603"/>
    <cellStyle name="Millares 3 21 2" xfId="24604"/>
    <cellStyle name="Millares 3 21 2 2" xfId="24605"/>
    <cellStyle name="Millares 3 21 3" xfId="24606"/>
    <cellStyle name="Millares 3 21 4" xfId="24607"/>
    <cellStyle name="Millares 3 22" xfId="24608"/>
    <cellStyle name="Millares 3 22 2" xfId="24609"/>
    <cellStyle name="Millares 3 22 2 2" xfId="24610"/>
    <cellStyle name="Millares 3 22 3" xfId="24611"/>
    <cellStyle name="Millares 3 22 4" xfId="24612"/>
    <cellStyle name="Millares 3 23" xfId="24613"/>
    <cellStyle name="Millares 3 23 10" xfId="24614"/>
    <cellStyle name="Millares 3 23 10 2" xfId="24615"/>
    <cellStyle name="Millares 3 23 10 3" xfId="24616"/>
    <cellStyle name="Millares 3 23 10 4" xfId="24617"/>
    <cellStyle name="Millares 3 23 11" xfId="24618"/>
    <cellStyle name="Millares 3 23 12" xfId="24619"/>
    <cellStyle name="Millares 3 23 13" xfId="24620"/>
    <cellStyle name="Millares 3 23 14" xfId="24621"/>
    <cellStyle name="Millares 3 23 15" xfId="24622"/>
    <cellStyle name="Millares 3 23 16" xfId="24623"/>
    <cellStyle name="Millares 3 23 17" xfId="24624"/>
    <cellStyle name="Millares 3 23 18" xfId="24625"/>
    <cellStyle name="Millares 3 23 19" xfId="24626"/>
    <cellStyle name="Millares 3 23 2" xfId="24627"/>
    <cellStyle name="Millares 3 23 2 10" xfId="24628"/>
    <cellStyle name="Millares 3 23 2 11" xfId="24629"/>
    <cellStyle name="Millares 3 23 2 12" xfId="24630"/>
    <cellStyle name="Millares 3 23 2 13" xfId="24631"/>
    <cellStyle name="Millares 3 23 2 14" xfId="24632"/>
    <cellStyle name="Millares 3 23 2 15" xfId="24633"/>
    <cellStyle name="Millares 3 23 2 2" xfId="24634"/>
    <cellStyle name="Millares 3 23 2 2 10" xfId="24635"/>
    <cellStyle name="Millares 3 23 2 2 11" xfId="24636"/>
    <cellStyle name="Millares 3 23 2 2 12" xfId="24637"/>
    <cellStyle name="Millares 3 23 2 2 13" xfId="24638"/>
    <cellStyle name="Millares 3 23 2 2 14" xfId="24639"/>
    <cellStyle name="Millares 3 23 2 2 2" xfId="24640"/>
    <cellStyle name="Millares 3 23 2 2 3" xfId="24641"/>
    <cellStyle name="Millares 3 23 2 2 4" xfId="24642"/>
    <cellStyle name="Millares 3 23 2 2 5" xfId="24643"/>
    <cellStyle name="Millares 3 23 2 2 6" xfId="24644"/>
    <cellStyle name="Millares 3 23 2 2 7" xfId="24645"/>
    <cellStyle name="Millares 3 23 2 2 8" xfId="24646"/>
    <cellStyle name="Millares 3 23 2 2 9" xfId="24647"/>
    <cellStyle name="Millares 3 23 2 3" xfId="24648"/>
    <cellStyle name="Millares 3 23 2 4" xfId="24649"/>
    <cellStyle name="Millares 3 23 2 5" xfId="24650"/>
    <cellStyle name="Millares 3 23 2 6" xfId="24651"/>
    <cellStyle name="Millares 3 23 2 7" xfId="24652"/>
    <cellStyle name="Millares 3 23 2 8" xfId="24653"/>
    <cellStyle name="Millares 3 23 2 9" xfId="24654"/>
    <cellStyle name="Millares 3 23 20" xfId="24655"/>
    <cellStyle name="Millares 3 23 21" xfId="24656"/>
    <cellStyle name="Millares 3 23 22" xfId="24657"/>
    <cellStyle name="Millares 3 23 23" xfId="24658"/>
    <cellStyle name="Millares 3 23 24" xfId="24659"/>
    <cellStyle name="Millares 3 23 25" xfId="24660"/>
    <cellStyle name="Millares 3 23 3" xfId="24661"/>
    <cellStyle name="Millares 3 23 4" xfId="24662"/>
    <cellStyle name="Millares 3 23 5" xfId="24663"/>
    <cellStyle name="Millares 3 23 6" xfId="24664"/>
    <cellStyle name="Millares 3 23 7" xfId="24665"/>
    <cellStyle name="Millares 3 23 8" xfId="24666"/>
    <cellStyle name="Millares 3 23 8 10" xfId="24667"/>
    <cellStyle name="Millares 3 23 8 11" xfId="24668"/>
    <cellStyle name="Millares 3 23 8 12" xfId="24669"/>
    <cellStyle name="Millares 3 23 8 2" xfId="24670"/>
    <cellStyle name="Millares 3 23 8 3" xfId="24671"/>
    <cellStyle name="Millares 3 23 8 4" xfId="24672"/>
    <cellStyle name="Millares 3 23 8 5" xfId="24673"/>
    <cellStyle name="Millares 3 23 8 6" xfId="24674"/>
    <cellStyle name="Millares 3 23 8 7" xfId="24675"/>
    <cellStyle name="Millares 3 23 8 8" xfId="24676"/>
    <cellStyle name="Millares 3 23 8 9" xfId="24677"/>
    <cellStyle name="Millares 3 23 9" xfId="24678"/>
    <cellStyle name="Millares 3 23 9 2" xfId="24679"/>
    <cellStyle name="Millares 3 23 9 3" xfId="24680"/>
    <cellStyle name="Millares 3 23 9 4" xfId="24681"/>
    <cellStyle name="Millares 3 23 9 5" xfId="24682"/>
    <cellStyle name="Millares 3 24" xfId="24683"/>
    <cellStyle name="Millares 3 24 10" xfId="24684"/>
    <cellStyle name="Millares 3 24 2" xfId="24685"/>
    <cellStyle name="Millares 3 24 2 2" xfId="24686"/>
    <cellStyle name="Millares 3 24 2 2 2" xfId="24687"/>
    <cellStyle name="Millares 3 24 2 2 3" xfId="24688"/>
    <cellStyle name="Millares 3 24 2 3" xfId="24689"/>
    <cellStyle name="Millares 3 24 2 4" xfId="24690"/>
    <cellStyle name="Millares 3 24 3" xfId="24691"/>
    <cellStyle name="Millares 3 24 4" xfId="24692"/>
    <cellStyle name="Millares 3 24 5" xfId="24693"/>
    <cellStyle name="Millares 3 24 6" xfId="24694"/>
    <cellStyle name="Millares 3 24 7" xfId="24695"/>
    <cellStyle name="Millares 3 24 8" xfId="24696"/>
    <cellStyle name="Millares 3 24 9" xfId="24697"/>
    <cellStyle name="Millares 3 25" xfId="24698"/>
    <cellStyle name="Millares 3 25 2" xfId="24699"/>
    <cellStyle name="Millares 3 25 3" xfId="24700"/>
    <cellStyle name="Millares 3 25 4" xfId="24701"/>
    <cellStyle name="Millares 3 25 5" xfId="24702"/>
    <cellStyle name="Millares 3 25 6" xfId="24703"/>
    <cellStyle name="Millares 3 25 7" xfId="24704"/>
    <cellStyle name="Millares 3 25 8" xfId="24705"/>
    <cellStyle name="Millares 3 25 9" xfId="24706"/>
    <cellStyle name="Millares 3 26" xfId="24707"/>
    <cellStyle name="Millares 3 26 2" xfId="24708"/>
    <cellStyle name="Millares 3 26 3" xfId="24709"/>
    <cellStyle name="Millares 3 26 4" xfId="24710"/>
    <cellStyle name="Millares 3 26 5" xfId="24711"/>
    <cellStyle name="Millares 3 26 6" xfId="24712"/>
    <cellStyle name="Millares 3 26 7" xfId="24713"/>
    <cellStyle name="Millares 3 26 8" xfId="24714"/>
    <cellStyle name="Millares 3 27" xfId="24715"/>
    <cellStyle name="Millares 3 27 2" xfId="24716"/>
    <cellStyle name="Millares 3 27 3" xfId="24717"/>
    <cellStyle name="Millares 3 27 4" xfId="24718"/>
    <cellStyle name="Millares 3 27 5" xfId="24719"/>
    <cellStyle name="Millares 3 27 6" xfId="24720"/>
    <cellStyle name="Millares 3 27 7" xfId="24721"/>
    <cellStyle name="Millares 3 27 8" xfId="24722"/>
    <cellStyle name="Millares 3 28" xfId="24723"/>
    <cellStyle name="Millares 3 28 2" xfId="24724"/>
    <cellStyle name="Millares 3 28 3" xfId="24725"/>
    <cellStyle name="Millares 3 28 4" xfId="24726"/>
    <cellStyle name="Millares 3 28 5" xfId="24727"/>
    <cellStyle name="Millares 3 28 6" xfId="24728"/>
    <cellStyle name="Millares 3 28 7" xfId="24729"/>
    <cellStyle name="Millares 3 28 8" xfId="24730"/>
    <cellStyle name="Millares 3 29" xfId="24731"/>
    <cellStyle name="Millares 3 29 10" xfId="24732"/>
    <cellStyle name="Millares 3 29 11" xfId="24733"/>
    <cellStyle name="Millares 3 29 12" xfId="24734"/>
    <cellStyle name="Millares 3 29 13" xfId="24735"/>
    <cellStyle name="Millares 3 29 14" xfId="24736"/>
    <cellStyle name="Millares 3 29 15" xfId="24737"/>
    <cellStyle name="Millares 3 29 16" xfId="24738"/>
    <cellStyle name="Millares 3 29 17" xfId="24739"/>
    <cellStyle name="Millares 3 29 18" xfId="24740"/>
    <cellStyle name="Millares 3 29 2" xfId="24741"/>
    <cellStyle name="Millares 3 29 2 2" xfId="24742"/>
    <cellStyle name="Millares 3 29 2 3" xfId="24743"/>
    <cellStyle name="Millares 3 29 2 4" xfId="24744"/>
    <cellStyle name="Millares 3 29 2 5" xfId="24745"/>
    <cellStyle name="Millares 3 29 2 6" xfId="24746"/>
    <cellStyle name="Millares 3 29 2 7" xfId="24747"/>
    <cellStyle name="Millares 3 29 3" xfId="24748"/>
    <cellStyle name="Millares 3 29 4" xfId="24749"/>
    <cellStyle name="Millares 3 29 5" xfId="24750"/>
    <cellStyle name="Millares 3 29 6" xfId="24751"/>
    <cellStyle name="Millares 3 29 7" xfId="24752"/>
    <cellStyle name="Millares 3 29 8" xfId="24753"/>
    <cellStyle name="Millares 3 29 9" xfId="24754"/>
    <cellStyle name="Millares 3 3" xfId="24755"/>
    <cellStyle name="Millares 3 3 10" xfId="24756"/>
    <cellStyle name="Millares 3 3 11" xfId="24757"/>
    <cellStyle name="Millares 3 3 12" xfId="24758"/>
    <cellStyle name="Millares 3 3 13" xfId="24759"/>
    <cellStyle name="Millares 3 3 14" xfId="24760"/>
    <cellStyle name="Millares 3 3 15" xfId="24761"/>
    <cellStyle name="Millares 3 3 16" xfId="24762"/>
    <cellStyle name="Millares 3 3 17" xfId="24763"/>
    <cellStyle name="Millares 3 3 18" xfId="24764"/>
    <cellStyle name="Millares 3 3 19" xfId="24765"/>
    <cellStyle name="Millares 3 3 2" xfId="24766"/>
    <cellStyle name="Millares 3 3 2 10" xfId="24767"/>
    <cellStyle name="Millares 3 3 2 11" xfId="24768"/>
    <cellStyle name="Millares 3 3 2 12" xfId="24769"/>
    <cellStyle name="Millares 3 3 2 13" xfId="24770"/>
    <cellStyle name="Millares 3 3 2 14" xfId="24771"/>
    <cellStyle name="Millares 3 3 2 15" xfId="24772"/>
    <cellStyle name="Millares 3 3 2 16" xfId="24773"/>
    <cellStyle name="Millares 3 3 2 17" xfId="24774"/>
    <cellStyle name="Millares 3 3 2 2" xfId="24775"/>
    <cellStyle name="Millares 3 3 2 3" xfId="24776"/>
    <cellStyle name="Millares 3 3 2 4" xfId="24777"/>
    <cellStyle name="Millares 3 3 2 5" xfId="24778"/>
    <cellStyle name="Millares 3 3 2 6" xfId="24779"/>
    <cellStyle name="Millares 3 3 2 7" xfId="24780"/>
    <cellStyle name="Millares 3 3 2 8" xfId="24781"/>
    <cellStyle name="Millares 3 3 2 9" xfId="24782"/>
    <cellStyle name="Millares 3 3 3" xfId="24783"/>
    <cellStyle name="Millares 3 3 3 2" xfId="24784"/>
    <cellStyle name="Millares 3 3 3 3" xfId="24785"/>
    <cellStyle name="Millares 3 3 3 4" xfId="24786"/>
    <cellStyle name="Millares 3 3 3 5" xfId="24787"/>
    <cellStyle name="Millares 3 3 3 6" xfId="24788"/>
    <cellStyle name="Millares 3 3 3 7" xfId="24789"/>
    <cellStyle name="Millares 3 3 4" xfId="24790"/>
    <cellStyle name="Millares 3 3 5" xfId="24791"/>
    <cellStyle name="Millares 3 3 6" xfId="24792"/>
    <cellStyle name="Millares 3 3 7" xfId="24793"/>
    <cellStyle name="Millares 3 3 8" xfId="24794"/>
    <cellStyle name="Millares 3 3 9" xfId="24795"/>
    <cellStyle name="Millares 3 30" xfId="24796"/>
    <cellStyle name="Millares 3 30 10" xfId="24797"/>
    <cellStyle name="Millares 3 30 11" xfId="24798"/>
    <cellStyle name="Millares 3 30 2" xfId="24799"/>
    <cellStyle name="Millares 3 30 2 2" xfId="24800"/>
    <cellStyle name="Millares 3 30 2 3" xfId="24801"/>
    <cellStyle name="Millares 3 30 2 4" xfId="24802"/>
    <cellStyle name="Millares 3 30 2 5" xfId="24803"/>
    <cellStyle name="Millares 3 30 2 6" xfId="24804"/>
    <cellStyle name="Millares 3 30 2 7" xfId="24805"/>
    <cellStyle name="Millares 3 30 3" xfId="24806"/>
    <cellStyle name="Millares 3 30 4" xfId="24807"/>
    <cellStyle name="Millares 3 30 5" xfId="24808"/>
    <cellStyle name="Millares 3 30 6" xfId="24809"/>
    <cellStyle name="Millares 3 30 7" xfId="24810"/>
    <cellStyle name="Millares 3 30 8" xfId="24811"/>
    <cellStyle name="Millares 3 30 9" xfId="24812"/>
    <cellStyle name="Millares 3 31" xfId="24813"/>
    <cellStyle name="Millares 3 31 10" xfId="24814"/>
    <cellStyle name="Millares 3 31 2" xfId="24815"/>
    <cellStyle name="Millares 3 31 2 2" xfId="24816"/>
    <cellStyle name="Millares 3 31 2 3" xfId="24817"/>
    <cellStyle name="Millares 3 31 2 4" xfId="24818"/>
    <cellStyle name="Millares 3 31 2 5" xfId="24819"/>
    <cellStyle name="Millares 3 31 2 6" xfId="24820"/>
    <cellStyle name="Millares 3 31 2 7" xfId="24821"/>
    <cellStyle name="Millares 3 31 3" xfId="24822"/>
    <cellStyle name="Millares 3 31 4" xfId="24823"/>
    <cellStyle name="Millares 3 31 5" xfId="24824"/>
    <cellStyle name="Millares 3 31 6" xfId="24825"/>
    <cellStyle name="Millares 3 31 7" xfId="24826"/>
    <cellStyle name="Millares 3 31 8" xfId="24827"/>
    <cellStyle name="Millares 3 31 9" xfId="24828"/>
    <cellStyle name="Millares 3 32" xfId="24829"/>
    <cellStyle name="Millares 3 32 2" xfId="24830"/>
    <cellStyle name="Millares 3 32 3" xfId="24831"/>
    <cellStyle name="Millares 3 32 4" xfId="24832"/>
    <cellStyle name="Millares 3 32 5" xfId="24833"/>
    <cellStyle name="Millares 3 32 6" xfId="24834"/>
    <cellStyle name="Millares 3 32 7" xfId="24835"/>
    <cellStyle name="Millares 3 32 8" xfId="24836"/>
    <cellStyle name="Millares 3 33" xfId="24837"/>
    <cellStyle name="Millares 3 33 2" xfId="24838"/>
    <cellStyle name="Millares 3 33 3" xfId="24839"/>
    <cellStyle name="Millares 3 33 4" xfId="24840"/>
    <cellStyle name="Millares 3 33 5" xfId="24841"/>
    <cellStyle name="Millares 3 33 6" xfId="24842"/>
    <cellStyle name="Millares 3 33 7" xfId="24843"/>
    <cellStyle name="Millares 3 33 8" xfId="24844"/>
    <cellStyle name="Millares 3 34" xfId="24845"/>
    <cellStyle name="Millares 3 34 2" xfId="24846"/>
    <cellStyle name="Millares 3 34 3" xfId="24847"/>
    <cellStyle name="Millares 3 34 4" xfId="24848"/>
    <cellStyle name="Millares 3 34 5" xfId="24849"/>
    <cellStyle name="Millares 3 34 6" xfId="24850"/>
    <cellStyle name="Millares 3 34 7" xfId="24851"/>
    <cellStyle name="Millares 3 34 8" xfId="24852"/>
    <cellStyle name="Millares 3 35" xfId="24853"/>
    <cellStyle name="Millares 3 35 2" xfId="24854"/>
    <cellStyle name="Millares 3 35 3" xfId="24855"/>
    <cellStyle name="Millares 3 35 4" xfId="24856"/>
    <cellStyle name="Millares 3 35 5" xfId="24857"/>
    <cellStyle name="Millares 3 35 6" xfId="24858"/>
    <cellStyle name="Millares 3 35 7" xfId="24859"/>
    <cellStyle name="Millares 3 35 8" xfId="24860"/>
    <cellStyle name="Millares 3 36" xfId="24861"/>
    <cellStyle name="Millares 3 36 2" xfId="24862"/>
    <cellStyle name="Millares 3 36 3" xfId="24863"/>
    <cellStyle name="Millares 3 36 4" xfId="24864"/>
    <cellStyle name="Millares 3 36 5" xfId="24865"/>
    <cellStyle name="Millares 3 36 6" xfId="24866"/>
    <cellStyle name="Millares 3 36 7" xfId="24867"/>
    <cellStyle name="Millares 3 36 8" xfId="24868"/>
    <cellStyle name="Millares 3 37" xfId="24869"/>
    <cellStyle name="Millares 3 37 2" xfId="24870"/>
    <cellStyle name="Millares 3 37 3" xfId="24871"/>
    <cellStyle name="Millares 3 37 4" xfId="24872"/>
    <cellStyle name="Millares 3 37 5" xfId="24873"/>
    <cellStyle name="Millares 3 37 6" xfId="24874"/>
    <cellStyle name="Millares 3 37 7" xfId="24875"/>
    <cellStyle name="Millares 3 37 8" xfId="24876"/>
    <cellStyle name="Millares 3 38" xfId="24877"/>
    <cellStyle name="Millares 3 38 2" xfId="24878"/>
    <cellStyle name="Millares 3 38 3" xfId="24879"/>
    <cellStyle name="Millares 3 38 4" xfId="24880"/>
    <cellStyle name="Millares 3 38 5" xfId="24881"/>
    <cellStyle name="Millares 3 38 6" xfId="24882"/>
    <cellStyle name="Millares 3 38 7" xfId="24883"/>
    <cellStyle name="Millares 3 39" xfId="24884"/>
    <cellStyle name="Millares 3 39 2" xfId="24885"/>
    <cellStyle name="Millares 3 39 3" xfId="24886"/>
    <cellStyle name="Millares 3 39 4" xfId="24887"/>
    <cellStyle name="Millares 3 39 5" xfId="24888"/>
    <cellStyle name="Millares 3 39 6" xfId="24889"/>
    <cellStyle name="Millares 3 39 7" xfId="24890"/>
    <cellStyle name="Millares 3 4" xfId="24891"/>
    <cellStyle name="Millares 3 4 2" xfId="24892"/>
    <cellStyle name="Millares 3 4 2 2" xfId="24893"/>
    <cellStyle name="Millares 3 4 3" xfId="24894"/>
    <cellStyle name="Millares 3 4 4" xfId="24895"/>
    <cellStyle name="Millares 3 40" xfId="24896"/>
    <cellStyle name="Millares 3 40 2" xfId="24897"/>
    <cellStyle name="Millares 3 40 3" xfId="24898"/>
    <cellStyle name="Millares 3 40 4" xfId="24899"/>
    <cellStyle name="Millares 3 40 5" xfId="24900"/>
    <cellStyle name="Millares 3 40 6" xfId="24901"/>
    <cellStyle name="Millares 3 40 7" xfId="24902"/>
    <cellStyle name="Millares 3 41" xfId="24903"/>
    <cellStyle name="Millares 3 41 2" xfId="24904"/>
    <cellStyle name="Millares 3 41 3" xfId="24905"/>
    <cellStyle name="Millares 3 41 4" xfId="24906"/>
    <cellStyle name="Millares 3 41 5" xfId="24907"/>
    <cellStyle name="Millares 3 41 6" xfId="24908"/>
    <cellStyle name="Millares 3 41 7" xfId="24909"/>
    <cellStyle name="Millares 3 42" xfId="24910"/>
    <cellStyle name="Millares 3 42 2" xfId="24911"/>
    <cellStyle name="Millares 3 42 3" xfId="24912"/>
    <cellStyle name="Millares 3 42 4" xfId="24913"/>
    <cellStyle name="Millares 3 42 5" xfId="24914"/>
    <cellStyle name="Millares 3 42 6" xfId="24915"/>
    <cellStyle name="Millares 3 42 7" xfId="24916"/>
    <cellStyle name="Millares 3 43" xfId="24917"/>
    <cellStyle name="Millares 3 43 2" xfId="24918"/>
    <cellStyle name="Millares 3 43 3" xfId="24919"/>
    <cellStyle name="Millares 3 43 4" xfId="24920"/>
    <cellStyle name="Millares 3 43 5" xfId="24921"/>
    <cellStyle name="Millares 3 43 6" xfId="24922"/>
    <cellStyle name="Millares 3 43 7" xfId="24923"/>
    <cellStyle name="Millares 3 44" xfId="24924"/>
    <cellStyle name="Millares 3 45" xfId="24925"/>
    <cellStyle name="Millares 3 46" xfId="24926"/>
    <cellStyle name="Millares 3 47" xfId="24927"/>
    <cellStyle name="Millares 3 48" xfId="24928"/>
    <cellStyle name="Millares 3 49" xfId="24929"/>
    <cellStyle name="Millares 3 5" xfId="24930"/>
    <cellStyle name="Millares 3 5 2" xfId="24931"/>
    <cellStyle name="Millares 3 5 2 2" xfId="24932"/>
    <cellStyle name="Millares 3 5 3" xfId="24933"/>
    <cellStyle name="Millares 3 5 4" xfId="24934"/>
    <cellStyle name="Millares 3 50" xfId="24935"/>
    <cellStyle name="Millares 3 51" xfId="24936"/>
    <cellStyle name="Millares 3 52" xfId="24937"/>
    <cellStyle name="Millares 3 53" xfId="24938"/>
    <cellStyle name="Millares 3 54" xfId="24939"/>
    <cellStyle name="Millares 3 55" xfId="24940"/>
    <cellStyle name="Millares 3 56" xfId="24941"/>
    <cellStyle name="Millares 3 57" xfId="24942"/>
    <cellStyle name="Millares 3 58" xfId="24943"/>
    <cellStyle name="Millares 3 59" xfId="24944"/>
    <cellStyle name="Millares 3 6" xfId="24945"/>
    <cellStyle name="Millares 3 6 2" xfId="24946"/>
    <cellStyle name="Millares 3 6 2 2" xfId="24947"/>
    <cellStyle name="Millares 3 6 3" xfId="24948"/>
    <cellStyle name="Millares 3 6 4" xfId="24949"/>
    <cellStyle name="Millares 3 60" xfId="24950"/>
    <cellStyle name="Millares 3 61" xfId="24951"/>
    <cellStyle name="Millares 3 62" xfId="24952"/>
    <cellStyle name="Millares 3 63" xfId="24953"/>
    <cellStyle name="Millares 3 64" xfId="24954"/>
    <cellStyle name="Millares 3 65" xfId="24955"/>
    <cellStyle name="Millares 3 66" xfId="24956"/>
    <cellStyle name="Millares 3 67" xfId="24957"/>
    <cellStyle name="Millares 3 68" xfId="24958"/>
    <cellStyle name="Millares 3 69" xfId="24959"/>
    <cellStyle name="Millares 3 7" xfId="24960"/>
    <cellStyle name="Millares 3 7 2" xfId="24961"/>
    <cellStyle name="Millares 3 7 2 2" xfId="24962"/>
    <cellStyle name="Millares 3 7 3" xfId="24963"/>
    <cellStyle name="Millares 3 7 4" xfId="24964"/>
    <cellStyle name="Millares 3 70" xfId="24965"/>
    <cellStyle name="Millares 3 71" xfId="24966"/>
    <cellStyle name="Millares 3 72" xfId="24967"/>
    <cellStyle name="Millares 3 73" xfId="24968"/>
    <cellStyle name="Millares 3 74" xfId="24969"/>
    <cellStyle name="Millares 3 75" xfId="24970"/>
    <cellStyle name="Millares 3 76" xfId="24971"/>
    <cellStyle name="Millares 3 77" xfId="24972"/>
    <cellStyle name="Millares 3 78" xfId="24973"/>
    <cellStyle name="Millares 3 79" xfId="24974"/>
    <cellStyle name="Millares 3 8" xfId="24975"/>
    <cellStyle name="Millares 3 8 2" xfId="24976"/>
    <cellStyle name="Millares 3 8 2 2" xfId="24977"/>
    <cellStyle name="Millares 3 8 3" xfId="24978"/>
    <cellStyle name="Millares 3 8 4" xfId="24979"/>
    <cellStyle name="Millares 3 80" xfId="24980"/>
    <cellStyle name="Millares 3 81" xfId="24981"/>
    <cellStyle name="Millares 3 82" xfId="24982"/>
    <cellStyle name="Millares 3 83" xfId="24983"/>
    <cellStyle name="Millares 3 84" xfId="24984"/>
    <cellStyle name="Millares 3 85" xfId="24985"/>
    <cellStyle name="Millares 3 86" xfId="24986"/>
    <cellStyle name="Millares 3 87" xfId="24987"/>
    <cellStyle name="Millares 3 88" xfId="24988"/>
    <cellStyle name="Millares 3 89" xfId="24989"/>
    <cellStyle name="Millares 3 9" xfId="24990"/>
    <cellStyle name="Millares 3 9 2" xfId="24991"/>
    <cellStyle name="Millares 3 9 2 2" xfId="24992"/>
    <cellStyle name="Millares 3 9 3" xfId="24993"/>
    <cellStyle name="Millares 3 9 4" xfId="24994"/>
    <cellStyle name="Millares 3 90" xfId="24995"/>
    <cellStyle name="Millares 3 91" xfId="24996"/>
    <cellStyle name="Millares 3 92" xfId="24997"/>
    <cellStyle name="Millares 3 93" xfId="24998"/>
    <cellStyle name="Millares 3 94" xfId="24999"/>
    <cellStyle name="Millares 3 95" xfId="25000"/>
    <cellStyle name="Millares 3 96" xfId="25001"/>
    <cellStyle name="Millares 3 97" xfId="25002"/>
    <cellStyle name="Millares 3 98" xfId="25003"/>
    <cellStyle name="Millares 3 99" xfId="25004"/>
    <cellStyle name="Millares 30" xfId="25005"/>
    <cellStyle name="Millares 30 2" xfId="25006"/>
    <cellStyle name="Millares 31" xfId="25007"/>
    <cellStyle name="Millares 31 2" xfId="25008"/>
    <cellStyle name="Millares 32" xfId="25009"/>
    <cellStyle name="Millares 32 2" xfId="25010"/>
    <cellStyle name="Millares 33" xfId="25011"/>
    <cellStyle name="Millares 34" xfId="25012"/>
    <cellStyle name="Millares 35" xfId="25013"/>
    <cellStyle name="Millares 36" xfId="25014"/>
    <cellStyle name="Millares 37" xfId="25015"/>
    <cellStyle name="Millares 38" xfId="25016"/>
    <cellStyle name="Millares 39" xfId="25017"/>
    <cellStyle name="Millares 4" xfId="111"/>
    <cellStyle name="Millares 4 10" xfId="25018"/>
    <cellStyle name="Millares 4 10 2" xfId="25019"/>
    <cellStyle name="Millares 4 10 2 2" xfId="25020"/>
    <cellStyle name="Millares 4 10 2 2 2" xfId="25021"/>
    <cellStyle name="Millares 4 10 2 2 3" xfId="25022"/>
    <cellStyle name="Millares 4 10 3" xfId="25023"/>
    <cellStyle name="Millares 4 10 4" xfId="25024"/>
    <cellStyle name="Millares 4 10 5" xfId="25025"/>
    <cellStyle name="Millares 4 10 6" xfId="25026"/>
    <cellStyle name="Millares 4 10 7" xfId="25027"/>
    <cellStyle name="Millares 4 11" xfId="25028"/>
    <cellStyle name="Millares 4 11 2" xfId="25029"/>
    <cellStyle name="Millares 4 11 2 2" xfId="25030"/>
    <cellStyle name="Millares 4 11 2 2 2" xfId="25031"/>
    <cellStyle name="Millares 4 11 2 2 3" xfId="25032"/>
    <cellStyle name="Millares 4 11 3" xfId="25033"/>
    <cellStyle name="Millares 4 11 4" xfId="25034"/>
    <cellStyle name="Millares 4 11 5" xfId="25035"/>
    <cellStyle name="Millares 4 11 6" xfId="25036"/>
    <cellStyle name="Millares 4 11 7" xfId="25037"/>
    <cellStyle name="Millares 4 12" xfId="25038"/>
    <cellStyle name="Millares 4 12 10" xfId="25039"/>
    <cellStyle name="Millares 4 12 11" xfId="25040"/>
    <cellStyle name="Millares 4 12 12" xfId="25041"/>
    <cellStyle name="Millares 4 12 13" xfId="25042"/>
    <cellStyle name="Millares 4 12 14" xfId="25043"/>
    <cellStyle name="Millares 4 12 15" xfId="25044"/>
    <cellStyle name="Millares 4 12 16" xfId="25045"/>
    <cellStyle name="Millares 4 12 17" xfId="25046"/>
    <cellStyle name="Millares 4 12 2" xfId="25047"/>
    <cellStyle name="Millares 4 12 2 2" xfId="25048"/>
    <cellStyle name="Millares 4 12 2 2 2" xfId="25049"/>
    <cellStyle name="Millares 4 12 2 2 3" xfId="25050"/>
    <cellStyle name="Millares 4 12 2 3" xfId="25051"/>
    <cellStyle name="Millares 4 12 2 4" xfId="25052"/>
    <cellStyle name="Millares 4 12 2 5" xfId="25053"/>
    <cellStyle name="Millares 4 12 2 6" xfId="25054"/>
    <cellStyle name="Millares 4 12 2 7" xfId="25055"/>
    <cellStyle name="Millares 4 12 3" xfId="25056"/>
    <cellStyle name="Millares 4 12 4" xfId="25057"/>
    <cellStyle name="Millares 4 12 5" xfId="25058"/>
    <cellStyle name="Millares 4 12 6" xfId="25059"/>
    <cellStyle name="Millares 4 12 7" xfId="25060"/>
    <cellStyle name="Millares 4 12 8" xfId="25061"/>
    <cellStyle name="Millares 4 12 9" xfId="25062"/>
    <cellStyle name="Millares 4 13" xfId="25063"/>
    <cellStyle name="Millares 4 13 2" xfId="25064"/>
    <cellStyle name="Millares 4 13 2 2" xfId="25065"/>
    <cellStyle name="Millares 4 13 2 3" xfId="25066"/>
    <cellStyle name="Millares 4 13 3" xfId="25067"/>
    <cellStyle name="Millares 4 13 4" xfId="25068"/>
    <cellStyle name="Millares 4 13 5" xfId="25069"/>
    <cellStyle name="Millares 4 13 6" xfId="25070"/>
    <cellStyle name="Millares 4 13 7" xfId="25071"/>
    <cellStyle name="Millares 4 13 8" xfId="25072"/>
    <cellStyle name="Millares 4 13 9" xfId="25073"/>
    <cellStyle name="Millares 4 14" xfId="25074"/>
    <cellStyle name="Millares 4 14 2" xfId="25075"/>
    <cellStyle name="Millares 4 14 2 2" xfId="25076"/>
    <cellStyle name="Millares 4 14 2 3" xfId="25077"/>
    <cellStyle name="Millares 4 14 3" xfId="25078"/>
    <cellStyle name="Millares 4 14 4" xfId="25079"/>
    <cellStyle name="Millares 4 14 5" xfId="25080"/>
    <cellStyle name="Millares 4 14 6" xfId="25081"/>
    <cellStyle name="Millares 4 14 7" xfId="25082"/>
    <cellStyle name="Millares 4 14 8" xfId="25083"/>
    <cellStyle name="Millares 4 14 9" xfId="25084"/>
    <cellStyle name="Millares 4 15" xfId="25085"/>
    <cellStyle name="Millares 4 15 2" xfId="25086"/>
    <cellStyle name="Millares 4 15 3" xfId="25087"/>
    <cellStyle name="Millares 4 15 4" xfId="25088"/>
    <cellStyle name="Millares 4 15 5" xfId="25089"/>
    <cellStyle name="Millares 4 15 6" xfId="25090"/>
    <cellStyle name="Millares 4 15 7" xfId="25091"/>
    <cellStyle name="Millares 4 15 8" xfId="25092"/>
    <cellStyle name="Millares 4 16" xfId="25093"/>
    <cellStyle name="Millares 4 16 2" xfId="25094"/>
    <cellStyle name="Millares 4 16 3" xfId="25095"/>
    <cellStyle name="Millares 4 16 4" xfId="25096"/>
    <cellStyle name="Millares 4 16 5" xfId="25097"/>
    <cellStyle name="Millares 4 16 6" xfId="25098"/>
    <cellStyle name="Millares 4 16 7" xfId="25099"/>
    <cellStyle name="Millares 4 16 8" xfId="25100"/>
    <cellStyle name="Millares 4 17" xfId="25101"/>
    <cellStyle name="Millares 4 17 2" xfId="25102"/>
    <cellStyle name="Millares 4 17 3" xfId="25103"/>
    <cellStyle name="Millares 4 17 4" xfId="25104"/>
    <cellStyle name="Millares 4 17 5" xfId="25105"/>
    <cellStyle name="Millares 4 17 6" xfId="25106"/>
    <cellStyle name="Millares 4 17 7" xfId="25107"/>
    <cellStyle name="Millares 4 17 8" xfId="25108"/>
    <cellStyle name="Millares 4 18" xfId="25109"/>
    <cellStyle name="Millares 4 18 2" xfId="25110"/>
    <cellStyle name="Millares 4 18 3" xfId="25111"/>
    <cellStyle name="Millares 4 18 4" xfId="25112"/>
    <cellStyle name="Millares 4 18 5" xfId="25113"/>
    <cellStyle name="Millares 4 18 6" xfId="25114"/>
    <cellStyle name="Millares 4 18 7" xfId="25115"/>
    <cellStyle name="Millares 4 18 8" xfId="25116"/>
    <cellStyle name="Millares 4 19" xfId="25117"/>
    <cellStyle name="Millares 4 19 2" xfId="25118"/>
    <cellStyle name="Millares 4 19 3" xfId="25119"/>
    <cellStyle name="Millares 4 19 4" xfId="25120"/>
    <cellStyle name="Millares 4 19 5" xfId="25121"/>
    <cellStyle name="Millares 4 19 6" xfId="25122"/>
    <cellStyle name="Millares 4 19 7" xfId="25123"/>
    <cellStyle name="Millares 4 19 8" xfId="25124"/>
    <cellStyle name="Millares 4 2" xfId="112"/>
    <cellStyle name="Millares 4 2 10" xfId="25125"/>
    <cellStyle name="Millares 4 2 10 10" xfId="25126"/>
    <cellStyle name="Millares 4 2 10 2" xfId="25127"/>
    <cellStyle name="Millares 4 2 10 3" xfId="25128"/>
    <cellStyle name="Millares 4 2 10 4" xfId="25129"/>
    <cellStyle name="Millares 4 2 10 5" xfId="25130"/>
    <cellStyle name="Millares 4 2 10 6" xfId="25131"/>
    <cellStyle name="Millares 4 2 10 7" xfId="25132"/>
    <cellStyle name="Millares 4 2 10 8" xfId="25133"/>
    <cellStyle name="Millares 4 2 10 9" xfId="25134"/>
    <cellStyle name="Millares 4 2 11" xfId="25135"/>
    <cellStyle name="Millares 4 2 11 2" xfId="25136"/>
    <cellStyle name="Millares 4 2 11 3" xfId="25137"/>
    <cellStyle name="Millares 4 2 11 4" xfId="25138"/>
    <cellStyle name="Millares 4 2 11 5" xfId="25139"/>
    <cellStyle name="Millares 4 2 11 6" xfId="25140"/>
    <cellStyle name="Millares 4 2 11 7" xfId="25141"/>
    <cellStyle name="Millares 4 2 12" xfId="25142"/>
    <cellStyle name="Millares 4 2 12 2" xfId="25143"/>
    <cellStyle name="Millares 4 2 12 3" xfId="25144"/>
    <cellStyle name="Millares 4 2 12 4" xfId="25145"/>
    <cellStyle name="Millares 4 2 12 5" xfId="25146"/>
    <cellStyle name="Millares 4 2 12 6" xfId="25147"/>
    <cellStyle name="Millares 4 2 12 7" xfId="25148"/>
    <cellStyle name="Millares 4 2 13" xfId="25149"/>
    <cellStyle name="Millares 4 2 13 2" xfId="25150"/>
    <cellStyle name="Millares 4 2 13 3" xfId="25151"/>
    <cellStyle name="Millares 4 2 13 4" xfId="25152"/>
    <cellStyle name="Millares 4 2 13 5" xfId="25153"/>
    <cellStyle name="Millares 4 2 13 6" xfId="25154"/>
    <cellStyle name="Millares 4 2 13 7" xfId="25155"/>
    <cellStyle name="Millares 4 2 14" xfId="25156"/>
    <cellStyle name="Millares 4 2 14 2" xfId="25157"/>
    <cellStyle name="Millares 4 2 14 3" xfId="25158"/>
    <cellStyle name="Millares 4 2 14 4" xfId="25159"/>
    <cellStyle name="Millares 4 2 14 5" xfId="25160"/>
    <cellStyle name="Millares 4 2 14 6" xfId="25161"/>
    <cellStyle name="Millares 4 2 14 7" xfId="25162"/>
    <cellStyle name="Millares 4 2 15" xfId="25163"/>
    <cellStyle name="Millares 4 2 15 2" xfId="25164"/>
    <cellStyle name="Millares 4 2 15 3" xfId="25165"/>
    <cellStyle name="Millares 4 2 15 4" xfId="25166"/>
    <cellStyle name="Millares 4 2 15 5" xfId="25167"/>
    <cellStyle name="Millares 4 2 15 6" xfId="25168"/>
    <cellStyle name="Millares 4 2 15 7" xfId="25169"/>
    <cellStyle name="Millares 4 2 16" xfId="25170"/>
    <cellStyle name="Millares 4 2 16 2" xfId="25171"/>
    <cellStyle name="Millares 4 2 16 3" xfId="25172"/>
    <cellStyle name="Millares 4 2 16 4" xfId="25173"/>
    <cellStyle name="Millares 4 2 16 5" xfId="25174"/>
    <cellStyle name="Millares 4 2 16 6" xfId="25175"/>
    <cellStyle name="Millares 4 2 16 7" xfId="25176"/>
    <cellStyle name="Millares 4 2 17" xfId="25177"/>
    <cellStyle name="Millares 4 2 18" xfId="25178"/>
    <cellStyle name="Millares 4 2 19" xfId="25179"/>
    <cellStyle name="Millares 4 2 2" xfId="25180"/>
    <cellStyle name="Millares 4 2 2 10" xfId="25181"/>
    <cellStyle name="Millares 4 2 2 11" xfId="25182"/>
    <cellStyle name="Millares 4 2 2 12" xfId="25183"/>
    <cellStyle name="Millares 4 2 2 13" xfId="25184"/>
    <cellStyle name="Millares 4 2 2 14" xfId="25185"/>
    <cellStyle name="Millares 4 2 2 15" xfId="25186"/>
    <cellStyle name="Millares 4 2 2 16" xfId="25187"/>
    <cellStyle name="Millares 4 2 2 17" xfId="25188"/>
    <cellStyle name="Millares 4 2 2 18" xfId="25189"/>
    <cellStyle name="Millares 4 2 2 19" xfId="25190"/>
    <cellStyle name="Millares 4 2 2 2" xfId="25191"/>
    <cellStyle name="Millares 4 2 2 2 10" xfId="25192"/>
    <cellStyle name="Millares 4 2 2 2 11" xfId="25193"/>
    <cellStyle name="Millares 4 2 2 2 12" xfId="25194"/>
    <cellStyle name="Millares 4 2 2 2 13" xfId="25195"/>
    <cellStyle name="Millares 4 2 2 2 14" xfId="25196"/>
    <cellStyle name="Millares 4 2 2 2 15" xfId="25197"/>
    <cellStyle name="Millares 4 2 2 2 16" xfId="25198"/>
    <cellStyle name="Millares 4 2 2 2 17" xfId="25199"/>
    <cellStyle name="Millares 4 2 2 2 18" xfId="25200"/>
    <cellStyle name="Millares 4 2 2 2 19" xfId="25201"/>
    <cellStyle name="Millares 4 2 2 2 2" xfId="25202"/>
    <cellStyle name="Millares 4 2 2 2 2 2" xfId="25203"/>
    <cellStyle name="Millares 4 2 2 2 2 3" xfId="25204"/>
    <cellStyle name="Millares 4 2 2 2 20" xfId="25205"/>
    <cellStyle name="Millares 4 2 2 2 21" xfId="25206"/>
    <cellStyle name="Millares 4 2 2 2 22" xfId="25207"/>
    <cellStyle name="Millares 4 2 2 2 23" xfId="25208"/>
    <cellStyle name="Millares 4 2 2 2 24" xfId="25209"/>
    <cellStyle name="Millares 4 2 2 2 25" xfId="25210"/>
    <cellStyle name="Millares 4 2 2 2 26" xfId="25211"/>
    <cellStyle name="Millares 4 2 2 2 27" xfId="25212"/>
    <cellStyle name="Millares 4 2 2 2 28" xfId="25213"/>
    <cellStyle name="Millares 4 2 2 2 29" xfId="25214"/>
    <cellStyle name="Millares 4 2 2 2 3" xfId="25215"/>
    <cellStyle name="Millares 4 2 2 2 30" xfId="25216"/>
    <cellStyle name="Millares 4 2 2 2 31" xfId="25217"/>
    <cellStyle name="Millares 4 2 2 2 32" xfId="25218"/>
    <cellStyle name="Millares 4 2 2 2 33" xfId="25219"/>
    <cellStyle name="Millares 4 2 2 2 34" xfId="25220"/>
    <cellStyle name="Millares 4 2 2 2 35" xfId="25221"/>
    <cellStyle name="Millares 4 2 2 2 4" xfId="25222"/>
    <cellStyle name="Millares 4 2 2 2 5" xfId="25223"/>
    <cellStyle name="Millares 4 2 2 2 6" xfId="25224"/>
    <cellStyle name="Millares 4 2 2 2 7" xfId="25225"/>
    <cellStyle name="Millares 4 2 2 2 8" xfId="25226"/>
    <cellStyle name="Millares 4 2 2 2 9" xfId="25227"/>
    <cellStyle name="Millares 4 2 2 20" xfId="25228"/>
    <cellStyle name="Millares 4 2 2 21" xfId="25229"/>
    <cellStyle name="Millares 4 2 2 22" xfId="25230"/>
    <cellStyle name="Millares 4 2 2 23" xfId="25231"/>
    <cellStyle name="Millares 4 2 2 24" xfId="25232"/>
    <cellStyle name="Millares 4 2 2 25" xfId="25233"/>
    <cellStyle name="Millares 4 2 2 26" xfId="25234"/>
    <cellStyle name="Millares 4 2 2 27" xfId="25235"/>
    <cellStyle name="Millares 4 2 2 28" xfId="25236"/>
    <cellStyle name="Millares 4 2 2 29" xfId="25237"/>
    <cellStyle name="Millares 4 2 2 3" xfId="25238"/>
    <cellStyle name="Millares 4 2 2 30" xfId="25239"/>
    <cellStyle name="Millares 4 2 2 31" xfId="25240"/>
    <cellStyle name="Millares 4 2 2 32" xfId="25241"/>
    <cellStyle name="Millares 4 2 2 33" xfId="25242"/>
    <cellStyle name="Millares 4 2 2 4" xfId="25243"/>
    <cellStyle name="Millares 4 2 2 5" xfId="25244"/>
    <cellStyle name="Millares 4 2 2 6" xfId="25245"/>
    <cellStyle name="Millares 4 2 2 7" xfId="25246"/>
    <cellStyle name="Millares 4 2 2 8" xfId="25247"/>
    <cellStyle name="Millares 4 2 2 9" xfId="25248"/>
    <cellStyle name="Millares 4 2 20" xfId="25249"/>
    <cellStyle name="Millares 4 2 21" xfId="25250"/>
    <cellStyle name="Millares 4 2 22" xfId="25251"/>
    <cellStyle name="Millares 4 2 23" xfId="25252"/>
    <cellStyle name="Millares 4 2 24" xfId="25253"/>
    <cellStyle name="Millares 4 2 25" xfId="25254"/>
    <cellStyle name="Millares 4 2 26" xfId="25255"/>
    <cellStyle name="Millares 4 2 27" xfId="25256"/>
    <cellStyle name="Millares 4 2 28" xfId="25257"/>
    <cellStyle name="Millares 4 2 29" xfId="25258"/>
    <cellStyle name="Millares 4 2 3" xfId="25259"/>
    <cellStyle name="Millares 4 2 3 2" xfId="25260"/>
    <cellStyle name="Millares 4 2 3 3" xfId="25261"/>
    <cellStyle name="Millares 4 2 3 4" xfId="25262"/>
    <cellStyle name="Millares 4 2 3 5" xfId="25263"/>
    <cellStyle name="Millares 4 2 3 6" xfId="25264"/>
    <cellStyle name="Millares 4 2 3 7" xfId="25265"/>
    <cellStyle name="Millares 4 2 30" xfId="25266"/>
    <cellStyle name="Millares 4 2 31" xfId="25267"/>
    <cellStyle name="Millares 4 2 32" xfId="25268"/>
    <cellStyle name="Millares 4 2 33" xfId="25269"/>
    <cellStyle name="Millares 4 2 34" xfId="25270"/>
    <cellStyle name="Millares 4 2 35" xfId="25271"/>
    <cellStyle name="Millares 4 2 36" xfId="25272"/>
    <cellStyle name="Millares 4 2 37" xfId="25273"/>
    <cellStyle name="Millares 4 2 38" xfId="25274"/>
    <cellStyle name="Millares 4 2 39" xfId="25275"/>
    <cellStyle name="Millares 4 2 4" xfId="25276"/>
    <cellStyle name="Millares 4 2 4 2" xfId="25277"/>
    <cellStyle name="Millares 4 2 4 3" xfId="25278"/>
    <cellStyle name="Millares 4 2 4 4" xfId="25279"/>
    <cellStyle name="Millares 4 2 4 5" xfId="25280"/>
    <cellStyle name="Millares 4 2 4 6" xfId="25281"/>
    <cellStyle name="Millares 4 2 4 7" xfId="25282"/>
    <cellStyle name="Millares 4 2 40" xfId="25283"/>
    <cellStyle name="Millares 4 2 41" xfId="25284"/>
    <cellStyle name="Millares 4 2 42" xfId="25285"/>
    <cellStyle name="Millares 4 2 43" xfId="25286"/>
    <cellStyle name="Millares 4 2 44" xfId="25287"/>
    <cellStyle name="Millares 4 2 45" xfId="25288"/>
    <cellStyle name="Millares 4 2 46" xfId="25289"/>
    <cellStyle name="Millares 4 2 47" xfId="25290"/>
    <cellStyle name="Millares 4 2 48" xfId="25291"/>
    <cellStyle name="Millares 4 2 49" xfId="25292"/>
    <cellStyle name="Millares 4 2 5" xfId="25293"/>
    <cellStyle name="Millares 4 2 5 2" xfId="25294"/>
    <cellStyle name="Millares 4 2 5 3" xfId="25295"/>
    <cellStyle name="Millares 4 2 5 4" xfId="25296"/>
    <cellStyle name="Millares 4 2 5 5" xfId="25297"/>
    <cellStyle name="Millares 4 2 5 6" xfId="25298"/>
    <cellStyle name="Millares 4 2 5 7" xfId="25299"/>
    <cellStyle name="Millares 4 2 50" xfId="25300"/>
    <cellStyle name="Millares 4 2 51" xfId="25301"/>
    <cellStyle name="Millares 4 2 52" xfId="25302"/>
    <cellStyle name="Millares 4 2 53" xfId="25303"/>
    <cellStyle name="Millares 4 2 54" xfId="25304"/>
    <cellStyle name="Millares 4 2 55" xfId="25305"/>
    <cellStyle name="Millares 4 2 56" xfId="25306"/>
    <cellStyle name="Millares 4 2 57" xfId="25307"/>
    <cellStyle name="Millares 4 2 58" xfId="25308"/>
    <cellStyle name="Millares 4 2 6" xfId="25309"/>
    <cellStyle name="Millares 4 2 6 2" xfId="25310"/>
    <cellStyle name="Millares 4 2 6 3" xfId="25311"/>
    <cellStyle name="Millares 4 2 6 4" xfId="25312"/>
    <cellStyle name="Millares 4 2 6 5" xfId="25313"/>
    <cellStyle name="Millares 4 2 6 6" xfId="25314"/>
    <cellStyle name="Millares 4 2 6 7" xfId="25315"/>
    <cellStyle name="Millares 4 2 7" xfId="25316"/>
    <cellStyle name="Millares 4 2 7 2" xfId="25317"/>
    <cellStyle name="Millares 4 2 7 3" xfId="25318"/>
    <cellStyle name="Millares 4 2 7 4" xfId="25319"/>
    <cellStyle name="Millares 4 2 7 5" xfId="25320"/>
    <cellStyle name="Millares 4 2 7 6" xfId="25321"/>
    <cellStyle name="Millares 4 2 7 7" xfId="25322"/>
    <cellStyle name="Millares 4 2 8" xfId="25323"/>
    <cellStyle name="Millares 4 2 8 10" xfId="25324"/>
    <cellStyle name="Millares 4 2 8 11" xfId="25325"/>
    <cellStyle name="Millares 4 2 8 12" xfId="25326"/>
    <cellStyle name="Millares 4 2 8 13" xfId="25327"/>
    <cellStyle name="Millares 4 2 8 2" xfId="25328"/>
    <cellStyle name="Millares 4 2 8 3" xfId="25329"/>
    <cellStyle name="Millares 4 2 8 4" xfId="25330"/>
    <cellStyle name="Millares 4 2 8 5" xfId="25331"/>
    <cellStyle name="Millares 4 2 8 6" xfId="25332"/>
    <cellStyle name="Millares 4 2 8 7" xfId="25333"/>
    <cellStyle name="Millares 4 2 8 8" xfId="25334"/>
    <cellStyle name="Millares 4 2 8 9" xfId="25335"/>
    <cellStyle name="Millares 4 2 9" xfId="25336"/>
    <cellStyle name="Millares 4 2 9 10" xfId="25337"/>
    <cellStyle name="Millares 4 2 9 11" xfId="25338"/>
    <cellStyle name="Millares 4 2 9 2" xfId="25339"/>
    <cellStyle name="Millares 4 2 9 3" xfId="25340"/>
    <cellStyle name="Millares 4 2 9 4" xfId="25341"/>
    <cellStyle name="Millares 4 2 9 5" xfId="25342"/>
    <cellStyle name="Millares 4 2 9 6" xfId="25343"/>
    <cellStyle name="Millares 4 2 9 7" xfId="25344"/>
    <cellStyle name="Millares 4 2 9 8" xfId="25345"/>
    <cellStyle name="Millares 4 2 9 9" xfId="25346"/>
    <cellStyle name="Millares 4 20" xfId="25347"/>
    <cellStyle name="Millares 4 20 10" xfId="25348"/>
    <cellStyle name="Millares 4 20 11" xfId="25349"/>
    <cellStyle name="Millares 4 20 12" xfId="25350"/>
    <cellStyle name="Millares 4 20 13" xfId="25351"/>
    <cellStyle name="Millares 4 20 14" xfId="25352"/>
    <cellStyle name="Millares 4 20 15" xfId="25353"/>
    <cellStyle name="Millares 4 20 16" xfId="25354"/>
    <cellStyle name="Millares 4 20 17" xfId="25355"/>
    <cellStyle name="Millares 4 20 18" xfId="25356"/>
    <cellStyle name="Millares 4 20 2" xfId="25357"/>
    <cellStyle name="Millares 4 20 2 2" xfId="25358"/>
    <cellStyle name="Millares 4 20 2 3" xfId="25359"/>
    <cellStyle name="Millares 4 20 2 4" xfId="25360"/>
    <cellStyle name="Millares 4 20 2 5" xfId="25361"/>
    <cellStyle name="Millares 4 20 2 6" xfId="25362"/>
    <cellStyle name="Millares 4 20 2 7" xfId="25363"/>
    <cellStyle name="Millares 4 20 3" xfId="25364"/>
    <cellStyle name="Millares 4 20 4" xfId="25365"/>
    <cellStyle name="Millares 4 20 5" xfId="25366"/>
    <cellStyle name="Millares 4 20 6" xfId="25367"/>
    <cellStyle name="Millares 4 20 7" xfId="25368"/>
    <cellStyle name="Millares 4 20 8" xfId="25369"/>
    <cellStyle name="Millares 4 20 9" xfId="25370"/>
    <cellStyle name="Millares 4 21" xfId="25371"/>
    <cellStyle name="Millares 4 21 10" xfId="25372"/>
    <cellStyle name="Millares 4 21 11" xfId="25373"/>
    <cellStyle name="Millares 4 21 2" xfId="25374"/>
    <cellStyle name="Millares 4 21 2 2" xfId="25375"/>
    <cellStyle name="Millares 4 21 2 3" xfId="25376"/>
    <cellStyle name="Millares 4 21 2 4" xfId="25377"/>
    <cellStyle name="Millares 4 21 2 5" xfId="25378"/>
    <cellStyle name="Millares 4 21 2 6" xfId="25379"/>
    <cellStyle name="Millares 4 21 2 7" xfId="25380"/>
    <cellStyle name="Millares 4 21 3" xfId="25381"/>
    <cellStyle name="Millares 4 21 4" xfId="25382"/>
    <cellStyle name="Millares 4 21 5" xfId="25383"/>
    <cellStyle name="Millares 4 21 6" xfId="25384"/>
    <cellStyle name="Millares 4 21 7" xfId="25385"/>
    <cellStyle name="Millares 4 21 8" xfId="25386"/>
    <cellStyle name="Millares 4 21 9" xfId="25387"/>
    <cellStyle name="Millares 4 22" xfId="25388"/>
    <cellStyle name="Millares 4 22 10" xfId="25389"/>
    <cellStyle name="Millares 4 22 2" xfId="25390"/>
    <cellStyle name="Millares 4 22 2 2" xfId="25391"/>
    <cellStyle name="Millares 4 22 2 3" xfId="25392"/>
    <cellStyle name="Millares 4 22 2 4" xfId="25393"/>
    <cellStyle name="Millares 4 22 2 5" xfId="25394"/>
    <cellStyle name="Millares 4 22 2 6" xfId="25395"/>
    <cellStyle name="Millares 4 22 2 7" xfId="25396"/>
    <cellStyle name="Millares 4 22 3" xfId="25397"/>
    <cellStyle name="Millares 4 22 4" xfId="25398"/>
    <cellStyle name="Millares 4 22 5" xfId="25399"/>
    <cellStyle name="Millares 4 22 6" xfId="25400"/>
    <cellStyle name="Millares 4 22 7" xfId="25401"/>
    <cellStyle name="Millares 4 22 8" xfId="25402"/>
    <cellStyle name="Millares 4 22 9" xfId="25403"/>
    <cellStyle name="Millares 4 23" xfId="25404"/>
    <cellStyle name="Millares 4 23 2" xfId="25405"/>
    <cellStyle name="Millares 4 23 2 2" xfId="25406"/>
    <cellStyle name="Millares 4 23 2 3" xfId="25407"/>
    <cellStyle name="Millares 4 23 2 4" xfId="25408"/>
    <cellStyle name="Millares 4 23 2 5" xfId="25409"/>
    <cellStyle name="Millares 4 23 2 6" xfId="25410"/>
    <cellStyle name="Millares 4 23 2 7" xfId="25411"/>
    <cellStyle name="Millares 4 23 3" xfId="25412"/>
    <cellStyle name="Millares 4 23 4" xfId="25413"/>
    <cellStyle name="Millares 4 23 5" xfId="25414"/>
    <cellStyle name="Millares 4 23 6" xfId="25415"/>
    <cellStyle name="Millares 4 23 7" xfId="25416"/>
    <cellStyle name="Millares 4 23 8" xfId="25417"/>
    <cellStyle name="Millares 4 24" xfId="25418"/>
    <cellStyle name="Millares 4 24 2" xfId="25419"/>
    <cellStyle name="Millares 4 24 3" xfId="25420"/>
    <cellStyle name="Millares 4 24 4" xfId="25421"/>
    <cellStyle name="Millares 4 24 5" xfId="25422"/>
    <cellStyle name="Millares 4 24 6" xfId="25423"/>
    <cellStyle name="Millares 4 24 7" xfId="25424"/>
    <cellStyle name="Millares 4 24 8" xfId="25425"/>
    <cellStyle name="Millares 4 25" xfId="25426"/>
    <cellStyle name="Millares 4 25 2" xfId="25427"/>
    <cellStyle name="Millares 4 25 3" xfId="25428"/>
    <cellStyle name="Millares 4 25 4" xfId="25429"/>
    <cellStyle name="Millares 4 25 5" xfId="25430"/>
    <cellStyle name="Millares 4 25 6" xfId="25431"/>
    <cellStyle name="Millares 4 25 7" xfId="25432"/>
    <cellStyle name="Millares 4 25 8" xfId="25433"/>
    <cellStyle name="Millares 4 26" xfId="25434"/>
    <cellStyle name="Millares 4 26 2" xfId="25435"/>
    <cellStyle name="Millares 4 26 3" xfId="25436"/>
    <cellStyle name="Millares 4 26 4" xfId="25437"/>
    <cellStyle name="Millares 4 26 5" xfId="25438"/>
    <cellStyle name="Millares 4 26 6" xfId="25439"/>
    <cellStyle name="Millares 4 26 7" xfId="25440"/>
    <cellStyle name="Millares 4 26 8" xfId="25441"/>
    <cellStyle name="Millares 4 27" xfId="25442"/>
    <cellStyle name="Millares 4 27 2" xfId="25443"/>
    <cellStyle name="Millares 4 27 3" xfId="25444"/>
    <cellStyle name="Millares 4 27 4" xfId="25445"/>
    <cellStyle name="Millares 4 27 5" xfId="25446"/>
    <cellStyle name="Millares 4 27 6" xfId="25447"/>
    <cellStyle name="Millares 4 27 7" xfId="25448"/>
    <cellStyle name="Millares 4 27 8" xfId="25449"/>
    <cellStyle name="Millares 4 28" xfId="25450"/>
    <cellStyle name="Millares 4 28 2" xfId="25451"/>
    <cellStyle name="Millares 4 28 3" xfId="25452"/>
    <cellStyle name="Millares 4 28 4" xfId="25453"/>
    <cellStyle name="Millares 4 28 5" xfId="25454"/>
    <cellStyle name="Millares 4 28 6" xfId="25455"/>
    <cellStyle name="Millares 4 28 7" xfId="25456"/>
    <cellStyle name="Millares 4 28 8" xfId="25457"/>
    <cellStyle name="Millares 4 29" xfId="25458"/>
    <cellStyle name="Millares 4 29 2" xfId="25459"/>
    <cellStyle name="Millares 4 29 3" xfId="25460"/>
    <cellStyle name="Millares 4 29 4" xfId="25461"/>
    <cellStyle name="Millares 4 29 5" xfId="25462"/>
    <cellStyle name="Millares 4 29 6" xfId="25463"/>
    <cellStyle name="Millares 4 29 7" xfId="25464"/>
    <cellStyle name="Millares 4 29 8" xfId="25465"/>
    <cellStyle name="Millares 4 3" xfId="25466"/>
    <cellStyle name="Millares 4 3 10" xfId="25467"/>
    <cellStyle name="Millares 4 3 11" xfId="25468"/>
    <cellStyle name="Millares 4 3 12" xfId="25469"/>
    <cellStyle name="Millares 4 3 13" xfId="25470"/>
    <cellStyle name="Millares 4 3 14" xfId="25471"/>
    <cellStyle name="Millares 4 3 15" xfId="25472"/>
    <cellStyle name="Millares 4 3 16" xfId="25473"/>
    <cellStyle name="Millares 4 3 17" xfId="25474"/>
    <cellStyle name="Millares 4 3 18" xfId="25475"/>
    <cellStyle name="Millares 4 3 19" xfId="25476"/>
    <cellStyle name="Millares 4 3 2" xfId="25477"/>
    <cellStyle name="Millares 4 3 2 10" xfId="25478"/>
    <cellStyle name="Millares 4 3 2 11" xfId="25479"/>
    <cellStyle name="Millares 4 3 2 12" xfId="25480"/>
    <cellStyle name="Millares 4 3 2 13" xfId="25481"/>
    <cellStyle name="Millares 4 3 2 14" xfId="25482"/>
    <cellStyle name="Millares 4 3 2 15" xfId="25483"/>
    <cellStyle name="Millares 4 3 2 16" xfId="25484"/>
    <cellStyle name="Millares 4 3 2 17" xfId="25485"/>
    <cellStyle name="Millares 4 3 2 2" xfId="25486"/>
    <cellStyle name="Millares 4 3 2 2 2" xfId="25487"/>
    <cellStyle name="Millares 4 3 2 2 2 2" xfId="25488"/>
    <cellStyle name="Millares 4 3 2 2 2 3" xfId="25489"/>
    <cellStyle name="Millares 4 3 2 2 3" xfId="25490"/>
    <cellStyle name="Millares 4 3 2 2 4" xfId="25491"/>
    <cellStyle name="Millares 4 3 2 2 5" xfId="25492"/>
    <cellStyle name="Millares 4 3 2 2 6" xfId="25493"/>
    <cellStyle name="Millares 4 3 2 2 7" xfId="25494"/>
    <cellStyle name="Millares 4 3 2 3" xfId="25495"/>
    <cellStyle name="Millares 4 3 2 4" xfId="25496"/>
    <cellStyle name="Millares 4 3 2 5" xfId="25497"/>
    <cellStyle name="Millares 4 3 2 6" xfId="25498"/>
    <cellStyle name="Millares 4 3 2 7" xfId="25499"/>
    <cellStyle name="Millares 4 3 2 8" xfId="25500"/>
    <cellStyle name="Millares 4 3 2 9" xfId="25501"/>
    <cellStyle name="Millares 4 3 3" xfId="25502"/>
    <cellStyle name="Millares 4 3 3 2" xfId="25503"/>
    <cellStyle name="Millares 4 3 3 3" xfId="25504"/>
    <cellStyle name="Millares 4 3 3 4" xfId="25505"/>
    <cellStyle name="Millares 4 3 3 5" xfId="25506"/>
    <cellStyle name="Millares 4 3 3 6" xfId="25507"/>
    <cellStyle name="Millares 4 3 3 7" xfId="25508"/>
    <cellStyle name="Millares 4 3 3 8" xfId="25509"/>
    <cellStyle name="Millares 4 3 4" xfId="25510"/>
    <cellStyle name="Millares 4 3 4 2" xfId="25511"/>
    <cellStyle name="Millares 4 3 4 3" xfId="25512"/>
    <cellStyle name="Millares 4 3 4 4" xfId="25513"/>
    <cellStyle name="Millares 4 3 4 5" xfId="25514"/>
    <cellStyle name="Millares 4 3 4 6" xfId="25515"/>
    <cellStyle name="Millares 4 3 4 7" xfId="25516"/>
    <cellStyle name="Millares 4 3 5" xfId="25517"/>
    <cellStyle name="Millares 4 3 6" xfId="25518"/>
    <cellStyle name="Millares 4 3 7" xfId="25519"/>
    <cellStyle name="Millares 4 3 8" xfId="25520"/>
    <cellStyle name="Millares 4 3 9" xfId="25521"/>
    <cellStyle name="Millares 4 30" xfId="25522"/>
    <cellStyle name="Millares 4 30 2" xfId="25523"/>
    <cellStyle name="Millares 4 30 3" xfId="25524"/>
    <cellStyle name="Millares 4 30 4" xfId="25525"/>
    <cellStyle name="Millares 4 30 5" xfId="25526"/>
    <cellStyle name="Millares 4 30 6" xfId="25527"/>
    <cellStyle name="Millares 4 30 7" xfId="25528"/>
    <cellStyle name="Millares 4 30 8" xfId="25529"/>
    <cellStyle name="Millares 4 31" xfId="25530"/>
    <cellStyle name="Millares 4 31 2" xfId="25531"/>
    <cellStyle name="Millares 4 31 3" xfId="25532"/>
    <cellStyle name="Millares 4 31 4" xfId="25533"/>
    <cellStyle name="Millares 4 31 5" xfId="25534"/>
    <cellStyle name="Millares 4 31 6" xfId="25535"/>
    <cellStyle name="Millares 4 31 7" xfId="25536"/>
    <cellStyle name="Millares 4 31 8" xfId="25537"/>
    <cellStyle name="Millares 4 32" xfId="25538"/>
    <cellStyle name="Millares 4 32 2" xfId="25539"/>
    <cellStyle name="Millares 4 33" xfId="25540"/>
    <cellStyle name="Millares 4 33 2" xfId="25541"/>
    <cellStyle name="Millares 4 33 3" xfId="25542"/>
    <cellStyle name="Millares 4 33 4" xfId="25543"/>
    <cellStyle name="Millares 4 33 5" xfId="25544"/>
    <cellStyle name="Millares 4 33 6" xfId="25545"/>
    <cellStyle name="Millares 4 33 7" xfId="25546"/>
    <cellStyle name="Millares 4 34" xfId="25547"/>
    <cellStyle name="Millares 4 35" xfId="25548"/>
    <cellStyle name="Millares 4 36" xfId="25549"/>
    <cellStyle name="Millares 4 37" xfId="25550"/>
    <cellStyle name="Millares 4 38" xfId="25551"/>
    <cellStyle name="Millares 4 39" xfId="25552"/>
    <cellStyle name="Millares 4 4" xfId="25553"/>
    <cellStyle name="Millares 4 4 2" xfId="25554"/>
    <cellStyle name="Millares 4 4 2 2" xfId="25555"/>
    <cellStyle name="Millares 4 4 2 2 2" xfId="25556"/>
    <cellStyle name="Millares 4 4 2 2 3" xfId="25557"/>
    <cellStyle name="Millares 4 4 3" xfId="25558"/>
    <cellStyle name="Millares 4 4 4" xfId="25559"/>
    <cellStyle name="Millares 4 4 5" xfId="25560"/>
    <cellStyle name="Millares 4 4 6" xfId="25561"/>
    <cellStyle name="Millares 4 4 7" xfId="25562"/>
    <cellStyle name="Millares 4 40" xfId="25563"/>
    <cellStyle name="Millares 4 41" xfId="25564"/>
    <cellStyle name="Millares 4 42" xfId="25565"/>
    <cellStyle name="Millares 4 43" xfId="25566"/>
    <cellStyle name="Millares 4 44" xfId="25567"/>
    <cellStyle name="Millares 4 45" xfId="25568"/>
    <cellStyle name="Millares 4 46" xfId="25569"/>
    <cellStyle name="Millares 4 47" xfId="25570"/>
    <cellStyle name="Millares 4 48" xfId="25571"/>
    <cellStyle name="Millares 4 49" xfId="25572"/>
    <cellStyle name="Millares 4 5" xfId="25573"/>
    <cellStyle name="Millares 4 5 2" xfId="25574"/>
    <cellStyle name="Millares 4 5 2 2" xfId="25575"/>
    <cellStyle name="Millares 4 5 2 2 2" xfId="25576"/>
    <cellStyle name="Millares 4 5 2 2 3" xfId="25577"/>
    <cellStyle name="Millares 4 5 3" xfId="25578"/>
    <cellStyle name="Millares 4 5 4" xfId="25579"/>
    <cellStyle name="Millares 4 5 5" xfId="25580"/>
    <cellStyle name="Millares 4 5 6" xfId="25581"/>
    <cellStyle name="Millares 4 5 7" xfId="25582"/>
    <cellStyle name="Millares 4 50" xfId="25583"/>
    <cellStyle name="Millares 4 51" xfId="25584"/>
    <cellStyle name="Millares 4 52" xfId="25585"/>
    <cellStyle name="Millares 4 53" xfId="25586"/>
    <cellStyle name="Millares 4 54" xfId="25587"/>
    <cellStyle name="Millares 4 55" xfId="25588"/>
    <cellStyle name="Millares 4 56" xfId="25589"/>
    <cellStyle name="Millares 4 57" xfId="25590"/>
    <cellStyle name="Millares 4 58" xfId="25591"/>
    <cellStyle name="Millares 4 59" xfId="25592"/>
    <cellStyle name="Millares 4 6" xfId="25593"/>
    <cellStyle name="Millares 4 6 2" xfId="25594"/>
    <cellStyle name="Millares 4 6 2 2" xfId="25595"/>
    <cellStyle name="Millares 4 6 2 2 2" xfId="25596"/>
    <cellStyle name="Millares 4 6 2 2 3" xfId="25597"/>
    <cellStyle name="Millares 4 6 3" xfId="25598"/>
    <cellStyle name="Millares 4 6 4" xfId="25599"/>
    <cellStyle name="Millares 4 6 5" xfId="25600"/>
    <cellStyle name="Millares 4 6 6" xfId="25601"/>
    <cellStyle name="Millares 4 6 7" xfId="25602"/>
    <cellStyle name="Millares 4 60" xfId="25603"/>
    <cellStyle name="Millares 4 61" xfId="25604"/>
    <cellStyle name="Millares 4 62" xfId="25605"/>
    <cellStyle name="Millares 4 63" xfId="25606"/>
    <cellStyle name="Millares 4 64" xfId="25607"/>
    <cellStyle name="Millares 4 65" xfId="25608"/>
    <cellStyle name="Millares 4 66" xfId="25609"/>
    <cellStyle name="Millares 4 67" xfId="25610"/>
    <cellStyle name="Millares 4 68" xfId="25611"/>
    <cellStyle name="Millares 4 69" xfId="25612"/>
    <cellStyle name="Millares 4 7" xfId="25613"/>
    <cellStyle name="Millares 4 7 2" xfId="25614"/>
    <cellStyle name="Millares 4 7 2 2" xfId="25615"/>
    <cellStyle name="Millares 4 7 2 2 2" xfId="25616"/>
    <cellStyle name="Millares 4 7 2 2 3" xfId="25617"/>
    <cellStyle name="Millares 4 7 3" xfId="25618"/>
    <cellStyle name="Millares 4 7 4" xfId="25619"/>
    <cellStyle name="Millares 4 7 5" xfId="25620"/>
    <cellStyle name="Millares 4 7 6" xfId="25621"/>
    <cellStyle name="Millares 4 7 7" xfId="25622"/>
    <cellStyle name="Millares 4 70" xfId="25623"/>
    <cellStyle name="Millares 4 71" xfId="25624"/>
    <cellStyle name="Millares 4 72" xfId="25625"/>
    <cellStyle name="Millares 4 73" xfId="25626"/>
    <cellStyle name="Millares 4 74" xfId="25627"/>
    <cellStyle name="Millares 4 75" xfId="25628"/>
    <cellStyle name="Millares 4 76" xfId="25629"/>
    <cellStyle name="Millares 4 77" xfId="25630"/>
    <cellStyle name="Millares 4 78" xfId="25631"/>
    <cellStyle name="Millares 4 79" xfId="25632"/>
    <cellStyle name="Millares 4 8" xfId="25633"/>
    <cellStyle name="Millares 4 8 2" xfId="25634"/>
    <cellStyle name="Millares 4 8 2 2" xfId="25635"/>
    <cellStyle name="Millares 4 8 2 2 2" xfId="25636"/>
    <cellStyle name="Millares 4 8 2 2 3" xfId="25637"/>
    <cellStyle name="Millares 4 8 3" xfId="25638"/>
    <cellStyle name="Millares 4 8 4" xfId="25639"/>
    <cellStyle name="Millares 4 8 5" xfId="25640"/>
    <cellStyle name="Millares 4 8 6" xfId="25641"/>
    <cellStyle name="Millares 4 8 7" xfId="25642"/>
    <cellStyle name="Millares 4 80" xfId="25643"/>
    <cellStyle name="Millares 4 81" xfId="25644"/>
    <cellStyle name="Millares 4 82" xfId="25645"/>
    <cellStyle name="Millares 4 83" xfId="25646"/>
    <cellStyle name="Millares 4 84" xfId="25647"/>
    <cellStyle name="Millares 4 85" xfId="25648"/>
    <cellStyle name="Millares 4 86" xfId="25649"/>
    <cellStyle name="Millares 4 87" xfId="25650"/>
    <cellStyle name="Millares 4 88" xfId="25651"/>
    <cellStyle name="Millares 4 89" xfId="25652"/>
    <cellStyle name="Millares 4 9" xfId="25653"/>
    <cellStyle name="Millares 4 9 2" xfId="25654"/>
    <cellStyle name="Millares 4 9 2 2" xfId="25655"/>
    <cellStyle name="Millares 4 9 2 2 2" xfId="25656"/>
    <cellStyle name="Millares 4 9 2 2 3" xfId="25657"/>
    <cellStyle name="Millares 4 9 3" xfId="25658"/>
    <cellStyle name="Millares 4 9 4" xfId="25659"/>
    <cellStyle name="Millares 4 9 5" xfId="25660"/>
    <cellStyle name="Millares 4 9 6" xfId="25661"/>
    <cellStyle name="Millares 4 9 7" xfId="25662"/>
    <cellStyle name="Millares 4 90" xfId="25663"/>
    <cellStyle name="Millares 4 91" xfId="25664"/>
    <cellStyle name="Millares 4 92" xfId="25665"/>
    <cellStyle name="Millares 4 93" xfId="25666"/>
    <cellStyle name="Millares 4 94" xfId="25667"/>
    <cellStyle name="Millares 40" xfId="25668"/>
    <cellStyle name="Millares 41" xfId="25669"/>
    <cellStyle name="Millares 42" xfId="25670"/>
    <cellStyle name="Millares 43" xfId="25671"/>
    <cellStyle name="Millares 44" xfId="25672"/>
    <cellStyle name="Millares 45" xfId="25673"/>
    <cellStyle name="Millares 46" xfId="25674"/>
    <cellStyle name="Millares 47" xfId="25675"/>
    <cellStyle name="Millares 48" xfId="25676"/>
    <cellStyle name="Millares 49" xfId="25677"/>
    <cellStyle name="Millares 5" xfId="113"/>
    <cellStyle name="Millares 5 10" xfId="25678"/>
    <cellStyle name="Millares 5 10 2" xfId="25679"/>
    <cellStyle name="Millares 5 10 2 2" xfId="25680"/>
    <cellStyle name="Millares 5 10 2 2 2" xfId="25681"/>
    <cellStyle name="Millares 5 10 2 2 3" xfId="25682"/>
    <cellStyle name="Millares 5 10 3" xfId="25683"/>
    <cellStyle name="Millares 5 10 4" xfId="25684"/>
    <cellStyle name="Millares 5 10 5" xfId="25685"/>
    <cellStyle name="Millares 5 10 6" xfId="25686"/>
    <cellStyle name="Millares 5 10 7" xfId="25687"/>
    <cellStyle name="Millares 5 11" xfId="25688"/>
    <cellStyle name="Millares 5 11 2" xfId="25689"/>
    <cellStyle name="Millares 5 11 2 2" xfId="25690"/>
    <cellStyle name="Millares 5 11 2 2 2" xfId="25691"/>
    <cellStyle name="Millares 5 11 2 2 3" xfId="25692"/>
    <cellStyle name="Millares 5 11 3" xfId="25693"/>
    <cellStyle name="Millares 5 11 4" xfId="25694"/>
    <cellStyle name="Millares 5 11 5" xfId="25695"/>
    <cellStyle name="Millares 5 11 6" xfId="25696"/>
    <cellStyle name="Millares 5 11 7" xfId="25697"/>
    <cellStyle name="Millares 5 12" xfId="25698"/>
    <cellStyle name="Millares 5 12 10" xfId="25699"/>
    <cellStyle name="Millares 5 12 11" xfId="25700"/>
    <cellStyle name="Millares 5 12 12" xfId="25701"/>
    <cellStyle name="Millares 5 12 13" xfId="25702"/>
    <cellStyle name="Millares 5 12 14" xfId="25703"/>
    <cellStyle name="Millares 5 12 15" xfId="25704"/>
    <cellStyle name="Millares 5 12 16" xfId="25705"/>
    <cellStyle name="Millares 5 12 17" xfId="25706"/>
    <cellStyle name="Millares 5 12 2" xfId="25707"/>
    <cellStyle name="Millares 5 12 2 2" xfId="25708"/>
    <cellStyle name="Millares 5 12 2 3" xfId="25709"/>
    <cellStyle name="Millares 5 12 2 4" xfId="25710"/>
    <cellStyle name="Millares 5 12 2 5" xfId="25711"/>
    <cellStyle name="Millares 5 12 2 6" xfId="25712"/>
    <cellStyle name="Millares 5 12 2 7" xfId="25713"/>
    <cellStyle name="Millares 5 12 3" xfId="25714"/>
    <cellStyle name="Millares 5 12 4" xfId="25715"/>
    <cellStyle name="Millares 5 12 5" xfId="25716"/>
    <cellStyle name="Millares 5 12 6" xfId="25717"/>
    <cellStyle name="Millares 5 12 7" xfId="25718"/>
    <cellStyle name="Millares 5 12 8" xfId="25719"/>
    <cellStyle name="Millares 5 12 9" xfId="25720"/>
    <cellStyle name="Millares 5 13" xfId="25721"/>
    <cellStyle name="Millares 5 13 2" xfId="25722"/>
    <cellStyle name="Millares 5 13 2 2" xfId="25723"/>
    <cellStyle name="Millares 5 13 2 3" xfId="25724"/>
    <cellStyle name="Millares 5 13 3" xfId="25725"/>
    <cellStyle name="Millares 5 13 4" xfId="25726"/>
    <cellStyle name="Millares 5 13 5" xfId="25727"/>
    <cellStyle name="Millares 5 13 6" xfId="25728"/>
    <cellStyle name="Millares 5 13 7" xfId="25729"/>
    <cellStyle name="Millares 5 13 8" xfId="25730"/>
    <cellStyle name="Millares 5 14" xfId="25731"/>
    <cellStyle name="Millares 5 14 2" xfId="25732"/>
    <cellStyle name="Millares 5 14 2 2" xfId="25733"/>
    <cellStyle name="Millares 5 14 2 3" xfId="25734"/>
    <cellStyle name="Millares 5 14 3" xfId="25735"/>
    <cellStyle name="Millares 5 14 4" xfId="25736"/>
    <cellStyle name="Millares 5 14 5" xfId="25737"/>
    <cellStyle name="Millares 5 14 6" xfId="25738"/>
    <cellStyle name="Millares 5 14 7" xfId="25739"/>
    <cellStyle name="Millares 5 14 8" xfId="25740"/>
    <cellStyle name="Millares 5 14 9" xfId="25741"/>
    <cellStyle name="Millares 5 15" xfId="25742"/>
    <cellStyle name="Millares 5 15 2" xfId="25743"/>
    <cellStyle name="Millares 5 15 3" xfId="25744"/>
    <cellStyle name="Millares 5 15 4" xfId="25745"/>
    <cellStyle name="Millares 5 15 5" xfId="25746"/>
    <cellStyle name="Millares 5 15 6" xfId="25747"/>
    <cellStyle name="Millares 5 15 7" xfId="25748"/>
    <cellStyle name="Millares 5 15 8" xfId="25749"/>
    <cellStyle name="Millares 5 16" xfId="25750"/>
    <cellStyle name="Millares 5 16 2" xfId="25751"/>
    <cellStyle name="Millares 5 16 3" xfId="25752"/>
    <cellStyle name="Millares 5 16 4" xfId="25753"/>
    <cellStyle name="Millares 5 16 5" xfId="25754"/>
    <cellStyle name="Millares 5 16 6" xfId="25755"/>
    <cellStyle name="Millares 5 16 7" xfId="25756"/>
    <cellStyle name="Millares 5 16 8" xfId="25757"/>
    <cellStyle name="Millares 5 17" xfId="25758"/>
    <cellStyle name="Millares 5 17 2" xfId="25759"/>
    <cellStyle name="Millares 5 17 3" xfId="25760"/>
    <cellStyle name="Millares 5 17 4" xfId="25761"/>
    <cellStyle name="Millares 5 17 5" xfId="25762"/>
    <cellStyle name="Millares 5 17 6" xfId="25763"/>
    <cellStyle name="Millares 5 17 7" xfId="25764"/>
    <cellStyle name="Millares 5 17 8" xfId="25765"/>
    <cellStyle name="Millares 5 18" xfId="25766"/>
    <cellStyle name="Millares 5 18 2" xfId="25767"/>
    <cellStyle name="Millares 5 18 3" xfId="25768"/>
    <cellStyle name="Millares 5 18 4" xfId="25769"/>
    <cellStyle name="Millares 5 18 5" xfId="25770"/>
    <cellStyle name="Millares 5 18 6" xfId="25771"/>
    <cellStyle name="Millares 5 18 7" xfId="25772"/>
    <cellStyle name="Millares 5 18 8" xfId="25773"/>
    <cellStyle name="Millares 5 19" xfId="25774"/>
    <cellStyle name="Millares 5 19 2" xfId="25775"/>
    <cellStyle name="Millares 5 19 3" xfId="25776"/>
    <cellStyle name="Millares 5 19 4" xfId="25777"/>
    <cellStyle name="Millares 5 19 5" xfId="25778"/>
    <cellStyle name="Millares 5 19 6" xfId="25779"/>
    <cellStyle name="Millares 5 19 7" xfId="25780"/>
    <cellStyle name="Millares 5 19 8" xfId="25781"/>
    <cellStyle name="Millares 5 2" xfId="25782"/>
    <cellStyle name="Millares 5 2 10" xfId="25783"/>
    <cellStyle name="Millares 5 2 11" xfId="25784"/>
    <cellStyle name="Millares 5 2 12" xfId="25785"/>
    <cellStyle name="Millares 5 2 13" xfId="25786"/>
    <cellStyle name="Millares 5 2 14" xfId="25787"/>
    <cellStyle name="Millares 5 2 15" xfId="25788"/>
    <cellStyle name="Millares 5 2 16" xfId="25789"/>
    <cellStyle name="Millares 5 2 17" xfId="25790"/>
    <cellStyle name="Millares 5 2 18" xfId="25791"/>
    <cellStyle name="Millares 5 2 19" xfId="25792"/>
    <cellStyle name="Millares 5 2 2" xfId="25793"/>
    <cellStyle name="Millares 5 2 2 10" xfId="25794"/>
    <cellStyle name="Millares 5 2 2 11" xfId="25795"/>
    <cellStyle name="Millares 5 2 2 12" xfId="25796"/>
    <cellStyle name="Millares 5 2 2 13" xfId="25797"/>
    <cellStyle name="Millares 5 2 2 14" xfId="25798"/>
    <cellStyle name="Millares 5 2 2 15" xfId="25799"/>
    <cellStyle name="Millares 5 2 2 16" xfId="25800"/>
    <cellStyle name="Millares 5 2 2 17" xfId="25801"/>
    <cellStyle name="Millares 5 2 2 2" xfId="25802"/>
    <cellStyle name="Millares 5 2 2 2 2" xfId="25803"/>
    <cellStyle name="Millares 5 2 2 2 2 2" xfId="25804"/>
    <cellStyle name="Millares 5 2 2 2 2 3" xfId="25805"/>
    <cellStyle name="Millares 5 2 2 2 3" xfId="25806"/>
    <cellStyle name="Millares 5 2 2 2 4" xfId="25807"/>
    <cellStyle name="Millares 5 2 2 2 5" xfId="25808"/>
    <cellStyle name="Millares 5 2 2 2 6" xfId="25809"/>
    <cellStyle name="Millares 5 2 2 2 7" xfId="25810"/>
    <cellStyle name="Millares 5 2 2 3" xfId="25811"/>
    <cellStyle name="Millares 5 2 2 4" xfId="25812"/>
    <cellStyle name="Millares 5 2 2 5" xfId="25813"/>
    <cellStyle name="Millares 5 2 2 6" xfId="25814"/>
    <cellStyle name="Millares 5 2 2 7" xfId="25815"/>
    <cellStyle name="Millares 5 2 2 8" xfId="25816"/>
    <cellStyle name="Millares 5 2 2 9" xfId="25817"/>
    <cellStyle name="Millares 5 2 3" xfId="25818"/>
    <cellStyle name="Millares 5 2 3 2" xfId="25819"/>
    <cellStyle name="Millares 5 2 3 3" xfId="25820"/>
    <cellStyle name="Millares 5 2 3 4" xfId="25821"/>
    <cellStyle name="Millares 5 2 3 5" xfId="25822"/>
    <cellStyle name="Millares 5 2 3 6" xfId="25823"/>
    <cellStyle name="Millares 5 2 3 7" xfId="25824"/>
    <cellStyle name="Millares 5 2 3 8" xfId="25825"/>
    <cellStyle name="Millares 5 2 4" xfId="25826"/>
    <cellStyle name="Millares 5 2 4 2" xfId="25827"/>
    <cellStyle name="Millares 5 2 4 3" xfId="25828"/>
    <cellStyle name="Millares 5 2 4 4" xfId="25829"/>
    <cellStyle name="Millares 5 2 4 5" xfId="25830"/>
    <cellStyle name="Millares 5 2 4 6" xfId="25831"/>
    <cellStyle name="Millares 5 2 4 7" xfId="25832"/>
    <cellStyle name="Millares 5 2 5" xfId="25833"/>
    <cellStyle name="Millares 5 2 6" xfId="25834"/>
    <cellStyle name="Millares 5 2 7" xfId="25835"/>
    <cellStyle name="Millares 5 2 8" xfId="25836"/>
    <cellStyle name="Millares 5 2 9" xfId="25837"/>
    <cellStyle name="Millares 5 20" xfId="25838"/>
    <cellStyle name="Millares 5 20 2" xfId="25839"/>
    <cellStyle name="Millares 5 20 3" xfId="25840"/>
    <cellStyle name="Millares 5 20 4" xfId="25841"/>
    <cellStyle name="Millares 5 20 5" xfId="25842"/>
    <cellStyle name="Millares 5 20 6" xfId="25843"/>
    <cellStyle name="Millares 5 20 7" xfId="25844"/>
    <cellStyle name="Millares 5 20 8" xfId="25845"/>
    <cellStyle name="Millares 5 21" xfId="25846"/>
    <cellStyle name="Millares 5 21 2" xfId="25847"/>
    <cellStyle name="Millares 5 21 3" xfId="25848"/>
    <cellStyle name="Millares 5 21 4" xfId="25849"/>
    <cellStyle name="Millares 5 21 5" xfId="25850"/>
    <cellStyle name="Millares 5 21 6" xfId="25851"/>
    <cellStyle name="Millares 5 21 7" xfId="25852"/>
    <cellStyle name="Millares 5 21 8" xfId="25853"/>
    <cellStyle name="Millares 5 22" xfId="25854"/>
    <cellStyle name="Millares 5 22 2" xfId="25855"/>
    <cellStyle name="Millares 5 22 3" xfId="25856"/>
    <cellStyle name="Millares 5 22 4" xfId="25857"/>
    <cellStyle name="Millares 5 22 5" xfId="25858"/>
    <cellStyle name="Millares 5 22 6" xfId="25859"/>
    <cellStyle name="Millares 5 22 7" xfId="25860"/>
    <cellStyle name="Millares 5 23" xfId="25861"/>
    <cellStyle name="Millares 5 23 2" xfId="25862"/>
    <cellStyle name="Millares 5 23 3" xfId="25863"/>
    <cellStyle name="Millares 5 23 4" xfId="25864"/>
    <cellStyle name="Millares 5 23 5" xfId="25865"/>
    <cellStyle name="Millares 5 23 6" xfId="25866"/>
    <cellStyle name="Millares 5 23 7" xfId="25867"/>
    <cellStyle name="Millares 5 24" xfId="25868"/>
    <cellStyle name="Millares 5 24 2" xfId="25869"/>
    <cellStyle name="Millares 5 24 3" xfId="25870"/>
    <cellStyle name="Millares 5 24 4" xfId="25871"/>
    <cellStyle name="Millares 5 24 5" xfId="25872"/>
    <cellStyle name="Millares 5 24 6" xfId="25873"/>
    <cellStyle name="Millares 5 24 7" xfId="25874"/>
    <cellStyle name="Millares 5 25" xfId="25875"/>
    <cellStyle name="Millares 5 25 2" xfId="25876"/>
    <cellStyle name="Millares 5 25 3" xfId="25877"/>
    <cellStyle name="Millares 5 25 4" xfId="25878"/>
    <cellStyle name="Millares 5 25 5" xfId="25879"/>
    <cellStyle name="Millares 5 25 6" xfId="25880"/>
    <cellStyle name="Millares 5 25 7" xfId="25881"/>
    <cellStyle name="Millares 5 26" xfId="25882"/>
    <cellStyle name="Millares 5 26 2" xfId="25883"/>
    <cellStyle name="Millares 5 26 3" xfId="25884"/>
    <cellStyle name="Millares 5 26 4" xfId="25885"/>
    <cellStyle name="Millares 5 26 5" xfId="25886"/>
    <cellStyle name="Millares 5 26 6" xfId="25887"/>
    <cellStyle name="Millares 5 26 7" xfId="25888"/>
    <cellStyle name="Millares 5 27" xfId="25889"/>
    <cellStyle name="Millares 5 27 2" xfId="25890"/>
    <cellStyle name="Millares 5 27 3" xfId="25891"/>
    <cellStyle name="Millares 5 27 4" xfId="25892"/>
    <cellStyle name="Millares 5 27 5" xfId="25893"/>
    <cellStyle name="Millares 5 27 6" xfId="25894"/>
    <cellStyle name="Millares 5 27 7" xfId="25895"/>
    <cellStyle name="Millares 5 28" xfId="25896"/>
    <cellStyle name="Millares 5 28 2" xfId="25897"/>
    <cellStyle name="Millares 5 28 3" xfId="25898"/>
    <cellStyle name="Millares 5 28 4" xfId="25899"/>
    <cellStyle name="Millares 5 28 5" xfId="25900"/>
    <cellStyle name="Millares 5 28 6" xfId="25901"/>
    <cellStyle name="Millares 5 28 7" xfId="25902"/>
    <cellStyle name="Millares 5 29" xfId="25903"/>
    <cellStyle name="Millares 5 29 2" xfId="25904"/>
    <cellStyle name="Millares 5 29 3" xfId="25905"/>
    <cellStyle name="Millares 5 29 4" xfId="25906"/>
    <cellStyle name="Millares 5 29 5" xfId="25907"/>
    <cellStyle name="Millares 5 29 6" xfId="25908"/>
    <cellStyle name="Millares 5 29 7" xfId="25909"/>
    <cellStyle name="Millares 5 3" xfId="25910"/>
    <cellStyle name="Millares 5 3 2" xfId="25911"/>
    <cellStyle name="Millares 5 3 2 2" xfId="25912"/>
    <cellStyle name="Millares 5 3 2 2 2" xfId="25913"/>
    <cellStyle name="Millares 5 3 2 2 3" xfId="25914"/>
    <cellStyle name="Millares 5 3 3" xfId="25915"/>
    <cellStyle name="Millares 5 3 4" xfId="25916"/>
    <cellStyle name="Millares 5 3 5" xfId="25917"/>
    <cellStyle name="Millares 5 3 6" xfId="25918"/>
    <cellStyle name="Millares 5 3 7" xfId="25919"/>
    <cellStyle name="Millares 5 30" xfId="25920"/>
    <cellStyle name="Millares 5 30 2" xfId="25921"/>
    <cellStyle name="Millares 5 30 3" xfId="25922"/>
    <cellStyle name="Millares 5 30 4" xfId="25923"/>
    <cellStyle name="Millares 5 30 5" xfId="25924"/>
    <cellStyle name="Millares 5 30 6" xfId="25925"/>
    <cellStyle name="Millares 5 30 7" xfId="25926"/>
    <cellStyle name="Millares 5 31" xfId="25927"/>
    <cellStyle name="Millares 5 31 2" xfId="25928"/>
    <cellStyle name="Millares 5 31 3" xfId="25929"/>
    <cellStyle name="Millares 5 31 4" xfId="25930"/>
    <cellStyle name="Millares 5 31 5" xfId="25931"/>
    <cellStyle name="Millares 5 31 6" xfId="25932"/>
    <cellStyle name="Millares 5 31 7" xfId="25933"/>
    <cellStyle name="Millares 5 32" xfId="25934"/>
    <cellStyle name="Millares 5 32 2" xfId="25935"/>
    <cellStyle name="Millares 5 32 3" xfId="25936"/>
    <cellStyle name="Millares 5 32 4" xfId="25937"/>
    <cellStyle name="Millares 5 32 5" xfId="25938"/>
    <cellStyle name="Millares 5 32 6" xfId="25939"/>
    <cellStyle name="Millares 5 32 7" xfId="25940"/>
    <cellStyle name="Millares 5 33" xfId="25941"/>
    <cellStyle name="Millares 5 34" xfId="25942"/>
    <cellStyle name="Millares 5 35" xfId="25943"/>
    <cellStyle name="Millares 5 36" xfId="25944"/>
    <cellStyle name="Millares 5 37" xfId="25945"/>
    <cellStyle name="Millares 5 38" xfId="25946"/>
    <cellStyle name="Millares 5 39" xfId="25947"/>
    <cellStyle name="Millares 5 4" xfId="25948"/>
    <cellStyle name="Millares 5 4 2" xfId="25949"/>
    <cellStyle name="Millares 5 4 2 2" xfId="25950"/>
    <cellStyle name="Millares 5 4 2 2 2" xfId="25951"/>
    <cellStyle name="Millares 5 4 2 2 3" xfId="25952"/>
    <cellStyle name="Millares 5 4 3" xfId="25953"/>
    <cellStyle name="Millares 5 4 4" xfId="25954"/>
    <cellStyle name="Millares 5 4 5" xfId="25955"/>
    <cellStyle name="Millares 5 4 6" xfId="25956"/>
    <cellStyle name="Millares 5 4 7" xfId="25957"/>
    <cellStyle name="Millares 5 40" xfId="25958"/>
    <cellStyle name="Millares 5 41" xfId="25959"/>
    <cellStyle name="Millares 5 42" xfId="25960"/>
    <cellStyle name="Millares 5 43" xfId="25961"/>
    <cellStyle name="Millares 5 44" xfId="25962"/>
    <cellStyle name="Millares 5 45" xfId="25963"/>
    <cellStyle name="Millares 5 46" xfId="25964"/>
    <cellStyle name="Millares 5 47" xfId="25965"/>
    <cellStyle name="Millares 5 48" xfId="25966"/>
    <cellStyle name="Millares 5 49" xfId="25967"/>
    <cellStyle name="Millares 5 5" xfId="25968"/>
    <cellStyle name="Millares 5 5 2" xfId="25969"/>
    <cellStyle name="Millares 5 5 2 2" xfId="25970"/>
    <cellStyle name="Millares 5 5 2 2 2" xfId="25971"/>
    <cellStyle name="Millares 5 5 2 2 3" xfId="25972"/>
    <cellStyle name="Millares 5 5 3" xfId="25973"/>
    <cellStyle name="Millares 5 5 4" xfId="25974"/>
    <cellStyle name="Millares 5 5 5" xfId="25975"/>
    <cellStyle name="Millares 5 5 6" xfId="25976"/>
    <cellStyle name="Millares 5 5 7" xfId="25977"/>
    <cellStyle name="Millares 5 50" xfId="25978"/>
    <cellStyle name="Millares 5 51" xfId="25979"/>
    <cellStyle name="Millares 5 52" xfId="25980"/>
    <cellStyle name="Millares 5 53" xfId="25981"/>
    <cellStyle name="Millares 5 54" xfId="25982"/>
    <cellStyle name="Millares 5 55" xfId="25983"/>
    <cellStyle name="Millares 5 56" xfId="25984"/>
    <cellStyle name="Millares 5 57" xfId="25985"/>
    <cellStyle name="Millares 5 58" xfId="25986"/>
    <cellStyle name="Millares 5 59" xfId="25987"/>
    <cellStyle name="Millares 5 6" xfId="25988"/>
    <cellStyle name="Millares 5 6 2" xfId="25989"/>
    <cellStyle name="Millares 5 6 2 2" xfId="25990"/>
    <cellStyle name="Millares 5 6 2 2 2" xfId="25991"/>
    <cellStyle name="Millares 5 6 2 2 3" xfId="25992"/>
    <cellStyle name="Millares 5 6 3" xfId="25993"/>
    <cellStyle name="Millares 5 6 4" xfId="25994"/>
    <cellStyle name="Millares 5 6 5" xfId="25995"/>
    <cellStyle name="Millares 5 6 6" xfId="25996"/>
    <cellStyle name="Millares 5 6 7" xfId="25997"/>
    <cellStyle name="Millares 5 60" xfId="25998"/>
    <cellStyle name="Millares 5 61" xfId="25999"/>
    <cellStyle name="Millares 5 62" xfId="26000"/>
    <cellStyle name="Millares 5 63" xfId="26001"/>
    <cellStyle name="Millares 5 64" xfId="26002"/>
    <cellStyle name="Millares 5 65" xfId="26003"/>
    <cellStyle name="Millares 5 66" xfId="26004"/>
    <cellStyle name="Millares 5 67" xfId="26005"/>
    <cellStyle name="Millares 5 68" xfId="26006"/>
    <cellStyle name="Millares 5 69" xfId="26007"/>
    <cellStyle name="Millares 5 7" xfId="26008"/>
    <cellStyle name="Millares 5 7 2" xfId="26009"/>
    <cellStyle name="Millares 5 7 2 2" xfId="26010"/>
    <cellStyle name="Millares 5 7 2 2 2" xfId="26011"/>
    <cellStyle name="Millares 5 7 2 2 3" xfId="26012"/>
    <cellStyle name="Millares 5 7 3" xfId="26013"/>
    <cellStyle name="Millares 5 7 4" xfId="26014"/>
    <cellStyle name="Millares 5 7 5" xfId="26015"/>
    <cellStyle name="Millares 5 7 6" xfId="26016"/>
    <cellStyle name="Millares 5 7 7" xfId="26017"/>
    <cellStyle name="Millares 5 70" xfId="26018"/>
    <cellStyle name="Millares 5 71" xfId="26019"/>
    <cellStyle name="Millares 5 72" xfId="26020"/>
    <cellStyle name="Millares 5 73" xfId="26021"/>
    <cellStyle name="Millares 5 74" xfId="26022"/>
    <cellStyle name="Millares 5 75" xfId="26023"/>
    <cellStyle name="Millares 5 76" xfId="26024"/>
    <cellStyle name="Millares 5 77" xfId="26025"/>
    <cellStyle name="Millares 5 78" xfId="26026"/>
    <cellStyle name="Millares 5 79" xfId="26027"/>
    <cellStyle name="Millares 5 8" xfId="26028"/>
    <cellStyle name="Millares 5 8 2" xfId="26029"/>
    <cellStyle name="Millares 5 8 2 2" xfId="26030"/>
    <cellStyle name="Millares 5 8 2 2 2" xfId="26031"/>
    <cellStyle name="Millares 5 8 2 2 3" xfId="26032"/>
    <cellStyle name="Millares 5 8 3" xfId="26033"/>
    <cellStyle name="Millares 5 8 4" xfId="26034"/>
    <cellStyle name="Millares 5 8 5" xfId="26035"/>
    <cellStyle name="Millares 5 8 6" xfId="26036"/>
    <cellStyle name="Millares 5 8 7" xfId="26037"/>
    <cellStyle name="Millares 5 80" xfId="26038"/>
    <cellStyle name="Millares 5 81" xfId="26039"/>
    <cellStyle name="Millares 5 82" xfId="26040"/>
    <cellStyle name="Millares 5 83" xfId="26041"/>
    <cellStyle name="Millares 5 84" xfId="26042"/>
    <cellStyle name="Millares 5 85" xfId="26043"/>
    <cellStyle name="Millares 5 86" xfId="26044"/>
    <cellStyle name="Millares 5 87" xfId="26045"/>
    <cellStyle name="Millares 5 9" xfId="26046"/>
    <cellStyle name="Millares 5 9 2" xfId="26047"/>
    <cellStyle name="Millares 5 9 2 2" xfId="26048"/>
    <cellStyle name="Millares 5 9 2 2 2" xfId="26049"/>
    <cellStyle name="Millares 5 9 2 2 3" xfId="26050"/>
    <cellStyle name="Millares 5 9 3" xfId="26051"/>
    <cellStyle name="Millares 5 9 4" xfId="26052"/>
    <cellStyle name="Millares 5 9 5" xfId="26053"/>
    <cellStyle name="Millares 5 9 6" xfId="26054"/>
    <cellStyle name="Millares 5 9 7" xfId="26055"/>
    <cellStyle name="Millares 50" xfId="26056"/>
    <cellStyle name="Millares 51" xfId="26057"/>
    <cellStyle name="Millares 52" xfId="26058"/>
    <cellStyle name="Millares 53" xfId="26059"/>
    <cellStyle name="Millares 54" xfId="26060"/>
    <cellStyle name="Millares 55" xfId="26061"/>
    <cellStyle name="Millares 56" xfId="26062"/>
    <cellStyle name="Millares 57" xfId="26063"/>
    <cellStyle name="Millares 58" xfId="26064"/>
    <cellStyle name="Millares 59" xfId="26065"/>
    <cellStyle name="Millares 6" xfId="114"/>
    <cellStyle name="Millares 6 10" xfId="26066"/>
    <cellStyle name="Millares 6 11" xfId="26067"/>
    <cellStyle name="Millares 6 12" xfId="26068"/>
    <cellStyle name="Millares 6 13" xfId="26069"/>
    <cellStyle name="Millares 6 14" xfId="26070"/>
    <cellStyle name="Millares 6 15" xfId="26071"/>
    <cellStyle name="Millares 6 16" xfId="26072"/>
    <cellStyle name="Millares 6 17" xfId="26073"/>
    <cellStyle name="Millares 6 18" xfId="26074"/>
    <cellStyle name="Millares 6 19" xfId="26075"/>
    <cellStyle name="Millares 6 2" xfId="26076"/>
    <cellStyle name="Millares 6 2 2" xfId="26077"/>
    <cellStyle name="Millares 6 2 2 2" xfId="26078"/>
    <cellStyle name="Millares 6 2 3" xfId="26079"/>
    <cellStyle name="Millares 6 2 4" xfId="26080"/>
    <cellStyle name="Millares 6 20" xfId="26081"/>
    <cellStyle name="Millares 6 21" xfId="26082"/>
    <cellStyle name="Millares 6 22" xfId="26083"/>
    <cellStyle name="Millares 6 23" xfId="26084"/>
    <cellStyle name="Millares 6 24" xfId="26085"/>
    <cellStyle name="Millares 6 25" xfId="26086"/>
    <cellStyle name="Millares 6 26" xfId="26087"/>
    <cellStyle name="Millares 6 27" xfId="26088"/>
    <cellStyle name="Millares 6 28" xfId="26089"/>
    <cellStyle name="Millares 6 29" xfId="26090"/>
    <cellStyle name="Millares 6 3" xfId="26091"/>
    <cellStyle name="Millares 6 30" xfId="26092"/>
    <cellStyle name="Millares 6 31" xfId="26093"/>
    <cellStyle name="Millares 6 32" xfId="26094"/>
    <cellStyle name="Millares 6 33" xfId="26095"/>
    <cellStyle name="Millares 6 34" xfId="26096"/>
    <cellStyle name="Millares 6 35" xfId="26097"/>
    <cellStyle name="Millares 6 36" xfId="26098"/>
    <cellStyle name="Millares 6 37" xfId="26099"/>
    <cellStyle name="Millares 6 38" xfId="26100"/>
    <cellStyle name="Millares 6 39" xfId="26101"/>
    <cellStyle name="Millares 6 4" xfId="26102"/>
    <cellStyle name="Millares 6 40" xfId="26103"/>
    <cellStyle name="Millares 6 41" xfId="26104"/>
    <cellStyle name="Millares 6 42" xfId="26105"/>
    <cellStyle name="Millares 6 43" xfId="26106"/>
    <cellStyle name="Millares 6 44" xfId="26107"/>
    <cellStyle name="Millares 6 45" xfId="26108"/>
    <cellStyle name="Millares 6 46" xfId="26109"/>
    <cellStyle name="Millares 6 46 2" xfId="26110"/>
    <cellStyle name="Millares 6 47" xfId="26111"/>
    <cellStyle name="Millares 6 48" xfId="26112"/>
    <cellStyle name="Millares 6 49" xfId="26113"/>
    <cellStyle name="Millares 6 5" xfId="26114"/>
    <cellStyle name="Millares 6 5 2" xfId="26115"/>
    <cellStyle name="Millares 6 5 3" xfId="26116"/>
    <cellStyle name="Millares 6 50" xfId="26117"/>
    <cellStyle name="Millares 6 51" xfId="26118"/>
    <cellStyle name="Millares 6 52" xfId="26119"/>
    <cellStyle name="Millares 6 53" xfId="26120"/>
    <cellStyle name="Millares 6 54" xfId="26121"/>
    <cellStyle name="Millares 6 55" xfId="26122"/>
    <cellStyle name="Millares 6 56" xfId="26123"/>
    <cellStyle name="Millares 6 57" xfId="26124"/>
    <cellStyle name="Millares 6 58" xfId="26125"/>
    <cellStyle name="Millares 6 59" xfId="26126"/>
    <cellStyle name="Millares 6 6" xfId="26127"/>
    <cellStyle name="Millares 6 60" xfId="26128"/>
    <cellStyle name="Millares 6 61" xfId="26129"/>
    <cellStyle name="Millares 6 62" xfId="26130"/>
    <cellStyle name="Millares 6 63" xfId="26131"/>
    <cellStyle name="Millares 6 64" xfId="26132"/>
    <cellStyle name="Millares 6 65" xfId="26133"/>
    <cellStyle name="Millares 6 66" xfId="26134"/>
    <cellStyle name="Millares 6 67" xfId="26135"/>
    <cellStyle name="Millares 6 68" xfId="26136"/>
    <cellStyle name="Millares 6 69" xfId="26137"/>
    <cellStyle name="Millares 6 7" xfId="26138"/>
    <cellStyle name="Millares 6 70" xfId="26139"/>
    <cellStyle name="Millares 6 71" xfId="26140"/>
    <cellStyle name="Millares 6 8" xfId="26141"/>
    <cellStyle name="Millares 6 9" xfId="26142"/>
    <cellStyle name="Millares 60" xfId="26143"/>
    <cellStyle name="Millares 61" xfId="26144"/>
    <cellStyle name="Millares 62" xfId="26145"/>
    <cellStyle name="Millares 63" xfId="26146"/>
    <cellStyle name="Millares 64" xfId="26147"/>
    <cellStyle name="Millares 65" xfId="26148"/>
    <cellStyle name="Millares 66" xfId="26149"/>
    <cellStyle name="Millares 67" xfId="26150"/>
    <cellStyle name="Millares 68" xfId="26151"/>
    <cellStyle name="Millares 69" xfId="26152"/>
    <cellStyle name="Millares 7" xfId="115"/>
    <cellStyle name="Millares 7 10" xfId="26153"/>
    <cellStyle name="Millares 7 10 2" xfId="26154"/>
    <cellStyle name="Millares 7 10 3" xfId="26155"/>
    <cellStyle name="Millares 7 10 4" xfId="26156"/>
    <cellStyle name="Millares 7 10 5" xfId="26157"/>
    <cellStyle name="Millares 7 10 6" xfId="26158"/>
    <cellStyle name="Millares 7 10 7" xfId="26159"/>
    <cellStyle name="Millares 7 11" xfId="26160"/>
    <cellStyle name="Millares 7 11 2" xfId="26161"/>
    <cellStyle name="Millares 7 11 3" xfId="26162"/>
    <cellStyle name="Millares 7 11 4" xfId="26163"/>
    <cellStyle name="Millares 7 11 5" xfId="26164"/>
    <cellStyle name="Millares 7 11 6" xfId="26165"/>
    <cellStyle name="Millares 7 11 7" xfId="26166"/>
    <cellStyle name="Millares 7 12" xfId="26167"/>
    <cellStyle name="Millares 7 12 2" xfId="26168"/>
    <cellStyle name="Millares 7 12 3" xfId="26169"/>
    <cellStyle name="Millares 7 12 4" xfId="26170"/>
    <cellStyle name="Millares 7 12 5" xfId="26171"/>
    <cellStyle name="Millares 7 12 6" xfId="26172"/>
    <cellStyle name="Millares 7 12 7" xfId="26173"/>
    <cellStyle name="Millares 7 13" xfId="26174"/>
    <cellStyle name="Millares 7 14" xfId="26175"/>
    <cellStyle name="Millares 7 15" xfId="26176"/>
    <cellStyle name="Millares 7 16" xfId="26177"/>
    <cellStyle name="Millares 7 17" xfId="26178"/>
    <cellStyle name="Millares 7 18" xfId="26179"/>
    <cellStyle name="Millares 7 19" xfId="26180"/>
    <cellStyle name="Millares 7 2" xfId="116"/>
    <cellStyle name="Millares 7 2 2" xfId="26181"/>
    <cellStyle name="Millares 7 2 2 2" xfId="26182"/>
    <cellStyle name="Millares 7 2 2 3" xfId="26183"/>
    <cellStyle name="Millares 7 2 3" xfId="26184"/>
    <cellStyle name="Millares 7 2 4" xfId="26185"/>
    <cellStyle name="Millares 7 2 5" xfId="26186"/>
    <cellStyle name="Millares 7 2 6" xfId="26187"/>
    <cellStyle name="Millares 7 20" xfId="26188"/>
    <cellStyle name="Millares 7 21" xfId="26189"/>
    <cellStyle name="Millares 7 22" xfId="26190"/>
    <cellStyle name="Millares 7 23" xfId="26191"/>
    <cellStyle name="Millares 7 24" xfId="26192"/>
    <cellStyle name="Millares 7 25" xfId="26193"/>
    <cellStyle name="Millares 7 26" xfId="26194"/>
    <cellStyle name="Millares 7 27" xfId="26195"/>
    <cellStyle name="Millares 7 28" xfId="26196"/>
    <cellStyle name="Millares 7 28 2" xfId="26197"/>
    <cellStyle name="Millares 7 29" xfId="26198"/>
    <cellStyle name="Millares 7 3" xfId="26199"/>
    <cellStyle name="Millares 7 3 2" xfId="26200"/>
    <cellStyle name="Millares 7 30" xfId="26201"/>
    <cellStyle name="Millares 7 31" xfId="26202"/>
    <cellStyle name="Millares 7 32" xfId="26203"/>
    <cellStyle name="Millares 7 33" xfId="26204"/>
    <cellStyle name="Millares 7 34" xfId="26205"/>
    <cellStyle name="Millares 7 35" xfId="26206"/>
    <cellStyle name="Millares 7 36" xfId="26207"/>
    <cellStyle name="Millares 7 37" xfId="26208"/>
    <cellStyle name="Millares 7 38" xfId="26209"/>
    <cellStyle name="Millares 7 39" xfId="26210"/>
    <cellStyle name="Millares 7 4" xfId="26211"/>
    <cellStyle name="Millares 7 4 2" xfId="26212"/>
    <cellStyle name="Millares 7 4 3" xfId="26213"/>
    <cellStyle name="Millares 7 4 4" xfId="26214"/>
    <cellStyle name="Millares 7 4 5" xfId="26215"/>
    <cellStyle name="Millares 7 4 6" xfId="26216"/>
    <cellStyle name="Millares 7 4 7" xfId="26217"/>
    <cellStyle name="Millares 7 4 8" xfId="26218"/>
    <cellStyle name="Millares 7 40" xfId="26219"/>
    <cellStyle name="Millares 7 41" xfId="26220"/>
    <cellStyle name="Millares 7 42" xfId="26221"/>
    <cellStyle name="Millares 7 43" xfId="26222"/>
    <cellStyle name="Millares 7 44" xfId="26223"/>
    <cellStyle name="Millares 7 45" xfId="26224"/>
    <cellStyle name="Millares 7 46" xfId="26225"/>
    <cellStyle name="Millares 7 47" xfId="26226"/>
    <cellStyle name="Millares 7 48" xfId="26227"/>
    <cellStyle name="Millares 7 49" xfId="26228"/>
    <cellStyle name="Millares 7 5" xfId="26229"/>
    <cellStyle name="Millares 7 5 2" xfId="26230"/>
    <cellStyle name="Millares 7 5 3" xfId="26231"/>
    <cellStyle name="Millares 7 5 4" xfId="26232"/>
    <cellStyle name="Millares 7 5 5" xfId="26233"/>
    <cellStyle name="Millares 7 5 6" xfId="26234"/>
    <cellStyle name="Millares 7 5 7" xfId="26235"/>
    <cellStyle name="Millares 7 50" xfId="26236"/>
    <cellStyle name="Millares 7 51" xfId="26237"/>
    <cellStyle name="Millares 7 52" xfId="26238"/>
    <cellStyle name="Millares 7 53" xfId="26239"/>
    <cellStyle name="Millares 7 54" xfId="26240"/>
    <cellStyle name="Millares 7 55" xfId="26241"/>
    <cellStyle name="Millares 7 56" xfId="26242"/>
    <cellStyle name="Millares 7 57" xfId="26243"/>
    <cellStyle name="Millares 7 58" xfId="26244"/>
    <cellStyle name="Millares 7 6" xfId="26245"/>
    <cellStyle name="Millares 7 6 2" xfId="26246"/>
    <cellStyle name="Millares 7 6 3" xfId="26247"/>
    <cellStyle name="Millares 7 6 4" xfId="26248"/>
    <cellStyle name="Millares 7 6 5" xfId="26249"/>
    <cellStyle name="Millares 7 6 6" xfId="26250"/>
    <cellStyle name="Millares 7 6 7" xfId="26251"/>
    <cellStyle name="Millares 7 7" xfId="26252"/>
    <cellStyle name="Millares 7 7 2" xfId="26253"/>
    <cellStyle name="Millares 7 7 3" xfId="26254"/>
    <cellStyle name="Millares 7 7 4" xfId="26255"/>
    <cellStyle name="Millares 7 7 5" xfId="26256"/>
    <cellStyle name="Millares 7 7 6" xfId="26257"/>
    <cellStyle name="Millares 7 7 7" xfId="26258"/>
    <cellStyle name="Millares 7 8" xfId="26259"/>
    <cellStyle name="Millares 7 8 2" xfId="26260"/>
    <cellStyle name="Millares 7 8 3" xfId="26261"/>
    <cellStyle name="Millares 7 8 4" xfId="26262"/>
    <cellStyle name="Millares 7 8 5" xfId="26263"/>
    <cellStyle name="Millares 7 8 6" xfId="26264"/>
    <cellStyle name="Millares 7 8 7" xfId="26265"/>
    <cellStyle name="Millares 7 9" xfId="26266"/>
    <cellStyle name="Millares 7 9 2" xfId="26267"/>
    <cellStyle name="Millares 7 9 3" xfId="26268"/>
    <cellStyle name="Millares 7 9 4" xfId="26269"/>
    <cellStyle name="Millares 7 9 5" xfId="26270"/>
    <cellStyle name="Millares 7 9 6" xfId="26271"/>
    <cellStyle name="Millares 7 9 7" xfId="26272"/>
    <cellStyle name="Millares 70" xfId="26273"/>
    <cellStyle name="Millares 71" xfId="26274"/>
    <cellStyle name="Millares 72" xfId="26275"/>
    <cellStyle name="Millares 73" xfId="26276"/>
    <cellStyle name="Millares 74" xfId="26277"/>
    <cellStyle name="Millares 75" xfId="26278"/>
    <cellStyle name="Millares 76" xfId="26279"/>
    <cellStyle name="Millares 77" xfId="26280"/>
    <cellStyle name="Millares 78" xfId="26281"/>
    <cellStyle name="Millares 79" xfId="26282"/>
    <cellStyle name="Millares 8" xfId="117"/>
    <cellStyle name="Millares 8 10" xfId="26283"/>
    <cellStyle name="Millares 8 10 2" xfId="26284"/>
    <cellStyle name="Millares 8 10 3" xfId="26285"/>
    <cellStyle name="Millares 8 10 4" xfId="26286"/>
    <cellStyle name="Millares 8 10 5" xfId="26287"/>
    <cellStyle name="Millares 8 11" xfId="26288"/>
    <cellStyle name="Millares 8 11 2" xfId="26289"/>
    <cellStyle name="Millares 8 11 3" xfId="26290"/>
    <cellStyle name="Millares 8 11 4" xfId="26291"/>
    <cellStyle name="Millares 8 12" xfId="26292"/>
    <cellStyle name="Millares 8 13" xfId="26293"/>
    <cellStyle name="Millares 8 14" xfId="26294"/>
    <cellStyle name="Millares 8 15" xfId="26295"/>
    <cellStyle name="Millares 8 16" xfId="26296"/>
    <cellStyle name="Millares 8 17" xfId="26297"/>
    <cellStyle name="Millares 8 18" xfId="26298"/>
    <cellStyle name="Millares 8 19" xfId="26299"/>
    <cellStyle name="Millares 8 2" xfId="26300"/>
    <cellStyle name="Millares 8 2 10" xfId="26301"/>
    <cellStyle name="Millares 8 2 11" xfId="26302"/>
    <cellStyle name="Millares 8 2 12" xfId="26303"/>
    <cellStyle name="Millares 8 2 13" xfId="26304"/>
    <cellStyle name="Millares 8 2 2" xfId="26305"/>
    <cellStyle name="Millares 8 2 2 2" xfId="26306"/>
    <cellStyle name="Millares 8 2 2 2 2" xfId="26307"/>
    <cellStyle name="Millares 8 2 2 2 3" xfId="26308"/>
    <cellStyle name="Millares 8 2 2 3" xfId="26309"/>
    <cellStyle name="Millares 8 2 2 4" xfId="26310"/>
    <cellStyle name="Millares 8 2 2 5" xfId="26311"/>
    <cellStyle name="Millares 8 2 2 6" xfId="26312"/>
    <cellStyle name="Millares 8 2 2 7" xfId="26313"/>
    <cellStyle name="Millares 8 2 3" xfId="26314"/>
    <cellStyle name="Millares 8 2 4" xfId="26315"/>
    <cellStyle name="Millares 8 2 5" xfId="26316"/>
    <cellStyle name="Millares 8 2 6" xfId="26317"/>
    <cellStyle name="Millares 8 2 7" xfId="26318"/>
    <cellStyle name="Millares 8 2 8" xfId="26319"/>
    <cellStyle name="Millares 8 2 9" xfId="26320"/>
    <cellStyle name="Millares 8 20" xfId="26321"/>
    <cellStyle name="Millares 8 21" xfId="26322"/>
    <cellStyle name="Millares 8 22" xfId="26323"/>
    <cellStyle name="Millares 8 23" xfId="26324"/>
    <cellStyle name="Millares 8 24" xfId="26325"/>
    <cellStyle name="Millares 8 25" xfId="26326"/>
    <cellStyle name="Millares 8 26" xfId="26327"/>
    <cellStyle name="Millares 8 27" xfId="26328"/>
    <cellStyle name="Millares 8 28" xfId="26329"/>
    <cellStyle name="Millares 8 29" xfId="26330"/>
    <cellStyle name="Millares 8 3" xfId="26331"/>
    <cellStyle name="Millares 8 3 2" xfId="26332"/>
    <cellStyle name="Millares 8 3 3" xfId="26333"/>
    <cellStyle name="Millares 8 30" xfId="26334"/>
    <cellStyle name="Millares 8 31" xfId="26335"/>
    <cellStyle name="Millares 8 32" xfId="26336"/>
    <cellStyle name="Millares 8 33" xfId="26337"/>
    <cellStyle name="Millares 8 34" xfId="26338"/>
    <cellStyle name="Millares 8 35" xfId="26339"/>
    <cellStyle name="Millares 8 36" xfId="26340"/>
    <cellStyle name="Millares 8 37" xfId="26341"/>
    <cellStyle name="Millares 8 38" xfId="26342"/>
    <cellStyle name="Millares 8 39" xfId="26343"/>
    <cellStyle name="Millares 8 4" xfId="26344"/>
    <cellStyle name="Millares 8 4 2" xfId="26345"/>
    <cellStyle name="Millares 8 4 3" xfId="26346"/>
    <cellStyle name="Millares 8 4 4" xfId="26347"/>
    <cellStyle name="Millares 8 4 5" xfId="26348"/>
    <cellStyle name="Millares 8 4 6" xfId="26349"/>
    <cellStyle name="Millares 8 4 7" xfId="26350"/>
    <cellStyle name="Millares 8 40" xfId="26351"/>
    <cellStyle name="Millares 8 41" xfId="26352"/>
    <cellStyle name="Millares 8 42" xfId="26353"/>
    <cellStyle name="Millares 8 43" xfId="26354"/>
    <cellStyle name="Millares 8 44" xfId="26355"/>
    <cellStyle name="Millares 8 45" xfId="26356"/>
    <cellStyle name="Millares 8 46" xfId="26357"/>
    <cellStyle name="Millares 8 47" xfId="26358"/>
    <cellStyle name="Millares 8 48" xfId="26359"/>
    <cellStyle name="Millares 8 5" xfId="26360"/>
    <cellStyle name="Millares 8 5 2" xfId="26361"/>
    <cellStyle name="Millares 8 5 3" xfId="26362"/>
    <cellStyle name="Millares 8 5 4" xfId="26363"/>
    <cellStyle name="Millares 8 5 5" xfId="26364"/>
    <cellStyle name="Millares 8 5 6" xfId="26365"/>
    <cellStyle name="Millares 8 5 7" xfId="26366"/>
    <cellStyle name="Millares 8 6" xfId="26367"/>
    <cellStyle name="Millares 8 7" xfId="26368"/>
    <cellStyle name="Millares 8 8" xfId="26369"/>
    <cellStyle name="Millares 8 9" xfId="26370"/>
    <cellStyle name="Millares 8 9 10" xfId="26371"/>
    <cellStyle name="Millares 8 9 11" xfId="26372"/>
    <cellStyle name="Millares 8 9 12" xfId="26373"/>
    <cellStyle name="Millares 8 9 2" xfId="26374"/>
    <cellStyle name="Millares 8 9 3" xfId="26375"/>
    <cellStyle name="Millares 8 9 4" xfId="26376"/>
    <cellStyle name="Millares 8 9 5" xfId="26377"/>
    <cellStyle name="Millares 8 9 6" xfId="26378"/>
    <cellStyle name="Millares 8 9 7" xfId="26379"/>
    <cellStyle name="Millares 8 9 8" xfId="26380"/>
    <cellStyle name="Millares 8 9 9" xfId="26381"/>
    <cellStyle name="Millares 80" xfId="26382"/>
    <cellStyle name="Millares 81" xfId="26383"/>
    <cellStyle name="Millares 82" xfId="26384"/>
    <cellStyle name="Millares 83" xfId="26385"/>
    <cellStyle name="Millares 84" xfId="26386"/>
    <cellStyle name="Millares 85" xfId="26387"/>
    <cellStyle name="Millares 86" xfId="26388"/>
    <cellStyle name="Millares 87" xfId="26389"/>
    <cellStyle name="Millares 88" xfId="26390"/>
    <cellStyle name="Millares 89" xfId="26391"/>
    <cellStyle name="Millares 9" xfId="118"/>
    <cellStyle name="Millares 9 10" xfId="26392"/>
    <cellStyle name="Millares 9 10 2" xfId="26393"/>
    <cellStyle name="Millares 9 10 3" xfId="26394"/>
    <cellStyle name="Millares 9 10 4" xfId="26395"/>
    <cellStyle name="Millares 9 10 5" xfId="26396"/>
    <cellStyle name="Millares 9 10 6" xfId="26397"/>
    <cellStyle name="Millares 9 10 7" xfId="26398"/>
    <cellStyle name="Millares 9 11" xfId="26399"/>
    <cellStyle name="Millares 9 11 2" xfId="26400"/>
    <cellStyle name="Millares 9 11 3" xfId="26401"/>
    <cellStyle name="Millares 9 11 4" xfId="26402"/>
    <cellStyle name="Millares 9 11 5" xfId="26403"/>
    <cellStyle name="Millares 9 11 6" xfId="26404"/>
    <cellStyle name="Millares 9 11 7" xfId="26405"/>
    <cellStyle name="Millares 9 12" xfId="26406"/>
    <cellStyle name="Millares 9 12 2" xfId="26407"/>
    <cellStyle name="Millares 9 12 3" xfId="26408"/>
    <cellStyle name="Millares 9 12 4" xfId="26409"/>
    <cellStyle name="Millares 9 12 5" xfId="26410"/>
    <cellStyle name="Millares 9 12 6" xfId="26411"/>
    <cellStyle name="Millares 9 12 7" xfId="26412"/>
    <cellStyle name="Millares 9 13" xfId="26413"/>
    <cellStyle name="Millares 9 14" xfId="26414"/>
    <cellStyle name="Millares 9 15" xfId="26415"/>
    <cellStyle name="Millares 9 16" xfId="26416"/>
    <cellStyle name="Millares 9 17" xfId="26417"/>
    <cellStyle name="Millares 9 18" xfId="26418"/>
    <cellStyle name="Millares 9 19" xfId="26419"/>
    <cellStyle name="Millares 9 2" xfId="26420"/>
    <cellStyle name="Millares 9 2 2" xfId="26421"/>
    <cellStyle name="Millares 9 2 2 2" xfId="26422"/>
    <cellStyle name="Millares 9 2 2 3" xfId="26423"/>
    <cellStyle name="Millares 9 2 3" xfId="26424"/>
    <cellStyle name="Millares 9 2 4" xfId="26425"/>
    <cellStyle name="Millares 9 2 5" xfId="26426"/>
    <cellStyle name="Millares 9 20" xfId="26427"/>
    <cellStyle name="Millares 9 21" xfId="26428"/>
    <cellStyle name="Millares 9 22" xfId="26429"/>
    <cellStyle name="Millares 9 23" xfId="26430"/>
    <cellStyle name="Millares 9 24" xfId="26431"/>
    <cellStyle name="Millares 9 25" xfId="26432"/>
    <cellStyle name="Millares 9 26" xfId="26433"/>
    <cellStyle name="Millares 9 27" xfId="26434"/>
    <cellStyle name="Millares 9 28" xfId="26435"/>
    <cellStyle name="Millares 9 29" xfId="26436"/>
    <cellStyle name="Millares 9 3" xfId="26437"/>
    <cellStyle name="Millares 9 3 2" xfId="26438"/>
    <cellStyle name="Millares 9 3 2 2" xfId="26439"/>
    <cellStyle name="Millares 9 3 2 3" xfId="26440"/>
    <cellStyle name="Millares 9 3 3" xfId="26441"/>
    <cellStyle name="Millares 9 30" xfId="26442"/>
    <cellStyle name="Millares 9 31" xfId="26443"/>
    <cellStyle name="Millares 9 32" xfId="26444"/>
    <cellStyle name="Millares 9 33" xfId="26445"/>
    <cellStyle name="Millares 9 34" xfId="26446"/>
    <cellStyle name="Millares 9 35" xfId="26447"/>
    <cellStyle name="Millares 9 4" xfId="26448"/>
    <cellStyle name="Millares 9 4 2" xfId="26449"/>
    <cellStyle name="Millares 9 4 3" xfId="26450"/>
    <cellStyle name="Millares 9 4 4" xfId="26451"/>
    <cellStyle name="Millares 9 4 5" xfId="26452"/>
    <cellStyle name="Millares 9 4 6" xfId="26453"/>
    <cellStyle name="Millares 9 4 7" xfId="26454"/>
    <cellStyle name="Millares 9 4 8" xfId="26455"/>
    <cellStyle name="Millares 9 5" xfId="26456"/>
    <cellStyle name="Millares 9 5 2" xfId="26457"/>
    <cellStyle name="Millares 9 5 3" xfId="26458"/>
    <cellStyle name="Millares 9 5 4" xfId="26459"/>
    <cellStyle name="Millares 9 5 5" xfId="26460"/>
    <cellStyle name="Millares 9 5 6" xfId="26461"/>
    <cellStyle name="Millares 9 5 7" xfId="26462"/>
    <cellStyle name="Millares 9 6" xfId="26463"/>
    <cellStyle name="Millares 9 6 2" xfId="26464"/>
    <cellStyle name="Millares 9 6 3" xfId="26465"/>
    <cellStyle name="Millares 9 6 4" xfId="26466"/>
    <cellStyle name="Millares 9 6 5" xfId="26467"/>
    <cellStyle name="Millares 9 6 6" xfId="26468"/>
    <cellStyle name="Millares 9 6 7" xfId="26469"/>
    <cellStyle name="Millares 9 7" xfId="26470"/>
    <cellStyle name="Millares 9 7 2" xfId="26471"/>
    <cellStyle name="Millares 9 7 3" xfId="26472"/>
    <cellStyle name="Millares 9 7 4" xfId="26473"/>
    <cellStyle name="Millares 9 7 5" xfId="26474"/>
    <cellStyle name="Millares 9 7 6" xfId="26475"/>
    <cellStyle name="Millares 9 7 7" xfId="26476"/>
    <cellStyle name="Millares 9 8" xfId="26477"/>
    <cellStyle name="Millares 9 8 2" xfId="26478"/>
    <cellStyle name="Millares 9 8 3" xfId="26479"/>
    <cellStyle name="Millares 9 8 4" xfId="26480"/>
    <cellStyle name="Millares 9 8 5" xfId="26481"/>
    <cellStyle name="Millares 9 8 6" xfId="26482"/>
    <cellStyle name="Millares 9 8 7" xfId="26483"/>
    <cellStyle name="Millares 9 9" xfId="26484"/>
    <cellStyle name="Millares 9 9 2" xfId="26485"/>
    <cellStyle name="Millares 9 9 3" xfId="26486"/>
    <cellStyle name="Millares 9 9 4" xfId="26487"/>
    <cellStyle name="Millares 9 9 5" xfId="26488"/>
    <cellStyle name="Millares 9 9 6" xfId="26489"/>
    <cellStyle name="Millares 9 9 7" xfId="26490"/>
    <cellStyle name="Millares 90" xfId="26491"/>
    <cellStyle name="Millares 91" xfId="26492"/>
    <cellStyle name="Millares 92" xfId="26493"/>
    <cellStyle name="Millares 93" xfId="26494"/>
    <cellStyle name="Millares 94" xfId="26495"/>
    <cellStyle name="Millares 95" xfId="26496"/>
    <cellStyle name="Millares 96" xfId="26497"/>
    <cellStyle name="Millares 97" xfId="26498"/>
    <cellStyle name="Millares 98" xfId="26499"/>
    <cellStyle name="Millares 99" xfId="26500"/>
    <cellStyle name="Moeda [0]_Plan2" xfId="26501"/>
    <cellStyle name="Moeda_Plan2" xfId="26502"/>
    <cellStyle name="Moneda [0] 2" xfId="26503"/>
    <cellStyle name="Moneda 2" xfId="26504"/>
    <cellStyle name="Moneda 2 10" xfId="26505"/>
    <cellStyle name="Moneda 2 11" xfId="26506"/>
    <cellStyle name="Moneda 2 12" xfId="26507"/>
    <cellStyle name="Moneda 2 13" xfId="26508"/>
    <cellStyle name="Moneda 2 14" xfId="26509"/>
    <cellStyle name="Moneda 2 15" xfId="26510"/>
    <cellStyle name="Moneda 2 16" xfId="26511"/>
    <cellStyle name="Moneda 2 17" xfId="26512"/>
    <cellStyle name="Moneda 2 18" xfId="26513"/>
    <cellStyle name="Moneda 2 19" xfId="26514"/>
    <cellStyle name="Moneda 2 2" xfId="26515"/>
    <cellStyle name="Moneda 2 2 2" xfId="26516"/>
    <cellStyle name="Moneda 2 2 2 2" xfId="26517"/>
    <cellStyle name="Moneda 2 2 3" xfId="26518"/>
    <cellStyle name="Moneda 2 2 4" xfId="26519"/>
    <cellStyle name="Moneda 2 20" xfId="26520"/>
    <cellStyle name="Moneda 2 3" xfId="26521"/>
    <cellStyle name="Moneda 2 3 2" xfId="26522"/>
    <cellStyle name="Moneda 2 3 3" xfId="26523"/>
    <cellStyle name="Moneda 2 4" xfId="26524"/>
    <cellStyle name="Moneda 2 4 2" xfId="26525"/>
    <cellStyle name="Moneda 2 4 3" xfId="26526"/>
    <cellStyle name="Moneda 2 4 4" xfId="26527"/>
    <cellStyle name="Moneda 2 4 5" xfId="26528"/>
    <cellStyle name="Moneda 2 4 6" xfId="26529"/>
    <cellStyle name="Moneda 2 4 7" xfId="26530"/>
    <cellStyle name="Moneda 2 5" xfId="26531"/>
    <cellStyle name="Moneda 2 5 2" xfId="26532"/>
    <cellStyle name="Moneda 2 5 3" xfId="26533"/>
    <cellStyle name="Moneda 2 5 4" xfId="26534"/>
    <cellStyle name="Moneda 2 5 5" xfId="26535"/>
    <cellStyle name="Moneda 2 5 6" xfId="26536"/>
    <cellStyle name="Moneda 2 5 7" xfId="26537"/>
    <cellStyle name="Moneda 2 6" xfId="26538"/>
    <cellStyle name="Moneda 2 7" xfId="26539"/>
    <cellStyle name="Moneda 2 8" xfId="26540"/>
    <cellStyle name="Moneda 2 9" xfId="26541"/>
    <cellStyle name="Moneda 3" xfId="26542"/>
    <cellStyle name="Moneda 4" xfId="26543"/>
    <cellStyle name="Moneda 5" xfId="26544"/>
    <cellStyle name="Moneda 6" xfId="26545"/>
    <cellStyle name="Neutral 10" xfId="26546"/>
    <cellStyle name="Neutral 10 2" xfId="26547"/>
    <cellStyle name="Neutral 10 2 2" xfId="26548"/>
    <cellStyle name="Neutral 10 2 3" xfId="26549"/>
    <cellStyle name="Neutral 10 3" xfId="26550"/>
    <cellStyle name="Neutral 10 4" xfId="26551"/>
    <cellStyle name="Neutral 100" xfId="26552"/>
    <cellStyle name="Neutral 100 2" xfId="26553"/>
    <cellStyle name="Neutral 100 2 2" xfId="26554"/>
    <cellStyle name="Neutral 100 2 3" xfId="26555"/>
    <cellStyle name="Neutral 100 3" xfId="26556"/>
    <cellStyle name="Neutral 100 4" xfId="26557"/>
    <cellStyle name="Neutral 101" xfId="26558"/>
    <cellStyle name="Neutral 101 2" xfId="26559"/>
    <cellStyle name="Neutral 101 2 2" xfId="26560"/>
    <cellStyle name="Neutral 101 2 3" xfId="26561"/>
    <cellStyle name="Neutral 101 3" xfId="26562"/>
    <cellStyle name="Neutral 101 4" xfId="26563"/>
    <cellStyle name="Neutral 102" xfId="26564"/>
    <cellStyle name="Neutral 102 2" xfId="26565"/>
    <cellStyle name="Neutral 102 2 2" xfId="26566"/>
    <cellStyle name="Neutral 102 2 3" xfId="26567"/>
    <cellStyle name="Neutral 102 3" xfId="26568"/>
    <cellStyle name="Neutral 102 4" xfId="26569"/>
    <cellStyle name="Neutral 103" xfId="26570"/>
    <cellStyle name="Neutral 103 2" xfId="26571"/>
    <cellStyle name="Neutral 103 2 2" xfId="26572"/>
    <cellStyle name="Neutral 103 2 3" xfId="26573"/>
    <cellStyle name="Neutral 103 3" xfId="26574"/>
    <cellStyle name="Neutral 103 4" xfId="26575"/>
    <cellStyle name="Neutral 104" xfId="26576"/>
    <cellStyle name="Neutral 104 2" xfId="26577"/>
    <cellStyle name="Neutral 104 2 2" xfId="26578"/>
    <cellStyle name="Neutral 104 2 3" xfId="26579"/>
    <cellStyle name="Neutral 104 3" xfId="26580"/>
    <cellStyle name="Neutral 104 4" xfId="26581"/>
    <cellStyle name="Neutral 105" xfId="26582"/>
    <cellStyle name="Neutral 105 2" xfId="26583"/>
    <cellStyle name="Neutral 105 2 2" xfId="26584"/>
    <cellStyle name="Neutral 105 2 3" xfId="26585"/>
    <cellStyle name="Neutral 105 3" xfId="26586"/>
    <cellStyle name="Neutral 105 4" xfId="26587"/>
    <cellStyle name="Neutral 106" xfId="26588"/>
    <cellStyle name="Neutral 106 2" xfId="26589"/>
    <cellStyle name="Neutral 106 2 2" xfId="26590"/>
    <cellStyle name="Neutral 106 2 3" xfId="26591"/>
    <cellStyle name="Neutral 106 3" xfId="26592"/>
    <cellStyle name="Neutral 106 4" xfId="26593"/>
    <cellStyle name="Neutral 107" xfId="26594"/>
    <cellStyle name="Neutral 107 2" xfId="26595"/>
    <cellStyle name="Neutral 107 2 2" xfId="26596"/>
    <cellStyle name="Neutral 107 2 3" xfId="26597"/>
    <cellStyle name="Neutral 107 3" xfId="26598"/>
    <cellStyle name="Neutral 107 4" xfId="26599"/>
    <cellStyle name="Neutral 108" xfId="26600"/>
    <cellStyle name="Neutral 108 2" xfId="26601"/>
    <cellStyle name="Neutral 108 2 2" xfId="26602"/>
    <cellStyle name="Neutral 108 2 3" xfId="26603"/>
    <cellStyle name="Neutral 108 3" xfId="26604"/>
    <cellStyle name="Neutral 108 4" xfId="26605"/>
    <cellStyle name="Neutral 109" xfId="26606"/>
    <cellStyle name="Neutral 109 2" xfId="26607"/>
    <cellStyle name="Neutral 109 2 2" xfId="26608"/>
    <cellStyle name="Neutral 109 2 3" xfId="26609"/>
    <cellStyle name="Neutral 109 3" xfId="26610"/>
    <cellStyle name="Neutral 109 4" xfId="26611"/>
    <cellStyle name="Neutral 11" xfId="26612"/>
    <cellStyle name="Neutral 11 2" xfId="26613"/>
    <cellStyle name="Neutral 11 2 2" xfId="26614"/>
    <cellStyle name="Neutral 11 2 3" xfId="26615"/>
    <cellStyle name="Neutral 11 3" xfId="26616"/>
    <cellStyle name="Neutral 11 4" xfId="26617"/>
    <cellStyle name="Neutral 110" xfId="26618"/>
    <cellStyle name="Neutral 110 2" xfId="26619"/>
    <cellStyle name="Neutral 110 2 2" xfId="26620"/>
    <cellStyle name="Neutral 110 2 3" xfId="26621"/>
    <cellStyle name="Neutral 110 3" xfId="26622"/>
    <cellStyle name="Neutral 110 4" xfId="26623"/>
    <cellStyle name="Neutral 111" xfId="26624"/>
    <cellStyle name="Neutral 111 2" xfId="26625"/>
    <cellStyle name="Neutral 111 2 2" xfId="26626"/>
    <cellStyle name="Neutral 111 2 3" xfId="26627"/>
    <cellStyle name="Neutral 111 3" xfId="26628"/>
    <cellStyle name="Neutral 111 4" xfId="26629"/>
    <cellStyle name="Neutral 112" xfId="26630"/>
    <cellStyle name="Neutral 112 2" xfId="26631"/>
    <cellStyle name="Neutral 112 2 2" xfId="26632"/>
    <cellStyle name="Neutral 112 2 3" xfId="26633"/>
    <cellStyle name="Neutral 112 3" xfId="26634"/>
    <cellStyle name="Neutral 112 4" xfId="26635"/>
    <cellStyle name="Neutral 113" xfId="26636"/>
    <cellStyle name="Neutral 113 2" xfId="26637"/>
    <cellStyle name="Neutral 113 2 2" xfId="26638"/>
    <cellStyle name="Neutral 113 2 3" xfId="26639"/>
    <cellStyle name="Neutral 113 3" xfId="26640"/>
    <cellStyle name="Neutral 113 4" xfId="26641"/>
    <cellStyle name="Neutral 114" xfId="26642"/>
    <cellStyle name="Neutral 114 2" xfId="26643"/>
    <cellStyle name="Neutral 114 2 2" xfId="26644"/>
    <cellStyle name="Neutral 114 2 3" xfId="26645"/>
    <cellStyle name="Neutral 114 3" xfId="26646"/>
    <cellStyle name="Neutral 114 4" xfId="26647"/>
    <cellStyle name="Neutral 115" xfId="26648"/>
    <cellStyle name="Neutral 115 2" xfId="26649"/>
    <cellStyle name="Neutral 115 2 2" xfId="26650"/>
    <cellStyle name="Neutral 115 2 3" xfId="26651"/>
    <cellStyle name="Neutral 115 3" xfId="26652"/>
    <cellStyle name="Neutral 115 4" xfId="26653"/>
    <cellStyle name="Neutral 116" xfId="26654"/>
    <cellStyle name="Neutral 116 2" xfId="26655"/>
    <cellStyle name="Neutral 116 2 2" xfId="26656"/>
    <cellStyle name="Neutral 116 2 3" xfId="26657"/>
    <cellStyle name="Neutral 116 3" xfId="26658"/>
    <cellStyle name="Neutral 116 4" xfId="26659"/>
    <cellStyle name="Neutral 117" xfId="26660"/>
    <cellStyle name="Neutral 117 2" xfId="26661"/>
    <cellStyle name="Neutral 117 2 2" xfId="26662"/>
    <cellStyle name="Neutral 117 2 3" xfId="26663"/>
    <cellStyle name="Neutral 117 3" xfId="26664"/>
    <cellStyle name="Neutral 117 4" xfId="26665"/>
    <cellStyle name="Neutral 117 5" xfId="26666"/>
    <cellStyle name="Neutral 117 6" xfId="26667"/>
    <cellStyle name="Neutral 117 7" xfId="26668"/>
    <cellStyle name="Neutral 117 8" xfId="26669"/>
    <cellStyle name="Neutral 118" xfId="26670"/>
    <cellStyle name="Neutral 118 2" xfId="26671"/>
    <cellStyle name="Neutral 118 2 2" xfId="26672"/>
    <cellStyle name="Neutral 118 2 3" xfId="26673"/>
    <cellStyle name="Neutral 118 3" xfId="26674"/>
    <cellStyle name="Neutral 118 4" xfId="26675"/>
    <cellStyle name="Neutral 119" xfId="26676"/>
    <cellStyle name="Neutral 119 2" xfId="26677"/>
    <cellStyle name="Neutral 119 2 2" xfId="26678"/>
    <cellStyle name="Neutral 119 2 3" xfId="26679"/>
    <cellStyle name="Neutral 119 3" xfId="26680"/>
    <cellStyle name="Neutral 119 4" xfId="26681"/>
    <cellStyle name="Neutral 12" xfId="26682"/>
    <cellStyle name="Neutral 12 2" xfId="26683"/>
    <cellStyle name="Neutral 12 2 2" xfId="26684"/>
    <cellStyle name="Neutral 12 2 3" xfId="26685"/>
    <cellStyle name="Neutral 12 3" xfId="26686"/>
    <cellStyle name="Neutral 12 4" xfId="26687"/>
    <cellStyle name="Neutral 120" xfId="26688"/>
    <cellStyle name="Neutral 120 2" xfId="26689"/>
    <cellStyle name="Neutral 120 2 2" xfId="26690"/>
    <cellStyle name="Neutral 120 2 3" xfId="26691"/>
    <cellStyle name="Neutral 120 3" xfId="26692"/>
    <cellStyle name="Neutral 120 4" xfId="26693"/>
    <cellStyle name="Neutral 121" xfId="26694"/>
    <cellStyle name="Neutral 121 2" xfId="26695"/>
    <cellStyle name="Neutral 121 2 2" xfId="26696"/>
    <cellStyle name="Neutral 121 2 3" xfId="26697"/>
    <cellStyle name="Neutral 121 3" xfId="26698"/>
    <cellStyle name="Neutral 121 4" xfId="26699"/>
    <cellStyle name="Neutral 122" xfId="26700"/>
    <cellStyle name="Neutral 122 2" xfId="26701"/>
    <cellStyle name="Neutral 122 2 2" xfId="26702"/>
    <cellStyle name="Neutral 122 2 3" xfId="26703"/>
    <cellStyle name="Neutral 122 3" xfId="26704"/>
    <cellStyle name="Neutral 122 4" xfId="26705"/>
    <cellStyle name="Neutral 123" xfId="26706"/>
    <cellStyle name="Neutral 123 2" xfId="26707"/>
    <cellStyle name="Neutral 123 2 2" xfId="26708"/>
    <cellStyle name="Neutral 123 2 3" xfId="26709"/>
    <cellStyle name="Neutral 123 3" xfId="26710"/>
    <cellStyle name="Neutral 123 4" xfId="26711"/>
    <cellStyle name="Neutral 124" xfId="26712"/>
    <cellStyle name="Neutral 124 2" xfId="26713"/>
    <cellStyle name="Neutral 124 2 2" xfId="26714"/>
    <cellStyle name="Neutral 124 2 3" xfId="26715"/>
    <cellStyle name="Neutral 124 3" xfId="26716"/>
    <cellStyle name="Neutral 124 4" xfId="26717"/>
    <cellStyle name="Neutral 125" xfId="26718"/>
    <cellStyle name="Neutral 125 2" xfId="26719"/>
    <cellStyle name="Neutral 125 2 2" xfId="26720"/>
    <cellStyle name="Neutral 125 2 3" xfId="26721"/>
    <cellStyle name="Neutral 125 3" xfId="26722"/>
    <cellStyle name="Neutral 125 4" xfId="26723"/>
    <cellStyle name="Neutral 126" xfId="26724"/>
    <cellStyle name="Neutral 126 2" xfId="26725"/>
    <cellStyle name="Neutral 126 2 2" xfId="26726"/>
    <cellStyle name="Neutral 126 2 3" xfId="26727"/>
    <cellStyle name="Neutral 126 3" xfId="26728"/>
    <cellStyle name="Neutral 126 4" xfId="26729"/>
    <cellStyle name="Neutral 127" xfId="26730"/>
    <cellStyle name="Neutral 127 2" xfId="26731"/>
    <cellStyle name="Neutral 127 2 2" xfId="26732"/>
    <cellStyle name="Neutral 127 2 3" xfId="26733"/>
    <cellStyle name="Neutral 127 3" xfId="26734"/>
    <cellStyle name="Neutral 127 4" xfId="26735"/>
    <cellStyle name="Neutral 128" xfId="26736"/>
    <cellStyle name="Neutral 128 2" xfId="26737"/>
    <cellStyle name="Neutral 128 2 2" xfId="26738"/>
    <cellStyle name="Neutral 128 2 3" xfId="26739"/>
    <cellStyle name="Neutral 128 3" xfId="26740"/>
    <cellStyle name="Neutral 128 4" xfId="26741"/>
    <cellStyle name="Neutral 129" xfId="26742"/>
    <cellStyle name="Neutral 129 2" xfId="26743"/>
    <cellStyle name="Neutral 129 2 2" xfId="26744"/>
    <cellStyle name="Neutral 129 2 3" xfId="26745"/>
    <cellStyle name="Neutral 129 3" xfId="26746"/>
    <cellStyle name="Neutral 129 4" xfId="26747"/>
    <cellStyle name="Neutral 13" xfId="26748"/>
    <cellStyle name="Neutral 13 2" xfId="26749"/>
    <cellStyle name="Neutral 13 2 2" xfId="26750"/>
    <cellStyle name="Neutral 13 2 3" xfId="26751"/>
    <cellStyle name="Neutral 13 3" xfId="26752"/>
    <cellStyle name="Neutral 13 4" xfId="26753"/>
    <cellStyle name="Neutral 130" xfId="26754"/>
    <cellStyle name="Neutral 130 2" xfId="26755"/>
    <cellStyle name="Neutral 130 2 2" xfId="26756"/>
    <cellStyle name="Neutral 130 2 3" xfId="26757"/>
    <cellStyle name="Neutral 130 3" xfId="26758"/>
    <cellStyle name="Neutral 130 4" xfId="26759"/>
    <cellStyle name="Neutral 131" xfId="26760"/>
    <cellStyle name="Neutral 131 2" xfId="26761"/>
    <cellStyle name="Neutral 131 2 2" xfId="26762"/>
    <cellStyle name="Neutral 131 2 3" xfId="26763"/>
    <cellStyle name="Neutral 131 3" xfId="26764"/>
    <cellStyle name="Neutral 131 4" xfId="26765"/>
    <cellStyle name="Neutral 132" xfId="26766"/>
    <cellStyle name="Neutral 132 2" xfId="26767"/>
    <cellStyle name="Neutral 132 2 2" xfId="26768"/>
    <cellStyle name="Neutral 132 2 3" xfId="26769"/>
    <cellStyle name="Neutral 132 3" xfId="26770"/>
    <cellStyle name="Neutral 132 4" xfId="26771"/>
    <cellStyle name="Neutral 133" xfId="26772"/>
    <cellStyle name="Neutral 133 2" xfId="26773"/>
    <cellStyle name="Neutral 133 2 2" xfId="26774"/>
    <cellStyle name="Neutral 133 2 3" xfId="26775"/>
    <cellStyle name="Neutral 133 3" xfId="26776"/>
    <cellStyle name="Neutral 133 4" xfId="26777"/>
    <cellStyle name="Neutral 134" xfId="26778"/>
    <cellStyle name="Neutral 134 2" xfId="26779"/>
    <cellStyle name="Neutral 134 2 2" xfId="26780"/>
    <cellStyle name="Neutral 134 2 3" xfId="26781"/>
    <cellStyle name="Neutral 134 3" xfId="26782"/>
    <cellStyle name="Neutral 134 4" xfId="26783"/>
    <cellStyle name="Neutral 135" xfId="26784"/>
    <cellStyle name="Neutral 135 2" xfId="26785"/>
    <cellStyle name="Neutral 135 2 2" xfId="26786"/>
    <cellStyle name="Neutral 135 2 3" xfId="26787"/>
    <cellStyle name="Neutral 135 3" xfId="26788"/>
    <cellStyle name="Neutral 135 4" xfId="26789"/>
    <cellStyle name="Neutral 136" xfId="26790"/>
    <cellStyle name="Neutral 136 2" xfId="26791"/>
    <cellStyle name="Neutral 136 2 2" xfId="26792"/>
    <cellStyle name="Neutral 136 2 3" xfId="26793"/>
    <cellStyle name="Neutral 136 3" xfId="26794"/>
    <cellStyle name="Neutral 136 4" xfId="26795"/>
    <cellStyle name="Neutral 137" xfId="26796"/>
    <cellStyle name="Neutral 137 2" xfId="26797"/>
    <cellStyle name="Neutral 137 2 2" xfId="26798"/>
    <cellStyle name="Neutral 137 2 3" xfId="26799"/>
    <cellStyle name="Neutral 137 3" xfId="26800"/>
    <cellStyle name="Neutral 137 4" xfId="26801"/>
    <cellStyle name="Neutral 138" xfId="26802"/>
    <cellStyle name="Neutral 138 2" xfId="26803"/>
    <cellStyle name="Neutral 138 2 2" xfId="26804"/>
    <cellStyle name="Neutral 138 2 3" xfId="26805"/>
    <cellStyle name="Neutral 138 3" xfId="26806"/>
    <cellStyle name="Neutral 138 4" xfId="26807"/>
    <cellStyle name="Neutral 139" xfId="26808"/>
    <cellStyle name="Neutral 139 2" xfId="26809"/>
    <cellStyle name="Neutral 139 2 2" xfId="26810"/>
    <cellStyle name="Neutral 139 2 3" xfId="26811"/>
    <cellStyle name="Neutral 139 3" xfId="26812"/>
    <cellStyle name="Neutral 139 4" xfId="26813"/>
    <cellStyle name="Neutral 14" xfId="26814"/>
    <cellStyle name="Neutral 14 2" xfId="26815"/>
    <cellStyle name="Neutral 14 2 2" xfId="26816"/>
    <cellStyle name="Neutral 14 2 3" xfId="26817"/>
    <cellStyle name="Neutral 14 3" xfId="26818"/>
    <cellStyle name="Neutral 14 4" xfId="26819"/>
    <cellStyle name="Neutral 140" xfId="26820"/>
    <cellStyle name="Neutral 140 2" xfId="26821"/>
    <cellStyle name="Neutral 140 2 2" xfId="26822"/>
    <cellStyle name="Neutral 140 2 3" xfId="26823"/>
    <cellStyle name="Neutral 140 3" xfId="26824"/>
    <cellStyle name="Neutral 140 4" xfId="26825"/>
    <cellStyle name="Neutral 141" xfId="26826"/>
    <cellStyle name="Neutral 141 2" xfId="26827"/>
    <cellStyle name="Neutral 141 2 2" xfId="26828"/>
    <cellStyle name="Neutral 141 2 3" xfId="26829"/>
    <cellStyle name="Neutral 141 3" xfId="26830"/>
    <cellStyle name="Neutral 141 4" xfId="26831"/>
    <cellStyle name="Neutral 142" xfId="26832"/>
    <cellStyle name="Neutral 142 2" xfId="26833"/>
    <cellStyle name="Neutral 142 2 2" xfId="26834"/>
    <cellStyle name="Neutral 142 2 3" xfId="26835"/>
    <cellStyle name="Neutral 142 3" xfId="26836"/>
    <cellStyle name="Neutral 142 4" xfId="26837"/>
    <cellStyle name="Neutral 143" xfId="26838"/>
    <cellStyle name="Neutral 143 2" xfId="26839"/>
    <cellStyle name="Neutral 143 2 2" xfId="26840"/>
    <cellStyle name="Neutral 143 2 3" xfId="26841"/>
    <cellStyle name="Neutral 143 3" xfId="26842"/>
    <cellStyle name="Neutral 143 4" xfId="26843"/>
    <cellStyle name="Neutral 144" xfId="26844"/>
    <cellStyle name="Neutral 144 2" xfId="26845"/>
    <cellStyle name="Neutral 144 2 2" xfId="26846"/>
    <cellStyle name="Neutral 144 2 3" xfId="26847"/>
    <cellStyle name="Neutral 144 3" xfId="26848"/>
    <cellStyle name="Neutral 144 4" xfId="26849"/>
    <cellStyle name="Neutral 145" xfId="26850"/>
    <cellStyle name="Neutral 145 2" xfId="26851"/>
    <cellStyle name="Neutral 145 2 2" xfId="26852"/>
    <cellStyle name="Neutral 145 2 3" xfId="26853"/>
    <cellStyle name="Neutral 145 3" xfId="26854"/>
    <cellStyle name="Neutral 145 4" xfId="26855"/>
    <cellStyle name="Neutral 146" xfId="26856"/>
    <cellStyle name="Neutral 146 2" xfId="26857"/>
    <cellStyle name="Neutral 146 2 2" xfId="26858"/>
    <cellStyle name="Neutral 146 2 3" xfId="26859"/>
    <cellStyle name="Neutral 146 3" xfId="26860"/>
    <cellStyle name="Neutral 146 4" xfId="26861"/>
    <cellStyle name="Neutral 147" xfId="26862"/>
    <cellStyle name="Neutral 147 2" xfId="26863"/>
    <cellStyle name="Neutral 147 2 2" xfId="26864"/>
    <cellStyle name="Neutral 147 2 3" xfId="26865"/>
    <cellStyle name="Neutral 147 3" xfId="26866"/>
    <cellStyle name="Neutral 147 4" xfId="26867"/>
    <cellStyle name="Neutral 148" xfId="26868"/>
    <cellStyle name="Neutral 148 2" xfId="26869"/>
    <cellStyle name="Neutral 148 2 2" xfId="26870"/>
    <cellStyle name="Neutral 148 2 3" xfId="26871"/>
    <cellStyle name="Neutral 148 3" xfId="26872"/>
    <cellStyle name="Neutral 148 4" xfId="26873"/>
    <cellStyle name="Neutral 149" xfId="26874"/>
    <cellStyle name="Neutral 149 2" xfId="26875"/>
    <cellStyle name="Neutral 149 2 2" xfId="26876"/>
    <cellStyle name="Neutral 149 2 3" xfId="26877"/>
    <cellStyle name="Neutral 149 3" xfId="26878"/>
    <cellStyle name="Neutral 149 4" xfId="26879"/>
    <cellStyle name="Neutral 15" xfId="26880"/>
    <cellStyle name="Neutral 15 2" xfId="26881"/>
    <cellStyle name="Neutral 15 2 2" xfId="26882"/>
    <cellStyle name="Neutral 15 2 3" xfId="26883"/>
    <cellStyle name="Neutral 15 3" xfId="26884"/>
    <cellStyle name="Neutral 15 4" xfId="26885"/>
    <cellStyle name="Neutral 150" xfId="26886"/>
    <cellStyle name="Neutral 150 2" xfId="26887"/>
    <cellStyle name="Neutral 150 2 2" xfId="26888"/>
    <cellStyle name="Neutral 150 2 3" xfId="26889"/>
    <cellStyle name="Neutral 150 3" xfId="26890"/>
    <cellStyle name="Neutral 150 4" xfId="26891"/>
    <cellStyle name="Neutral 151" xfId="26892"/>
    <cellStyle name="Neutral 151 2" xfId="26893"/>
    <cellStyle name="Neutral 151 2 2" xfId="26894"/>
    <cellStyle name="Neutral 151 2 3" xfId="26895"/>
    <cellStyle name="Neutral 151 3" xfId="26896"/>
    <cellStyle name="Neutral 151 4" xfId="26897"/>
    <cellStyle name="Neutral 152" xfId="26898"/>
    <cellStyle name="Neutral 152 2" xfId="26899"/>
    <cellStyle name="Neutral 152 2 2" xfId="26900"/>
    <cellStyle name="Neutral 152 2 3" xfId="26901"/>
    <cellStyle name="Neutral 152 3" xfId="26902"/>
    <cellStyle name="Neutral 152 4" xfId="26903"/>
    <cellStyle name="Neutral 153" xfId="26904"/>
    <cellStyle name="Neutral 153 2" xfId="26905"/>
    <cellStyle name="Neutral 153 2 2" xfId="26906"/>
    <cellStyle name="Neutral 153 2 3" xfId="26907"/>
    <cellStyle name="Neutral 153 3" xfId="26908"/>
    <cellStyle name="Neutral 153 4" xfId="26909"/>
    <cellStyle name="Neutral 154" xfId="26910"/>
    <cellStyle name="Neutral 154 2" xfId="26911"/>
    <cellStyle name="Neutral 154 2 2" xfId="26912"/>
    <cellStyle name="Neutral 154 2 3" xfId="26913"/>
    <cellStyle name="Neutral 154 3" xfId="26914"/>
    <cellStyle name="Neutral 154 4" xfId="26915"/>
    <cellStyle name="Neutral 155" xfId="26916"/>
    <cellStyle name="Neutral 155 2" xfId="26917"/>
    <cellStyle name="Neutral 155 2 2" xfId="26918"/>
    <cellStyle name="Neutral 155 2 3" xfId="26919"/>
    <cellStyle name="Neutral 155 3" xfId="26920"/>
    <cellStyle name="Neutral 155 4" xfId="26921"/>
    <cellStyle name="Neutral 156" xfId="26922"/>
    <cellStyle name="Neutral 156 2" xfId="26923"/>
    <cellStyle name="Neutral 156 2 2" xfId="26924"/>
    <cellStyle name="Neutral 156 2 3" xfId="26925"/>
    <cellStyle name="Neutral 156 3" xfId="26926"/>
    <cellStyle name="Neutral 156 4" xfId="26927"/>
    <cellStyle name="Neutral 157" xfId="26928"/>
    <cellStyle name="Neutral 157 2" xfId="26929"/>
    <cellStyle name="Neutral 157 2 2" xfId="26930"/>
    <cellStyle name="Neutral 157 2 3" xfId="26931"/>
    <cellStyle name="Neutral 157 3" xfId="26932"/>
    <cellStyle name="Neutral 157 4" xfId="26933"/>
    <cellStyle name="Neutral 158" xfId="26934"/>
    <cellStyle name="Neutral 158 2" xfId="26935"/>
    <cellStyle name="Neutral 158 2 2" xfId="26936"/>
    <cellStyle name="Neutral 158 2 3" xfId="26937"/>
    <cellStyle name="Neutral 158 3" xfId="26938"/>
    <cellStyle name="Neutral 158 4" xfId="26939"/>
    <cellStyle name="Neutral 159" xfId="26940"/>
    <cellStyle name="Neutral 159 2" xfId="26941"/>
    <cellStyle name="Neutral 159 2 2" xfId="26942"/>
    <cellStyle name="Neutral 159 2 3" xfId="26943"/>
    <cellStyle name="Neutral 159 3" xfId="26944"/>
    <cellStyle name="Neutral 159 4" xfId="26945"/>
    <cellStyle name="Neutral 16" xfId="26946"/>
    <cellStyle name="Neutral 16 2" xfId="26947"/>
    <cellStyle name="Neutral 16 2 2" xfId="26948"/>
    <cellStyle name="Neutral 16 2 3" xfId="26949"/>
    <cellStyle name="Neutral 16 3" xfId="26950"/>
    <cellStyle name="Neutral 16 4" xfId="26951"/>
    <cellStyle name="Neutral 160" xfId="26952"/>
    <cellStyle name="Neutral 160 2" xfId="26953"/>
    <cellStyle name="Neutral 160 2 2" xfId="26954"/>
    <cellStyle name="Neutral 160 2 3" xfId="26955"/>
    <cellStyle name="Neutral 160 3" xfId="26956"/>
    <cellStyle name="Neutral 160 4" xfId="26957"/>
    <cellStyle name="Neutral 161" xfId="26958"/>
    <cellStyle name="Neutral 161 2" xfId="26959"/>
    <cellStyle name="Neutral 161 2 2" xfId="26960"/>
    <cellStyle name="Neutral 161 2 3" xfId="26961"/>
    <cellStyle name="Neutral 161 3" xfId="26962"/>
    <cellStyle name="Neutral 161 4" xfId="26963"/>
    <cellStyle name="Neutral 162" xfId="26964"/>
    <cellStyle name="Neutral 162 2" xfId="26965"/>
    <cellStyle name="Neutral 162 2 2" xfId="26966"/>
    <cellStyle name="Neutral 162 2 3" xfId="26967"/>
    <cellStyle name="Neutral 162 3" xfId="26968"/>
    <cellStyle name="Neutral 162 4" xfId="26969"/>
    <cellStyle name="Neutral 163" xfId="26970"/>
    <cellStyle name="Neutral 163 2" xfId="26971"/>
    <cellStyle name="Neutral 163 2 2" xfId="26972"/>
    <cellStyle name="Neutral 163 2 3" xfId="26973"/>
    <cellStyle name="Neutral 163 3" xfId="26974"/>
    <cellStyle name="Neutral 163 4" xfId="26975"/>
    <cellStyle name="Neutral 164" xfId="26976"/>
    <cellStyle name="Neutral 164 2" xfId="26977"/>
    <cellStyle name="Neutral 164 2 2" xfId="26978"/>
    <cellStyle name="Neutral 164 2 3" xfId="26979"/>
    <cellStyle name="Neutral 164 3" xfId="26980"/>
    <cellStyle name="Neutral 164 4" xfId="26981"/>
    <cellStyle name="Neutral 165" xfId="26982"/>
    <cellStyle name="Neutral 165 2" xfId="26983"/>
    <cellStyle name="Neutral 165 2 2" xfId="26984"/>
    <cellStyle name="Neutral 165 2 3" xfId="26985"/>
    <cellStyle name="Neutral 165 3" xfId="26986"/>
    <cellStyle name="Neutral 165 4" xfId="26987"/>
    <cellStyle name="Neutral 166" xfId="26988"/>
    <cellStyle name="Neutral 166 2" xfId="26989"/>
    <cellStyle name="Neutral 166 2 2" xfId="26990"/>
    <cellStyle name="Neutral 166 2 3" xfId="26991"/>
    <cellStyle name="Neutral 166 3" xfId="26992"/>
    <cellStyle name="Neutral 166 4" xfId="26993"/>
    <cellStyle name="Neutral 167" xfId="26994"/>
    <cellStyle name="Neutral 167 2" xfId="26995"/>
    <cellStyle name="Neutral 167 2 2" xfId="26996"/>
    <cellStyle name="Neutral 167 2 3" xfId="26997"/>
    <cellStyle name="Neutral 167 3" xfId="26998"/>
    <cellStyle name="Neutral 167 4" xfId="26999"/>
    <cellStyle name="Neutral 168" xfId="27000"/>
    <cellStyle name="Neutral 168 2" xfId="27001"/>
    <cellStyle name="Neutral 168 2 2" xfId="27002"/>
    <cellStyle name="Neutral 168 2 3" xfId="27003"/>
    <cellStyle name="Neutral 168 3" xfId="27004"/>
    <cellStyle name="Neutral 168 4" xfId="27005"/>
    <cellStyle name="Neutral 169" xfId="27006"/>
    <cellStyle name="Neutral 169 2" xfId="27007"/>
    <cellStyle name="Neutral 169 2 2" xfId="27008"/>
    <cellStyle name="Neutral 169 2 3" xfId="27009"/>
    <cellStyle name="Neutral 169 3" xfId="27010"/>
    <cellStyle name="Neutral 169 4" xfId="27011"/>
    <cellStyle name="Neutral 17" xfId="27012"/>
    <cellStyle name="Neutral 17 2" xfId="27013"/>
    <cellStyle name="Neutral 17 2 2" xfId="27014"/>
    <cellStyle name="Neutral 17 2 3" xfId="27015"/>
    <cellStyle name="Neutral 17 3" xfId="27016"/>
    <cellStyle name="Neutral 17 4" xfId="27017"/>
    <cellStyle name="Neutral 170" xfId="27018"/>
    <cellStyle name="Neutral 170 2" xfId="27019"/>
    <cellStyle name="Neutral 170 2 2" xfId="27020"/>
    <cellStyle name="Neutral 170 2 3" xfId="27021"/>
    <cellStyle name="Neutral 170 3" xfId="27022"/>
    <cellStyle name="Neutral 170 4" xfId="27023"/>
    <cellStyle name="Neutral 171" xfId="27024"/>
    <cellStyle name="Neutral 171 2" xfId="27025"/>
    <cellStyle name="Neutral 171 2 2" xfId="27026"/>
    <cellStyle name="Neutral 171 2 3" xfId="27027"/>
    <cellStyle name="Neutral 171 3" xfId="27028"/>
    <cellStyle name="Neutral 171 4" xfId="27029"/>
    <cellStyle name="Neutral 172" xfId="27030"/>
    <cellStyle name="Neutral 172 2" xfId="27031"/>
    <cellStyle name="Neutral 172 2 2" xfId="27032"/>
    <cellStyle name="Neutral 172 2 3" xfId="27033"/>
    <cellStyle name="Neutral 172 3" xfId="27034"/>
    <cellStyle name="Neutral 172 4" xfId="27035"/>
    <cellStyle name="Neutral 173" xfId="27036"/>
    <cellStyle name="Neutral 173 2" xfId="27037"/>
    <cellStyle name="Neutral 173 2 2" xfId="27038"/>
    <cellStyle name="Neutral 173 2 3" xfId="27039"/>
    <cellStyle name="Neutral 173 3" xfId="27040"/>
    <cellStyle name="Neutral 173 4" xfId="27041"/>
    <cellStyle name="Neutral 174" xfId="27042"/>
    <cellStyle name="Neutral 174 2" xfId="27043"/>
    <cellStyle name="Neutral 174 2 2" xfId="27044"/>
    <cellStyle name="Neutral 174 2 3" xfId="27045"/>
    <cellStyle name="Neutral 174 3" xfId="27046"/>
    <cellStyle name="Neutral 174 4" xfId="27047"/>
    <cellStyle name="Neutral 175" xfId="27048"/>
    <cellStyle name="Neutral 175 2" xfId="27049"/>
    <cellStyle name="Neutral 175 2 2" xfId="27050"/>
    <cellStyle name="Neutral 175 2 3" xfId="27051"/>
    <cellStyle name="Neutral 175 3" xfId="27052"/>
    <cellStyle name="Neutral 175 4" xfId="27053"/>
    <cellStyle name="Neutral 176" xfId="27054"/>
    <cellStyle name="Neutral 176 2" xfId="27055"/>
    <cellStyle name="Neutral 176 2 2" xfId="27056"/>
    <cellStyle name="Neutral 176 2 3" xfId="27057"/>
    <cellStyle name="Neutral 176 3" xfId="27058"/>
    <cellStyle name="Neutral 176 4" xfId="27059"/>
    <cellStyle name="Neutral 177" xfId="27060"/>
    <cellStyle name="Neutral 177 2" xfId="27061"/>
    <cellStyle name="Neutral 177 2 2" xfId="27062"/>
    <cellStyle name="Neutral 177 2 3" xfId="27063"/>
    <cellStyle name="Neutral 177 3" xfId="27064"/>
    <cellStyle name="Neutral 177 4" xfId="27065"/>
    <cellStyle name="Neutral 178" xfId="27066"/>
    <cellStyle name="Neutral 178 2" xfId="27067"/>
    <cellStyle name="Neutral 178 2 2" xfId="27068"/>
    <cellStyle name="Neutral 178 2 3" xfId="27069"/>
    <cellStyle name="Neutral 178 3" xfId="27070"/>
    <cellStyle name="Neutral 178 4" xfId="27071"/>
    <cellStyle name="Neutral 179" xfId="27072"/>
    <cellStyle name="Neutral 179 2" xfId="27073"/>
    <cellStyle name="Neutral 179 2 2" xfId="27074"/>
    <cellStyle name="Neutral 179 2 3" xfId="27075"/>
    <cellStyle name="Neutral 179 3" xfId="27076"/>
    <cellStyle name="Neutral 179 4" xfId="27077"/>
    <cellStyle name="Neutral 18" xfId="27078"/>
    <cellStyle name="Neutral 18 2" xfId="27079"/>
    <cellStyle name="Neutral 18 2 2" xfId="27080"/>
    <cellStyle name="Neutral 18 2 3" xfId="27081"/>
    <cellStyle name="Neutral 18 3" xfId="27082"/>
    <cellStyle name="Neutral 18 4" xfId="27083"/>
    <cellStyle name="Neutral 180" xfId="27084"/>
    <cellStyle name="Neutral 180 2" xfId="27085"/>
    <cellStyle name="Neutral 180 2 2" xfId="27086"/>
    <cellStyle name="Neutral 180 2 3" xfId="27087"/>
    <cellStyle name="Neutral 180 3" xfId="27088"/>
    <cellStyle name="Neutral 180 4" xfId="27089"/>
    <cellStyle name="Neutral 181" xfId="27090"/>
    <cellStyle name="Neutral 181 2" xfId="27091"/>
    <cellStyle name="Neutral 181 2 2" xfId="27092"/>
    <cellStyle name="Neutral 181 2 3" xfId="27093"/>
    <cellStyle name="Neutral 181 3" xfId="27094"/>
    <cellStyle name="Neutral 181 4" xfId="27095"/>
    <cellStyle name="Neutral 182" xfId="27096"/>
    <cellStyle name="Neutral 182 2" xfId="27097"/>
    <cellStyle name="Neutral 182 2 2" xfId="27098"/>
    <cellStyle name="Neutral 182 2 3" xfId="27099"/>
    <cellStyle name="Neutral 182 3" xfId="27100"/>
    <cellStyle name="Neutral 182 4" xfId="27101"/>
    <cellStyle name="Neutral 183" xfId="27102"/>
    <cellStyle name="Neutral 183 2" xfId="27103"/>
    <cellStyle name="Neutral 183 2 2" xfId="27104"/>
    <cellStyle name="Neutral 183 2 3" xfId="27105"/>
    <cellStyle name="Neutral 183 3" xfId="27106"/>
    <cellStyle name="Neutral 183 4" xfId="27107"/>
    <cellStyle name="Neutral 184" xfId="27108"/>
    <cellStyle name="Neutral 184 2" xfId="27109"/>
    <cellStyle name="Neutral 184 2 2" xfId="27110"/>
    <cellStyle name="Neutral 184 2 3" xfId="27111"/>
    <cellStyle name="Neutral 184 3" xfId="27112"/>
    <cellStyle name="Neutral 184 4" xfId="27113"/>
    <cellStyle name="Neutral 185" xfId="27114"/>
    <cellStyle name="Neutral 185 2" xfId="27115"/>
    <cellStyle name="Neutral 185 2 2" xfId="27116"/>
    <cellStyle name="Neutral 185 2 3" xfId="27117"/>
    <cellStyle name="Neutral 185 3" xfId="27118"/>
    <cellStyle name="Neutral 185 4" xfId="27119"/>
    <cellStyle name="Neutral 186" xfId="27120"/>
    <cellStyle name="Neutral 186 2" xfId="27121"/>
    <cellStyle name="Neutral 186 2 2" xfId="27122"/>
    <cellStyle name="Neutral 186 2 3" xfId="27123"/>
    <cellStyle name="Neutral 186 3" xfId="27124"/>
    <cellStyle name="Neutral 186 4" xfId="27125"/>
    <cellStyle name="Neutral 187" xfId="27126"/>
    <cellStyle name="Neutral 187 2" xfId="27127"/>
    <cellStyle name="Neutral 187 2 2" xfId="27128"/>
    <cellStyle name="Neutral 187 2 3" xfId="27129"/>
    <cellStyle name="Neutral 187 3" xfId="27130"/>
    <cellStyle name="Neutral 187 4" xfId="27131"/>
    <cellStyle name="Neutral 188" xfId="27132"/>
    <cellStyle name="Neutral 188 2" xfId="27133"/>
    <cellStyle name="Neutral 188 2 2" xfId="27134"/>
    <cellStyle name="Neutral 188 2 3" xfId="27135"/>
    <cellStyle name="Neutral 188 3" xfId="27136"/>
    <cellStyle name="Neutral 188 4" xfId="27137"/>
    <cellStyle name="Neutral 189" xfId="27138"/>
    <cellStyle name="Neutral 189 2" xfId="27139"/>
    <cellStyle name="Neutral 189 2 2" xfId="27140"/>
    <cellStyle name="Neutral 189 2 3" xfId="27141"/>
    <cellStyle name="Neutral 189 3" xfId="27142"/>
    <cellStyle name="Neutral 189 4" xfId="27143"/>
    <cellStyle name="Neutral 19" xfId="27144"/>
    <cellStyle name="Neutral 19 2" xfId="27145"/>
    <cellStyle name="Neutral 19 2 2" xfId="27146"/>
    <cellStyle name="Neutral 19 2 3" xfId="27147"/>
    <cellStyle name="Neutral 19 3" xfId="27148"/>
    <cellStyle name="Neutral 19 4" xfId="27149"/>
    <cellStyle name="Neutral 190" xfId="27150"/>
    <cellStyle name="Neutral 190 2" xfId="27151"/>
    <cellStyle name="Neutral 190 2 2" xfId="27152"/>
    <cellStyle name="Neutral 190 2 3" xfId="27153"/>
    <cellStyle name="Neutral 190 3" xfId="27154"/>
    <cellStyle name="Neutral 190 4" xfId="27155"/>
    <cellStyle name="Neutral 2" xfId="119"/>
    <cellStyle name="Neutral 2 10" xfId="27156"/>
    <cellStyle name="Neutral 2 11" xfId="27157"/>
    <cellStyle name="Neutral 2 12" xfId="27158"/>
    <cellStyle name="Neutral 2 13" xfId="27159"/>
    <cellStyle name="Neutral 2 14" xfId="27160"/>
    <cellStyle name="Neutral 2 15" xfId="27161"/>
    <cellStyle name="Neutral 2 2" xfId="27162"/>
    <cellStyle name="Neutral 2 2 2" xfId="27163"/>
    <cellStyle name="Neutral 2 2 3" xfId="27164"/>
    <cellStyle name="Neutral 2 3" xfId="27165"/>
    <cellStyle name="Neutral 2 4" xfId="27166"/>
    <cellStyle name="Neutral 2 5" xfId="27167"/>
    <cellStyle name="Neutral 2 6" xfId="27168"/>
    <cellStyle name="Neutral 2 7" xfId="27169"/>
    <cellStyle name="Neutral 2 8" xfId="27170"/>
    <cellStyle name="Neutral 2 9" xfId="27171"/>
    <cellStyle name="Neutral 20" xfId="27172"/>
    <cellStyle name="Neutral 20 2" xfId="27173"/>
    <cellStyle name="Neutral 20 2 2" xfId="27174"/>
    <cellStyle name="Neutral 20 2 3" xfId="27175"/>
    <cellStyle name="Neutral 20 3" xfId="27176"/>
    <cellStyle name="Neutral 20 4" xfId="27177"/>
    <cellStyle name="Neutral 21" xfId="27178"/>
    <cellStyle name="Neutral 21 2" xfId="27179"/>
    <cellStyle name="Neutral 21 2 2" xfId="27180"/>
    <cellStyle name="Neutral 21 2 3" xfId="27181"/>
    <cellStyle name="Neutral 21 3" xfId="27182"/>
    <cellStyle name="Neutral 21 4" xfId="27183"/>
    <cellStyle name="Neutral 22" xfId="27184"/>
    <cellStyle name="Neutral 22 2" xfId="27185"/>
    <cellStyle name="Neutral 22 2 2" xfId="27186"/>
    <cellStyle name="Neutral 22 2 3" xfId="27187"/>
    <cellStyle name="Neutral 22 3" xfId="27188"/>
    <cellStyle name="Neutral 22 4" xfId="27189"/>
    <cellStyle name="Neutral 23" xfId="27190"/>
    <cellStyle name="Neutral 23 2" xfId="27191"/>
    <cellStyle name="Neutral 23 2 2" xfId="27192"/>
    <cellStyle name="Neutral 23 2 3" xfId="27193"/>
    <cellStyle name="Neutral 23 3" xfId="27194"/>
    <cellStyle name="Neutral 23 4" xfId="27195"/>
    <cellStyle name="Neutral 24" xfId="27196"/>
    <cellStyle name="Neutral 24 2" xfId="27197"/>
    <cellStyle name="Neutral 24 2 2" xfId="27198"/>
    <cellStyle name="Neutral 24 2 3" xfId="27199"/>
    <cellStyle name="Neutral 24 3" xfId="27200"/>
    <cellStyle name="Neutral 24 4" xfId="27201"/>
    <cellStyle name="Neutral 25" xfId="27202"/>
    <cellStyle name="Neutral 25 2" xfId="27203"/>
    <cellStyle name="Neutral 25 2 2" xfId="27204"/>
    <cellStyle name="Neutral 25 2 3" xfId="27205"/>
    <cellStyle name="Neutral 25 3" xfId="27206"/>
    <cellStyle name="Neutral 25 4" xfId="27207"/>
    <cellStyle name="Neutral 26" xfId="27208"/>
    <cellStyle name="Neutral 26 2" xfId="27209"/>
    <cellStyle name="Neutral 26 2 2" xfId="27210"/>
    <cellStyle name="Neutral 26 2 3" xfId="27211"/>
    <cellStyle name="Neutral 26 3" xfId="27212"/>
    <cellStyle name="Neutral 26 4" xfId="27213"/>
    <cellStyle name="Neutral 27" xfId="27214"/>
    <cellStyle name="Neutral 27 2" xfId="27215"/>
    <cellStyle name="Neutral 27 2 2" xfId="27216"/>
    <cellStyle name="Neutral 27 2 3" xfId="27217"/>
    <cellStyle name="Neutral 27 3" xfId="27218"/>
    <cellStyle name="Neutral 27 4" xfId="27219"/>
    <cellStyle name="Neutral 28" xfId="27220"/>
    <cellStyle name="Neutral 28 2" xfId="27221"/>
    <cellStyle name="Neutral 28 2 2" xfId="27222"/>
    <cellStyle name="Neutral 28 2 3" xfId="27223"/>
    <cellStyle name="Neutral 28 3" xfId="27224"/>
    <cellStyle name="Neutral 28 4" xfId="27225"/>
    <cellStyle name="Neutral 29" xfId="27226"/>
    <cellStyle name="Neutral 29 2" xfId="27227"/>
    <cellStyle name="Neutral 29 2 2" xfId="27228"/>
    <cellStyle name="Neutral 29 2 3" xfId="27229"/>
    <cellStyle name="Neutral 29 3" xfId="27230"/>
    <cellStyle name="Neutral 29 4" xfId="27231"/>
    <cellStyle name="Neutral 3" xfId="120"/>
    <cellStyle name="Neutral 3 2" xfId="27232"/>
    <cellStyle name="Neutral 3 2 2" xfId="27233"/>
    <cellStyle name="Neutral 3 2 3" xfId="27234"/>
    <cellStyle name="Neutral 3 3" xfId="27235"/>
    <cellStyle name="Neutral 3 4" xfId="27236"/>
    <cellStyle name="Neutral 3 5" xfId="27237"/>
    <cellStyle name="Neutral 30" xfId="27238"/>
    <cellStyle name="Neutral 30 2" xfId="27239"/>
    <cellStyle name="Neutral 30 2 2" xfId="27240"/>
    <cellStyle name="Neutral 30 2 3" xfId="27241"/>
    <cellStyle name="Neutral 30 3" xfId="27242"/>
    <cellStyle name="Neutral 30 4" xfId="27243"/>
    <cellStyle name="Neutral 31" xfId="27244"/>
    <cellStyle name="Neutral 31 2" xfId="27245"/>
    <cellStyle name="Neutral 31 2 2" xfId="27246"/>
    <cellStyle name="Neutral 31 2 3" xfId="27247"/>
    <cellStyle name="Neutral 31 3" xfId="27248"/>
    <cellStyle name="Neutral 31 4" xfId="27249"/>
    <cellStyle name="Neutral 32" xfId="27250"/>
    <cellStyle name="Neutral 32 2" xfId="27251"/>
    <cellStyle name="Neutral 32 2 2" xfId="27252"/>
    <cellStyle name="Neutral 32 2 3" xfId="27253"/>
    <cellStyle name="Neutral 32 3" xfId="27254"/>
    <cellStyle name="Neutral 32 4" xfId="27255"/>
    <cellStyle name="Neutral 33" xfId="27256"/>
    <cellStyle name="Neutral 33 2" xfId="27257"/>
    <cellStyle name="Neutral 33 2 2" xfId="27258"/>
    <cellStyle name="Neutral 33 2 3" xfId="27259"/>
    <cellStyle name="Neutral 33 3" xfId="27260"/>
    <cellStyle name="Neutral 33 4" xfId="27261"/>
    <cellStyle name="Neutral 34" xfId="27262"/>
    <cellStyle name="Neutral 34 2" xfId="27263"/>
    <cellStyle name="Neutral 34 2 2" xfId="27264"/>
    <cellStyle name="Neutral 34 2 3" xfId="27265"/>
    <cellStyle name="Neutral 34 3" xfId="27266"/>
    <cellStyle name="Neutral 34 4" xfId="27267"/>
    <cellStyle name="Neutral 35" xfId="27268"/>
    <cellStyle name="Neutral 35 2" xfId="27269"/>
    <cellStyle name="Neutral 35 2 2" xfId="27270"/>
    <cellStyle name="Neutral 35 2 3" xfId="27271"/>
    <cellStyle name="Neutral 35 3" xfId="27272"/>
    <cellStyle name="Neutral 35 4" xfId="27273"/>
    <cellStyle name="Neutral 36" xfId="27274"/>
    <cellStyle name="Neutral 36 2" xfId="27275"/>
    <cellStyle name="Neutral 36 2 2" xfId="27276"/>
    <cellStyle name="Neutral 36 2 3" xfId="27277"/>
    <cellStyle name="Neutral 36 3" xfId="27278"/>
    <cellStyle name="Neutral 36 4" xfId="27279"/>
    <cellStyle name="Neutral 37" xfId="27280"/>
    <cellStyle name="Neutral 37 2" xfId="27281"/>
    <cellStyle name="Neutral 37 2 2" xfId="27282"/>
    <cellStyle name="Neutral 37 2 3" xfId="27283"/>
    <cellStyle name="Neutral 37 3" xfId="27284"/>
    <cellStyle name="Neutral 37 4" xfId="27285"/>
    <cellStyle name="Neutral 38" xfId="27286"/>
    <cellStyle name="Neutral 38 2" xfId="27287"/>
    <cellStyle name="Neutral 38 2 2" xfId="27288"/>
    <cellStyle name="Neutral 38 2 3" xfId="27289"/>
    <cellStyle name="Neutral 38 3" xfId="27290"/>
    <cellStyle name="Neutral 38 4" xfId="27291"/>
    <cellStyle name="Neutral 39" xfId="27292"/>
    <cellStyle name="Neutral 39 2" xfId="27293"/>
    <cellStyle name="Neutral 39 2 2" xfId="27294"/>
    <cellStyle name="Neutral 39 2 3" xfId="27295"/>
    <cellStyle name="Neutral 39 3" xfId="27296"/>
    <cellStyle name="Neutral 39 4" xfId="27297"/>
    <cellStyle name="Neutral 4" xfId="121"/>
    <cellStyle name="Neutral 4 2" xfId="27298"/>
    <cellStyle name="Neutral 4 2 2" xfId="27299"/>
    <cellStyle name="Neutral 4 2 3" xfId="27300"/>
    <cellStyle name="Neutral 4 3" xfId="27301"/>
    <cellStyle name="Neutral 4 4" xfId="27302"/>
    <cellStyle name="Neutral 4 5" xfId="27303"/>
    <cellStyle name="Neutral 40" xfId="27304"/>
    <cellStyle name="Neutral 40 2" xfId="27305"/>
    <cellStyle name="Neutral 40 2 2" xfId="27306"/>
    <cellStyle name="Neutral 40 2 3" xfId="27307"/>
    <cellStyle name="Neutral 40 3" xfId="27308"/>
    <cellStyle name="Neutral 40 4" xfId="27309"/>
    <cellStyle name="Neutral 41" xfId="27310"/>
    <cellStyle name="Neutral 41 2" xfId="27311"/>
    <cellStyle name="Neutral 41 2 2" xfId="27312"/>
    <cellStyle name="Neutral 41 2 3" xfId="27313"/>
    <cellStyle name="Neutral 41 3" xfId="27314"/>
    <cellStyle name="Neutral 41 4" xfId="27315"/>
    <cellStyle name="Neutral 42" xfId="27316"/>
    <cellStyle name="Neutral 42 2" xfId="27317"/>
    <cellStyle name="Neutral 42 2 2" xfId="27318"/>
    <cellStyle name="Neutral 42 2 3" xfId="27319"/>
    <cellStyle name="Neutral 42 3" xfId="27320"/>
    <cellStyle name="Neutral 42 4" xfId="27321"/>
    <cellStyle name="Neutral 43" xfId="27322"/>
    <cellStyle name="Neutral 43 2" xfId="27323"/>
    <cellStyle name="Neutral 43 2 2" xfId="27324"/>
    <cellStyle name="Neutral 43 2 3" xfId="27325"/>
    <cellStyle name="Neutral 43 3" xfId="27326"/>
    <cellStyle name="Neutral 43 4" xfId="27327"/>
    <cellStyle name="Neutral 44" xfId="27328"/>
    <cellStyle name="Neutral 44 2" xfId="27329"/>
    <cellStyle name="Neutral 44 2 2" xfId="27330"/>
    <cellStyle name="Neutral 44 2 3" xfId="27331"/>
    <cellStyle name="Neutral 44 3" xfId="27332"/>
    <cellStyle name="Neutral 44 4" xfId="27333"/>
    <cellStyle name="Neutral 45" xfId="27334"/>
    <cellStyle name="Neutral 45 2" xfId="27335"/>
    <cellStyle name="Neutral 45 2 2" xfId="27336"/>
    <cellStyle name="Neutral 45 2 3" xfId="27337"/>
    <cellStyle name="Neutral 45 3" xfId="27338"/>
    <cellStyle name="Neutral 45 4" xfId="27339"/>
    <cellStyle name="Neutral 46" xfId="27340"/>
    <cellStyle name="Neutral 46 2" xfId="27341"/>
    <cellStyle name="Neutral 46 2 2" xfId="27342"/>
    <cellStyle name="Neutral 46 2 3" xfId="27343"/>
    <cellStyle name="Neutral 46 3" xfId="27344"/>
    <cellStyle name="Neutral 46 4" xfId="27345"/>
    <cellStyle name="Neutral 47" xfId="27346"/>
    <cellStyle name="Neutral 47 2" xfId="27347"/>
    <cellStyle name="Neutral 47 2 2" xfId="27348"/>
    <cellStyle name="Neutral 47 2 3" xfId="27349"/>
    <cellStyle name="Neutral 47 3" xfId="27350"/>
    <cellStyle name="Neutral 47 4" xfId="27351"/>
    <cellStyle name="Neutral 48" xfId="27352"/>
    <cellStyle name="Neutral 48 2" xfId="27353"/>
    <cellStyle name="Neutral 48 2 2" xfId="27354"/>
    <cellStyle name="Neutral 48 2 3" xfId="27355"/>
    <cellStyle name="Neutral 48 3" xfId="27356"/>
    <cellStyle name="Neutral 48 4" xfId="27357"/>
    <cellStyle name="Neutral 49" xfId="27358"/>
    <cellStyle name="Neutral 49 2" xfId="27359"/>
    <cellStyle name="Neutral 49 2 2" xfId="27360"/>
    <cellStyle name="Neutral 49 2 3" xfId="27361"/>
    <cellStyle name="Neutral 49 3" xfId="27362"/>
    <cellStyle name="Neutral 49 4" xfId="27363"/>
    <cellStyle name="Neutral 5" xfId="27364"/>
    <cellStyle name="Neutral 5 2" xfId="27365"/>
    <cellStyle name="Neutral 5 2 2" xfId="27366"/>
    <cellStyle name="Neutral 5 2 3" xfId="27367"/>
    <cellStyle name="Neutral 5 3" xfId="27368"/>
    <cellStyle name="Neutral 5 4" xfId="27369"/>
    <cellStyle name="Neutral 50" xfId="27370"/>
    <cellStyle name="Neutral 50 2" xfId="27371"/>
    <cellStyle name="Neutral 50 2 2" xfId="27372"/>
    <cellStyle name="Neutral 50 2 3" xfId="27373"/>
    <cellStyle name="Neutral 50 3" xfId="27374"/>
    <cellStyle name="Neutral 50 4" xfId="27375"/>
    <cellStyle name="Neutral 51" xfId="27376"/>
    <cellStyle name="Neutral 51 2" xfId="27377"/>
    <cellStyle name="Neutral 51 2 2" xfId="27378"/>
    <cellStyle name="Neutral 51 2 3" xfId="27379"/>
    <cellStyle name="Neutral 51 3" xfId="27380"/>
    <cellStyle name="Neutral 51 4" xfId="27381"/>
    <cellStyle name="Neutral 52" xfId="27382"/>
    <cellStyle name="Neutral 52 2" xfId="27383"/>
    <cellStyle name="Neutral 52 2 2" xfId="27384"/>
    <cellStyle name="Neutral 52 2 3" xfId="27385"/>
    <cellStyle name="Neutral 52 3" xfId="27386"/>
    <cellStyle name="Neutral 52 4" xfId="27387"/>
    <cellStyle name="Neutral 53" xfId="27388"/>
    <cellStyle name="Neutral 53 2" xfId="27389"/>
    <cellStyle name="Neutral 53 2 2" xfId="27390"/>
    <cellStyle name="Neutral 53 2 3" xfId="27391"/>
    <cellStyle name="Neutral 53 3" xfId="27392"/>
    <cellStyle name="Neutral 53 4" xfId="27393"/>
    <cellStyle name="Neutral 54" xfId="27394"/>
    <cellStyle name="Neutral 54 2" xfId="27395"/>
    <cellStyle name="Neutral 54 2 2" xfId="27396"/>
    <cellStyle name="Neutral 54 2 3" xfId="27397"/>
    <cellStyle name="Neutral 54 3" xfId="27398"/>
    <cellStyle name="Neutral 54 4" xfId="27399"/>
    <cellStyle name="Neutral 55" xfId="27400"/>
    <cellStyle name="Neutral 55 2" xfId="27401"/>
    <cellStyle name="Neutral 55 2 2" xfId="27402"/>
    <cellStyle name="Neutral 55 2 3" xfId="27403"/>
    <cellStyle name="Neutral 55 3" xfId="27404"/>
    <cellStyle name="Neutral 55 4" xfId="27405"/>
    <cellStyle name="Neutral 56" xfId="27406"/>
    <cellStyle name="Neutral 56 2" xfId="27407"/>
    <cellStyle name="Neutral 56 2 2" xfId="27408"/>
    <cellStyle name="Neutral 56 2 3" xfId="27409"/>
    <cellStyle name="Neutral 56 3" xfId="27410"/>
    <cellStyle name="Neutral 56 4" xfId="27411"/>
    <cellStyle name="Neutral 57" xfId="27412"/>
    <cellStyle name="Neutral 57 2" xfId="27413"/>
    <cellStyle name="Neutral 57 2 2" xfId="27414"/>
    <cellStyle name="Neutral 57 2 3" xfId="27415"/>
    <cellStyle name="Neutral 57 3" xfId="27416"/>
    <cellStyle name="Neutral 57 4" xfId="27417"/>
    <cellStyle name="Neutral 58" xfId="27418"/>
    <cellStyle name="Neutral 58 2" xfId="27419"/>
    <cellStyle name="Neutral 58 2 2" xfId="27420"/>
    <cellStyle name="Neutral 58 2 3" xfId="27421"/>
    <cellStyle name="Neutral 58 3" xfId="27422"/>
    <cellStyle name="Neutral 58 4" xfId="27423"/>
    <cellStyle name="Neutral 59" xfId="27424"/>
    <cellStyle name="Neutral 59 2" xfId="27425"/>
    <cellStyle name="Neutral 59 2 2" xfId="27426"/>
    <cellStyle name="Neutral 59 2 3" xfId="27427"/>
    <cellStyle name="Neutral 59 3" xfId="27428"/>
    <cellStyle name="Neutral 59 4" xfId="27429"/>
    <cellStyle name="Neutral 6" xfId="27430"/>
    <cellStyle name="Neutral 6 2" xfId="27431"/>
    <cellStyle name="Neutral 6 2 2" xfId="27432"/>
    <cellStyle name="Neutral 6 2 3" xfId="27433"/>
    <cellStyle name="Neutral 6 3" xfId="27434"/>
    <cellStyle name="Neutral 6 4" xfId="27435"/>
    <cellStyle name="Neutral 60" xfId="27436"/>
    <cellStyle name="Neutral 60 2" xfId="27437"/>
    <cellStyle name="Neutral 60 2 2" xfId="27438"/>
    <cellStyle name="Neutral 60 2 3" xfId="27439"/>
    <cellStyle name="Neutral 60 3" xfId="27440"/>
    <cellStyle name="Neutral 60 4" xfId="27441"/>
    <cellStyle name="Neutral 61" xfId="27442"/>
    <cellStyle name="Neutral 61 2" xfId="27443"/>
    <cellStyle name="Neutral 61 2 2" xfId="27444"/>
    <cellStyle name="Neutral 61 2 3" xfId="27445"/>
    <cellStyle name="Neutral 61 3" xfId="27446"/>
    <cellStyle name="Neutral 61 4" xfId="27447"/>
    <cellStyle name="Neutral 62" xfId="27448"/>
    <cellStyle name="Neutral 62 2" xfId="27449"/>
    <cellStyle name="Neutral 62 2 2" xfId="27450"/>
    <cellStyle name="Neutral 62 2 3" xfId="27451"/>
    <cellStyle name="Neutral 62 3" xfId="27452"/>
    <cellStyle name="Neutral 62 4" xfId="27453"/>
    <cellStyle name="Neutral 63" xfId="27454"/>
    <cellStyle name="Neutral 63 2" xfId="27455"/>
    <cellStyle name="Neutral 63 2 2" xfId="27456"/>
    <cellStyle name="Neutral 63 2 3" xfId="27457"/>
    <cellStyle name="Neutral 63 3" xfId="27458"/>
    <cellStyle name="Neutral 63 4" xfId="27459"/>
    <cellStyle name="Neutral 64" xfId="27460"/>
    <cellStyle name="Neutral 64 2" xfId="27461"/>
    <cellStyle name="Neutral 64 2 2" xfId="27462"/>
    <cellStyle name="Neutral 64 2 3" xfId="27463"/>
    <cellStyle name="Neutral 64 3" xfId="27464"/>
    <cellStyle name="Neutral 64 4" xfId="27465"/>
    <cellStyle name="Neutral 65" xfId="27466"/>
    <cellStyle name="Neutral 65 2" xfId="27467"/>
    <cellStyle name="Neutral 65 2 2" xfId="27468"/>
    <cellStyle name="Neutral 65 2 3" xfId="27469"/>
    <cellStyle name="Neutral 65 3" xfId="27470"/>
    <cellStyle name="Neutral 65 4" xfId="27471"/>
    <cellStyle name="Neutral 66" xfId="27472"/>
    <cellStyle name="Neutral 66 2" xfId="27473"/>
    <cellStyle name="Neutral 66 2 2" xfId="27474"/>
    <cellStyle name="Neutral 66 2 3" xfId="27475"/>
    <cellStyle name="Neutral 66 3" xfId="27476"/>
    <cellStyle name="Neutral 66 4" xfId="27477"/>
    <cellStyle name="Neutral 67" xfId="27478"/>
    <cellStyle name="Neutral 67 2" xfId="27479"/>
    <cellStyle name="Neutral 67 2 2" xfId="27480"/>
    <cellStyle name="Neutral 67 2 3" xfId="27481"/>
    <cellStyle name="Neutral 67 3" xfId="27482"/>
    <cellStyle name="Neutral 67 4" xfId="27483"/>
    <cellStyle name="Neutral 68" xfId="27484"/>
    <cellStyle name="Neutral 68 2" xfId="27485"/>
    <cellStyle name="Neutral 68 2 2" xfId="27486"/>
    <cellStyle name="Neutral 68 2 3" xfId="27487"/>
    <cellStyle name="Neutral 68 3" xfId="27488"/>
    <cellStyle name="Neutral 68 4" xfId="27489"/>
    <cellStyle name="Neutral 69" xfId="27490"/>
    <cellStyle name="Neutral 69 2" xfId="27491"/>
    <cellStyle name="Neutral 69 2 2" xfId="27492"/>
    <cellStyle name="Neutral 69 2 3" xfId="27493"/>
    <cellStyle name="Neutral 69 3" xfId="27494"/>
    <cellStyle name="Neutral 69 4" xfId="27495"/>
    <cellStyle name="Neutral 7" xfId="27496"/>
    <cellStyle name="Neutral 7 2" xfId="27497"/>
    <cellStyle name="Neutral 7 2 2" xfId="27498"/>
    <cellStyle name="Neutral 7 2 3" xfId="27499"/>
    <cellStyle name="Neutral 7 3" xfId="27500"/>
    <cellStyle name="Neutral 7 4" xfId="27501"/>
    <cellStyle name="Neutral 70" xfId="27502"/>
    <cellStyle name="Neutral 70 2" xfId="27503"/>
    <cellStyle name="Neutral 70 2 2" xfId="27504"/>
    <cellStyle name="Neutral 70 2 3" xfId="27505"/>
    <cellStyle name="Neutral 70 3" xfId="27506"/>
    <cellStyle name="Neutral 70 4" xfId="27507"/>
    <cellStyle name="Neutral 71" xfId="27508"/>
    <cellStyle name="Neutral 71 2" xfId="27509"/>
    <cellStyle name="Neutral 71 2 2" xfId="27510"/>
    <cellStyle name="Neutral 71 2 3" xfId="27511"/>
    <cellStyle name="Neutral 71 3" xfId="27512"/>
    <cellStyle name="Neutral 71 4" xfId="27513"/>
    <cellStyle name="Neutral 72" xfId="27514"/>
    <cellStyle name="Neutral 72 2" xfId="27515"/>
    <cellStyle name="Neutral 72 2 2" xfId="27516"/>
    <cellStyle name="Neutral 72 2 3" xfId="27517"/>
    <cellStyle name="Neutral 72 3" xfId="27518"/>
    <cellStyle name="Neutral 72 4" xfId="27519"/>
    <cellStyle name="Neutral 73" xfId="27520"/>
    <cellStyle name="Neutral 73 2" xfId="27521"/>
    <cellStyle name="Neutral 73 2 2" xfId="27522"/>
    <cellStyle name="Neutral 73 2 3" xfId="27523"/>
    <cellStyle name="Neutral 73 3" xfId="27524"/>
    <cellStyle name="Neutral 73 4" xfId="27525"/>
    <cellStyle name="Neutral 74" xfId="27526"/>
    <cellStyle name="Neutral 74 2" xfId="27527"/>
    <cellStyle name="Neutral 74 2 2" xfId="27528"/>
    <cellStyle name="Neutral 74 2 3" xfId="27529"/>
    <cellStyle name="Neutral 74 3" xfId="27530"/>
    <cellStyle name="Neutral 74 4" xfId="27531"/>
    <cellStyle name="Neutral 75" xfId="27532"/>
    <cellStyle name="Neutral 75 2" xfId="27533"/>
    <cellStyle name="Neutral 75 2 2" xfId="27534"/>
    <cellStyle name="Neutral 75 2 3" xfId="27535"/>
    <cellStyle name="Neutral 75 3" xfId="27536"/>
    <cellStyle name="Neutral 75 4" xfId="27537"/>
    <cellStyle name="Neutral 76" xfId="27538"/>
    <cellStyle name="Neutral 76 2" xfId="27539"/>
    <cellStyle name="Neutral 76 2 2" xfId="27540"/>
    <cellStyle name="Neutral 76 2 3" xfId="27541"/>
    <cellStyle name="Neutral 76 3" xfId="27542"/>
    <cellStyle name="Neutral 76 4" xfId="27543"/>
    <cellStyle name="Neutral 77" xfId="27544"/>
    <cellStyle name="Neutral 77 2" xfId="27545"/>
    <cellStyle name="Neutral 77 2 2" xfId="27546"/>
    <cellStyle name="Neutral 77 2 3" xfId="27547"/>
    <cellStyle name="Neutral 77 3" xfId="27548"/>
    <cellStyle name="Neutral 77 4" xfId="27549"/>
    <cellStyle name="Neutral 78" xfId="27550"/>
    <cellStyle name="Neutral 78 2" xfId="27551"/>
    <cellStyle name="Neutral 78 2 2" xfId="27552"/>
    <cellStyle name="Neutral 78 2 3" xfId="27553"/>
    <cellStyle name="Neutral 78 3" xfId="27554"/>
    <cellStyle name="Neutral 78 4" xfId="27555"/>
    <cellStyle name="Neutral 79" xfId="27556"/>
    <cellStyle name="Neutral 79 2" xfId="27557"/>
    <cellStyle name="Neutral 79 2 2" xfId="27558"/>
    <cellStyle name="Neutral 79 2 3" xfId="27559"/>
    <cellStyle name="Neutral 79 3" xfId="27560"/>
    <cellStyle name="Neutral 79 4" xfId="27561"/>
    <cellStyle name="Neutral 8" xfId="27562"/>
    <cellStyle name="Neutral 8 2" xfId="27563"/>
    <cellStyle name="Neutral 8 2 2" xfId="27564"/>
    <cellStyle name="Neutral 8 2 3" xfId="27565"/>
    <cellStyle name="Neutral 8 3" xfId="27566"/>
    <cellStyle name="Neutral 8 4" xfId="27567"/>
    <cellStyle name="Neutral 80" xfId="27568"/>
    <cellStyle name="Neutral 80 2" xfId="27569"/>
    <cellStyle name="Neutral 80 2 2" xfId="27570"/>
    <cellStyle name="Neutral 80 2 3" xfId="27571"/>
    <cellStyle name="Neutral 80 3" xfId="27572"/>
    <cellStyle name="Neutral 80 4" xfId="27573"/>
    <cellStyle name="Neutral 81" xfId="27574"/>
    <cellStyle name="Neutral 81 2" xfId="27575"/>
    <cellStyle name="Neutral 81 2 2" xfId="27576"/>
    <cellStyle name="Neutral 81 2 3" xfId="27577"/>
    <cellStyle name="Neutral 81 3" xfId="27578"/>
    <cellStyle name="Neutral 81 4" xfId="27579"/>
    <cellStyle name="Neutral 82" xfId="27580"/>
    <cellStyle name="Neutral 82 2" xfId="27581"/>
    <cellStyle name="Neutral 82 2 2" xfId="27582"/>
    <cellStyle name="Neutral 82 2 3" xfId="27583"/>
    <cellStyle name="Neutral 82 3" xfId="27584"/>
    <cellStyle name="Neutral 82 4" xfId="27585"/>
    <cellStyle name="Neutral 83" xfId="27586"/>
    <cellStyle name="Neutral 83 2" xfId="27587"/>
    <cellStyle name="Neutral 83 2 2" xfId="27588"/>
    <cellStyle name="Neutral 83 2 3" xfId="27589"/>
    <cellStyle name="Neutral 83 3" xfId="27590"/>
    <cellStyle name="Neutral 83 4" xfId="27591"/>
    <cellStyle name="Neutral 84" xfId="27592"/>
    <cellStyle name="Neutral 84 2" xfId="27593"/>
    <cellStyle name="Neutral 84 2 2" xfId="27594"/>
    <cellStyle name="Neutral 84 2 3" xfId="27595"/>
    <cellStyle name="Neutral 84 3" xfId="27596"/>
    <cellStyle name="Neutral 84 4" xfId="27597"/>
    <cellStyle name="Neutral 85" xfId="27598"/>
    <cellStyle name="Neutral 85 2" xfId="27599"/>
    <cellStyle name="Neutral 85 2 2" xfId="27600"/>
    <cellStyle name="Neutral 85 2 3" xfId="27601"/>
    <cellStyle name="Neutral 85 3" xfId="27602"/>
    <cellStyle name="Neutral 85 4" xfId="27603"/>
    <cellStyle name="Neutral 86" xfId="27604"/>
    <cellStyle name="Neutral 86 2" xfId="27605"/>
    <cellStyle name="Neutral 86 2 2" xfId="27606"/>
    <cellStyle name="Neutral 86 2 3" xfId="27607"/>
    <cellStyle name="Neutral 86 3" xfId="27608"/>
    <cellStyle name="Neutral 86 4" xfId="27609"/>
    <cellStyle name="Neutral 87" xfId="27610"/>
    <cellStyle name="Neutral 87 2" xfId="27611"/>
    <cellStyle name="Neutral 87 2 2" xfId="27612"/>
    <cellStyle name="Neutral 87 2 3" xfId="27613"/>
    <cellStyle name="Neutral 87 3" xfId="27614"/>
    <cellStyle name="Neutral 87 4" xfId="27615"/>
    <cellStyle name="Neutral 88" xfId="27616"/>
    <cellStyle name="Neutral 88 2" xfId="27617"/>
    <cellStyle name="Neutral 88 2 2" xfId="27618"/>
    <cellStyle name="Neutral 88 2 3" xfId="27619"/>
    <cellStyle name="Neutral 88 3" xfId="27620"/>
    <cellStyle name="Neutral 88 4" xfId="27621"/>
    <cellStyle name="Neutral 89" xfId="27622"/>
    <cellStyle name="Neutral 89 2" xfId="27623"/>
    <cellStyle name="Neutral 89 2 2" xfId="27624"/>
    <cellStyle name="Neutral 89 2 3" xfId="27625"/>
    <cellStyle name="Neutral 89 3" xfId="27626"/>
    <cellStyle name="Neutral 89 4" xfId="27627"/>
    <cellStyle name="Neutral 9" xfId="27628"/>
    <cellStyle name="Neutral 9 2" xfId="27629"/>
    <cellStyle name="Neutral 9 2 2" xfId="27630"/>
    <cellStyle name="Neutral 9 2 3" xfId="27631"/>
    <cellStyle name="Neutral 9 3" xfId="27632"/>
    <cellStyle name="Neutral 9 4" xfId="27633"/>
    <cellStyle name="Neutral 90" xfId="27634"/>
    <cellStyle name="Neutral 90 2" xfId="27635"/>
    <cellStyle name="Neutral 90 2 2" xfId="27636"/>
    <cellStyle name="Neutral 90 2 3" xfId="27637"/>
    <cellStyle name="Neutral 90 3" xfId="27638"/>
    <cellStyle name="Neutral 90 4" xfId="27639"/>
    <cellStyle name="Neutral 91" xfId="27640"/>
    <cellStyle name="Neutral 91 2" xfId="27641"/>
    <cellStyle name="Neutral 91 2 2" xfId="27642"/>
    <cellStyle name="Neutral 91 2 3" xfId="27643"/>
    <cellStyle name="Neutral 91 3" xfId="27644"/>
    <cellStyle name="Neutral 91 4" xfId="27645"/>
    <cellStyle name="Neutral 92" xfId="27646"/>
    <cellStyle name="Neutral 92 2" xfId="27647"/>
    <cellStyle name="Neutral 92 2 2" xfId="27648"/>
    <cellStyle name="Neutral 92 2 3" xfId="27649"/>
    <cellStyle name="Neutral 92 3" xfId="27650"/>
    <cellStyle name="Neutral 92 4" xfId="27651"/>
    <cellStyle name="Neutral 93" xfId="27652"/>
    <cellStyle name="Neutral 93 2" xfId="27653"/>
    <cellStyle name="Neutral 93 2 2" xfId="27654"/>
    <cellStyle name="Neutral 93 2 3" xfId="27655"/>
    <cellStyle name="Neutral 93 3" xfId="27656"/>
    <cellStyle name="Neutral 93 4" xfId="27657"/>
    <cellStyle name="Neutral 94" xfId="27658"/>
    <cellStyle name="Neutral 94 2" xfId="27659"/>
    <cellStyle name="Neutral 94 2 2" xfId="27660"/>
    <cellStyle name="Neutral 94 2 3" xfId="27661"/>
    <cellStyle name="Neutral 94 3" xfId="27662"/>
    <cellStyle name="Neutral 94 4" xfId="27663"/>
    <cellStyle name="Neutral 95" xfId="27664"/>
    <cellStyle name="Neutral 95 2" xfId="27665"/>
    <cellStyle name="Neutral 95 2 2" xfId="27666"/>
    <cellStyle name="Neutral 95 2 3" xfId="27667"/>
    <cellStyle name="Neutral 95 3" xfId="27668"/>
    <cellStyle name="Neutral 95 4" xfId="27669"/>
    <cellStyle name="Neutral 96" xfId="27670"/>
    <cellStyle name="Neutral 96 2" xfId="27671"/>
    <cellStyle name="Neutral 96 2 2" xfId="27672"/>
    <cellStyle name="Neutral 96 2 3" xfId="27673"/>
    <cellStyle name="Neutral 96 3" xfId="27674"/>
    <cellStyle name="Neutral 96 4" xfId="27675"/>
    <cellStyle name="Neutral 97" xfId="27676"/>
    <cellStyle name="Neutral 97 2" xfId="27677"/>
    <cellStyle name="Neutral 97 2 2" xfId="27678"/>
    <cellStyle name="Neutral 97 2 3" xfId="27679"/>
    <cellStyle name="Neutral 97 3" xfId="27680"/>
    <cellStyle name="Neutral 97 4" xfId="27681"/>
    <cellStyle name="Neutral 98" xfId="27682"/>
    <cellStyle name="Neutral 98 2" xfId="27683"/>
    <cellStyle name="Neutral 98 2 2" xfId="27684"/>
    <cellStyle name="Neutral 98 2 3" xfId="27685"/>
    <cellStyle name="Neutral 98 3" xfId="27686"/>
    <cellStyle name="Neutral 98 4" xfId="27687"/>
    <cellStyle name="Neutral 99" xfId="27688"/>
    <cellStyle name="Neutral 99 2" xfId="27689"/>
    <cellStyle name="Neutral 99 2 2" xfId="27690"/>
    <cellStyle name="Neutral 99 2 3" xfId="27691"/>
    <cellStyle name="Neutral 99 3" xfId="27692"/>
    <cellStyle name="Neutral 99 4" xfId="27693"/>
    <cellStyle name="Normal" xfId="0" builtinId="0"/>
    <cellStyle name="Normal - Modelo1" xfId="27694"/>
    <cellStyle name="Normal 10" xfId="122"/>
    <cellStyle name="Normal 10 10 4" xfId="27695"/>
    <cellStyle name="Normal 10 2" xfId="123"/>
    <cellStyle name="Normal 10 2 2" xfId="27696"/>
    <cellStyle name="Normal 10 2 3" xfId="27697"/>
    <cellStyle name="Normal 10 2 4" xfId="27698"/>
    <cellStyle name="Normal 10 2 5" xfId="27699"/>
    <cellStyle name="Normal 10 2 6" xfId="27700"/>
    <cellStyle name="Normal 10 2 7" xfId="27701"/>
    <cellStyle name="Normal 10 2 8" xfId="27702"/>
    <cellStyle name="Normal 10 3" xfId="27703"/>
    <cellStyle name="Normal 10 3 2" xfId="27704"/>
    <cellStyle name="Normal 10 3 2 2" xfId="27705"/>
    <cellStyle name="Normal 10 3 3" xfId="27706"/>
    <cellStyle name="Normal 10 4" xfId="27707"/>
    <cellStyle name="Normal 10 5" xfId="27708"/>
    <cellStyle name="Normal 10 5 2" xfId="27709"/>
    <cellStyle name="Normal 10 6" xfId="27710"/>
    <cellStyle name="Normal 10 7" xfId="27711"/>
    <cellStyle name="Normal 100" xfId="27712"/>
    <cellStyle name="Normal 100 2" xfId="27713"/>
    <cellStyle name="Normal 101" xfId="27714"/>
    <cellStyle name="Normal 101 2" xfId="27715"/>
    <cellStyle name="Normal 102" xfId="27716"/>
    <cellStyle name="Normal 102 2" xfId="27717"/>
    <cellStyle name="Normal 103" xfId="27718"/>
    <cellStyle name="Normal 103 2" xfId="27719"/>
    <cellStyle name="Normal 104" xfId="27720"/>
    <cellStyle name="Normal 104 2" xfId="27721"/>
    <cellStyle name="Normal 105" xfId="27722"/>
    <cellStyle name="Normal 105 2" xfId="27723"/>
    <cellStyle name="Normal 106" xfId="27724"/>
    <cellStyle name="Normal 106 2" xfId="27725"/>
    <cellStyle name="Normal 107" xfId="27726"/>
    <cellStyle name="Normal 107 2" xfId="27727"/>
    <cellStyle name="Normal 108" xfId="27728"/>
    <cellStyle name="Normal 108 2" xfId="27729"/>
    <cellStyle name="Normal 109" xfId="27730"/>
    <cellStyle name="Normal 109 2" xfId="27731"/>
    <cellStyle name="Normal 11" xfId="124"/>
    <cellStyle name="Normal 11 10" xfId="27732"/>
    <cellStyle name="Normal 11 10 2" xfId="27733"/>
    <cellStyle name="Normal 11 10 3" xfId="27734"/>
    <cellStyle name="Normal 11 10 4" xfId="27735"/>
    <cellStyle name="Normal 11 10 5" xfId="27736"/>
    <cellStyle name="Normal 11 10 6" xfId="27737"/>
    <cellStyle name="Normal 11 10 7" xfId="27738"/>
    <cellStyle name="Normal 11 11" xfId="27739"/>
    <cellStyle name="Normal 11 11 2" xfId="27740"/>
    <cellStyle name="Normal 11 11 3" xfId="27741"/>
    <cellStyle name="Normal 11 11 4" xfId="27742"/>
    <cellStyle name="Normal 11 11 5" xfId="27743"/>
    <cellStyle name="Normal 11 11 6" xfId="27744"/>
    <cellStyle name="Normal 11 11 7" xfId="27745"/>
    <cellStyle name="Normal 11 12" xfId="27746"/>
    <cellStyle name="Normal 11 13" xfId="27747"/>
    <cellStyle name="Normal 11 14" xfId="27748"/>
    <cellStyle name="Normal 11 15" xfId="27749"/>
    <cellStyle name="Normal 11 16" xfId="27750"/>
    <cellStyle name="Normal 11 17" xfId="27751"/>
    <cellStyle name="Normal 11 18" xfId="27752"/>
    <cellStyle name="Normal 11 19" xfId="27753"/>
    <cellStyle name="Normal 11 2" xfId="27754"/>
    <cellStyle name="Normal 11 2 2" xfId="27755"/>
    <cellStyle name="Normal 11 2 3" xfId="27756"/>
    <cellStyle name="Normal 11 2 4" xfId="27757"/>
    <cellStyle name="Normal 11 2 5" xfId="27758"/>
    <cellStyle name="Normal 11 2 6" xfId="27759"/>
    <cellStyle name="Normal 11 2 7" xfId="27760"/>
    <cellStyle name="Normal 11 20" xfId="27761"/>
    <cellStyle name="Normal 11 21" xfId="27762"/>
    <cellStyle name="Normal 11 22" xfId="27763"/>
    <cellStyle name="Normal 11 23" xfId="27764"/>
    <cellStyle name="Normal 11 24" xfId="27765"/>
    <cellStyle name="Normal 11 25" xfId="27766"/>
    <cellStyle name="Normal 11 26" xfId="27767"/>
    <cellStyle name="Normal 11 27" xfId="27768"/>
    <cellStyle name="Normal 11 28" xfId="27769"/>
    <cellStyle name="Normal 11 29" xfId="27770"/>
    <cellStyle name="Normal 11 3" xfId="27771"/>
    <cellStyle name="Normal 11 3 2" xfId="27772"/>
    <cellStyle name="Normal 11 3 3" xfId="27773"/>
    <cellStyle name="Normal 11 3 4" xfId="27774"/>
    <cellStyle name="Normal 11 3 5" xfId="27775"/>
    <cellStyle name="Normal 11 3 6" xfId="27776"/>
    <cellStyle name="Normal 11 3 7" xfId="27777"/>
    <cellStyle name="Normal 11 30" xfId="27778"/>
    <cellStyle name="Normal 11 31" xfId="27779"/>
    <cellStyle name="Normal 11 32" xfId="27780"/>
    <cellStyle name="Normal 11 33" xfId="27781"/>
    <cellStyle name="Normal 11 34" xfId="27782"/>
    <cellStyle name="Normal 11 35" xfId="27783"/>
    <cellStyle name="Normal 11 36" xfId="27784"/>
    <cellStyle name="Normal 11 37" xfId="27785"/>
    <cellStyle name="Normal 11 38" xfId="27786"/>
    <cellStyle name="Normal 11 39" xfId="27787"/>
    <cellStyle name="Normal 11 4" xfId="27788"/>
    <cellStyle name="Normal 11 4 2" xfId="27789"/>
    <cellStyle name="Normal 11 4 3" xfId="27790"/>
    <cellStyle name="Normal 11 4 4" xfId="27791"/>
    <cellStyle name="Normal 11 4 5" xfId="27792"/>
    <cellStyle name="Normal 11 4 6" xfId="27793"/>
    <cellStyle name="Normal 11 4 7" xfId="27794"/>
    <cellStyle name="Normal 11 40" xfId="27795"/>
    <cellStyle name="Normal 11 41" xfId="27796"/>
    <cellStyle name="Normal 11 42" xfId="27797"/>
    <cellStyle name="Normal 11 43" xfId="27798"/>
    <cellStyle name="Normal 11 44" xfId="27799"/>
    <cellStyle name="Normal 11 44 2" xfId="27800"/>
    <cellStyle name="Normal 11 45" xfId="27801"/>
    <cellStyle name="Normal 11 46" xfId="27802"/>
    <cellStyle name="Normal 11 47" xfId="27803"/>
    <cellStyle name="Normal 11 48" xfId="27804"/>
    <cellStyle name="Normal 11 49" xfId="27805"/>
    <cellStyle name="Normal 11 5" xfId="27806"/>
    <cellStyle name="Normal 11 5 2" xfId="27807"/>
    <cellStyle name="Normal 11 5 3" xfId="27808"/>
    <cellStyle name="Normal 11 5 4" xfId="27809"/>
    <cellStyle name="Normal 11 5 5" xfId="27810"/>
    <cellStyle name="Normal 11 5 6" xfId="27811"/>
    <cellStyle name="Normal 11 5 7" xfId="27812"/>
    <cellStyle name="Normal 11 50" xfId="27813"/>
    <cellStyle name="Normal 11 51" xfId="27814"/>
    <cellStyle name="Normal 11 52" xfId="27815"/>
    <cellStyle name="Normal 11 53" xfId="27816"/>
    <cellStyle name="Normal 11 54" xfId="27817"/>
    <cellStyle name="Normal 11 6" xfId="27818"/>
    <cellStyle name="Normal 11 6 2" xfId="27819"/>
    <cellStyle name="Normal 11 6 3" xfId="27820"/>
    <cellStyle name="Normal 11 6 4" xfId="27821"/>
    <cellStyle name="Normal 11 6 5" xfId="27822"/>
    <cellStyle name="Normal 11 6 6" xfId="27823"/>
    <cellStyle name="Normal 11 6 7" xfId="27824"/>
    <cellStyle name="Normal 11 7" xfId="27825"/>
    <cellStyle name="Normal 11 7 2" xfId="27826"/>
    <cellStyle name="Normal 11 7 3" xfId="27827"/>
    <cellStyle name="Normal 11 7 4" xfId="27828"/>
    <cellStyle name="Normal 11 7 5" xfId="27829"/>
    <cellStyle name="Normal 11 7 6" xfId="27830"/>
    <cellStyle name="Normal 11 7 7" xfId="27831"/>
    <cellStyle name="Normal 11 8" xfId="27832"/>
    <cellStyle name="Normal 11 8 2" xfId="27833"/>
    <cellStyle name="Normal 11 8 3" xfId="27834"/>
    <cellStyle name="Normal 11 8 4" xfId="27835"/>
    <cellStyle name="Normal 11 8 5" xfId="27836"/>
    <cellStyle name="Normal 11 8 6" xfId="27837"/>
    <cellStyle name="Normal 11 8 7" xfId="27838"/>
    <cellStyle name="Normal 11 9" xfId="27839"/>
    <cellStyle name="Normal 11 9 2" xfId="27840"/>
    <cellStyle name="Normal 11 9 3" xfId="27841"/>
    <cellStyle name="Normal 11 9 4" xfId="27842"/>
    <cellStyle name="Normal 11 9 5" xfId="27843"/>
    <cellStyle name="Normal 11 9 6" xfId="27844"/>
    <cellStyle name="Normal 11 9 7" xfId="27845"/>
    <cellStyle name="Normal 110" xfId="27846"/>
    <cellStyle name="Normal 110 2" xfId="27847"/>
    <cellStyle name="Normal 111" xfId="27848"/>
    <cellStyle name="Normal 111 2" xfId="27849"/>
    <cellStyle name="Normal 112" xfId="27850"/>
    <cellStyle name="Normal 112 2" xfId="27851"/>
    <cellStyle name="Normal 113" xfId="27852"/>
    <cellStyle name="Normal 113 2" xfId="27853"/>
    <cellStyle name="Normal 114" xfId="27854"/>
    <cellStyle name="Normal 114 2" xfId="27855"/>
    <cellStyle name="Normal 115" xfId="27856"/>
    <cellStyle name="Normal 115 2" xfId="27857"/>
    <cellStyle name="Normal 116" xfId="27858"/>
    <cellStyle name="Normal 116 2" xfId="27859"/>
    <cellStyle name="Normal 117" xfId="27860"/>
    <cellStyle name="Normal 117 2" xfId="27861"/>
    <cellStyle name="Normal 118" xfId="27862"/>
    <cellStyle name="Normal 118 2" xfId="27863"/>
    <cellStyle name="Normal 118 2 2" xfId="27864"/>
    <cellStyle name="Normal 118 3" xfId="27865"/>
    <cellStyle name="Normal 118 4" xfId="27866"/>
    <cellStyle name="Normal 119" xfId="27867"/>
    <cellStyle name="Normal 119 2" xfId="27868"/>
    <cellStyle name="Normal 119 2 2" xfId="27869"/>
    <cellStyle name="Normal 119 3" xfId="27870"/>
    <cellStyle name="Normal 119 4" xfId="27871"/>
    <cellStyle name="Normal 12" xfId="125"/>
    <cellStyle name="Normal 12 10" xfId="27872"/>
    <cellStyle name="Normal 12 10 2" xfId="27873"/>
    <cellStyle name="Normal 12 10 3" xfId="27874"/>
    <cellStyle name="Normal 12 10 4" xfId="27875"/>
    <cellStyle name="Normal 12 10 5" xfId="27876"/>
    <cellStyle name="Normal 12 10 6" xfId="27877"/>
    <cellStyle name="Normal 12 11" xfId="27878"/>
    <cellStyle name="Normal 12 11 2" xfId="27879"/>
    <cellStyle name="Normal 12 11 3" xfId="27880"/>
    <cellStyle name="Normal 12 11 4" xfId="27881"/>
    <cellStyle name="Normal 12 11 5" xfId="27882"/>
    <cellStyle name="Normal 12 12" xfId="27883"/>
    <cellStyle name="Normal 12 12 2" xfId="27884"/>
    <cellStyle name="Normal 12 12 3" xfId="27885"/>
    <cellStyle name="Normal 12 12 4" xfId="27886"/>
    <cellStyle name="Normal 12 13" xfId="27887"/>
    <cellStyle name="Normal 12 13 2" xfId="27888"/>
    <cellStyle name="Normal 12 14" xfId="27889"/>
    <cellStyle name="Normal 12 15" xfId="27890"/>
    <cellStyle name="Normal 12 16" xfId="27891"/>
    <cellStyle name="Normal 12 17" xfId="27892"/>
    <cellStyle name="Normal 12 18" xfId="27893"/>
    <cellStyle name="Normal 12 19" xfId="27894"/>
    <cellStyle name="Normal 12 2" xfId="27895"/>
    <cellStyle name="Normal 12 2 2" xfId="27896"/>
    <cellStyle name="Normal 12 20" xfId="27897"/>
    <cellStyle name="Normal 12 21" xfId="27898"/>
    <cellStyle name="Normal 12 22" xfId="27899"/>
    <cellStyle name="Normal 12 23" xfId="27900"/>
    <cellStyle name="Normal 12 23 2" xfId="27901"/>
    <cellStyle name="Normal 12 24" xfId="27902"/>
    <cellStyle name="Normal 12 24 2" xfId="27903"/>
    <cellStyle name="Normal 12 25" xfId="27904"/>
    <cellStyle name="Normal 12 26" xfId="27905"/>
    <cellStyle name="Normal 12 27" xfId="27906"/>
    <cellStyle name="Normal 12 28" xfId="27907"/>
    <cellStyle name="Normal 12 29" xfId="27908"/>
    <cellStyle name="Normal 12 3" xfId="27909"/>
    <cellStyle name="Normal 12 30" xfId="27910"/>
    <cellStyle name="Normal 12 31" xfId="27911"/>
    <cellStyle name="Normal 12 32" xfId="27912"/>
    <cellStyle name="Normal 12 33" xfId="27913"/>
    <cellStyle name="Normal 12 4" xfId="27914"/>
    <cellStyle name="Normal 12 5" xfId="27915"/>
    <cellStyle name="Normal 12 6" xfId="27916"/>
    <cellStyle name="Normal 12 7" xfId="27917"/>
    <cellStyle name="Normal 12 8" xfId="27918"/>
    <cellStyle name="Normal 12 9" xfId="27919"/>
    <cellStyle name="Normal 120" xfId="27920"/>
    <cellStyle name="Normal 120 2" xfId="27921"/>
    <cellStyle name="Normal 120 2 2" xfId="27922"/>
    <cellStyle name="Normal 120 3" xfId="27923"/>
    <cellStyle name="Normal 120 4" xfId="27924"/>
    <cellStyle name="Normal 121" xfId="27925"/>
    <cellStyle name="Normal 121 2" xfId="27926"/>
    <cellStyle name="Normal 121 2 2" xfId="27927"/>
    <cellStyle name="Normal 121 3" xfId="27928"/>
    <cellStyle name="Normal 121 4" xfId="27929"/>
    <cellStyle name="Normal 122" xfId="27930"/>
    <cellStyle name="Normal 122 2" xfId="27931"/>
    <cellStyle name="Normal 122 2 2" xfId="27932"/>
    <cellStyle name="Normal 122 3" xfId="27933"/>
    <cellStyle name="Normal 122 4" xfId="27934"/>
    <cellStyle name="Normal 123" xfId="27935"/>
    <cellStyle name="Normal 123 2" xfId="27936"/>
    <cellStyle name="Normal 123 2 2" xfId="27937"/>
    <cellStyle name="Normal 123 3" xfId="27938"/>
    <cellStyle name="Normal 123 4" xfId="27939"/>
    <cellStyle name="Normal 124" xfId="27940"/>
    <cellStyle name="Normal 124 2" xfId="27941"/>
    <cellStyle name="Normal 124 2 2" xfId="27942"/>
    <cellStyle name="Normal 124 3" xfId="27943"/>
    <cellStyle name="Normal 124 4" xfId="27944"/>
    <cellStyle name="Normal 125" xfId="27945"/>
    <cellStyle name="Normal 125 2" xfId="27946"/>
    <cellStyle name="Normal 125 2 2" xfId="27947"/>
    <cellStyle name="Normal 125 3" xfId="27948"/>
    <cellStyle name="Normal 125 4" xfId="27949"/>
    <cellStyle name="Normal 126" xfId="27950"/>
    <cellStyle name="Normal 126 2" xfId="27951"/>
    <cellStyle name="Normal 126 2 2" xfId="27952"/>
    <cellStyle name="Normal 126 3" xfId="27953"/>
    <cellStyle name="Normal 126 4" xfId="27954"/>
    <cellStyle name="Normal 127" xfId="27955"/>
    <cellStyle name="Normal 127 2" xfId="27956"/>
    <cellStyle name="Normal 127 2 2" xfId="27957"/>
    <cellStyle name="Normal 127 3" xfId="27958"/>
    <cellStyle name="Normal 127 4" xfId="27959"/>
    <cellStyle name="Normal 128" xfId="27960"/>
    <cellStyle name="Normal 128 2" xfId="27961"/>
    <cellStyle name="Normal 128 2 2" xfId="27962"/>
    <cellStyle name="Normal 128 3" xfId="27963"/>
    <cellStyle name="Normal 128 4" xfId="27964"/>
    <cellStyle name="Normal 129" xfId="27965"/>
    <cellStyle name="Normal 129 2" xfId="27966"/>
    <cellStyle name="Normal 129 2 2" xfId="27967"/>
    <cellStyle name="Normal 129 3" xfId="27968"/>
    <cellStyle name="Normal 129 4" xfId="27969"/>
    <cellStyle name="Normal 13" xfId="126"/>
    <cellStyle name="Normal 13 10" xfId="27970"/>
    <cellStyle name="Normal 13 11" xfId="27971"/>
    <cellStyle name="Normal 13 12" xfId="27972"/>
    <cellStyle name="Normal 13 13" xfId="27973"/>
    <cellStyle name="Normal 13 14" xfId="27974"/>
    <cellStyle name="Normal 13 15" xfId="27975"/>
    <cellStyle name="Normal 13 16" xfId="27976"/>
    <cellStyle name="Normal 13 17" xfId="27977"/>
    <cellStyle name="Normal 13 18" xfId="27978"/>
    <cellStyle name="Normal 13 19" xfId="27979"/>
    <cellStyle name="Normal 13 2" xfId="27980"/>
    <cellStyle name="Normal 13 2 2" xfId="27981"/>
    <cellStyle name="Normal 13 2 3" xfId="27982"/>
    <cellStyle name="Normal 13 2 4" xfId="27983"/>
    <cellStyle name="Normal 13 20" xfId="27984"/>
    <cellStyle name="Normal 13 21" xfId="27985"/>
    <cellStyle name="Normal 13 22" xfId="27986"/>
    <cellStyle name="Normal 13 23" xfId="27987"/>
    <cellStyle name="Normal 13 24" xfId="27988"/>
    <cellStyle name="Normal 13 25" xfId="27989"/>
    <cellStyle name="Normal 13 26" xfId="27990"/>
    <cellStyle name="Normal 13 27" xfId="27991"/>
    <cellStyle name="Normal 13 28" xfId="27992"/>
    <cellStyle name="Normal 13 29" xfId="27993"/>
    <cellStyle name="Normal 13 3" xfId="27994"/>
    <cellStyle name="Normal 13 30" xfId="27995"/>
    <cellStyle name="Normal 13 31" xfId="27996"/>
    <cellStyle name="Normal 13 32" xfId="27997"/>
    <cellStyle name="Normal 13 33" xfId="27998"/>
    <cellStyle name="Normal 13 34" xfId="27999"/>
    <cellStyle name="Normal 13 35" xfId="28000"/>
    <cellStyle name="Normal 13 36" xfId="28001"/>
    <cellStyle name="Normal 13 37" xfId="28002"/>
    <cellStyle name="Normal 13 38" xfId="28003"/>
    <cellStyle name="Normal 13 4" xfId="28004"/>
    <cellStyle name="Normal 13 5" xfId="28005"/>
    <cellStyle name="Normal 13 6" xfId="28006"/>
    <cellStyle name="Normal 13 7" xfId="28007"/>
    <cellStyle name="Normal 13 8" xfId="28008"/>
    <cellStyle name="Normal 13 9" xfId="28009"/>
    <cellStyle name="Normal 130" xfId="28010"/>
    <cellStyle name="Normal 130 2" xfId="28011"/>
    <cellStyle name="Normal 130 2 2" xfId="28012"/>
    <cellStyle name="Normal 130 3" xfId="28013"/>
    <cellStyle name="Normal 130 4" xfId="28014"/>
    <cellStyle name="Normal 131" xfId="28015"/>
    <cellStyle name="Normal 131 2" xfId="28016"/>
    <cellStyle name="Normal 131 2 2" xfId="28017"/>
    <cellStyle name="Normal 131 3" xfId="28018"/>
    <cellStyle name="Normal 131 4" xfId="28019"/>
    <cellStyle name="Normal 131 5" xfId="28020"/>
    <cellStyle name="Normal 131 6" xfId="28021"/>
    <cellStyle name="Normal 131 7" xfId="28022"/>
    <cellStyle name="Normal 131 8" xfId="28023"/>
    <cellStyle name="Normal 132" xfId="28024"/>
    <cellStyle name="Normal 132 2" xfId="28025"/>
    <cellStyle name="Normal 132 2 2" xfId="28026"/>
    <cellStyle name="Normal 132 3" xfId="28027"/>
    <cellStyle name="Normal 132 4" xfId="28028"/>
    <cellStyle name="Normal 133" xfId="28029"/>
    <cellStyle name="Normal 133 2" xfId="28030"/>
    <cellStyle name="Normal 133 2 2" xfId="28031"/>
    <cellStyle name="Normal 133 3" xfId="28032"/>
    <cellStyle name="Normal 133 4" xfId="28033"/>
    <cellStyle name="Normal 134" xfId="28034"/>
    <cellStyle name="Normal 134 2" xfId="28035"/>
    <cellStyle name="Normal 134 2 2" xfId="28036"/>
    <cellStyle name="Normal 134 3" xfId="28037"/>
    <cellStyle name="Normal 134 4" xfId="28038"/>
    <cellStyle name="Normal 135" xfId="28039"/>
    <cellStyle name="Normal 135 2" xfId="28040"/>
    <cellStyle name="Normal 135 2 2" xfId="28041"/>
    <cellStyle name="Normal 135 3" xfId="28042"/>
    <cellStyle name="Normal 135 4" xfId="28043"/>
    <cellStyle name="Normal 136" xfId="28044"/>
    <cellStyle name="Normal 136 2" xfId="28045"/>
    <cellStyle name="Normal 136 2 2" xfId="28046"/>
    <cellStyle name="Normal 136 3" xfId="28047"/>
    <cellStyle name="Normal 136 4" xfId="28048"/>
    <cellStyle name="Normal 137" xfId="28049"/>
    <cellStyle name="Normal 137 2" xfId="28050"/>
    <cellStyle name="Normal 137 2 2" xfId="28051"/>
    <cellStyle name="Normal 137 3" xfId="28052"/>
    <cellStyle name="Normal 137 4" xfId="28053"/>
    <cellStyle name="Normal 138" xfId="28054"/>
    <cellStyle name="Normal 138 2" xfId="28055"/>
    <cellStyle name="Normal 138 2 2" xfId="28056"/>
    <cellStyle name="Normal 138 3" xfId="28057"/>
    <cellStyle name="Normal 138 4" xfId="28058"/>
    <cellStyle name="Normal 139" xfId="28059"/>
    <cellStyle name="Normal 139 2" xfId="28060"/>
    <cellStyle name="Normal 139 2 2" xfId="28061"/>
    <cellStyle name="Normal 139 3" xfId="28062"/>
    <cellStyle name="Normal 139 4" xfId="28063"/>
    <cellStyle name="Normal 14" xfId="127"/>
    <cellStyle name="Normal 14 10" xfId="28064"/>
    <cellStyle name="Normal 14 11" xfId="28065"/>
    <cellStyle name="Normal 14 12" xfId="28066"/>
    <cellStyle name="Normal 14 13" xfId="28067"/>
    <cellStyle name="Normal 14 14" xfId="28068"/>
    <cellStyle name="Normal 14 15" xfId="28069"/>
    <cellStyle name="Normal 14 16" xfId="28070"/>
    <cellStyle name="Normal 14 17" xfId="28071"/>
    <cellStyle name="Normal 14 18" xfId="28072"/>
    <cellStyle name="Normal 14 19" xfId="28073"/>
    <cellStyle name="Normal 14 2" xfId="128"/>
    <cellStyle name="Normal 14 2 2" xfId="28074"/>
    <cellStyle name="Normal 14 2 3" xfId="28075"/>
    <cellStyle name="Normal 14 2 4" xfId="28076"/>
    <cellStyle name="Normal 14 20" xfId="28077"/>
    <cellStyle name="Normal 14 21" xfId="28078"/>
    <cellStyle name="Normal 14 22" xfId="28079"/>
    <cellStyle name="Normal 14 23" xfId="28080"/>
    <cellStyle name="Normal 14 24" xfId="28081"/>
    <cellStyle name="Normal 14 25" xfId="28082"/>
    <cellStyle name="Normal 14 26" xfId="28083"/>
    <cellStyle name="Normal 14 27" xfId="28084"/>
    <cellStyle name="Normal 14 28" xfId="28085"/>
    <cellStyle name="Normal 14 29" xfId="28086"/>
    <cellStyle name="Normal 14 3" xfId="28087"/>
    <cellStyle name="Normal 14 30" xfId="28088"/>
    <cellStyle name="Normal 14 31" xfId="28089"/>
    <cellStyle name="Normal 14 32" xfId="28090"/>
    <cellStyle name="Normal 14 33" xfId="28091"/>
    <cellStyle name="Normal 14 34" xfId="28092"/>
    <cellStyle name="Normal 14 35" xfId="28093"/>
    <cellStyle name="Normal 14 36" xfId="28094"/>
    <cellStyle name="Normal 14 37" xfId="28095"/>
    <cellStyle name="Normal 14 4" xfId="28096"/>
    <cellStyle name="Normal 14 5" xfId="28097"/>
    <cellStyle name="Normal 14 6" xfId="28098"/>
    <cellStyle name="Normal 14 7" xfId="28099"/>
    <cellStyle name="Normal 14 8" xfId="28100"/>
    <cellStyle name="Normal 14 9" xfId="28101"/>
    <cellStyle name="Normal 140" xfId="28102"/>
    <cellStyle name="Normal 140 2" xfId="28103"/>
    <cellStyle name="Normal 140 2 2" xfId="28104"/>
    <cellStyle name="Normal 140 3" xfId="28105"/>
    <cellStyle name="Normal 140 4" xfId="28106"/>
    <cellStyle name="Normal 141" xfId="28107"/>
    <cellStyle name="Normal 141 2" xfId="28108"/>
    <cellStyle name="Normal 141 2 2" xfId="28109"/>
    <cellStyle name="Normal 141 3" xfId="28110"/>
    <cellStyle name="Normal 141 4" xfId="28111"/>
    <cellStyle name="Normal 142" xfId="28112"/>
    <cellStyle name="Normal 142 2" xfId="28113"/>
    <cellStyle name="Normal 142 2 2" xfId="28114"/>
    <cellStyle name="Normal 142 3" xfId="28115"/>
    <cellStyle name="Normal 142 4" xfId="28116"/>
    <cellStyle name="Normal 143" xfId="28117"/>
    <cellStyle name="Normal 143 2" xfId="28118"/>
    <cellStyle name="Normal 143 2 2" xfId="28119"/>
    <cellStyle name="Normal 143 3" xfId="28120"/>
    <cellStyle name="Normal 143 4" xfId="28121"/>
    <cellStyle name="Normal 144" xfId="28122"/>
    <cellStyle name="Normal 144 2" xfId="28123"/>
    <cellStyle name="Normal 144 2 2" xfId="28124"/>
    <cellStyle name="Normal 144 3" xfId="28125"/>
    <cellStyle name="Normal 144 4" xfId="28126"/>
    <cellStyle name="Normal 145" xfId="28127"/>
    <cellStyle name="Normal 145 2" xfId="28128"/>
    <cellStyle name="Normal 145 2 2" xfId="28129"/>
    <cellStyle name="Normal 145 3" xfId="28130"/>
    <cellStyle name="Normal 145 4" xfId="28131"/>
    <cellStyle name="Normal 146" xfId="28132"/>
    <cellStyle name="Normal 146 2" xfId="28133"/>
    <cellStyle name="Normal 146 2 2" xfId="28134"/>
    <cellStyle name="Normal 146 3" xfId="28135"/>
    <cellStyle name="Normal 146 4" xfId="28136"/>
    <cellStyle name="Normal 147" xfId="28137"/>
    <cellStyle name="Normal 147 2" xfId="28138"/>
    <cellStyle name="Normal 147 2 2" xfId="28139"/>
    <cellStyle name="Normal 147 3" xfId="28140"/>
    <cellStyle name="Normal 147 4" xfId="28141"/>
    <cellStyle name="Normal 148" xfId="28142"/>
    <cellStyle name="Normal 148 2" xfId="28143"/>
    <cellStyle name="Normal 148 2 2" xfId="28144"/>
    <cellStyle name="Normal 148 3" xfId="28145"/>
    <cellStyle name="Normal 148 4" xfId="28146"/>
    <cellStyle name="Normal 149" xfId="28147"/>
    <cellStyle name="Normal 149 2" xfId="28148"/>
    <cellStyle name="Normal 149 2 2" xfId="28149"/>
    <cellStyle name="Normal 149 3" xfId="28150"/>
    <cellStyle name="Normal 149 4" xfId="28151"/>
    <cellStyle name="Normal 15" xfId="129"/>
    <cellStyle name="Normal 15 10" xfId="28152"/>
    <cellStyle name="Normal 15 11" xfId="28153"/>
    <cellStyle name="Normal 15 12" xfId="28154"/>
    <cellStyle name="Normal 15 13" xfId="28155"/>
    <cellStyle name="Normal 15 14" xfId="28156"/>
    <cellStyle name="Normal 15 15" xfId="28157"/>
    <cellStyle name="Normal 15 16" xfId="28158"/>
    <cellStyle name="Normal 15 17" xfId="28159"/>
    <cellStyle name="Normal 15 18" xfId="28160"/>
    <cellStyle name="Normal 15 19" xfId="28161"/>
    <cellStyle name="Normal 15 2" xfId="130"/>
    <cellStyle name="Normal 15 2 2" xfId="28162"/>
    <cellStyle name="Normal 15 2 3" xfId="28163"/>
    <cellStyle name="Normal 15 20" xfId="28164"/>
    <cellStyle name="Normal 15 21" xfId="28165"/>
    <cellStyle name="Normal 15 22" xfId="28166"/>
    <cellStyle name="Normal 15 23" xfId="28167"/>
    <cellStyle name="Normal 15 24" xfId="28168"/>
    <cellStyle name="Normal 15 25" xfId="28169"/>
    <cellStyle name="Normal 15 26" xfId="28170"/>
    <cellStyle name="Normal 15 27" xfId="28171"/>
    <cellStyle name="Normal 15 28" xfId="28172"/>
    <cellStyle name="Normal 15 29" xfId="28173"/>
    <cellStyle name="Normal 15 3" xfId="28174"/>
    <cellStyle name="Normal 15 30" xfId="28175"/>
    <cellStyle name="Normal 15 4" xfId="28176"/>
    <cellStyle name="Normal 15 5" xfId="28177"/>
    <cellStyle name="Normal 15 6" xfId="28178"/>
    <cellStyle name="Normal 15 7" xfId="28179"/>
    <cellStyle name="Normal 15 8" xfId="28180"/>
    <cellStyle name="Normal 15 9" xfId="28181"/>
    <cellStyle name="Normal 150" xfId="28182"/>
    <cellStyle name="Normal 150 2" xfId="28183"/>
    <cellStyle name="Normal 150 2 2" xfId="28184"/>
    <cellStyle name="Normal 150 3" xfId="28185"/>
    <cellStyle name="Normal 150 4" xfId="28186"/>
    <cellStyle name="Normal 151" xfId="28187"/>
    <cellStyle name="Normal 151 2" xfId="28188"/>
    <cellStyle name="Normal 151 2 2" xfId="28189"/>
    <cellStyle name="Normal 151 3" xfId="28190"/>
    <cellStyle name="Normal 151 4" xfId="28191"/>
    <cellStyle name="Normal 152" xfId="28192"/>
    <cellStyle name="Normal 152 2" xfId="28193"/>
    <cellStyle name="Normal 152 2 2" xfId="28194"/>
    <cellStyle name="Normal 152 3" xfId="28195"/>
    <cellStyle name="Normal 152 4" xfId="28196"/>
    <cellStyle name="Normal 153" xfId="28197"/>
    <cellStyle name="Normal 153 2" xfId="28198"/>
    <cellStyle name="Normal 153 2 2" xfId="28199"/>
    <cellStyle name="Normal 153 3" xfId="28200"/>
    <cellStyle name="Normal 153 4" xfId="28201"/>
    <cellStyle name="Normal 154" xfId="28202"/>
    <cellStyle name="Normal 154 2" xfId="28203"/>
    <cellStyle name="Normal 154 2 2" xfId="28204"/>
    <cellStyle name="Normal 154 3" xfId="28205"/>
    <cellStyle name="Normal 154 4" xfId="28206"/>
    <cellStyle name="Normal 155" xfId="28207"/>
    <cellStyle name="Normal 155 2" xfId="28208"/>
    <cellStyle name="Normal 155 2 2" xfId="28209"/>
    <cellStyle name="Normal 155 3" xfId="28210"/>
    <cellStyle name="Normal 155 4" xfId="28211"/>
    <cellStyle name="Normal 156" xfId="28212"/>
    <cellStyle name="Normal 156 2" xfId="28213"/>
    <cellStyle name="Normal 156 2 2" xfId="28214"/>
    <cellStyle name="Normal 156 3" xfId="28215"/>
    <cellStyle name="Normal 156 4" xfId="28216"/>
    <cellStyle name="Normal 157" xfId="28217"/>
    <cellStyle name="Normal 157 2" xfId="28218"/>
    <cellStyle name="Normal 157 2 2" xfId="28219"/>
    <cellStyle name="Normal 157 3" xfId="28220"/>
    <cellStyle name="Normal 157 4" xfId="28221"/>
    <cellStyle name="Normal 158" xfId="28222"/>
    <cellStyle name="Normal 158 2" xfId="28223"/>
    <cellStyle name="Normal 158 2 2" xfId="28224"/>
    <cellStyle name="Normal 158 3" xfId="28225"/>
    <cellStyle name="Normal 158 4" xfId="28226"/>
    <cellStyle name="Normal 159" xfId="28227"/>
    <cellStyle name="Normal 159 2" xfId="28228"/>
    <cellStyle name="Normal 159 2 2" xfId="28229"/>
    <cellStyle name="Normal 159 3" xfId="28230"/>
    <cellStyle name="Normal 159 4" xfId="28231"/>
    <cellStyle name="Normal 16" xfId="131"/>
    <cellStyle name="Normal 16 10" xfId="28232"/>
    <cellStyle name="Normal 16 11" xfId="28233"/>
    <cellStyle name="Normal 16 12" xfId="28234"/>
    <cellStyle name="Normal 16 13" xfId="28235"/>
    <cellStyle name="Normal 16 14" xfId="28236"/>
    <cellStyle name="Normal 16 15" xfId="28237"/>
    <cellStyle name="Normal 16 16" xfId="28238"/>
    <cellStyle name="Normal 16 17" xfId="28239"/>
    <cellStyle name="Normal 16 18" xfId="28240"/>
    <cellStyle name="Normal 16 19" xfId="28241"/>
    <cellStyle name="Normal 16 2" xfId="132"/>
    <cellStyle name="Normal 16 2 2" xfId="28242"/>
    <cellStyle name="Normal 16 2 3" xfId="28243"/>
    <cellStyle name="Normal 16 2 4" xfId="28244"/>
    <cellStyle name="Normal 16 20" xfId="28245"/>
    <cellStyle name="Normal 16 21" xfId="28246"/>
    <cellStyle name="Normal 16 22" xfId="28247"/>
    <cellStyle name="Normal 16 23" xfId="28248"/>
    <cellStyle name="Normal 16 24" xfId="28249"/>
    <cellStyle name="Normal 16 25" xfId="28250"/>
    <cellStyle name="Normal 16 26" xfId="28251"/>
    <cellStyle name="Normal 16 27" xfId="28252"/>
    <cellStyle name="Normal 16 28" xfId="28253"/>
    <cellStyle name="Normal 16 29" xfId="28254"/>
    <cellStyle name="Normal 16 3" xfId="28255"/>
    <cellStyle name="Normal 16 3 2" xfId="28256"/>
    <cellStyle name="Normal 16 30" xfId="28257"/>
    <cellStyle name="Normal 16 31" xfId="28258"/>
    <cellStyle name="Normal 16 32" xfId="28259"/>
    <cellStyle name="Normal 16 33" xfId="28260"/>
    <cellStyle name="Normal 16 34" xfId="28261"/>
    <cellStyle name="Normal 16 35" xfId="28262"/>
    <cellStyle name="Normal 16 4" xfId="28263"/>
    <cellStyle name="Normal 16 5" xfId="28264"/>
    <cellStyle name="Normal 16 6" xfId="28265"/>
    <cellStyle name="Normal 16 7" xfId="28266"/>
    <cellStyle name="Normal 16 8" xfId="28267"/>
    <cellStyle name="Normal 16 9" xfId="28268"/>
    <cellStyle name="Normal 160" xfId="28269"/>
    <cellStyle name="Normal 160 2" xfId="28270"/>
    <cellStyle name="Normal 160 2 2" xfId="28271"/>
    <cellStyle name="Normal 160 3" xfId="28272"/>
    <cellStyle name="Normal 160 4" xfId="28273"/>
    <cellStyle name="Normal 161" xfId="28274"/>
    <cellStyle name="Normal 161 2" xfId="28275"/>
    <cellStyle name="Normal 161 2 2" xfId="28276"/>
    <cellStyle name="Normal 161 3" xfId="28277"/>
    <cellStyle name="Normal 161 4" xfId="28278"/>
    <cellStyle name="Normal 162" xfId="28279"/>
    <cellStyle name="Normal 162 2" xfId="28280"/>
    <cellStyle name="Normal 162 2 2" xfId="28281"/>
    <cellStyle name="Normal 162 3" xfId="28282"/>
    <cellStyle name="Normal 162 4" xfId="28283"/>
    <cellStyle name="Normal 163" xfId="28284"/>
    <cellStyle name="Normal 163 2" xfId="28285"/>
    <cellStyle name="Normal 163 2 2" xfId="28286"/>
    <cellStyle name="Normal 163 3" xfId="28287"/>
    <cellStyle name="Normal 163 4" xfId="28288"/>
    <cellStyle name="Normal 164" xfId="28289"/>
    <cellStyle name="Normal 164 2" xfId="28290"/>
    <cellStyle name="Normal 164 2 2" xfId="28291"/>
    <cellStyle name="Normal 164 3" xfId="28292"/>
    <cellStyle name="Normal 164 4" xfId="28293"/>
    <cellStyle name="Normal 165" xfId="28294"/>
    <cellStyle name="Normal 165 2" xfId="28295"/>
    <cellStyle name="Normal 165 2 2" xfId="28296"/>
    <cellStyle name="Normal 165 3" xfId="28297"/>
    <cellStyle name="Normal 165 4" xfId="28298"/>
    <cellStyle name="Normal 166" xfId="28299"/>
    <cellStyle name="Normal 166 2" xfId="28300"/>
    <cellStyle name="Normal 166 2 2" xfId="28301"/>
    <cellStyle name="Normal 166 3" xfId="28302"/>
    <cellStyle name="Normal 166 4" xfId="28303"/>
    <cellStyle name="Normal 167" xfId="28304"/>
    <cellStyle name="Normal 167 2" xfId="28305"/>
    <cellStyle name="Normal 167 2 2" xfId="28306"/>
    <cellStyle name="Normal 167 3" xfId="28307"/>
    <cellStyle name="Normal 167 4" xfId="28308"/>
    <cellStyle name="Normal 168" xfId="28309"/>
    <cellStyle name="Normal 168 2" xfId="28310"/>
    <cellStyle name="Normal 168 2 2" xfId="28311"/>
    <cellStyle name="Normal 168 3" xfId="28312"/>
    <cellStyle name="Normal 168 4" xfId="28313"/>
    <cellStyle name="Normal 169" xfId="28314"/>
    <cellStyle name="Normal 169 2" xfId="28315"/>
    <cellStyle name="Normal 169 2 2" xfId="28316"/>
    <cellStyle name="Normal 169 3" xfId="28317"/>
    <cellStyle name="Normal 169 4" xfId="28318"/>
    <cellStyle name="Normal 17" xfId="133"/>
    <cellStyle name="Normal 17 2" xfId="28319"/>
    <cellStyle name="Normal 17 2 2" xfId="28320"/>
    <cellStyle name="Normal 17 3" xfId="28321"/>
    <cellStyle name="Normal 17 4" xfId="28322"/>
    <cellStyle name="Normal 17 5" xfId="28323"/>
    <cellStyle name="Normal 17 6" xfId="28324"/>
    <cellStyle name="Normal 17 7" xfId="28325"/>
    <cellStyle name="Normal 17 8" xfId="28326"/>
    <cellStyle name="Normal 170" xfId="28327"/>
    <cellStyle name="Normal 170 2" xfId="28328"/>
    <cellStyle name="Normal 170 2 2" xfId="28329"/>
    <cellStyle name="Normal 170 3" xfId="28330"/>
    <cellStyle name="Normal 170 4" xfId="28331"/>
    <cellStyle name="Normal 171" xfId="28332"/>
    <cellStyle name="Normal 171 2" xfId="28333"/>
    <cellStyle name="Normal 171 2 2" xfId="28334"/>
    <cellStyle name="Normal 171 3" xfId="28335"/>
    <cellStyle name="Normal 171 4" xfId="28336"/>
    <cellStyle name="Normal 172" xfId="28337"/>
    <cellStyle name="Normal 172 2" xfId="28338"/>
    <cellStyle name="Normal 172 2 2" xfId="28339"/>
    <cellStyle name="Normal 172 3" xfId="28340"/>
    <cellStyle name="Normal 172 4" xfId="28341"/>
    <cellStyle name="Normal 173" xfId="28342"/>
    <cellStyle name="Normal 173 2" xfId="28343"/>
    <cellStyle name="Normal 173 2 2" xfId="28344"/>
    <cellStyle name="Normal 173 3" xfId="28345"/>
    <cellStyle name="Normal 173 4" xfId="28346"/>
    <cellStyle name="Normal 174" xfId="28347"/>
    <cellStyle name="Normal 174 2" xfId="28348"/>
    <cellStyle name="Normal 174 2 2" xfId="28349"/>
    <cellStyle name="Normal 174 3" xfId="28350"/>
    <cellStyle name="Normal 174 4" xfId="28351"/>
    <cellStyle name="Normal 175" xfId="28352"/>
    <cellStyle name="Normal 175 2" xfId="28353"/>
    <cellStyle name="Normal 175 2 2" xfId="28354"/>
    <cellStyle name="Normal 175 3" xfId="28355"/>
    <cellStyle name="Normal 175 4" xfId="28356"/>
    <cellStyle name="Normal 176" xfId="28357"/>
    <cellStyle name="Normal 176 2" xfId="28358"/>
    <cellStyle name="Normal 176 2 2" xfId="28359"/>
    <cellStyle name="Normal 176 3" xfId="28360"/>
    <cellStyle name="Normal 176 4" xfId="28361"/>
    <cellStyle name="Normal 177" xfId="28362"/>
    <cellStyle name="Normal 177 2" xfId="28363"/>
    <cellStyle name="Normal 177 2 2" xfId="28364"/>
    <cellStyle name="Normal 177 3" xfId="28365"/>
    <cellStyle name="Normal 177 4" xfId="28366"/>
    <cellStyle name="Normal 178" xfId="28367"/>
    <cellStyle name="Normal 178 2" xfId="28368"/>
    <cellStyle name="Normal 178 2 2" xfId="28369"/>
    <cellStyle name="Normal 178 3" xfId="28370"/>
    <cellStyle name="Normal 178 4" xfId="28371"/>
    <cellStyle name="Normal 179" xfId="28372"/>
    <cellStyle name="Normal 179 2" xfId="28373"/>
    <cellStyle name="Normal 179 2 2" xfId="28374"/>
    <cellStyle name="Normal 179 3" xfId="28375"/>
    <cellStyle name="Normal 179 4" xfId="28376"/>
    <cellStyle name="Normal 18" xfId="134"/>
    <cellStyle name="Normal 18 2" xfId="28377"/>
    <cellStyle name="Normal 180" xfId="28378"/>
    <cellStyle name="Normal 180 2" xfId="28379"/>
    <cellStyle name="Normal 180 2 2" xfId="28380"/>
    <cellStyle name="Normal 180 3" xfId="28381"/>
    <cellStyle name="Normal 180 4" xfId="28382"/>
    <cellStyle name="Normal 181" xfId="28383"/>
    <cellStyle name="Normal 181 2" xfId="28384"/>
    <cellStyle name="Normal 181 2 2" xfId="28385"/>
    <cellStyle name="Normal 181 3" xfId="28386"/>
    <cellStyle name="Normal 181 4" xfId="28387"/>
    <cellStyle name="Normal 182" xfId="28388"/>
    <cellStyle name="Normal 182 2" xfId="28389"/>
    <cellStyle name="Normal 182 2 2" xfId="28390"/>
    <cellStyle name="Normal 182 3" xfId="28391"/>
    <cellStyle name="Normal 182 4" xfId="28392"/>
    <cellStyle name="Normal 183" xfId="28393"/>
    <cellStyle name="Normal 183 2" xfId="28394"/>
    <cellStyle name="Normal 183 2 2" xfId="28395"/>
    <cellStyle name="Normal 183 3" xfId="28396"/>
    <cellStyle name="Normal 183 4" xfId="28397"/>
    <cellStyle name="Normal 184" xfId="28398"/>
    <cellStyle name="Normal 184 2" xfId="28399"/>
    <cellStyle name="Normal 184 2 2" xfId="28400"/>
    <cellStyle name="Normal 184 3" xfId="28401"/>
    <cellStyle name="Normal 184 4" xfId="28402"/>
    <cellStyle name="Normal 185" xfId="28403"/>
    <cellStyle name="Normal 185 2" xfId="28404"/>
    <cellStyle name="Normal 185 2 2" xfId="28405"/>
    <cellStyle name="Normal 185 3" xfId="28406"/>
    <cellStyle name="Normal 185 4" xfId="28407"/>
    <cellStyle name="Normal 186" xfId="28408"/>
    <cellStyle name="Normal 186 2" xfId="28409"/>
    <cellStyle name="Normal 186 2 2" xfId="28410"/>
    <cellStyle name="Normal 186 3" xfId="28411"/>
    <cellStyle name="Normal 186 4" xfId="28412"/>
    <cellStyle name="Normal 187" xfId="28413"/>
    <cellStyle name="Normal 187 2" xfId="28414"/>
    <cellStyle name="Normal 187 2 2" xfId="28415"/>
    <cellStyle name="Normal 187 3" xfId="28416"/>
    <cellStyle name="Normal 187 4" xfId="28417"/>
    <cellStyle name="Normal 188" xfId="28418"/>
    <cellStyle name="Normal 188 2" xfId="28419"/>
    <cellStyle name="Normal 188 2 2" xfId="28420"/>
    <cellStyle name="Normal 188 3" xfId="28421"/>
    <cellStyle name="Normal 188 4" xfId="28422"/>
    <cellStyle name="Normal 189" xfId="28423"/>
    <cellStyle name="Normal 189 2" xfId="28424"/>
    <cellStyle name="Normal 189 2 2" xfId="28425"/>
    <cellStyle name="Normal 189 3" xfId="28426"/>
    <cellStyle name="Normal 189 4" xfId="28427"/>
    <cellStyle name="Normal 19" xfId="135"/>
    <cellStyle name="Normal 19 2" xfId="136"/>
    <cellStyle name="Normal 19 2 2" xfId="137"/>
    <cellStyle name="Normal 19 2 2 2" xfId="138"/>
    <cellStyle name="Normal 19 2 3" xfId="139"/>
    <cellStyle name="Normal 19 3" xfId="140"/>
    <cellStyle name="Normal 19 4" xfId="141"/>
    <cellStyle name="Normal 19 4 2" xfId="142"/>
    <cellStyle name="Normal 19 5" xfId="143"/>
    <cellStyle name="Normal 19 6" xfId="144"/>
    <cellStyle name="Normal 190" xfId="28428"/>
    <cellStyle name="Normal 190 2" xfId="28429"/>
    <cellStyle name="Normal 190 2 2" xfId="28430"/>
    <cellStyle name="Normal 190 3" xfId="28431"/>
    <cellStyle name="Normal 190 4" xfId="28432"/>
    <cellStyle name="Normal 191" xfId="28433"/>
    <cellStyle name="Normal 191 2" xfId="28434"/>
    <cellStyle name="Normal 191 2 2" xfId="28435"/>
    <cellStyle name="Normal 191 3" xfId="28436"/>
    <cellStyle name="Normal 191 4" xfId="28437"/>
    <cellStyle name="Normal 192" xfId="28438"/>
    <cellStyle name="Normal 192 2" xfId="28439"/>
    <cellStyle name="Normal 192 2 2" xfId="28440"/>
    <cellStyle name="Normal 192 3" xfId="28441"/>
    <cellStyle name="Normal 192 4" xfId="28442"/>
    <cellStyle name="Normal 193" xfId="28443"/>
    <cellStyle name="Normal 193 2" xfId="28444"/>
    <cellStyle name="Normal 193 2 2" xfId="28445"/>
    <cellStyle name="Normal 193 3" xfId="28446"/>
    <cellStyle name="Normal 193 4" xfId="28447"/>
    <cellStyle name="Normal 194" xfId="28448"/>
    <cellStyle name="Normal 194 2" xfId="28449"/>
    <cellStyle name="Normal 194 2 2" xfId="28450"/>
    <cellStyle name="Normal 194 3" xfId="28451"/>
    <cellStyle name="Normal 194 4" xfId="28452"/>
    <cellStyle name="Normal 195" xfId="28453"/>
    <cellStyle name="Normal 195 2" xfId="28454"/>
    <cellStyle name="Normal 195 2 2" xfId="28455"/>
    <cellStyle name="Normal 195 3" xfId="28456"/>
    <cellStyle name="Normal 195 4" xfId="28457"/>
    <cellStyle name="Normal 196" xfId="28458"/>
    <cellStyle name="Normal 196 2" xfId="28459"/>
    <cellStyle name="Normal 196 2 2" xfId="28460"/>
    <cellStyle name="Normal 196 3" xfId="28461"/>
    <cellStyle name="Normal 196 4" xfId="28462"/>
    <cellStyle name="Normal 197" xfId="28463"/>
    <cellStyle name="Normal 197 2" xfId="28464"/>
    <cellStyle name="Normal 197 2 2" xfId="28465"/>
    <cellStyle name="Normal 197 3" xfId="28466"/>
    <cellStyle name="Normal 197 4" xfId="28467"/>
    <cellStyle name="Normal 198" xfId="28468"/>
    <cellStyle name="Normal 198 2" xfId="28469"/>
    <cellStyle name="Normal 198 2 2" xfId="28470"/>
    <cellStyle name="Normal 198 3" xfId="28471"/>
    <cellStyle name="Normal 198 4" xfId="28472"/>
    <cellStyle name="Normal 199" xfId="28473"/>
    <cellStyle name="Normal 199 2" xfId="28474"/>
    <cellStyle name="Normal 199 2 2" xfId="28475"/>
    <cellStyle name="Normal 199 3" xfId="28476"/>
    <cellStyle name="Normal 199 4" xfId="28477"/>
    <cellStyle name="Normal 2" xfId="145"/>
    <cellStyle name="Normal 2 10" xfId="28478"/>
    <cellStyle name="Normal 2 10 2" xfId="28479"/>
    <cellStyle name="Normal 2 10 2 2" xfId="28480"/>
    <cellStyle name="Normal 2 10 3" xfId="28481"/>
    <cellStyle name="Normal 2 10 4" xfId="28482"/>
    <cellStyle name="Normal 2 10 5" xfId="28483"/>
    <cellStyle name="Normal 2 11" xfId="28484"/>
    <cellStyle name="Normal 2 11 2" xfId="28485"/>
    <cellStyle name="Normal 2 11 2 2" xfId="28486"/>
    <cellStyle name="Normal 2 11 3" xfId="28487"/>
    <cellStyle name="Normal 2 11 4" xfId="28488"/>
    <cellStyle name="Normal 2 11 5" xfId="28489"/>
    <cellStyle name="Normal 2 12" xfId="28490"/>
    <cellStyle name="Normal 2 12 10" xfId="28491"/>
    <cellStyle name="Normal 2 12 10 2" xfId="28492"/>
    <cellStyle name="Normal 2 12 10 3" xfId="28493"/>
    <cellStyle name="Normal 2 12 10 4" xfId="28494"/>
    <cellStyle name="Normal 2 12 11" xfId="28495"/>
    <cellStyle name="Normal 2 12 12" xfId="28496"/>
    <cellStyle name="Normal 2 12 13" xfId="28497"/>
    <cellStyle name="Normal 2 12 14" xfId="28498"/>
    <cellStyle name="Normal 2 12 15" xfId="28499"/>
    <cellStyle name="Normal 2 12 16" xfId="28500"/>
    <cellStyle name="Normal 2 12 17" xfId="28501"/>
    <cellStyle name="Normal 2 12 17 2" xfId="28502"/>
    <cellStyle name="Normal 2 12 18" xfId="28503"/>
    <cellStyle name="Normal 2 12 19" xfId="28504"/>
    <cellStyle name="Normal 2 12 2" xfId="28505"/>
    <cellStyle name="Normal 2 12 2 10" xfId="28506"/>
    <cellStyle name="Normal 2 12 2 11" xfId="28507"/>
    <cellStyle name="Normal 2 12 2 12" xfId="28508"/>
    <cellStyle name="Normal 2 12 2 13" xfId="28509"/>
    <cellStyle name="Normal 2 12 2 14" xfId="28510"/>
    <cellStyle name="Normal 2 12 2 15" xfId="28511"/>
    <cellStyle name="Normal 2 12 2 16" xfId="28512"/>
    <cellStyle name="Normal 2 12 2 2" xfId="28513"/>
    <cellStyle name="Normal 2 12 2 2 2" xfId="28514"/>
    <cellStyle name="Normal 2 12 2 2 3" xfId="28515"/>
    <cellStyle name="Normal 2 12 2 2 4" xfId="28516"/>
    <cellStyle name="Normal 2 12 2 2 5" xfId="28517"/>
    <cellStyle name="Normal 2 12 2 2 6" xfId="28518"/>
    <cellStyle name="Normal 2 12 2 2 7" xfId="28519"/>
    <cellStyle name="Normal 2 12 2 3" xfId="28520"/>
    <cellStyle name="Normal 2 12 2 4" xfId="28521"/>
    <cellStyle name="Normal 2 12 2 5" xfId="28522"/>
    <cellStyle name="Normal 2 12 2 6" xfId="28523"/>
    <cellStyle name="Normal 2 12 2 7" xfId="28524"/>
    <cellStyle name="Normal 2 12 2 8" xfId="28525"/>
    <cellStyle name="Normal 2 12 2 9" xfId="28526"/>
    <cellStyle name="Normal 2 12 20" xfId="28527"/>
    <cellStyle name="Normal 2 12 21" xfId="28528"/>
    <cellStyle name="Normal 2 12 22" xfId="28529"/>
    <cellStyle name="Normal 2 12 23" xfId="28530"/>
    <cellStyle name="Normal 2 12 24" xfId="28531"/>
    <cellStyle name="Normal 2 12 25" xfId="28532"/>
    <cellStyle name="Normal 2 12 26" xfId="28533"/>
    <cellStyle name="Normal 2 12 27" xfId="28534"/>
    <cellStyle name="Normal 2 12 3" xfId="28535"/>
    <cellStyle name="Normal 2 12 4" xfId="28536"/>
    <cellStyle name="Normal 2 12 5" xfId="28537"/>
    <cellStyle name="Normal 2 12 6" xfId="28538"/>
    <cellStyle name="Normal 2 12 7" xfId="28539"/>
    <cellStyle name="Normal 2 12 8" xfId="28540"/>
    <cellStyle name="Normal 2 12 8 10" xfId="28541"/>
    <cellStyle name="Normal 2 12 8 11" xfId="28542"/>
    <cellStyle name="Normal 2 12 8 12" xfId="28543"/>
    <cellStyle name="Normal 2 12 8 2" xfId="28544"/>
    <cellStyle name="Normal 2 12 8 3" xfId="28545"/>
    <cellStyle name="Normal 2 12 8 4" xfId="28546"/>
    <cellStyle name="Normal 2 12 8 5" xfId="28547"/>
    <cellStyle name="Normal 2 12 8 6" xfId="28548"/>
    <cellStyle name="Normal 2 12 8 7" xfId="28549"/>
    <cellStyle name="Normal 2 12 8 8" xfId="28550"/>
    <cellStyle name="Normal 2 12 8 9" xfId="28551"/>
    <cellStyle name="Normal 2 12 9" xfId="28552"/>
    <cellStyle name="Normal 2 12 9 2" xfId="28553"/>
    <cellStyle name="Normal 2 12 9 3" xfId="28554"/>
    <cellStyle name="Normal 2 12 9 4" xfId="28555"/>
    <cellStyle name="Normal 2 12 9 5" xfId="28556"/>
    <cellStyle name="Normal 2 13" xfId="28557"/>
    <cellStyle name="Normal 2 13 10" xfId="28558"/>
    <cellStyle name="Normal 2 13 11" xfId="28559"/>
    <cellStyle name="Normal 2 13 12" xfId="28560"/>
    <cellStyle name="Normal 2 13 2" xfId="28561"/>
    <cellStyle name="Normal 2 13 2 2" xfId="28562"/>
    <cellStyle name="Normal 2 13 2 2 2" xfId="28563"/>
    <cellStyle name="Normal 2 13 2 2 3" xfId="28564"/>
    <cellStyle name="Normal 2 13 2 3" xfId="28565"/>
    <cellStyle name="Normal 2 13 2 4" xfId="28566"/>
    <cellStyle name="Normal 2 13 2 5" xfId="28567"/>
    <cellStyle name="Normal 2 13 2 6" xfId="28568"/>
    <cellStyle name="Normal 2 13 2 7" xfId="28569"/>
    <cellStyle name="Normal 2 13 3" xfId="28570"/>
    <cellStyle name="Normal 2 13 4" xfId="28571"/>
    <cellStyle name="Normal 2 13 5" xfId="28572"/>
    <cellStyle name="Normal 2 13 6" xfId="28573"/>
    <cellStyle name="Normal 2 13 6 2" xfId="28574"/>
    <cellStyle name="Normal 2 13 7" xfId="28575"/>
    <cellStyle name="Normal 2 13 8" xfId="28576"/>
    <cellStyle name="Normal 2 13 9" xfId="28577"/>
    <cellStyle name="Normal 2 14" xfId="28578"/>
    <cellStyle name="Normal 2 14 10" xfId="28579"/>
    <cellStyle name="Normal 2 14 11" xfId="28580"/>
    <cellStyle name="Normal 2 14 12" xfId="28581"/>
    <cellStyle name="Normal 2 14 2" xfId="28582"/>
    <cellStyle name="Normal 2 14 2 2" xfId="28583"/>
    <cellStyle name="Normal 2 14 2 2 2" xfId="28584"/>
    <cellStyle name="Normal 2 14 2 2 3" xfId="28585"/>
    <cellStyle name="Normal 2 14 2 3" xfId="28586"/>
    <cellStyle name="Normal 2 14 2 4" xfId="28587"/>
    <cellStyle name="Normal 2 14 2 5" xfId="28588"/>
    <cellStyle name="Normal 2 14 2 6" xfId="28589"/>
    <cellStyle name="Normal 2 14 2 7" xfId="28590"/>
    <cellStyle name="Normal 2 14 3" xfId="28591"/>
    <cellStyle name="Normal 2 14 4" xfId="28592"/>
    <cellStyle name="Normal 2 14 5" xfId="28593"/>
    <cellStyle name="Normal 2 14 6" xfId="28594"/>
    <cellStyle name="Normal 2 14 6 2" xfId="28595"/>
    <cellStyle name="Normal 2 14 7" xfId="28596"/>
    <cellStyle name="Normal 2 14 8" xfId="28597"/>
    <cellStyle name="Normal 2 14 9" xfId="28598"/>
    <cellStyle name="Normal 2 15" xfId="28599"/>
    <cellStyle name="Normal 2 15 10" xfId="28600"/>
    <cellStyle name="Normal 2 15 11" xfId="28601"/>
    <cellStyle name="Normal 2 15 12" xfId="28602"/>
    <cellStyle name="Normal 2 15 2" xfId="28603"/>
    <cellStyle name="Normal 2 15 2 2" xfId="28604"/>
    <cellStyle name="Normal 2 15 2 2 2" xfId="28605"/>
    <cellStyle name="Normal 2 15 2 2 3" xfId="28606"/>
    <cellStyle name="Normal 2 15 2 3" xfId="28607"/>
    <cellStyle name="Normal 2 15 2 4" xfId="28608"/>
    <cellStyle name="Normal 2 15 2 5" xfId="28609"/>
    <cellStyle name="Normal 2 15 2 6" xfId="28610"/>
    <cellStyle name="Normal 2 15 2 7" xfId="28611"/>
    <cellStyle name="Normal 2 15 3" xfId="28612"/>
    <cellStyle name="Normal 2 15 4" xfId="28613"/>
    <cellStyle name="Normal 2 15 5" xfId="28614"/>
    <cellStyle name="Normal 2 15 6" xfId="28615"/>
    <cellStyle name="Normal 2 15 6 2" xfId="28616"/>
    <cellStyle name="Normal 2 15 7" xfId="28617"/>
    <cellStyle name="Normal 2 15 8" xfId="28618"/>
    <cellStyle name="Normal 2 15 9" xfId="28619"/>
    <cellStyle name="Normal 2 16" xfId="28620"/>
    <cellStyle name="Normal 2 16 10" xfId="28621"/>
    <cellStyle name="Normal 2 16 11" xfId="28622"/>
    <cellStyle name="Normal 2 16 12" xfId="28623"/>
    <cellStyle name="Normal 2 16 2" xfId="28624"/>
    <cellStyle name="Normal 2 16 2 2" xfId="28625"/>
    <cellStyle name="Normal 2 16 2 2 2" xfId="28626"/>
    <cellStyle name="Normal 2 16 2 2 3" xfId="28627"/>
    <cellStyle name="Normal 2 16 2 3" xfId="28628"/>
    <cellStyle name="Normal 2 16 2 4" xfId="28629"/>
    <cellStyle name="Normal 2 16 2 5" xfId="28630"/>
    <cellStyle name="Normal 2 16 2 6" xfId="28631"/>
    <cellStyle name="Normal 2 16 2 7" xfId="28632"/>
    <cellStyle name="Normal 2 16 3" xfId="28633"/>
    <cellStyle name="Normal 2 16 4" xfId="28634"/>
    <cellStyle name="Normal 2 16 5" xfId="28635"/>
    <cellStyle name="Normal 2 16 6" xfId="28636"/>
    <cellStyle name="Normal 2 16 7" xfId="28637"/>
    <cellStyle name="Normal 2 16 8" xfId="28638"/>
    <cellStyle name="Normal 2 16 9" xfId="28639"/>
    <cellStyle name="Normal 2 17" xfId="28640"/>
    <cellStyle name="Normal 2 17 10" xfId="28641"/>
    <cellStyle name="Normal 2 17 2" xfId="28642"/>
    <cellStyle name="Normal 2 17 2 2" xfId="28643"/>
    <cellStyle name="Normal 2 17 2 3" xfId="28644"/>
    <cellStyle name="Normal 2 17 3" xfId="28645"/>
    <cellStyle name="Normal 2 17 4" xfId="28646"/>
    <cellStyle name="Normal 2 17 5" xfId="28647"/>
    <cellStyle name="Normal 2 17 6" xfId="28648"/>
    <cellStyle name="Normal 2 17 7" xfId="28649"/>
    <cellStyle name="Normal 2 17 8" xfId="28650"/>
    <cellStyle name="Normal 2 17 9" xfId="28651"/>
    <cellStyle name="Normal 2 18" xfId="28652"/>
    <cellStyle name="Normal 2 18 10" xfId="28653"/>
    <cellStyle name="Normal 2 18 2" xfId="28654"/>
    <cellStyle name="Normal 2 18 2 2" xfId="28655"/>
    <cellStyle name="Normal 2 18 2 3" xfId="28656"/>
    <cellStyle name="Normal 2 18 3" xfId="28657"/>
    <cellStyle name="Normal 2 18 4" xfId="28658"/>
    <cellStyle name="Normal 2 18 5" xfId="28659"/>
    <cellStyle name="Normal 2 18 6" xfId="28660"/>
    <cellStyle name="Normal 2 18 7" xfId="28661"/>
    <cellStyle name="Normal 2 18 8" xfId="28662"/>
    <cellStyle name="Normal 2 18 9" xfId="28663"/>
    <cellStyle name="Normal 2 19" xfId="28664"/>
    <cellStyle name="Normal 2 19 10" xfId="28665"/>
    <cellStyle name="Normal 2 19 2" xfId="28666"/>
    <cellStyle name="Normal 2 19 2 2" xfId="28667"/>
    <cellStyle name="Normal 2 19 2 3" xfId="28668"/>
    <cellStyle name="Normal 2 19 3" xfId="28669"/>
    <cellStyle name="Normal 2 19 4" xfId="28670"/>
    <cellStyle name="Normal 2 19 5" xfId="28671"/>
    <cellStyle name="Normal 2 19 6" xfId="28672"/>
    <cellStyle name="Normal 2 19 7" xfId="28673"/>
    <cellStyle name="Normal 2 19 8" xfId="28674"/>
    <cellStyle name="Normal 2 19 9" xfId="28675"/>
    <cellStyle name="Normal 2 2" xfId="1"/>
    <cellStyle name="Normal 2 2 10" xfId="28676"/>
    <cellStyle name="Normal 2 2 10 2" xfId="28677"/>
    <cellStyle name="Normal 2 2 10 2 2" xfId="28678"/>
    <cellStyle name="Normal 2 2 10 2 3" xfId="28679"/>
    <cellStyle name="Normal 2 2 10 3" xfId="28680"/>
    <cellStyle name="Normal 2 2 10 4" xfId="28681"/>
    <cellStyle name="Normal 2 2 100" xfId="28682"/>
    <cellStyle name="Normal 2 2 101" xfId="28683"/>
    <cellStyle name="Normal 2 2 102" xfId="28684"/>
    <cellStyle name="Normal 2 2 103" xfId="28685"/>
    <cellStyle name="Normal 2 2 104" xfId="28686"/>
    <cellStyle name="Normal 2 2 105" xfId="28687"/>
    <cellStyle name="Normal 2 2 106" xfId="28688"/>
    <cellStyle name="Normal 2 2 107" xfId="28689"/>
    <cellStyle name="Normal 2 2 11" xfId="28690"/>
    <cellStyle name="Normal 2 2 11 2" xfId="28691"/>
    <cellStyle name="Normal 2 2 11 2 2" xfId="28692"/>
    <cellStyle name="Normal 2 2 11 2 3" xfId="28693"/>
    <cellStyle name="Normal 2 2 11 3" xfId="28694"/>
    <cellStyle name="Normal 2 2 11 4" xfId="28695"/>
    <cellStyle name="Normal 2 2 12" xfId="28696"/>
    <cellStyle name="Normal 2 2 12 10" xfId="28697"/>
    <cellStyle name="Normal 2 2 12 10 2" xfId="28698"/>
    <cellStyle name="Normal 2 2 12 10 3" xfId="28699"/>
    <cellStyle name="Normal 2 2 12 10 4" xfId="28700"/>
    <cellStyle name="Normal 2 2 12 11" xfId="28701"/>
    <cellStyle name="Normal 2 2 12 12" xfId="28702"/>
    <cellStyle name="Normal 2 2 12 13" xfId="28703"/>
    <cellStyle name="Normal 2 2 12 14" xfId="28704"/>
    <cellStyle name="Normal 2 2 12 15" xfId="28705"/>
    <cellStyle name="Normal 2 2 12 16" xfId="28706"/>
    <cellStyle name="Normal 2 2 12 17" xfId="28707"/>
    <cellStyle name="Normal 2 2 12 18" xfId="28708"/>
    <cellStyle name="Normal 2 2 12 19" xfId="28709"/>
    <cellStyle name="Normal 2 2 12 2" xfId="28710"/>
    <cellStyle name="Normal 2 2 12 2 10" xfId="28711"/>
    <cellStyle name="Normal 2 2 12 2 2" xfId="28712"/>
    <cellStyle name="Normal 2 2 12 2 2 2" xfId="28713"/>
    <cellStyle name="Normal 2 2 12 2 2 3" xfId="28714"/>
    <cellStyle name="Normal 2 2 12 2 2 4" xfId="28715"/>
    <cellStyle name="Normal 2 2 12 2 2 5" xfId="28716"/>
    <cellStyle name="Normal 2 2 12 2 2 6" xfId="28717"/>
    <cellStyle name="Normal 2 2 12 2 2 7" xfId="28718"/>
    <cellStyle name="Normal 2 2 12 2 3" xfId="28719"/>
    <cellStyle name="Normal 2 2 12 2 4" xfId="28720"/>
    <cellStyle name="Normal 2 2 12 2 5" xfId="28721"/>
    <cellStyle name="Normal 2 2 12 2 6" xfId="28722"/>
    <cellStyle name="Normal 2 2 12 2 7" xfId="28723"/>
    <cellStyle name="Normal 2 2 12 2 8" xfId="28724"/>
    <cellStyle name="Normal 2 2 12 2 9" xfId="28725"/>
    <cellStyle name="Normal 2 2 12 20" xfId="28726"/>
    <cellStyle name="Normal 2 2 12 21" xfId="28727"/>
    <cellStyle name="Normal 2 2 12 22" xfId="28728"/>
    <cellStyle name="Normal 2 2 12 23" xfId="28729"/>
    <cellStyle name="Normal 2 2 12 3" xfId="28730"/>
    <cellStyle name="Normal 2 2 12 4" xfId="28731"/>
    <cellStyle name="Normal 2 2 12 5" xfId="28732"/>
    <cellStyle name="Normal 2 2 12 6" xfId="28733"/>
    <cellStyle name="Normal 2 2 12 7" xfId="28734"/>
    <cellStyle name="Normal 2 2 12 8" xfId="28735"/>
    <cellStyle name="Normal 2 2 12 8 10" xfId="28736"/>
    <cellStyle name="Normal 2 2 12 8 11" xfId="28737"/>
    <cellStyle name="Normal 2 2 12 8 12" xfId="28738"/>
    <cellStyle name="Normal 2 2 12 8 2" xfId="28739"/>
    <cellStyle name="Normal 2 2 12 8 3" xfId="28740"/>
    <cellStyle name="Normal 2 2 12 8 4" xfId="28741"/>
    <cellStyle name="Normal 2 2 12 8 5" xfId="28742"/>
    <cellStyle name="Normal 2 2 12 8 6" xfId="28743"/>
    <cellStyle name="Normal 2 2 12 8 7" xfId="28744"/>
    <cellStyle name="Normal 2 2 12 8 8" xfId="28745"/>
    <cellStyle name="Normal 2 2 12 8 9" xfId="28746"/>
    <cellStyle name="Normal 2 2 12 9" xfId="28747"/>
    <cellStyle name="Normal 2 2 12 9 2" xfId="28748"/>
    <cellStyle name="Normal 2 2 12 9 3" xfId="28749"/>
    <cellStyle name="Normal 2 2 12 9 4" xfId="28750"/>
    <cellStyle name="Normal 2 2 12 9 5" xfId="28751"/>
    <cellStyle name="Normal 2 2 13" xfId="28752"/>
    <cellStyle name="Normal 2 2 13 10" xfId="28753"/>
    <cellStyle name="Normal 2 2 13 11" xfId="28754"/>
    <cellStyle name="Normal 2 2 13 2" xfId="28755"/>
    <cellStyle name="Normal 2 2 13 3" xfId="28756"/>
    <cellStyle name="Normal 2 2 13 4" xfId="28757"/>
    <cellStyle name="Normal 2 2 13 5" xfId="28758"/>
    <cellStyle name="Normal 2 2 13 6" xfId="28759"/>
    <cellStyle name="Normal 2 2 13 7" xfId="28760"/>
    <cellStyle name="Normal 2 2 13 8" xfId="28761"/>
    <cellStyle name="Normal 2 2 13 9" xfId="28762"/>
    <cellStyle name="Normal 2 2 14" xfId="28763"/>
    <cellStyle name="Normal 2 2 14 10" xfId="28764"/>
    <cellStyle name="Normal 2 2 14 11" xfId="28765"/>
    <cellStyle name="Normal 2 2 14 2" xfId="28766"/>
    <cellStyle name="Normal 2 2 14 3" xfId="28767"/>
    <cellStyle name="Normal 2 2 14 4" xfId="28768"/>
    <cellStyle name="Normal 2 2 14 5" xfId="28769"/>
    <cellStyle name="Normal 2 2 14 6" xfId="28770"/>
    <cellStyle name="Normal 2 2 14 7" xfId="28771"/>
    <cellStyle name="Normal 2 2 14 8" xfId="28772"/>
    <cellStyle name="Normal 2 2 14 9" xfId="28773"/>
    <cellStyle name="Normal 2 2 15" xfId="28774"/>
    <cellStyle name="Normal 2 2 15 2" xfId="28775"/>
    <cellStyle name="Normal 2 2 15 3" xfId="28776"/>
    <cellStyle name="Normal 2 2 15 4" xfId="28777"/>
    <cellStyle name="Normal 2 2 15 5" xfId="28778"/>
    <cellStyle name="Normal 2 2 15 6" xfId="28779"/>
    <cellStyle name="Normal 2 2 15 7" xfId="28780"/>
    <cellStyle name="Normal 2 2 15 8" xfId="28781"/>
    <cellStyle name="Normal 2 2 15 9" xfId="28782"/>
    <cellStyle name="Normal 2 2 16" xfId="28783"/>
    <cellStyle name="Normal 2 2 16 2" xfId="28784"/>
    <cellStyle name="Normal 2 2 16 3" xfId="28785"/>
    <cellStyle name="Normal 2 2 16 4" xfId="28786"/>
    <cellStyle name="Normal 2 2 16 5" xfId="28787"/>
    <cellStyle name="Normal 2 2 16 6" xfId="28788"/>
    <cellStyle name="Normal 2 2 16 7" xfId="28789"/>
    <cellStyle name="Normal 2 2 17" xfId="28790"/>
    <cellStyle name="Normal 2 2 17 2" xfId="28791"/>
    <cellStyle name="Normal 2 2 17 3" xfId="28792"/>
    <cellStyle name="Normal 2 2 17 4" xfId="28793"/>
    <cellStyle name="Normal 2 2 17 5" xfId="28794"/>
    <cellStyle name="Normal 2 2 17 6" xfId="28795"/>
    <cellStyle name="Normal 2 2 17 7" xfId="28796"/>
    <cellStyle name="Normal 2 2 18" xfId="28797"/>
    <cellStyle name="Normal 2 2 18 10" xfId="28798"/>
    <cellStyle name="Normal 2 2 18 11" xfId="28799"/>
    <cellStyle name="Normal 2 2 18 12" xfId="28800"/>
    <cellStyle name="Normal 2 2 18 13" xfId="28801"/>
    <cellStyle name="Normal 2 2 18 14" xfId="28802"/>
    <cellStyle name="Normal 2 2 18 15" xfId="28803"/>
    <cellStyle name="Normal 2 2 18 16" xfId="28804"/>
    <cellStyle name="Normal 2 2 18 17" xfId="28805"/>
    <cellStyle name="Normal 2 2 18 18" xfId="28806"/>
    <cellStyle name="Normal 2 2 18 2" xfId="28807"/>
    <cellStyle name="Normal 2 2 18 3" xfId="28808"/>
    <cellStyle name="Normal 2 2 18 4" xfId="28809"/>
    <cellStyle name="Normal 2 2 18 5" xfId="28810"/>
    <cellStyle name="Normal 2 2 18 6" xfId="28811"/>
    <cellStyle name="Normal 2 2 18 7" xfId="28812"/>
    <cellStyle name="Normal 2 2 18 8" xfId="28813"/>
    <cellStyle name="Normal 2 2 18 9" xfId="28814"/>
    <cellStyle name="Normal 2 2 19" xfId="28815"/>
    <cellStyle name="Normal 2 2 19 10" xfId="28816"/>
    <cellStyle name="Normal 2 2 19 11" xfId="28817"/>
    <cellStyle name="Normal 2 2 19 2" xfId="28818"/>
    <cellStyle name="Normal 2 2 19 3" xfId="28819"/>
    <cellStyle name="Normal 2 2 19 4" xfId="28820"/>
    <cellStyle name="Normal 2 2 19 5" xfId="28821"/>
    <cellStyle name="Normal 2 2 19 6" xfId="28822"/>
    <cellStyle name="Normal 2 2 19 7" xfId="28823"/>
    <cellStyle name="Normal 2 2 19 8" xfId="28824"/>
    <cellStyle name="Normal 2 2 19 9" xfId="28825"/>
    <cellStyle name="Normal 2 2 2" xfId="146"/>
    <cellStyle name="Normal 2 2 2 10" xfId="28826"/>
    <cellStyle name="Normal 2 2 2 11" xfId="28827"/>
    <cellStyle name="Normal 2 2 2 12" xfId="28828"/>
    <cellStyle name="Normal 2 2 2 13" xfId="28829"/>
    <cellStyle name="Normal 2 2 2 13 2" xfId="28830"/>
    <cellStyle name="Normal 2 2 2 14" xfId="28831"/>
    <cellStyle name="Normal 2 2 2 15" xfId="28832"/>
    <cellStyle name="Normal 2 2 2 16" xfId="28833"/>
    <cellStyle name="Normal 2 2 2 17" xfId="28834"/>
    <cellStyle name="Normal 2 2 2 18" xfId="28835"/>
    <cellStyle name="Normal 2 2 2 19" xfId="28836"/>
    <cellStyle name="Normal 2 2 2 2" xfId="28837"/>
    <cellStyle name="Normal 2 2 2 2 10" xfId="28838"/>
    <cellStyle name="Normal 2 2 2 2 11" xfId="28839"/>
    <cellStyle name="Normal 2 2 2 2 12" xfId="28840"/>
    <cellStyle name="Normal 2 2 2 2 13" xfId="28841"/>
    <cellStyle name="Normal 2 2 2 2 14" xfId="28842"/>
    <cellStyle name="Normal 2 2 2 2 15" xfId="28843"/>
    <cellStyle name="Normal 2 2 2 2 16" xfId="28844"/>
    <cellStyle name="Normal 2 2 2 2 17" xfId="28845"/>
    <cellStyle name="Normal 2 2 2 2 18" xfId="28846"/>
    <cellStyle name="Normal 2 2 2 2 19" xfId="28847"/>
    <cellStyle name="Normal 2 2 2 2 2" xfId="28848"/>
    <cellStyle name="Normal 2 2 2 2 2 2" xfId="28849"/>
    <cellStyle name="Normal 2 2 2 2 2 2 2" xfId="28850"/>
    <cellStyle name="Normal 2 2 2 2 2 3" xfId="28851"/>
    <cellStyle name="Normal 2 2 2 2 2 4" xfId="28852"/>
    <cellStyle name="Normal 2 2 2 2 20" xfId="28853"/>
    <cellStyle name="Normal 2 2 2 2 3" xfId="28854"/>
    <cellStyle name="Normal 2 2 2 2 3 2" xfId="28855"/>
    <cellStyle name="Normal 2 2 2 2 3 2 2" xfId="28856"/>
    <cellStyle name="Normal 2 2 2 2 3 3" xfId="28857"/>
    <cellStyle name="Normal 2 2 2 2 3 4" xfId="28858"/>
    <cellStyle name="Normal 2 2 2 2 4" xfId="28859"/>
    <cellStyle name="Normal 2 2 2 2 4 2" xfId="28860"/>
    <cellStyle name="Normal 2 2 2 2 4 2 2" xfId="28861"/>
    <cellStyle name="Normal 2 2 2 2 4 3" xfId="28862"/>
    <cellStyle name="Normal 2 2 2 2 4 4" xfId="28863"/>
    <cellStyle name="Normal 2 2 2 2 5" xfId="28864"/>
    <cellStyle name="Normal 2 2 2 2 5 2" xfId="28865"/>
    <cellStyle name="Normal 2 2 2 2 5 2 2" xfId="28866"/>
    <cellStyle name="Normal 2 2 2 2 5 3" xfId="28867"/>
    <cellStyle name="Normal 2 2 2 2 5 4" xfId="28868"/>
    <cellStyle name="Normal 2 2 2 2 6" xfId="28869"/>
    <cellStyle name="Normal 2 2 2 2 6 2" xfId="28870"/>
    <cellStyle name="Normal 2 2 2 2 6 2 2" xfId="28871"/>
    <cellStyle name="Normal 2 2 2 2 6 3" xfId="28872"/>
    <cellStyle name="Normal 2 2 2 2 6 4" xfId="28873"/>
    <cellStyle name="Normal 2 2 2 2 7" xfId="28874"/>
    <cellStyle name="Normal 2 2 2 2 8" xfId="28875"/>
    <cellStyle name="Normal 2 2 2 2 9" xfId="28876"/>
    <cellStyle name="Normal 2 2 2 20" xfId="28877"/>
    <cellStyle name="Normal 2 2 2 21" xfId="28878"/>
    <cellStyle name="Normal 2 2 2 22" xfId="28879"/>
    <cellStyle name="Normal 2 2 2 23" xfId="28880"/>
    <cellStyle name="Normal 2 2 2 24" xfId="28881"/>
    <cellStyle name="Normal 2 2 2 25" xfId="28882"/>
    <cellStyle name="Normal 2 2 2 26" xfId="28883"/>
    <cellStyle name="Normal 2 2 2 27" xfId="28884"/>
    <cellStyle name="Normal 2 2 2 28" xfId="28885"/>
    <cellStyle name="Normal 2 2 2 29" xfId="28886"/>
    <cellStyle name="Normal 2 2 2 3" xfId="28887"/>
    <cellStyle name="Normal 2 2 2 3 10" xfId="28888"/>
    <cellStyle name="Normal 2 2 2 3 11" xfId="28889"/>
    <cellStyle name="Normal 2 2 2 3 12" xfId="28890"/>
    <cellStyle name="Normal 2 2 2 3 13" xfId="28891"/>
    <cellStyle name="Normal 2 2 2 3 14" xfId="28892"/>
    <cellStyle name="Normal 2 2 2 3 15" xfId="28893"/>
    <cellStyle name="Normal 2 2 2 3 16" xfId="28894"/>
    <cellStyle name="Normal 2 2 2 3 17" xfId="28895"/>
    <cellStyle name="Normal 2 2 2 3 18" xfId="28896"/>
    <cellStyle name="Normal 2 2 2 3 2" xfId="28897"/>
    <cellStyle name="Normal 2 2 2 3 3" xfId="28898"/>
    <cellStyle name="Normal 2 2 2 3 4" xfId="28899"/>
    <cellStyle name="Normal 2 2 2 3 5" xfId="28900"/>
    <cellStyle name="Normal 2 2 2 3 6" xfId="28901"/>
    <cellStyle name="Normal 2 2 2 3 7" xfId="28902"/>
    <cellStyle name="Normal 2 2 2 3 8" xfId="28903"/>
    <cellStyle name="Normal 2 2 2 3 9" xfId="28904"/>
    <cellStyle name="Normal 2 2 2 30" xfId="28905"/>
    <cellStyle name="Normal 2 2 2 31" xfId="28906"/>
    <cellStyle name="Normal 2 2 2 32" xfId="28907"/>
    <cellStyle name="Normal 2 2 2 33" xfId="28908"/>
    <cellStyle name="Normal 2 2 2 34" xfId="28909"/>
    <cellStyle name="Normal 2 2 2 35" xfId="28910"/>
    <cellStyle name="Normal 2 2 2 36" xfId="28911"/>
    <cellStyle name="Normal 2 2 2 37" xfId="28912"/>
    <cellStyle name="Normal 2 2 2 38" xfId="28913"/>
    <cellStyle name="Normal 2 2 2 39" xfId="28914"/>
    <cellStyle name="Normal 2 2 2 4" xfId="28915"/>
    <cellStyle name="Normal 2 2 2 4 2" xfId="28916"/>
    <cellStyle name="Normal 2 2 2 4 3" xfId="28917"/>
    <cellStyle name="Normal 2 2 2 4 4" xfId="28918"/>
    <cellStyle name="Normal 2 2 2 4 5" xfId="28919"/>
    <cellStyle name="Normal 2 2 2 4 6" xfId="28920"/>
    <cellStyle name="Normal 2 2 2 4 7" xfId="28921"/>
    <cellStyle name="Normal 2 2 2 40" xfId="28922"/>
    <cellStyle name="Normal 2 2 2 41" xfId="28923"/>
    <cellStyle name="Normal 2 2 2 42" xfId="28924"/>
    <cellStyle name="Normal 2 2 2 43" xfId="28925"/>
    <cellStyle name="Normal 2 2 2 44" xfId="28926"/>
    <cellStyle name="Normal 2 2 2 45" xfId="28927"/>
    <cellStyle name="Normal 2 2 2 46" xfId="28928"/>
    <cellStyle name="Normal 2 2 2 47" xfId="28929"/>
    <cellStyle name="Normal 2 2 2 48" xfId="28930"/>
    <cellStyle name="Normal 2 2 2 49" xfId="28931"/>
    <cellStyle name="Normal 2 2 2 5" xfId="28932"/>
    <cellStyle name="Normal 2 2 2 6" xfId="28933"/>
    <cellStyle name="Normal 2 2 2 7" xfId="28934"/>
    <cellStyle name="Normal 2 2 2 8" xfId="28935"/>
    <cellStyle name="Normal 2 2 2 9" xfId="28936"/>
    <cellStyle name="Normal 2 2 20" xfId="28937"/>
    <cellStyle name="Normal 2 2 20 10" xfId="28938"/>
    <cellStyle name="Normal 2 2 20 2" xfId="28939"/>
    <cellStyle name="Normal 2 2 20 3" xfId="28940"/>
    <cellStyle name="Normal 2 2 20 4" xfId="28941"/>
    <cellStyle name="Normal 2 2 20 5" xfId="28942"/>
    <cellStyle name="Normal 2 2 20 6" xfId="28943"/>
    <cellStyle name="Normal 2 2 20 7" xfId="28944"/>
    <cellStyle name="Normal 2 2 20 8" xfId="28945"/>
    <cellStyle name="Normal 2 2 20 9" xfId="28946"/>
    <cellStyle name="Normal 2 2 21" xfId="28947"/>
    <cellStyle name="Normal 2 2 21 2" xfId="28948"/>
    <cellStyle name="Normal 2 2 21 3" xfId="28949"/>
    <cellStyle name="Normal 2 2 21 4" xfId="28950"/>
    <cellStyle name="Normal 2 2 21 5" xfId="28951"/>
    <cellStyle name="Normal 2 2 21 6" xfId="28952"/>
    <cellStyle name="Normal 2 2 21 7" xfId="28953"/>
    <cellStyle name="Normal 2 2 21 8" xfId="28954"/>
    <cellStyle name="Normal 2 2 22" xfId="28955"/>
    <cellStyle name="Normal 2 2 22 2" xfId="28956"/>
    <cellStyle name="Normal 2 2 22 3" xfId="28957"/>
    <cellStyle name="Normal 2 2 22 4" xfId="28958"/>
    <cellStyle name="Normal 2 2 22 5" xfId="28959"/>
    <cellStyle name="Normal 2 2 22 6" xfId="28960"/>
    <cellStyle name="Normal 2 2 22 7" xfId="28961"/>
    <cellStyle name="Normal 2 2 23" xfId="28962"/>
    <cellStyle name="Normal 2 2 23 2" xfId="28963"/>
    <cellStyle name="Normal 2 2 23 3" xfId="28964"/>
    <cellStyle name="Normal 2 2 23 4" xfId="28965"/>
    <cellStyle name="Normal 2 2 23 5" xfId="28966"/>
    <cellStyle name="Normal 2 2 23 6" xfId="28967"/>
    <cellStyle name="Normal 2 2 23 7" xfId="28968"/>
    <cellStyle name="Normal 2 2 24" xfId="28969"/>
    <cellStyle name="Normal 2 2 24 2" xfId="28970"/>
    <cellStyle name="Normal 2 2 24 3" xfId="28971"/>
    <cellStyle name="Normal 2 2 24 4" xfId="28972"/>
    <cellStyle name="Normal 2 2 24 5" xfId="28973"/>
    <cellStyle name="Normal 2 2 24 6" xfId="28974"/>
    <cellStyle name="Normal 2 2 24 7" xfId="28975"/>
    <cellStyle name="Normal 2 2 25" xfId="28976"/>
    <cellStyle name="Normal 2 2 25 2" xfId="28977"/>
    <cellStyle name="Normal 2 2 25 3" xfId="28978"/>
    <cellStyle name="Normal 2 2 25 4" xfId="28979"/>
    <cellStyle name="Normal 2 2 25 5" xfId="28980"/>
    <cellStyle name="Normal 2 2 25 6" xfId="28981"/>
    <cellStyle name="Normal 2 2 25 7" xfId="28982"/>
    <cellStyle name="Normal 2 2 26" xfId="28983"/>
    <cellStyle name="Normal 2 2 26 2" xfId="28984"/>
    <cellStyle name="Normal 2 2 26 3" xfId="28985"/>
    <cellStyle name="Normal 2 2 26 4" xfId="28986"/>
    <cellStyle name="Normal 2 2 26 5" xfId="28987"/>
    <cellStyle name="Normal 2 2 26 6" xfId="28988"/>
    <cellStyle name="Normal 2 2 26 7" xfId="28989"/>
    <cellStyle name="Normal 2 2 27" xfId="28990"/>
    <cellStyle name="Normal 2 2 27 2" xfId="28991"/>
    <cellStyle name="Normal 2 2 27 3" xfId="28992"/>
    <cellStyle name="Normal 2 2 27 4" xfId="28993"/>
    <cellStyle name="Normal 2 2 27 5" xfId="28994"/>
    <cellStyle name="Normal 2 2 27 6" xfId="28995"/>
    <cellStyle name="Normal 2 2 27 7" xfId="28996"/>
    <cellStyle name="Normal 2 2 28" xfId="28997"/>
    <cellStyle name="Normal 2 2 28 2" xfId="28998"/>
    <cellStyle name="Normal 2 2 28 3" xfId="28999"/>
    <cellStyle name="Normal 2 2 28 4" xfId="29000"/>
    <cellStyle name="Normal 2 2 28 5" xfId="29001"/>
    <cellStyle name="Normal 2 2 28 6" xfId="29002"/>
    <cellStyle name="Normal 2 2 28 7" xfId="29003"/>
    <cellStyle name="Normal 2 2 29" xfId="29004"/>
    <cellStyle name="Normal 2 2 3" xfId="147"/>
    <cellStyle name="Normal 2 2 3 2" xfId="29005"/>
    <cellStyle name="Normal 2 2 3 2 2" xfId="29006"/>
    <cellStyle name="Normal 2 2 3 3" xfId="29007"/>
    <cellStyle name="Normal 2 2 3 3 2" xfId="29008"/>
    <cellStyle name="Normal 2 2 3 4" xfId="29009"/>
    <cellStyle name="Normal 2 2 3 5" xfId="29010"/>
    <cellStyle name="Normal 2 2 30" xfId="29011"/>
    <cellStyle name="Normal 2 2 31" xfId="29012"/>
    <cellStyle name="Normal 2 2 32" xfId="29013"/>
    <cellStyle name="Normal 2 2 33" xfId="29014"/>
    <cellStyle name="Normal 2 2 34" xfId="29015"/>
    <cellStyle name="Normal 2 2 35" xfId="29016"/>
    <cellStyle name="Normal 2 2 36" xfId="29017"/>
    <cellStyle name="Normal 2 2 37" xfId="29018"/>
    <cellStyle name="Normal 2 2 38" xfId="29019"/>
    <cellStyle name="Normal 2 2 39" xfId="29020"/>
    <cellStyle name="Normal 2 2 4" xfId="29021"/>
    <cellStyle name="Normal 2 2 4 2" xfId="29022"/>
    <cellStyle name="Normal 2 2 4 2 2" xfId="29023"/>
    <cellStyle name="Normal 2 2 4 2 3" xfId="29024"/>
    <cellStyle name="Normal 2 2 4 3" xfId="29025"/>
    <cellStyle name="Normal 2 2 4 4" xfId="29026"/>
    <cellStyle name="Normal 2 2 40" xfId="29027"/>
    <cellStyle name="Normal 2 2 41" xfId="29028"/>
    <cellStyle name="Normal 2 2 42" xfId="29029"/>
    <cellStyle name="Normal 2 2 43" xfId="29030"/>
    <cellStyle name="Normal 2 2 44" xfId="29031"/>
    <cellStyle name="Normal 2 2 45" xfId="29032"/>
    <cellStyle name="Normal 2 2 46" xfId="29033"/>
    <cellStyle name="Normal 2 2 47" xfId="29034"/>
    <cellStyle name="Normal 2 2 48" xfId="29035"/>
    <cellStyle name="Normal 2 2 49" xfId="29036"/>
    <cellStyle name="Normal 2 2 5" xfId="29037"/>
    <cellStyle name="Normal 2 2 5 2" xfId="29038"/>
    <cellStyle name="Normal 2 2 5 2 2" xfId="29039"/>
    <cellStyle name="Normal 2 2 5 2 3" xfId="29040"/>
    <cellStyle name="Normal 2 2 5 3" xfId="29041"/>
    <cellStyle name="Normal 2 2 5 4" xfId="29042"/>
    <cellStyle name="Normal 2 2 50" xfId="29043"/>
    <cellStyle name="Normal 2 2 51" xfId="29044"/>
    <cellStyle name="Normal 2 2 52" xfId="29045"/>
    <cellStyle name="Normal 2 2 53" xfId="29046"/>
    <cellStyle name="Normal 2 2 54" xfId="29047"/>
    <cellStyle name="Normal 2 2 55" xfId="29048"/>
    <cellStyle name="Normal 2 2 56" xfId="29049"/>
    <cellStyle name="Normal 2 2 57" xfId="29050"/>
    <cellStyle name="Normal 2 2 58" xfId="29051"/>
    <cellStyle name="Normal 2 2 59" xfId="29052"/>
    <cellStyle name="Normal 2 2 6" xfId="29053"/>
    <cellStyle name="Normal 2 2 6 2" xfId="29054"/>
    <cellStyle name="Normal 2 2 6 2 2" xfId="29055"/>
    <cellStyle name="Normal 2 2 6 2 3" xfId="29056"/>
    <cellStyle name="Normal 2 2 6 3" xfId="29057"/>
    <cellStyle name="Normal 2 2 6 4" xfId="29058"/>
    <cellStyle name="Normal 2 2 60" xfId="29059"/>
    <cellStyle name="Normal 2 2 60 2" xfId="29060"/>
    <cellStyle name="Normal 2 2 61" xfId="29061"/>
    <cellStyle name="Normal 2 2 62" xfId="29062"/>
    <cellStyle name="Normal 2 2 63" xfId="29063"/>
    <cellStyle name="Normal 2 2 64" xfId="29064"/>
    <cellStyle name="Normal 2 2 65" xfId="29065"/>
    <cellStyle name="Normal 2 2 66" xfId="29066"/>
    <cellStyle name="Normal 2 2 67" xfId="29067"/>
    <cellStyle name="Normal 2 2 68" xfId="29068"/>
    <cellStyle name="Normal 2 2 69" xfId="29069"/>
    <cellStyle name="Normal 2 2 7" xfId="29070"/>
    <cellStyle name="Normal 2 2 7 2" xfId="29071"/>
    <cellStyle name="Normal 2 2 7 2 2" xfId="29072"/>
    <cellStyle name="Normal 2 2 7 2 3" xfId="29073"/>
    <cellStyle name="Normal 2 2 7 3" xfId="29074"/>
    <cellStyle name="Normal 2 2 7 4" xfId="29075"/>
    <cellStyle name="Normal 2 2 70" xfId="29076"/>
    <cellStyle name="Normal 2 2 71" xfId="29077"/>
    <cellStyle name="Normal 2 2 72" xfId="29078"/>
    <cellStyle name="Normal 2 2 73" xfId="29079"/>
    <cellStyle name="Normal 2 2 74" xfId="29080"/>
    <cellStyle name="Normal 2 2 75" xfId="29081"/>
    <cellStyle name="Normal 2 2 76" xfId="29082"/>
    <cellStyle name="Normal 2 2 77" xfId="29083"/>
    <cellStyle name="Normal 2 2 78" xfId="29084"/>
    <cellStyle name="Normal 2 2 79" xfId="29085"/>
    <cellStyle name="Normal 2 2 8" xfId="29086"/>
    <cellStyle name="Normal 2 2 8 2" xfId="29087"/>
    <cellStyle name="Normal 2 2 8 2 2" xfId="29088"/>
    <cellStyle name="Normal 2 2 8 2 3" xfId="29089"/>
    <cellStyle name="Normal 2 2 8 3" xfId="29090"/>
    <cellStyle name="Normal 2 2 8 4" xfId="29091"/>
    <cellStyle name="Normal 2 2 80" xfId="29092"/>
    <cellStyle name="Normal 2 2 81" xfId="29093"/>
    <cellStyle name="Normal 2 2 82" xfId="29094"/>
    <cellStyle name="Normal 2 2 83" xfId="29095"/>
    <cellStyle name="Normal 2 2 84" xfId="29096"/>
    <cellStyle name="Normal 2 2 85" xfId="29097"/>
    <cellStyle name="Normal 2 2 86" xfId="29098"/>
    <cellStyle name="Normal 2 2 87" xfId="29099"/>
    <cellStyle name="Normal 2 2 88" xfId="29100"/>
    <cellStyle name="Normal 2 2 89" xfId="29101"/>
    <cellStyle name="Normal 2 2 9" xfId="29102"/>
    <cellStyle name="Normal 2 2 9 2" xfId="29103"/>
    <cellStyle name="Normal 2 2 9 2 2" xfId="29104"/>
    <cellStyle name="Normal 2 2 9 2 3" xfId="29105"/>
    <cellStyle name="Normal 2 2 9 3" xfId="29106"/>
    <cellStyle name="Normal 2 2 9 4" xfId="29107"/>
    <cellStyle name="Normal 2 2 90" xfId="29108"/>
    <cellStyle name="Normal 2 2 91" xfId="29109"/>
    <cellStyle name="Normal 2 2 92" xfId="29110"/>
    <cellStyle name="Normal 2 2 93" xfId="29111"/>
    <cellStyle name="Normal 2 2 94" xfId="29112"/>
    <cellStyle name="Normal 2 2 95" xfId="29113"/>
    <cellStyle name="Normal 2 2 96" xfId="29114"/>
    <cellStyle name="Normal 2 2 97" xfId="29115"/>
    <cellStyle name="Normal 2 2 98" xfId="29116"/>
    <cellStyle name="Normal 2 2 99" xfId="29117"/>
    <cellStyle name="Normal 2 20" xfId="29118"/>
    <cellStyle name="Normal 2 20 10" xfId="29119"/>
    <cellStyle name="Normal 2 20 2" xfId="29120"/>
    <cellStyle name="Normal 2 20 2 2" xfId="29121"/>
    <cellStyle name="Normal 2 20 2 3" xfId="29122"/>
    <cellStyle name="Normal 2 20 3" xfId="29123"/>
    <cellStyle name="Normal 2 20 4" xfId="29124"/>
    <cellStyle name="Normal 2 20 5" xfId="29125"/>
    <cellStyle name="Normal 2 20 6" xfId="29126"/>
    <cellStyle name="Normal 2 20 7" xfId="29127"/>
    <cellStyle name="Normal 2 20 8" xfId="29128"/>
    <cellStyle name="Normal 2 20 9" xfId="29129"/>
    <cellStyle name="Normal 2 21" xfId="29130"/>
    <cellStyle name="Normal 2 21 10" xfId="29131"/>
    <cellStyle name="Normal 2 21 2" xfId="29132"/>
    <cellStyle name="Normal 2 21 2 2" xfId="29133"/>
    <cellStyle name="Normal 2 21 2 3" xfId="29134"/>
    <cellStyle name="Normal 2 21 3" xfId="29135"/>
    <cellStyle name="Normal 2 21 4" xfId="29136"/>
    <cellStyle name="Normal 2 21 5" xfId="29137"/>
    <cellStyle name="Normal 2 21 6" xfId="29138"/>
    <cellStyle name="Normal 2 21 7" xfId="29139"/>
    <cellStyle name="Normal 2 21 8" xfId="29140"/>
    <cellStyle name="Normal 2 21 9" xfId="29141"/>
    <cellStyle name="Normal 2 22" xfId="29142"/>
    <cellStyle name="Normal 2 22 10" xfId="29143"/>
    <cellStyle name="Normal 2 22 2" xfId="29144"/>
    <cellStyle name="Normal 2 22 2 2" xfId="29145"/>
    <cellStyle name="Normal 2 22 2 3" xfId="29146"/>
    <cellStyle name="Normal 2 22 3" xfId="29147"/>
    <cellStyle name="Normal 2 22 4" xfId="29148"/>
    <cellStyle name="Normal 2 22 5" xfId="29149"/>
    <cellStyle name="Normal 2 22 6" xfId="29150"/>
    <cellStyle name="Normal 2 22 7" xfId="29151"/>
    <cellStyle name="Normal 2 22 8" xfId="29152"/>
    <cellStyle name="Normal 2 22 9" xfId="29153"/>
    <cellStyle name="Normal 2 23" xfId="29154"/>
    <cellStyle name="Normal 2 23 10" xfId="29155"/>
    <cellStyle name="Normal 2 23 2" xfId="29156"/>
    <cellStyle name="Normal 2 23 2 2" xfId="29157"/>
    <cellStyle name="Normal 2 23 2 3" xfId="29158"/>
    <cellStyle name="Normal 2 23 3" xfId="29159"/>
    <cellStyle name="Normal 2 23 4" xfId="29160"/>
    <cellStyle name="Normal 2 23 5" xfId="29161"/>
    <cellStyle name="Normal 2 23 6" xfId="29162"/>
    <cellStyle name="Normal 2 23 7" xfId="29163"/>
    <cellStyle name="Normal 2 23 8" xfId="29164"/>
    <cellStyle name="Normal 2 23 9" xfId="29165"/>
    <cellStyle name="Normal 2 24" xfId="29166"/>
    <cellStyle name="Normal 2 24 10" xfId="29167"/>
    <cellStyle name="Normal 2 24 2" xfId="29168"/>
    <cellStyle name="Normal 2 24 2 2" xfId="29169"/>
    <cellStyle name="Normal 2 24 2 3" xfId="29170"/>
    <cellStyle name="Normal 2 24 3" xfId="29171"/>
    <cellStyle name="Normal 2 24 4" xfId="29172"/>
    <cellStyle name="Normal 2 24 5" xfId="29173"/>
    <cellStyle name="Normal 2 24 6" xfId="29174"/>
    <cellStyle name="Normal 2 24 7" xfId="29175"/>
    <cellStyle name="Normal 2 24 8" xfId="29176"/>
    <cellStyle name="Normal 2 24 9" xfId="29177"/>
    <cellStyle name="Normal 2 25" xfId="29178"/>
    <cellStyle name="Normal 2 25 10" xfId="29179"/>
    <cellStyle name="Normal 2 25 2" xfId="29180"/>
    <cellStyle name="Normal 2 25 2 2" xfId="29181"/>
    <cellStyle name="Normal 2 25 2 3" xfId="29182"/>
    <cellStyle name="Normal 2 25 3" xfId="29183"/>
    <cellStyle name="Normal 2 25 4" xfId="29184"/>
    <cellStyle name="Normal 2 25 5" xfId="29185"/>
    <cellStyle name="Normal 2 25 6" xfId="29186"/>
    <cellStyle name="Normal 2 25 7" xfId="29187"/>
    <cellStyle name="Normal 2 25 8" xfId="29188"/>
    <cellStyle name="Normal 2 25 9" xfId="29189"/>
    <cellStyle name="Normal 2 26" xfId="29190"/>
    <cellStyle name="Normal 2 26 10" xfId="29191"/>
    <cellStyle name="Normal 2 26 11" xfId="29192"/>
    <cellStyle name="Normal 2 26 2" xfId="29193"/>
    <cellStyle name="Normal 2 26 2 2" xfId="29194"/>
    <cellStyle name="Normal 2 26 2 3" xfId="29195"/>
    <cellStyle name="Normal 2 26 3" xfId="29196"/>
    <cellStyle name="Normal 2 26 4" xfId="29197"/>
    <cellStyle name="Normal 2 26 5" xfId="29198"/>
    <cellStyle name="Normal 2 26 6" xfId="29199"/>
    <cellStyle name="Normal 2 26 7" xfId="29200"/>
    <cellStyle name="Normal 2 26 8" xfId="29201"/>
    <cellStyle name="Normal 2 26 9" xfId="29202"/>
    <cellStyle name="Normal 2 27" xfId="29203"/>
    <cellStyle name="Normal 2 27 10" xfId="29204"/>
    <cellStyle name="Normal 2 27 11" xfId="29205"/>
    <cellStyle name="Normal 2 27 2" xfId="29206"/>
    <cellStyle name="Normal 2 27 2 2" xfId="29207"/>
    <cellStyle name="Normal 2 27 2 3" xfId="29208"/>
    <cellStyle name="Normal 2 27 3" xfId="29209"/>
    <cellStyle name="Normal 2 27 4" xfId="29210"/>
    <cellStyle name="Normal 2 27 5" xfId="29211"/>
    <cellStyle name="Normal 2 27 6" xfId="29212"/>
    <cellStyle name="Normal 2 27 7" xfId="29213"/>
    <cellStyle name="Normal 2 27 8" xfId="29214"/>
    <cellStyle name="Normal 2 27 9" xfId="29215"/>
    <cellStyle name="Normal 2 28" xfId="29216"/>
    <cellStyle name="Normal 2 28 2" xfId="29217"/>
    <cellStyle name="Normal 2 28 2 2" xfId="29218"/>
    <cellStyle name="Normal 2 28 2 3" xfId="29219"/>
    <cellStyle name="Normal 2 28 3" xfId="29220"/>
    <cellStyle name="Normal 2 28 4" xfId="29221"/>
    <cellStyle name="Normal 2 28 5" xfId="29222"/>
    <cellStyle name="Normal 2 28 6" xfId="29223"/>
    <cellStyle name="Normal 2 28 7" xfId="29224"/>
    <cellStyle name="Normal 2 28 8" xfId="29225"/>
    <cellStyle name="Normal 2 29" xfId="29226"/>
    <cellStyle name="Normal 2 29 2" xfId="29227"/>
    <cellStyle name="Normal 2 29 3" xfId="29228"/>
    <cellStyle name="Normal 2 29 4" xfId="29229"/>
    <cellStyle name="Normal 2 29 5" xfId="29230"/>
    <cellStyle name="Normal 2 29 6" xfId="29231"/>
    <cellStyle name="Normal 2 29 7" xfId="29232"/>
    <cellStyle name="Normal 2 29 8" xfId="29233"/>
    <cellStyle name="Normal 2 3" xfId="148"/>
    <cellStyle name="Normal 2 3 10" xfId="29234"/>
    <cellStyle name="Normal 2 3 10 10" xfId="29235"/>
    <cellStyle name="Normal 2 3 10 11" xfId="29236"/>
    <cellStyle name="Normal 2 3 10 12" xfId="29237"/>
    <cellStyle name="Normal 2 3 10 2" xfId="29238"/>
    <cellStyle name="Normal 2 3 10 2 2" xfId="29239"/>
    <cellStyle name="Normal 2 3 10 2 3" xfId="29240"/>
    <cellStyle name="Normal 2 3 10 2 4" xfId="29241"/>
    <cellStyle name="Normal 2 3 10 2 5" xfId="29242"/>
    <cellStyle name="Normal 2 3 10 2 6" xfId="29243"/>
    <cellStyle name="Normal 2 3 10 2 7" xfId="29244"/>
    <cellStyle name="Normal 2 3 10 3" xfId="29245"/>
    <cellStyle name="Normal 2 3 10 4" xfId="29246"/>
    <cellStyle name="Normal 2 3 10 5" xfId="29247"/>
    <cellStyle name="Normal 2 3 10 6" xfId="29248"/>
    <cellStyle name="Normal 2 3 10 7" xfId="29249"/>
    <cellStyle name="Normal 2 3 10 8" xfId="29250"/>
    <cellStyle name="Normal 2 3 10 9" xfId="29251"/>
    <cellStyle name="Normal 2 3 11" xfId="29252"/>
    <cellStyle name="Normal 2 3 11 10" xfId="29253"/>
    <cellStyle name="Normal 2 3 11 11" xfId="29254"/>
    <cellStyle name="Normal 2 3 11 2" xfId="29255"/>
    <cellStyle name="Normal 2 3 11 2 2" xfId="29256"/>
    <cellStyle name="Normal 2 3 11 2 3" xfId="29257"/>
    <cellStyle name="Normal 2 3 11 2 4" xfId="29258"/>
    <cellStyle name="Normal 2 3 11 2 5" xfId="29259"/>
    <cellStyle name="Normal 2 3 11 2 6" xfId="29260"/>
    <cellStyle name="Normal 2 3 11 2 7" xfId="29261"/>
    <cellStyle name="Normal 2 3 11 3" xfId="29262"/>
    <cellStyle name="Normal 2 3 11 4" xfId="29263"/>
    <cellStyle name="Normal 2 3 11 5" xfId="29264"/>
    <cellStyle name="Normal 2 3 11 6" xfId="29265"/>
    <cellStyle name="Normal 2 3 11 7" xfId="29266"/>
    <cellStyle name="Normal 2 3 11 8" xfId="29267"/>
    <cellStyle name="Normal 2 3 11 9" xfId="29268"/>
    <cellStyle name="Normal 2 3 12" xfId="29269"/>
    <cellStyle name="Normal 2 3 12 2" xfId="29270"/>
    <cellStyle name="Normal 2 3 12 3" xfId="29271"/>
    <cellStyle name="Normal 2 3 12 4" xfId="29272"/>
    <cellStyle name="Normal 2 3 12 5" xfId="29273"/>
    <cellStyle name="Normal 2 3 12 6" xfId="29274"/>
    <cellStyle name="Normal 2 3 12 7" xfId="29275"/>
    <cellStyle name="Normal 2 3 12 8" xfId="29276"/>
    <cellStyle name="Normal 2 3 13" xfId="29277"/>
    <cellStyle name="Normal 2 3 13 2" xfId="29278"/>
    <cellStyle name="Normal 2 3 13 3" xfId="29279"/>
    <cellStyle name="Normal 2 3 13 4" xfId="29280"/>
    <cellStyle name="Normal 2 3 13 5" xfId="29281"/>
    <cellStyle name="Normal 2 3 13 6" xfId="29282"/>
    <cellStyle name="Normal 2 3 13 7" xfId="29283"/>
    <cellStyle name="Normal 2 3 13 8" xfId="29284"/>
    <cellStyle name="Normal 2 3 14" xfId="29285"/>
    <cellStyle name="Normal 2 3 14 2" xfId="29286"/>
    <cellStyle name="Normal 2 3 14 3" xfId="29287"/>
    <cellStyle name="Normal 2 3 14 4" xfId="29288"/>
    <cellStyle name="Normal 2 3 14 5" xfId="29289"/>
    <cellStyle name="Normal 2 3 14 6" xfId="29290"/>
    <cellStyle name="Normal 2 3 14 7" xfId="29291"/>
    <cellStyle name="Normal 2 3 15" xfId="29292"/>
    <cellStyle name="Normal 2 3 15 2" xfId="29293"/>
    <cellStyle name="Normal 2 3 15 3" xfId="29294"/>
    <cellStyle name="Normal 2 3 15 4" xfId="29295"/>
    <cellStyle name="Normal 2 3 15 5" xfId="29296"/>
    <cellStyle name="Normal 2 3 15 6" xfId="29297"/>
    <cellStyle name="Normal 2 3 15 7" xfId="29298"/>
    <cellStyle name="Normal 2 3 16" xfId="29299"/>
    <cellStyle name="Normal 2 3 16 2" xfId="29300"/>
    <cellStyle name="Normal 2 3 16 3" xfId="29301"/>
    <cellStyle name="Normal 2 3 16 4" xfId="29302"/>
    <cellStyle name="Normal 2 3 16 5" xfId="29303"/>
    <cellStyle name="Normal 2 3 16 6" xfId="29304"/>
    <cellStyle name="Normal 2 3 16 7" xfId="29305"/>
    <cellStyle name="Normal 2 3 17" xfId="29306"/>
    <cellStyle name="Normal 2 3 17 2" xfId="29307"/>
    <cellStyle name="Normal 2 3 17 3" xfId="29308"/>
    <cellStyle name="Normal 2 3 17 4" xfId="29309"/>
    <cellStyle name="Normal 2 3 17 5" xfId="29310"/>
    <cellStyle name="Normal 2 3 17 6" xfId="29311"/>
    <cellStyle name="Normal 2 3 17 7" xfId="29312"/>
    <cellStyle name="Normal 2 3 18" xfId="29313"/>
    <cellStyle name="Normal 2 3 18 2" xfId="29314"/>
    <cellStyle name="Normal 2 3 18 3" xfId="29315"/>
    <cellStyle name="Normal 2 3 18 4" xfId="29316"/>
    <cellStyle name="Normal 2 3 18 5" xfId="29317"/>
    <cellStyle name="Normal 2 3 18 6" xfId="29318"/>
    <cellStyle name="Normal 2 3 18 7" xfId="29319"/>
    <cellStyle name="Normal 2 3 19" xfId="29320"/>
    <cellStyle name="Normal 2 3 19 2" xfId="29321"/>
    <cellStyle name="Normal 2 3 19 3" xfId="29322"/>
    <cellStyle name="Normal 2 3 19 4" xfId="29323"/>
    <cellStyle name="Normal 2 3 19 5" xfId="29324"/>
    <cellStyle name="Normal 2 3 19 6" xfId="29325"/>
    <cellStyle name="Normal 2 3 19 7" xfId="29326"/>
    <cellStyle name="Normal 2 3 2" xfId="149"/>
    <cellStyle name="Normal 2 3 2 10" xfId="29327"/>
    <cellStyle name="Normal 2 3 2 11" xfId="29328"/>
    <cellStyle name="Normal 2 3 2 12" xfId="29329"/>
    <cellStyle name="Normal 2 3 2 13" xfId="29330"/>
    <cellStyle name="Normal 2 3 2 14" xfId="29331"/>
    <cellStyle name="Normal 2 3 2 15" xfId="29332"/>
    <cellStyle name="Normal 2 3 2 16" xfId="29333"/>
    <cellStyle name="Normal 2 3 2 17" xfId="29334"/>
    <cellStyle name="Normal 2 3 2 18" xfId="29335"/>
    <cellStyle name="Normal 2 3 2 19" xfId="29336"/>
    <cellStyle name="Normal 2 3 2 2" xfId="29337"/>
    <cellStyle name="Normal 2 3 2 2 10" xfId="29338"/>
    <cellStyle name="Normal 2 3 2 2 11" xfId="29339"/>
    <cellStyle name="Normal 2 3 2 2 12" xfId="29340"/>
    <cellStyle name="Normal 2 3 2 2 13" xfId="29341"/>
    <cellStyle name="Normal 2 3 2 2 14" xfId="29342"/>
    <cellStyle name="Normal 2 3 2 2 15" xfId="29343"/>
    <cellStyle name="Normal 2 3 2 2 16" xfId="29344"/>
    <cellStyle name="Normal 2 3 2 2 17" xfId="29345"/>
    <cellStyle name="Normal 2 3 2 2 18" xfId="29346"/>
    <cellStyle name="Normal 2 3 2 2 19" xfId="29347"/>
    <cellStyle name="Normal 2 3 2 2 2" xfId="29348"/>
    <cellStyle name="Normal 2 3 2 2 2 10" xfId="29349"/>
    <cellStyle name="Normal 2 3 2 2 2 11" xfId="29350"/>
    <cellStyle name="Normal 2 3 2 2 2 12" xfId="29351"/>
    <cellStyle name="Normal 2 3 2 2 2 13" xfId="29352"/>
    <cellStyle name="Normal 2 3 2 2 2 14" xfId="29353"/>
    <cellStyle name="Normal 2 3 2 2 2 15" xfId="29354"/>
    <cellStyle name="Normal 2 3 2 2 2 16" xfId="29355"/>
    <cellStyle name="Normal 2 3 2 2 2 17" xfId="29356"/>
    <cellStyle name="Normal 2 3 2 2 2 18" xfId="29357"/>
    <cellStyle name="Normal 2 3 2 2 2 19" xfId="29358"/>
    <cellStyle name="Normal 2 3 2 2 2 2" xfId="29359"/>
    <cellStyle name="Normal 2 3 2 2 2 2 2" xfId="29360"/>
    <cellStyle name="Normal 2 3 2 2 2 20" xfId="29361"/>
    <cellStyle name="Normal 2 3 2 2 2 21" xfId="29362"/>
    <cellStyle name="Normal 2 3 2 2 2 22" xfId="29363"/>
    <cellStyle name="Normal 2 3 2 2 2 23" xfId="29364"/>
    <cellStyle name="Normal 2 3 2 2 2 24" xfId="29365"/>
    <cellStyle name="Normal 2 3 2 2 2 3" xfId="29366"/>
    <cellStyle name="Normal 2 3 2 2 2 4" xfId="29367"/>
    <cellStyle name="Normal 2 3 2 2 2 5" xfId="29368"/>
    <cellStyle name="Normal 2 3 2 2 2 6" xfId="29369"/>
    <cellStyle name="Normal 2 3 2 2 2 7" xfId="29370"/>
    <cellStyle name="Normal 2 3 2 2 2 8" xfId="29371"/>
    <cellStyle name="Normal 2 3 2 2 2 9" xfId="29372"/>
    <cellStyle name="Normal 2 3 2 2 20" xfId="29373"/>
    <cellStyle name="Normal 2 3 2 2 21" xfId="29374"/>
    <cellStyle name="Normal 2 3 2 2 22" xfId="29375"/>
    <cellStyle name="Normal 2 3 2 2 23" xfId="29376"/>
    <cellStyle name="Normal 2 3 2 2 24" xfId="29377"/>
    <cellStyle name="Normal 2 3 2 2 25" xfId="29378"/>
    <cellStyle name="Normal 2 3 2 2 3" xfId="29379"/>
    <cellStyle name="Normal 2 3 2 2 4" xfId="29380"/>
    <cellStyle name="Normal 2 3 2 2 5" xfId="29381"/>
    <cellStyle name="Normal 2 3 2 2 6" xfId="29382"/>
    <cellStyle name="Normal 2 3 2 2 7" xfId="29383"/>
    <cellStyle name="Normal 2 3 2 2 8" xfId="29384"/>
    <cellStyle name="Normal 2 3 2 2 9" xfId="29385"/>
    <cellStyle name="Normal 2 3 2 20" xfId="29386"/>
    <cellStyle name="Normal 2 3 2 21" xfId="29387"/>
    <cellStyle name="Normal 2 3 2 22" xfId="29388"/>
    <cellStyle name="Normal 2 3 2 23" xfId="29389"/>
    <cellStyle name="Normal 2 3 2 24" xfId="29390"/>
    <cellStyle name="Normal 2 3 2 25" xfId="29391"/>
    <cellStyle name="Normal 2 3 2 26" xfId="29392"/>
    <cellStyle name="Normal 2 3 2 27" xfId="29393"/>
    <cellStyle name="Normal 2 3 2 28" xfId="29394"/>
    <cellStyle name="Normal 2 3 2 29" xfId="29395"/>
    <cellStyle name="Normal 2 3 2 3" xfId="29396"/>
    <cellStyle name="Normal 2 3 2 30" xfId="29397"/>
    <cellStyle name="Normal 2 3 2 31" xfId="29398"/>
    <cellStyle name="Normal 2 3 2 32" xfId="29399"/>
    <cellStyle name="Normal 2 3 2 33" xfId="29400"/>
    <cellStyle name="Normal 2 3 2 34" xfId="29401"/>
    <cellStyle name="Normal 2 3 2 35" xfId="29402"/>
    <cellStyle name="Normal 2 3 2 36" xfId="29403"/>
    <cellStyle name="Normal 2 3 2 37" xfId="29404"/>
    <cellStyle name="Normal 2 3 2 38" xfId="29405"/>
    <cellStyle name="Normal 2 3 2 39" xfId="29406"/>
    <cellStyle name="Normal 2 3 2 4" xfId="29407"/>
    <cellStyle name="Normal 2 3 2 40" xfId="29408"/>
    <cellStyle name="Normal 2 3 2 41" xfId="29409"/>
    <cellStyle name="Normal 2 3 2 42" xfId="29410"/>
    <cellStyle name="Normal 2 3 2 43" xfId="29411"/>
    <cellStyle name="Normal 2 3 2 44" xfId="29412"/>
    <cellStyle name="Normal 2 3 2 5" xfId="29413"/>
    <cellStyle name="Normal 2 3 2 6" xfId="29414"/>
    <cellStyle name="Normal 2 3 2 7" xfId="29415"/>
    <cellStyle name="Normal 2 3 2 8" xfId="29416"/>
    <cellStyle name="Normal 2 3 2 9" xfId="29417"/>
    <cellStyle name="Normal 2 3 20" xfId="29418"/>
    <cellStyle name="Normal 2 3 20 2" xfId="29419"/>
    <cellStyle name="Normal 2 3 20 3" xfId="29420"/>
    <cellStyle name="Normal 2 3 20 4" xfId="29421"/>
    <cellStyle name="Normal 2 3 20 5" xfId="29422"/>
    <cellStyle name="Normal 2 3 20 6" xfId="29423"/>
    <cellStyle name="Normal 2 3 20 7" xfId="29424"/>
    <cellStyle name="Normal 2 3 21" xfId="29425"/>
    <cellStyle name="Normal 2 3 21 2" xfId="29426"/>
    <cellStyle name="Normal 2 3 21 3" xfId="29427"/>
    <cellStyle name="Normal 2 3 21 4" xfId="29428"/>
    <cellStyle name="Normal 2 3 21 5" xfId="29429"/>
    <cellStyle name="Normal 2 3 21 6" xfId="29430"/>
    <cellStyle name="Normal 2 3 21 7" xfId="29431"/>
    <cellStyle name="Normal 2 3 22" xfId="29432"/>
    <cellStyle name="Normal 2 3 22 2" xfId="29433"/>
    <cellStyle name="Normal 2 3 22 3" xfId="29434"/>
    <cellStyle name="Normal 2 3 22 4" xfId="29435"/>
    <cellStyle name="Normal 2 3 22 5" xfId="29436"/>
    <cellStyle name="Normal 2 3 22 6" xfId="29437"/>
    <cellStyle name="Normal 2 3 22 7" xfId="29438"/>
    <cellStyle name="Normal 2 3 23" xfId="29439"/>
    <cellStyle name="Normal 2 3 23 2" xfId="29440"/>
    <cellStyle name="Normal 2 3 23 3" xfId="29441"/>
    <cellStyle name="Normal 2 3 23 4" xfId="29442"/>
    <cellStyle name="Normal 2 3 23 5" xfId="29443"/>
    <cellStyle name="Normal 2 3 23 6" xfId="29444"/>
    <cellStyle name="Normal 2 3 23 7" xfId="29445"/>
    <cellStyle name="Normal 2 3 24" xfId="29446"/>
    <cellStyle name="Normal 2 3 24 2" xfId="29447"/>
    <cellStyle name="Normal 2 3 24 3" xfId="29448"/>
    <cellStyle name="Normal 2 3 24 4" xfId="29449"/>
    <cellStyle name="Normal 2 3 24 5" xfId="29450"/>
    <cellStyle name="Normal 2 3 24 6" xfId="29451"/>
    <cellStyle name="Normal 2 3 24 7" xfId="29452"/>
    <cellStyle name="Normal 2 3 25" xfId="29453"/>
    <cellStyle name="Normal 2 3 25 2" xfId="29454"/>
    <cellStyle name="Normal 2 3 25 3" xfId="29455"/>
    <cellStyle name="Normal 2 3 25 4" xfId="29456"/>
    <cellStyle name="Normal 2 3 25 5" xfId="29457"/>
    <cellStyle name="Normal 2 3 25 6" xfId="29458"/>
    <cellStyle name="Normal 2 3 25 7" xfId="29459"/>
    <cellStyle name="Normal 2 3 26" xfId="29460"/>
    <cellStyle name="Normal 2 3 26 2" xfId="29461"/>
    <cellStyle name="Normal 2 3 26 3" xfId="29462"/>
    <cellStyle name="Normal 2 3 26 4" xfId="29463"/>
    <cellStyle name="Normal 2 3 26 5" xfId="29464"/>
    <cellStyle name="Normal 2 3 26 6" xfId="29465"/>
    <cellStyle name="Normal 2 3 26 7" xfId="29466"/>
    <cellStyle name="Normal 2 3 27" xfId="29467"/>
    <cellStyle name="Normal 2 3 28" xfId="29468"/>
    <cellStyle name="Normal 2 3 29" xfId="29469"/>
    <cellStyle name="Normal 2 3 3" xfId="29470"/>
    <cellStyle name="Normal 2 3 3 10" xfId="29471"/>
    <cellStyle name="Normal 2 3 3 11" xfId="29472"/>
    <cellStyle name="Normal 2 3 3 2" xfId="29473"/>
    <cellStyle name="Normal 2 3 3 2 2" xfId="29474"/>
    <cellStyle name="Normal 2 3 3 2 3" xfId="29475"/>
    <cellStyle name="Normal 2 3 3 3" xfId="29476"/>
    <cellStyle name="Normal 2 3 3 3 2" xfId="29477"/>
    <cellStyle name="Normal 2 3 3 4" xfId="29478"/>
    <cellStyle name="Normal 2 3 3 5" xfId="29479"/>
    <cellStyle name="Normal 2 3 3 6" xfId="29480"/>
    <cellStyle name="Normal 2 3 3 7" xfId="29481"/>
    <cellStyle name="Normal 2 3 3 8" xfId="29482"/>
    <cellStyle name="Normal 2 3 3 9" xfId="29483"/>
    <cellStyle name="Normal 2 3 30" xfId="29484"/>
    <cellStyle name="Normal 2 3 31" xfId="29485"/>
    <cellStyle name="Normal 2 3 32" xfId="29486"/>
    <cellStyle name="Normal 2 3 33" xfId="29487"/>
    <cellStyle name="Normal 2 3 34" xfId="29488"/>
    <cellStyle name="Normal 2 3 35" xfId="29489"/>
    <cellStyle name="Normal 2 3 36" xfId="29490"/>
    <cellStyle name="Normal 2 3 37" xfId="29491"/>
    <cellStyle name="Normal 2 3 38" xfId="29492"/>
    <cellStyle name="Normal 2 3 39" xfId="29493"/>
    <cellStyle name="Normal 2 3 4" xfId="29494"/>
    <cellStyle name="Normal 2 3 4 2" xfId="29495"/>
    <cellStyle name="Normal 2 3 4 2 2" xfId="29496"/>
    <cellStyle name="Normal 2 3 4 2 3" xfId="29497"/>
    <cellStyle name="Normal 2 3 4 3" xfId="29498"/>
    <cellStyle name="Normal 2 3 40" xfId="29499"/>
    <cellStyle name="Normal 2 3 41" xfId="29500"/>
    <cellStyle name="Normal 2 3 42" xfId="29501"/>
    <cellStyle name="Normal 2 3 43" xfId="29502"/>
    <cellStyle name="Normal 2 3 44" xfId="29503"/>
    <cellStyle name="Normal 2 3 45" xfId="29504"/>
    <cellStyle name="Normal 2 3 46" xfId="29505"/>
    <cellStyle name="Normal 2 3 47" xfId="29506"/>
    <cellStyle name="Normal 2 3 48" xfId="29507"/>
    <cellStyle name="Normal 2 3 49" xfId="29508"/>
    <cellStyle name="Normal 2 3 5" xfId="29509"/>
    <cellStyle name="Normal 2 3 5 10" xfId="29510"/>
    <cellStyle name="Normal 2 3 5 11" xfId="29511"/>
    <cellStyle name="Normal 2 3 5 2" xfId="29512"/>
    <cellStyle name="Normal 2 3 5 2 2" xfId="29513"/>
    <cellStyle name="Normal 2 3 5 2 3" xfId="29514"/>
    <cellStyle name="Normal 2 3 5 2 4" xfId="29515"/>
    <cellStyle name="Normal 2 3 5 2 5" xfId="29516"/>
    <cellStyle name="Normal 2 3 5 2 6" xfId="29517"/>
    <cellStyle name="Normal 2 3 5 2 7" xfId="29518"/>
    <cellStyle name="Normal 2 3 5 3" xfId="29519"/>
    <cellStyle name="Normal 2 3 5 4" xfId="29520"/>
    <cellStyle name="Normal 2 3 5 5" xfId="29521"/>
    <cellStyle name="Normal 2 3 5 6" xfId="29522"/>
    <cellStyle name="Normal 2 3 5 7" xfId="29523"/>
    <cellStyle name="Normal 2 3 5 8" xfId="29524"/>
    <cellStyle name="Normal 2 3 5 9" xfId="29525"/>
    <cellStyle name="Normal 2 3 50" xfId="29526"/>
    <cellStyle name="Normal 2 3 51" xfId="29527"/>
    <cellStyle name="Normal 2 3 51 2" xfId="29528"/>
    <cellStyle name="Normal 2 3 52" xfId="29529"/>
    <cellStyle name="Normal 2 3 53" xfId="29530"/>
    <cellStyle name="Normal 2 3 54" xfId="29531"/>
    <cellStyle name="Normal 2 3 55" xfId="29532"/>
    <cellStyle name="Normal 2 3 56" xfId="29533"/>
    <cellStyle name="Normal 2 3 57" xfId="29534"/>
    <cellStyle name="Normal 2 3 58" xfId="29535"/>
    <cellStyle name="Normal 2 3 59" xfId="29536"/>
    <cellStyle name="Normal 2 3 6" xfId="29537"/>
    <cellStyle name="Normal 2 3 6 10" xfId="29538"/>
    <cellStyle name="Normal 2 3 6 11" xfId="29539"/>
    <cellStyle name="Normal 2 3 6 2" xfId="29540"/>
    <cellStyle name="Normal 2 3 6 2 2" xfId="29541"/>
    <cellStyle name="Normal 2 3 6 2 3" xfId="29542"/>
    <cellStyle name="Normal 2 3 6 2 4" xfId="29543"/>
    <cellStyle name="Normal 2 3 6 2 5" xfId="29544"/>
    <cellStyle name="Normal 2 3 6 2 6" xfId="29545"/>
    <cellStyle name="Normal 2 3 6 2 7" xfId="29546"/>
    <cellStyle name="Normal 2 3 6 3" xfId="29547"/>
    <cellStyle name="Normal 2 3 6 4" xfId="29548"/>
    <cellStyle name="Normal 2 3 6 5" xfId="29549"/>
    <cellStyle name="Normal 2 3 6 6" xfId="29550"/>
    <cellStyle name="Normal 2 3 6 7" xfId="29551"/>
    <cellStyle name="Normal 2 3 6 8" xfId="29552"/>
    <cellStyle name="Normal 2 3 6 9" xfId="29553"/>
    <cellStyle name="Normal 2 3 60" xfId="29554"/>
    <cellStyle name="Normal 2 3 61" xfId="29555"/>
    <cellStyle name="Normal 2 3 62" xfId="29556"/>
    <cellStyle name="Normal 2 3 63" xfId="29557"/>
    <cellStyle name="Normal 2 3 64" xfId="29558"/>
    <cellStyle name="Normal 2 3 65" xfId="29559"/>
    <cellStyle name="Normal 2 3 66" xfId="29560"/>
    <cellStyle name="Normal 2 3 67" xfId="29561"/>
    <cellStyle name="Normal 2 3 68" xfId="29562"/>
    <cellStyle name="Normal 2 3 69" xfId="29563"/>
    <cellStyle name="Normal 2 3 7" xfId="29564"/>
    <cellStyle name="Normal 2 3 7 2" xfId="29565"/>
    <cellStyle name="Normal 2 3 7 3" xfId="29566"/>
    <cellStyle name="Normal 2 3 7 4" xfId="29567"/>
    <cellStyle name="Normal 2 3 7 5" xfId="29568"/>
    <cellStyle name="Normal 2 3 7 6" xfId="29569"/>
    <cellStyle name="Normal 2 3 7 7" xfId="29570"/>
    <cellStyle name="Normal 2 3 7 8" xfId="29571"/>
    <cellStyle name="Normal 2 3 70" xfId="29572"/>
    <cellStyle name="Normal 2 3 71" xfId="29573"/>
    <cellStyle name="Normal 2 3 72" xfId="29574"/>
    <cellStyle name="Normal 2 3 73" xfId="29575"/>
    <cellStyle name="Normal 2 3 74" xfId="29576"/>
    <cellStyle name="Normal 2 3 75" xfId="29577"/>
    <cellStyle name="Normal 2 3 76" xfId="29578"/>
    <cellStyle name="Normal 2 3 77" xfId="29579"/>
    <cellStyle name="Normal 2 3 78" xfId="29580"/>
    <cellStyle name="Normal 2 3 79" xfId="29581"/>
    <cellStyle name="Normal 2 3 8" xfId="29582"/>
    <cellStyle name="Normal 2 3 8 2" xfId="29583"/>
    <cellStyle name="Normal 2 3 8 3" xfId="29584"/>
    <cellStyle name="Normal 2 3 8 4" xfId="29585"/>
    <cellStyle name="Normal 2 3 8 5" xfId="29586"/>
    <cellStyle name="Normal 2 3 8 6" xfId="29587"/>
    <cellStyle name="Normal 2 3 8 7" xfId="29588"/>
    <cellStyle name="Normal 2 3 8 8" xfId="29589"/>
    <cellStyle name="Normal 2 3 8 9" xfId="29590"/>
    <cellStyle name="Normal 2 3 80" xfId="29591"/>
    <cellStyle name="Normal 2 3 81" xfId="29592"/>
    <cellStyle name="Normal 2 3 82" xfId="29593"/>
    <cellStyle name="Normal 2 3 83" xfId="29594"/>
    <cellStyle name="Normal 2 3 84" xfId="29595"/>
    <cellStyle name="Normal 2 3 85" xfId="29596"/>
    <cellStyle name="Normal 2 3 86" xfId="29597"/>
    <cellStyle name="Normal 2 3 87" xfId="29598"/>
    <cellStyle name="Normal 2 3 88" xfId="29599"/>
    <cellStyle name="Normal 2 3 89" xfId="29600"/>
    <cellStyle name="Normal 2 3 9" xfId="29601"/>
    <cellStyle name="Normal 2 3 9 2" xfId="29602"/>
    <cellStyle name="Normal 2 3 9 3" xfId="29603"/>
    <cellStyle name="Normal 2 3 9 4" xfId="29604"/>
    <cellStyle name="Normal 2 3 9 5" xfId="29605"/>
    <cellStyle name="Normal 2 3 9 6" xfId="29606"/>
    <cellStyle name="Normal 2 3 9 7" xfId="29607"/>
    <cellStyle name="Normal 2 3 9 8" xfId="29608"/>
    <cellStyle name="Normal 2 3 90" xfId="29609"/>
    <cellStyle name="Normal 2 3 91" xfId="29610"/>
    <cellStyle name="Normal 2 3 92" xfId="29611"/>
    <cellStyle name="Normal 2 3 93" xfId="29612"/>
    <cellStyle name="Normal 2 3 94" xfId="29613"/>
    <cellStyle name="Normal 2 3 95" xfId="29614"/>
    <cellStyle name="Normal 2 30" xfId="29615"/>
    <cellStyle name="Normal 2 30 2" xfId="29616"/>
    <cellStyle name="Normal 2 30 3" xfId="29617"/>
    <cellStyle name="Normal 2 30 4" xfId="29618"/>
    <cellStyle name="Normal 2 30 5" xfId="29619"/>
    <cellStyle name="Normal 2 30 6" xfId="29620"/>
    <cellStyle name="Normal 2 30 7" xfId="29621"/>
    <cellStyle name="Normal 2 30 8" xfId="29622"/>
    <cellStyle name="Normal 2 31" xfId="29623"/>
    <cellStyle name="Normal 2 31 2" xfId="29624"/>
    <cellStyle name="Normal 2 31 3" xfId="29625"/>
    <cellStyle name="Normal 2 31 4" xfId="29626"/>
    <cellStyle name="Normal 2 31 5" xfId="29627"/>
    <cellStyle name="Normal 2 31 6" xfId="29628"/>
    <cellStyle name="Normal 2 31 7" xfId="29629"/>
    <cellStyle name="Normal 2 31 8" xfId="29630"/>
    <cellStyle name="Normal 2 32" xfId="29631"/>
    <cellStyle name="Normal 2 32 10" xfId="29632"/>
    <cellStyle name="Normal 2 32 11" xfId="29633"/>
    <cellStyle name="Normal 2 32 12" xfId="29634"/>
    <cellStyle name="Normal 2 32 13" xfId="29635"/>
    <cellStyle name="Normal 2 32 2" xfId="29636"/>
    <cellStyle name="Normal 2 32 2 2" xfId="29637"/>
    <cellStyle name="Normal 2 32 2 3" xfId="29638"/>
    <cellStyle name="Normal 2 32 2 4" xfId="29639"/>
    <cellStyle name="Normal 2 32 2 5" xfId="29640"/>
    <cellStyle name="Normal 2 32 2 6" xfId="29641"/>
    <cellStyle name="Normal 2 32 2 7" xfId="29642"/>
    <cellStyle name="Normal 2 32 3" xfId="29643"/>
    <cellStyle name="Normal 2 32 4" xfId="29644"/>
    <cellStyle name="Normal 2 32 5" xfId="29645"/>
    <cellStyle name="Normal 2 32 6" xfId="29646"/>
    <cellStyle name="Normal 2 32 7" xfId="29647"/>
    <cellStyle name="Normal 2 32 8" xfId="29648"/>
    <cellStyle name="Normal 2 32 9" xfId="29649"/>
    <cellStyle name="Normal 2 33" xfId="29650"/>
    <cellStyle name="Normal 2 33 2" xfId="29651"/>
    <cellStyle name="Normal 2 33 3" xfId="29652"/>
    <cellStyle name="Normal 2 33 4" xfId="29653"/>
    <cellStyle name="Normal 2 33 5" xfId="29654"/>
    <cellStyle name="Normal 2 33 6" xfId="29655"/>
    <cellStyle name="Normal 2 33 7" xfId="29656"/>
    <cellStyle name="Normal 2 33 8" xfId="29657"/>
    <cellStyle name="Normal 2 34" xfId="29658"/>
    <cellStyle name="Normal 2 34 2" xfId="29659"/>
    <cellStyle name="Normal 2 34 3" xfId="29660"/>
    <cellStyle name="Normal 2 34 4" xfId="29661"/>
    <cellStyle name="Normal 2 34 5" xfId="29662"/>
    <cellStyle name="Normal 2 34 6" xfId="29663"/>
    <cellStyle name="Normal 2 34 7" xfId="29664"/>
    <cellStyle name="Normal 2 34 8" xfId="29665"/>
    <cellStyle name="Normal 2 35" xfId="29666"/>
    <cellStyle name="Normal 2 35 2" xfId="29667"/>
    <cellStyle name="Normal 2 35 3" xfId="29668"/>
    <cellStyle name="Normal 2 35 4" xfId="29669"/>
    <cellStyle name="Normal 2 35 5" xfId="29670"/>
    <cellStyle name="Normal 2 35 6" xfId="29671"/>
    <cellStyle name="Normal 2 35 7" xfId="29672"/>
    <cellStyle name="Normal 2 35 8" xfId="29673"/>
    <cellStyle name="Normal 2 36" xfId="29674"/>
    <cellStyle name="Normal 2 36 2" xfId="29675"/>
    <cellStyle name="Normal 2 36 3" xfId="29676"/>
    <cellStyle name="Normal 2 36 4" xfId="29677"/>
    <cellStyle name="Normal 2 36 5" xfId="29678"/>
    <cellStyle name="Normal 2 36 6" xfId="29679"/>
    <cellStyle name="Normal 2 36 7" xfId="29680"/>
    <cellStyle name="Normal 2 36 8" xfId="29681"/>
    <cellStyle name="Normal 2 37" xfId="29682"/>
    <cellStyle name="Normal 2 37 2" xfId="29683"/>
    <cellStyle name="Normal 2 37 3" xfId="29684"/>
    <cellStyle name="Normal 2 37 4" xfId="29685"/>
    <cellStyle name="Normal 2 37 5" xfId="29686"/>
    <cellStyle name="Normal 2 37 6" xfId="29687"/>
    <cellStyle name="Normal 2 37 7" xfId="29688"/>
    <cellStyle name="Normal 2 38" xfId="29689"/>
    <cellStyle name="Normal 2 38 2" xfId="29690"/>
    <cellStyle name="Normal 2 38 3" xfId="29691"/>
    <cellStyle name="Normal 2 38 4" xfId="29692"/>
    <cellStyle name="Normal 2 38 5" xfId="29693"/>
    <cellStyle name="Normal 2 38 6" xfId="29694"/>
    <cellStyle name="Normal 2 38 7" xfId="29695"/>
    <cellStyle name="Normal 2 39" xfId="29696"/>
    <cellStyle name="Normal 2 39 2" xfId="29697"/>
    <cellStyle name="Normal 2 39 3" xfId="29698"/>
    <cellStyle name="Normal 2 39 4" xfId="29699"/>
    <cellStyle name="Normal 2 39 5" xfId="29700"/>
    <cellStyle name="Normal 2 39 6" xfId="29701"/>
    <cellStyle name="Normal 2 39 7" xfId="29702"/>
    <cellStyle name="Normal 2 4" xfId="150"/>
    <cellStyle name="Normal 2 4 10" xfId="29703"/>
    <cellStyle name="Normal 2 4 11" xfId="29704"/>
    <cellStyle name="Normal 2 4 12" xfId="29705"/>
    <cellStyle name="Normal 2 4 12 2" xfId="29706"/>
    <cellStyle name="Normal 2 4 13" xfId="29707"/>
    <cellStyle name="Normal 2 4 14" xfId="29708"/>
    <cellStyle name="Normal 2 4 15" xfId="29709"/>
    <cellStyle name="Normal 2 4 16" xfId="29710"/>
    <cellStyle name="Normal 2 4 17" xfId="29711"/>
    <cellStyle name="Normal 2 4 18" xfId="29712"/>
    <cellStyle name="Normal 2 4 19" xfId="29713"/>
    <cellStyle name="Normal 2 4 2" xfId="29714"/>
    <cellStyle name="Normal 2 4 2 10" xfId="29715"/>
    <cellStyle name="Normal 2 4 2 11" xfId="29716"/>
    <cellStyle name="Normal 2 4 2 12" xfId="29717"/>
    <cellStyle name="Normal 2 4 2 13" xfId="29718"/>
    <cellStyle name="Normal 2 4 2 14" xfId="29719"/>
    <cellStyle name="Normal 2 4 2 15" xfId="29720"/>
    <cellStyle name="Normal 2 4 2 16" xfId="29721"/>
    <cellStyle name="Normal 2 4 2 17" xfId="29722"/>
    <cellStyle name="Normal 2 4 2 18" xfId="29723"/>
    <cellStyle name="Normal 2 4 2 19" xfId="29724"/>
    <cellStyle name="Normal 2 4 2 2" xfId="29725"/>
    <cellStyle name="Normal 2 4 2 2 2" xfId="29726"/>
    <cellStyle name="Normal 2 4 2 2 3" xfId="29727"/>
    <cellStyle name="Normal 2 4 2 20" xfId="29728"/>
    <cellStyle name="Normal 2 4 2 21" xfId="29729"/>
    <cellStyle name="Normal 2 4 2 22" xfId="29730"/>
    <cellStyle name="Normal 2 4 2 23" xfId="29731"/>
    <cellStyle name="Normal 2 4 2 24" xfId="29732"/>
    <cellStyle name="Normal 2 4 2 25" xfId="29733"/>
    <cellStyle name="Normal 2 4 2 26" xfId="29734"/>
    <cellStyle name="Normal 2 4 2 27" xfId="29735"/>
    <cellStyle name="Normal 2 4 2 28" xfId="29736"/>
    <cellStyle name="Normal 2 4 2 29" xfId="29737"/>
    <cellStyle name="Normal 2 4 2 3" xfId="29738"/>
    <cellStyle name="Normal 2 4 2 30" xfId="29739"/>
    <cellStyle name="Normal 2 4 2 31" xfId="29740"/>
    <cellStyle name="Normal 2 4 2 32" xfId="29741"/>
    <cellStyle name="Normal 2 4 2 33" xfId="29742"/>
    <cellStyle name="Normal 2 4 2 34" xfId="29743"/>
    <cellStyle name="Normal 2 4 2 35" xfId="29744"/>
    <cellStyle name="Normal 2 4 2 36" xfId="29745"/>
    <cellStyle name="Normal 2 4 2 37" xfId="29746"/>
    <cellStyle name="Normal 2 4 2 38" xfId="29747"/>
    <cellStyle name="Normal 2 4 2 39" xfId="29748"/>
    <cellStyle name="Normal 2 4 2 4" xfId="29749"/>
    <cellStyle name="Normal 2 4 2 40" xfId="29750"/>
    <cellStyle name="Normal 2 4 2 41" xfId="29751"/>
    <cellStyle name="Normal 2 4 2 42" xfId="29752"/>
    <cellStyle name="Normal 2 4 2 43" xfId="29753"/>
    <cellStyle name="Normal 2 4 2 44" xfId="29754"/>
    <cellStyle name="Normal 2 4 2 45" xfId="29755"/>
    <cellStyle name="Normal 2 4 2 46" xfId="29756"/>
    <cellStyle name="Normal 2 4 2 47" xfId="29757"/>
    <cellStyle name="Normal 2 4 2 48" xfId="29758"/>
    <cellStyle name="Normal 2 4 2 49" xfId="29759"/>
    <cellStyle name="Normal 2 4 2 5" xfId="29760"/>
    <cellStyle name="Normal 2 4 2 50" xfId="29761"/>
    <cellStyle name="Normal 2 4 2 51" xfId="29762"/>
    <cellStyle name="Normal 2 4 2 52" xfId="29763"/>
    <cellStyle name="Normal 2 4 2 6" xfId="29764"/>
    <cellStyle name="Normal 2 4 2 7" xfId="29765"/>
    <cellStyle name="Normal 2 4 2 8" xfId="29766"/>
    <cellStyle name="Normal 2 4 2 9" xfId="29767"/>
    <cellStyle name="Normal 2 4 20" xfId="29768"/>
    <cellStyle name="Normal 2 4 21" xfId="29769"/>
    <cellStyle name="Normal 2 4 22" xfId="29770"/>
    <cellStyle name="Normal 2 4 23" xfId="29771"/>
    <cellStyle name="Normal 2 4 24" xfId="29772"/>
    <cellStyle name="Normal 2 4 25" xfId="29773"/>
    <cellStyle name="Normal 2 4 26" xfId="29774"/>
    <cellStyle name="Normal 2 4 27" xfId="29775"/>
    <cellStyle name="Normal 2 4 28" xfId="29776"/>
    <cellStyle name="Normal 2 4 29" xfId="29777"/>
    <cellStyle name="Normal 2 4 3" xfId="29778"/>
    <cellStyle name="Normal 2 4 3 10" xfId="29779"/>
    <cellStyle name="Normal 2 4 3 11" xfId="29780"/>
    <cellStyle name="Normal 2 4 3 2" xfId="29781"/>
    <cellStyle name="Normal 2 4 3 3" xfId="29782"/>
    <cellStyle name="Normal 2 4 3 4" xfId="29783"/>
    <cellStyle name="Normal 2 4 3 5" xfId="29784"/>
    <cellStyle name="Normal 2 4 3 6" xfId="29785"/>
    <cellStyle name="Normal 2 4 3 7" xfId="29786"/>
    <cellStyle name="Normal 2 4 3 8" xfId="29787"/>
    <cellStyle name="Normal 2 4 3 9" xfId="29788"/>
    <cellStyle name="Normal 2 4 30" xfId="29789"/>
    <cellStyle name="Normal 2 4 31" xfId="29790"/>
    <cellStyle name="Normal 2 4 32" xfId="29791"/>
    <cellStyle name="Normal 2 4 33" xfId="29792"/>
    <cellStyle name="Normal 2 4 34" xfId="29793"/>
    <cellStyle name="Normal 2 4 35" xfId="29794"/>
    <cellStyle name="Normal 2 4 36" xfId="29795"/>
    <cellStyle name="Normal 2 4 37" xfId="29796"/>
    <cellStyle name="Normal 2 4 38" xfId="29797"/>
    <cellStyle name="Normal 2 4 39" xfId="29798"/>
    <cellStyle name="Normal 2 4 4" xfId="29799"/>
    <cellStyle name="Normal 2 4 4 10" xfId="29800"/>
    <cellStyle name="Normal 2 4 4 11" xfId="29801"/>
    <cellStyle name="Normal 2 4 4 2" xfId="29802"/>
    <cellStyle name="Normal 2 4 4 3" xfId="29803"/>
    <cellStyle name="Normal 2 4 4 4" xfId="29804"/>
    <cellStyle name="Normal 2 4 4 5" xfId="29805"/>
    <cellStyle name="Normal 2 4 4 6" xfId="29806"/>
    <cellStyle name="Normal 2 4 4 7" xfId="29807"/>
    <cellStyle name="Normal 2 4 4 8" xfId="29808"/>
    <cellStyle name="Normal 2 4 4 9" xfId="29809"/>
    <cellStyle name="Normal 2 4 40" xfId="29810"/>
    <cellStyle name="Normal 2 4 41" xfId="29811"/>
    <cellStyle name="Normal 2 4 42" xfId="29812"/>
    <cellStyle name="Normal 2 4 43" xfId="29813"/>
    <cellStyle name="Normal 2 4 44" xfId="29814"/>
    <cellStyle name="Normal 2 4 45" xfId="29815"/>
    <cellStyle name="Normal 2 4 46" xfId="29816"/>
    <cellStyle name="Normal 2 4 47" xfId="29817"/>
    <cellStyle name="Normal 2 4 48" xfId="29818"/>
    <cellStyle name="Normal 2 4 49" xfId="29819"/>
    <cellStyle name="Normal 2 4 5" xfId="29820"/>
    <cellStyle name="Normal 2 4 5 2" xfId="29821"/>
    <cellStyle name="Normal 2 4 5 3" xfId="29822"/>
    <cellStyle name="Normal 2 4 5 4" xfId="29823"/>
    <cellStyle name="Normal 2 4 5 5" xfId="29824"/>
    <cellStyle name="Normal 2 4 5 6" xfId="29825"/>
    <cellStyle name="Normal 2 4 5 7" xfId="29826"/>
    <cellStyle name="Normal 2 4 5 8" xfId="29827"/>
    <cellStyle name="Normal 2 4 5 9" xfId="29828"/>
    <cellStyle name="Normal 2 4 50" xfId="29829"/>
    <cellStyle name="Normal 2 4 51" xfId="29830"/>
    <cellStyle name="Normal 2 4 52" xfId="29831"/>
    <cellStyle name="Normal 2 4 53" xfId="29832"/>
    <cellStyle name="Normal 2 4 54" xfId="29833"/>
    <cellStyle name="Normal 2 4 55" xfId="29834"/>
    <cellStyle name="Normal 2 4 56" xfId="29835"/>
    <cellStyle name="Normal 2 4 6" xfId="29836"/>
    <cellStyle name="Normal 2 4 6 2" xfId="29837"/>
    <cellStyle name="Normal 2 4 6 3" xfId="29838"/>
    <cellStyle name="Normal 2 4 6 4" xfId="29839"/>
    <cellStyle name="Normal 2 4 6 5" xfId="29840"/>
    <cellStyle name="Normal 2 4 6 6" xfId="29841"/>
    <cellStyle name="Normal 2 4 6 7" xfId="29842"/>
    <cellStyle name="Normal 2 4 7" xfId="29843"/>
    <cellStyle name="Normal 2 4 7 2" xfId="29844"/>
    <cellStyle name="Normal 2 4 7 3" xfId="29845"/>
    <cellStyle name="Normal 2 4 7 4" xfId="29846"/>
    <cellStyle name="Normal 2 4 7 5" xfId="29847"/>
    <cellStyle name="Normal 2 4 7 6" xfId="29848"/>
    <cellStyle name="Normal 2 4 7 7" xfId="29849"/>
    <cellStyle name="Normal 2 4 8" xfId="29850"/>
    <cellStyle name="Normal 2 4 8 2" xfId="29851"/>
    <cellStyle name="Normal 2 4 8 3" xfId="29852"/>
    <cellStyle name="Normal 2 4 8 4" xfId="29853"/>
    <cellStyle name="Normal 2 4 8 5" xfId="29854"/>
    <cellStyle name="Normal 2 4 8 6" xfId="29855"/>
    <cellStyle name="Normal 2 4 9" xfId="29856"/>
    <cellStyle name="Normal 2 4 9 2" xfId="29857"/>
    <cellStyle name="Normal 2 4 9 3" xfId="29858"/>
    <cellStyle name="Normal 2 4 9 4" xfId="29859"/>
    <cellStyle name="Normal 2 4 9 5" xfId="29860"/>
    <cellStyle name="Normal 2 40" xfId="29861"/>
    <cellStyle name="Normal 2 40 2" xfId="29862"/>
    <cellStyle name="Normal 2 40 3" xfId="29863"/>
    <cellStyle name="Normal 2 40 4" xfId="29864"/>
    <cellStyle name="Normal 2 40 5" xfId="29865"/>
    <cellStyle name="Normal 2 40 6" xfId="29866"/>
    <cellStyle name="Normal 2 40 7" xfId="29867"/>
    <cellStyle name="Normal 2 41" xfId="29868"/>
    <cellStyle name="Normal 2 41 2" xfId="29869"/>
    <cellStyle name="Normal 2 41 3" xfId="29870"/>
    <cellStyle name="Normal 2 41 4" xfId="29871"/>
    <cellStyle name="Normal 2 41 5" xfId="29872"/>
    <cellStyle name="Normal 2 41 6" xfId="29873"/>
    <cellStyle name="Normal 2 41 7" xfId="29874"/>
    <cellStyle name="Normal 2 42" xfId="29875"/>
    <cellStyle name="Normal 2 42 2" xfId="29876"/>
    <cellStyle name="Normal 2 42 3" xfId="29877"/>
    <cellStyle name="Normal 2 42 4" xfId="29878"/>
    <cellStyle name="Normal 2 42 5" xfId="29879"/>
    <cellStyle name="Normal 2 42 6" xfId="29880"/>
    <cellStyle name="Normal 2 42 7" xfId="29881"/>
    <cellStyle name="Normal 2 43" xfId="29882"/>
    <cellStyle name="Normal 2 43 2" xfId="29883"/>
    <cellStyle name="Normal 2 43 3" xfId="29884"/>
    <cellStyle name="Normal 2 43 4" xfId="29885"/>
    <cellStyle name="Normal 2 43 5" xfId="29886"/>
    <cellStyle name="Normal 2 43 6" xfId="29887"/>
    <cellStyle name="Normal 2 43 7" xfId="29888"/>
    <cellStyle name="Normal 2 44" xfId="29889"/>
    <cellStyle name="Normal 2 44 2" xfId="29890"/>
    <cellStyle name="Normal 2 44 3" xfId="29891"/>
    <cellStyle name="Normal 2 44 4" xfId="29892"/>
    <cellStyle name="Normal 2 44 5" xfId="29893"/>
    <cellStyle name="Normal 2 44 6" xfId="29894"/>
    <cellStyle name="Normal 2 44 7" xfId="29895"/>
    <cellStyle name="Normal 2 45" xfId="29896"/>
    <cellStyle name="Normal 2 45 2" xfId="29897"/>
    <cellStyle name="Normal 2 45 3" xfId="29898"/>
    <cellStyle name="Normal 2 45 4" xfId="29899"/>
    <cellStyle name="Normal 2 45 5" xfId="29900"/>
    <cellStyle name="Normal 2 45 6" xfId="29901"/>
    <cellStyle name="Normal 2 45 7" xfId="29902"/>
    <cellStyle name="Normal 2 46" xfId="29903"/>
    <cellStyle name="Normal 2 46 2" xfId="29904"/>
    <cellStyle name="Normal 2 46 3" xfId="29905"/>
    <cellStyle name="Normal 2 46 4" xfId="29906"/>
    <cellStyle name="Normal 2 46 5" xfId="29907"/>
    <cellStyle name="Normal 2 46 6" xfId="29908"/>
    <cellStyle name="Normal 2 46 7" xfId="29909"/>
    <cellStyle name="Normal 2 47" xfId="29910"/>
    <cellStyle name="Normal 2 47 2" xfId="29911"/>
    <cellStyle name="Normal 2 47 3" xfId="29912"/>
    <cellStyle name="Normal 2 47 4" xfId="29913"/>
    <cellStyle name="Normal 2 47 5" xfId="29914"/>
    <cellStyle name="Normal 2 47 6" xfId="29915"/>
    <cellStyle name="Normal 2 47 7" xfId="29916"/>
    <cellStyle name="Normal 2 48" xfId="29917"/>
    <cellStyle name="Normal 2 49" xfId="29918"/>
    <cellStyle name="Normal 2 5" xfId="151"/>
    <cellStyle name="Normal 2 5 10" xfId="29919"/>
    <cellStyle name="Normal 2 5 11" xfId="29920"/>
    <cellStyle name="Normal 2 5 12" xfId="29921"/>
    <cellStyle name="Normal 2 5 13" xfId="29922"/>
    <cellStyle name="Normal 2 5 14" xfId="29923"/>
    <cellStyle name="Normal 2 5 15" xfId="29924"/>
    <cellStyle name="Normal 2 5 16" xfId="29925"/>
    <cellStyle name="Normal 2 5 17" xfId="29926"/>
    <cellStyle name="Normal 2 5 18" xfId="29927"/>
    <cellStyle name="Normal 2 5 19" xfId="29928"/>
    <cellStyle name="Normal 2 5 2" xfId="29929"/>
    <cellStyle name="Normal 2 5 2 10" xfId="29930"/>
    <cellStyle name="Normal 2 5 2 11" xfId="29931"/>
    <cellStyle name="Normal 2 5 2 12" xfId="29932"/>
    <cellStyle name="Normal 2 5 2 13" xfId="29933"/>
    <cellStyle name="Normal 2 5 2 14" xfId="29934"/>
    <cellStyle name="Normal 2 5 2 15" xfId="29935"/>
    <cellStyle name="Normal 2 5 2 16" xfId="29936"/>
    <cellStyle name="Normal 2 5 2 17" xfId="29937"/>
    <cellStyle name="Normal 2 5 2 18" xfId="29938"/>
    <cellStyle name="Normal 2 5 2 19" xfId="29939"/>
    <cellStyle name="Normal 2 5 2 2" xfId="29940"/>
    <cellStyle name="Normal 2 5 2 2 2" xfId="29941"/>
    <cellStyle name="Normal 2 5 2 20" xfId="29942"/>
    <cellStyle name="Normal 2 5 2 21" xfId="29943"/>
    <cellStyle name="Normal 2 5 2 22" xfId="29944"/>
    <cellStyle name="Normal 2 5 2 23" xfId="29945"/>
    <cellStyle name="Normal 2 5 2 24" xfId="29946"/>
    <cellStyle name="Normal 2 5 2 25" xfId="29947"/>
    <cellStyle name="Normal 2 5 2 26" xfId="29948"/>
    <cellStyle name="Normal 2 5 2 27" xfId="29949"/>
    <cellStyle name="Normal 2 5 2 28" xfId="29950"/>
    <cellStyle name="Normal 2 5 2 29" xfId="29951"/>
    <cellStyle name="Normal 2 5 2 3" xfId="29952"/>
    <cellStyle name="Normal 2 5 2 30" xfId="29953"/>
    <cellStyle name="Normal 2 5 2 31" xfId="29954"/>
    <cellStyle name="Normal 2 5 2 32" xfId="29955"/>
    <cellStyle name="Normal 2 5 2 33" xfId="29956"/>
    <cellStyle name="Normal 2 5 2 34" xfId="29957"/>
    <cellStyle name="Normal 2 5 2 35" xfId="29958"/>
    <cellStyle name="Normal 2 5 2 36" xfId="29959"/>
    <cellStyle name="Normal 2 5 2 37" xfId="29960"/>
    <cellStyle name="Normal 2 5 2 38" xfId="29961"/>
    <cellStyle name="Normal 2 5 2 39" xfId="29962"/>
    <cellStyle name="Normal 2 5 2 4" xfId="29963"/>
    <cellStyle name="Normal 2 5 2 40" xfId="29964"/>
    <cellStyle name="Normal 2 5 2 41" xfId="29965"/>
    <cellStyle name="Normal 2 5 2 42" xfId="29966"/>
    <cellStyle name="Normal 2 5 2 43" xfId="29967"/>
    <cellStyle name="Normal 2 5 2 44" xfId="29968"/>
    <cellStyle name="Normal 2 5 2 45" xfId="29969"/>
    <cellStyle name="Normal 2 5 2 46" xfId="29970"/>
    <cellStyle name="Normal 2 5 2 47" xfId="29971"/>
    <cellStyle name="Normal 2 5 2 5" xfId="29972"/>
    <cellStyle name="Normal 2 5 2 6" xfId="29973"/>
    <cellStyle name="Normal 2 5 2 7" xfId="29974"/>
    <cellStyle name="Normal 2 5 2 8" xfId="29975"/>
    <cellStyle name="Normal 2 5 2 9" xfId="29976"/>
    <cellStyle name="Normal 2 5 20" xfId="29977"/>
    <cellStyle name="Normal 2 5 21" xfId="29978"/>
    <cellStyle name="Normal 2 5 22" xfId="29979"/>
    <cellStyle name="Normal 2 5 23" xfId="29980"/>
    <cellStyle name="Normal 2 5 24" xfId="29981"/>
    <cellStyle name="Normal 2 5 25" xfId="29982"/>
    <cellStyle name="Normal 2 5 26" xfId="29983"/>
    <cellStyle name="Normal 2 5 27" xfId="29984"/>
    <cellStyle name="Normal 2 5 28" xfId="29985"/>
    <cellStyle name="Normal 2 5 29" xfId="29986"/>
    <cellStyle name="Normal 2 5 3" xfId="29987"/>
    <cellStyle name="Normal 2 5 3 2" xfId="29988"/>
    <cellStyle name="Normal 2 5 30" xfId="29989"/>
    <cellStyle name="Normal 2 5 31" xfId="29990"/>
    <cellStyle name="Normal 2 5 32" xfId="29991"/>
    <cellStyle name="Normal 2 5 33" xfId="29992"/>
    <cellStyle name="Normal 2 5 4" xfId="29993"/>
    <cellStyle name="Normal 2 5 4 2" xfId="29994"/>
    <cellStyle name="Normal 2 5 5" xfId="29995"/>
    <cellStyle name="Normal 2 5 5 2" xfId="29996"/>
    <cellStyle name="Normal 2 5 6" xfId="29997"/>
    <cellStyle name="Normal 2 5 6 2" xfId="29998"/>
    <cellStyle name="Normal 2 5 7" xfId="29999"/>
    <cellStyle name="Normal 2 5 8" xfId="30000"/>
    <cellStyle name="Normal 2 5 9" xfId="30001"/>
    <cellStyle name="Normal 2 50" xfId="30002"/>
    <cellStyle name="Normal 2 51" xfId="30003"/>
    <cellStyle name="Normal 2 52" xfId="30004"/>
    <cellStyle name="Normal 2 53" xfId="30005"/>
    <cellStyle name="Normal 2 54" xfId="30006"/>
    <cellStyle name="Normal 2 55" xfId="30007"/>
    <cellStyle name="Normal 2 56" xfId="30008"/>
    <cellStyle name="Normal 2 57" xfId="30009"/>
    <cellStyle name="Normal 2 58" xfId="30010"/>
    <cellStyle name="Normal 2 59" xfId="30011"/>
    <cellStyle name="Normal 2 6" xfId="152"/>
    <cellStyle name="Normal 2 6 10" xfId="30012"/>
    <cellStyle name="Normal 2 6 11" xfId="30013"/>
    <cellStyle name="Normal 2 6 12" xfId="30014"/>
    <cellStyle name="Normal 2 6 13" xfId="30015"/>
    <cellStyle name="Normal 2 6 14" xfId="30016"/>
    <cellStyle name="Normal 2 6 2" xfId="30017"/>
    <cellStyle name="Normal 2 6 2 2" xfId="30018"/>
    <cellStyle name="Normal 2 6 3" xfId="30019"/>
    <cellStyle name="Normal 2 6 4" xfId="30020"/>
    <cellStyle name="Normal 2 6 5" xfId="30021"/>
    <cellStyle name="Normal 2 6 5 2" xfId="30022"/>
    <cellStyle name="Normal 2 6 6" xfId="30023"/>
    <cellStyle name="Normal 2 6 7" xfId="30024"/>
    <cellStyle name="Normal 2 6 8" xfId="30025"/>
    <cellStyle name="Normal 2 6 9" xfId="30026"/>
    <cellStyle name="Normal 2 60" xfId="30027"/>
    <cellStyle name="Normal 2 61" xfId="30028"/>
    <cellStyle name="Normal 2 62" xfId="30029"/>
    <cellStyle name="Normal 2 63" xfId="30030"/>
    <cellStyle name="Normal 2 64" xfId="30031"/>
    <cellStyle name="Normal 2 64 2" xfId="30032"/>
    <cellStyle name="Normal 2 65" xfId="30033"/>
    <cellStyle name="Normal 2 66" xfId="30034"/>
    <cellStyle name="Normal 2 67" xfId="30035"/>
    <cellStyle name="Normal 2 68" xfId="30036"/>
    <cellStyle name="Normal 2 69" xfId="30037"/>
    <cellStyle name="Normal 2 7" xfId="153"/>
    <cellStyle name="Normal 2 7 10" xfId="30038"/>
    <cellStyle name="Normal 2 7 10 2" xfId="30039"/>
    <cellStyle name="Normal 2 7 10 3" xfId="30040"/>
    <cellStyle name="Normal 2 7 10 4" xfId="30041"/>
    <cellStyle name="Normal 2 7 11" xfId="30042"/>
    <cellStyle name="Normal 2 7 12" xfId="30043"/>
    <cellStyle name="Normal 2 7 13" xfId="30044"/>
    <cellStyle name="Normal 2 7 14" xfId="30045"/>
    <cellStyle name="Normal 2 7 15" xfId="30046"/>
    <cellStyle name="Normal 2 7 16" xfId="30047"/>
    <cellStyle name="Normal 2 7 17" xfId="30048"/>
    <cellStyle name="Normal 2 7 18" xfId="30049"/>
    <cellStyle name="Normal 2 7 18 2" xfId="30050"/>
    <cellStyle name="Normal 2 7 19" xfId="30051"/>
    <cellStyle name="Normal 2 7 2" xfId="30052"/>
    <cellStyle name="Normal 2 7 2 10" xfId="30053"/>
    <cellStyle name="Normal 2 7 2 2" xfId="30054"/>
    <cellStyle name="Normal 2 7 2 2 2" xfId="30055"/>
    <cellStyle name="Normal 2 7 2 2 3" xfId="30056"/>
    <cellStyle name="Normal 2 7 2 2 4" xfId="30057"/>
    <cellStyle name="Normal 2 7 2 2 5" xfId="30058"/>
    <cellStyle name="Normal 2 7 2 2 6" xfId="30059"/>
    <cellStyle name="Normal 2 7 2 2 7" xfId="30060"/>
    <cellStyle name="Normal 2 7 2 3" xfId="30061"/>
    <cellStyle name="Normal 2 7 2 4" xfId="30062"/>
    <cellStyle name="Normal 2 7 2 5" xfId="30063"/>
    <cellStyle name="Normal 2 7 2 6" xfId="30064"/>
    <cellStyle name="Normal 2 7 2 7" xfId="30065"/>
    <cellStyle name="Normal 2 7 2 8" xfId="30066"/>
    <cellStyle name="Normal 2 7 2 9" xfId="30067"/>
    <cellStyle name="Normal 2 7 20" xfId="30068"/>
    <cellStyle name="Normal 2 7 21" xfId="30069"/>
    <cellStyle name="Normal 2 7 22" xfId="30070"/>
    <cellStyle name="Normal 2 7 23" xfId="30071"/>
    <cellStyle name="Normal 2 7 24" xfId="30072"/>
    <cellStyle name="Normal 2 7 25" xfId="30073"/>
    <cellStyle name="Normal 2 7 26" xfId="30074"/>
    <cellStyle name="Normal 2 7 27" xfId="30075"/>
    <cellStyle name="Normal 2 7 28" xfId="30076"/>
    <cellStyle name="Normal 2 7 29" xfId="30077"/>
    <cellStyle name="Normal 2 7 3" xfId="30078"/>
    <cellStyle name="Normal 2 7 4" xfId="30079"/>
    <cellStyle name="Normal 2 7 5" xfId="30080"/>
    <cellStyle name="Normal 2 7 6" xfId="30081"/>
    <cellStyle name="Normal 2 7 7" xfId="30082"/>
    <cellStyle name="Normal 2 7 8" xfId="30083"/>
    <cellStyle name="Normal 2 7 8 2" xfId="30084"/>
    <cellStyle name="Normal 2 7 8 3" xfId="30085"/>
    <cellStyle name="Normal 2 7 8 4" xfId="30086"/>
    <cellStyle name="Normal 2 7 8 5" xfId="30087"/>
    <cellStyle name="Normal 2 7 8 6" xfId="30088"/>
    <cellStyle name="Normal 2 7 8 7" xfId="30089"/>
    <cellStyle name="Normal 2 7 9" xfId="30090"/>
    <cellStyle name="Normal 2 7 9 2" xfId="30091"/>
    <cellStyle name="Normal 2 7 9 3" xfId="30092"/>
    <cellStyle name="Normal 2 7 9 4" xfId="30093"/>
    <cellStyle name="Normal 2 7 9 5" xfId="30094"/>
    <cellStyle name="Normal 2 70" xfId="30095"/>
    <cellStyle name="Normal 2 71" xfId="30096"/>
    <cellStyle name="Normal 2 72" xfId="30097"/>
    <cellStyle name="Normal 2 73" xfId="30098"/>
    <cellStyle name="Normal 2 74" xfId="30099"/>
    <cellStyle name="Normal 2 75" xfId="30100"/>
    <cellStyle name="Normal 2 76" xfId="30101"/>
    <cellStyle name="Normal 2 77" xfId="30102"/>
    <cellStyle name="Normal 2 78" xfId="30103"/>
    <cellStyle name="Normal 2 79" xfId="30104"/>
    <cellStyle name="Normal 2 8" xfId="154"/>
    <cellStyle name="Normal 2 8 2" xfId="30105"/>
    <cellStyle name="Normal 2 8 2 2" xfId="30106"/>
    <cellStyle name="Normal 2 8 2 3" xfId="30107"/>
    <cellStyle name="Normal 2 8 3" xfId="30108"/>
    <cellStyle name="Normal 2 8 4" xfId="30109"/>
    <cellStyle name="Normal 2 8 5" xfId="30110"/>
    <cellStyle name="Normal 2 8 6" xfId="30111"/>
    <cellStyle name="Normal 2 80" xfId="30112"/>
    <cellStyle name="Normal 2 81" xfId="30113"/>
    <cellStyle name="Normal 2 82" xfId="30114"/>
    <cellStyle name="Normal 2 83" xfId="30115"/>
    <cellStyle name="Normal 2 84" xfId="30116"/>
    <cellStyle name="Normal 2 85" xfId="30117"/>
    <cellStyle name="Normal 2 86" xfId="30118"/>
    <cellStyle name="Normal 2 87" xfId="30119"/>
    <cellStyle name="Normal 2 88" xfId="30120"/>
    <cellStyle name="Normal 2 89" xfId="30121"/>
    <cellStyle name="Normal 2 9" xfId="30122"/>
    <cellStyle name="Normal 2 9 2" xfId="30123"/>
    <cellStyle name="Normal 2 9 2 2" xfId="30124"/>
    <cellStyle name="Normal 2 9 3" xfId="30125"/>
    <cellStyle name="Normal 2 9 4" xfId="30126"/>
    <cellStyle name="Normal 2 9 5" xfId="30127"/>
    <cellStyle name="Normal 2 90" xfId="30128"/>
    <cellStyle name="Normal 2 91" xfId="30129"/>
    <cellStyle name="Normal 2 92" xfId="30130"/>
    <cellStyle name="Normal 2 93" xfId="30131"/>
    <cellStyle name="Normal 2 94" xfId="30132"/>
    <cellStyle name="Normal 2 95" xfId="30133"/>
    <cellStyle name="Normal 2 96" xfId="30134"/>
    <cellStyle name="Normal 2 97" xfId="30135"/>
    <cellStyle name="Normal 2 98" xfId="30136"/>
    <cellStyle name="Normal 2 99" xfId="30137"/>
    <cellStyle name="Normal 2_ASySSPS2012desagregados" xfId="30138"/>
    <cellStyle name="Normal 20" xfId="30139"/>
    <cellStyle name="Normal 20 2" xfId="30140"/>
    <cellStyle name="Normal 200" xfId="30141"/>
    <cellStyle name="Normal 200 2" xfId="30142"/>
    <cellStyle name="Normal 200 3" xfId="30143"/>
    <cellStyle name="Normal 200 4" xfId="30144"/>
    <cellStyle name="Normal 200 4 2" xfId="30145"/>
    <cellStyle name="Normal 200 5" xfId="30146"/>
    <cellStyle name="Normal 201" xfId="30147"/>
    <cellStyle name="Normal 201 2" xfId="30148"/>
    <cellStyle name="Normal 201 2 2" xfId="30149"/>
    <cellStyle name="Normal 201 2 3" xfId="30150"/>
    <cellStyle name="Normal 201 3" xfId="30151"/>
    <cellStyle name="Normal 201 4" xfId="30152"/>
    <cellStyle name="Normal 202" xfId="30153"/>
    <cellStyle name="Normal 202 2" xfId="30154"/>
    <cellStyle name="Normal 202 2 2" xfId="30155"/>
    <cellStyle name="Normal 202 3" xfId="30156"/>
    <cellStyle name="Normal 202 4" xfId="30157"/>
    <cellStyle name="Normal 203" xfId="30158"/>
    <cellStyle name="Normal 203 2" xfId="30159"/>
    <cellStyle name="Normal 203 2 2" xfId="30160"/>
    <cellStyle name="Normal 203 3" xfId="30161"/>
    <cellStyle name="Normal 203 4" xfId="30162"/>
    <cellStyle name="Normal 204" xfId="30163"/>
    <cellStyle name="Normal 204 2" xfId="30164"/>
    <cellStyle name="Normal 204 2 2" xfId="30165"/>
    <cellStyle name="Normal 204 3" xfId="30166"/>
    <cellStyle name="Normal 204 4" xfId="30167"/>
    <cellStyle name="Normal 205" xfId="30168"/>
    <cellStyle name="Normal 205 2" xfId="30169"/>
    <cellStyle name="Normal 205 2 2" xfId="30170"/>
    <cellStyle name="Normal 205 2 3" xfId="30171"/>
    <cellStyle name="Normal 205 3" xfId="30172"/>
    <cellStyle name="Normal 205 4" xfId="30173"/>
    <cellStyle name="Normal 206" xfId="30174"/>
    <cellStyle name="Normal 206 2" xfId="30175"/>
    <cellStyle name="Normal 207" xfId="30176"/>
    <cellStyle name="Normal 208" xfId="30177"/>
    <cellStyle name="Normal 209" xfId="30178"/>
    <cellStyle name="Normal 21" xfId="30179"/>
    <cellStyle name="Normal 21 2" xfId="30180"/>
    <cellStyle name="Normal 210" xfId="30181"/>
    <cellStyle name="Normal 211" xfId="30182"/>
    <cellStyle name="Normal 212" xfId="30183"/>
    <cellStyle name="Normal 213" xfId="30184"/>
    <cellStyle name="Normal 214" xfId="30185"/>
    <cellStyle name="Normal 215" xfId="30186"/>
    <cellStyle name="Normal 216" xfId="30187"/>
    <cellStyle name="Normal 217" xfId="30188"/>
    <cellStyle name="Normal 218" xfId="30189"/>
    <cellStyle name="Normal 219" xfId="30190"/>
    <cellStyle name="Normal 22" xfId="30191"/>
    <cellStyle name="Normal 22 2" xfId="30192"/>
    <cellStyle name="Normal 220" xfId="30193"/>
    <cellStyle name="Normal 221" xfId="30194"/>
    <cellStyle name="Normal 222" xfId="30195"/>
    <cellStyle name="Normal 223" xfId="30196"/>
    <cellStyle name="Normal 224" xfId="30197"/>
    <cellStyle name="Normal 225" xfId="30198"/>
    <cellStyle name="Normal 226" xfId="30199"/>
    <cellStyle name="Normal 227" xfId="30200"/>
    <cellStyle name="Normal 228" xfId="30201"/>
    <cellStyle name="Normal 229" xfId="30202"/>
    <cellStyle name="Normal 23" xfId="30203"/>
    <cellStyle name="Normal 23 2" xfId="30204"/>
    <cellStyle name="Normal 230" xfId="30205"/>
    <cellStyle name="Normal 231" xfId="30206"/>
    <cellStyle name="Normal 232" xfId="30207"/>
    <cellStyle name="Normal 233" xfId="30208"/>
    <cellStyle name="Normal 234" xfId="30209"/>
    <cellStyle name="Normal 235" xfId="30210"/>
    <cellStyle name="Normal 236" xfId="30211"/>
    <cellStyle name="Normal 237" xfId="30212"/>
    <cellStyle name="Normal 238" xfId="30213"/>
    <cellStyle name="Normal 239" xfId="30214"/>
    <cellStyle name="Normal 24" xfId="30215"/>
    <cellStyle name="Normal 24 2" xfId="30216"/>
    <cellStyle name="Normal 240" xfId="30217"/>
    <cellStyle name="Normal 241" xfId="30218"/>
    <cellStyle name="Normal 242" xfId="30219"/>
    <cellStyle name="Normal 243" xfId="30220"/>
    <cellStyle name="Normal 244" xfId="30221"/>
    <cellStyle name="Normal 245" xfId="30222"/>
    <cellStyle name="Normal 246" xfId="30223"/>
    <cellStyle name="Normal 247" xfId="30224"/>
    <cellStyle name="Normal 248" xfId="30225"/>
    <cellStyle name="Normal 249" xfId="30226"/>
    <cellStyle name="Normal 25" xfId="30227"/>
    <cellStyle name="Normal 25 10" xfId="30228"/>
    <cellStyle name="Normal 25 11" xfId="30229"/>
    <cellStyle name="Normal 25 12" xfId="30230"/>
    <cellStyle name="Normal 25 13" xfId="30231"/>
    <cellStyle name="Normal 25 13 2" xfId="30232"/>
    <cellStyle name="Normal 25 14" xfId="30233"/>
    <cellStyle name="Normal 25 15" xfId="30234"/>
    <cellStyle name="Normal 25 16" xfId="30235"/>
    <cellStyle name="Normal 25 17" xfId="30236"/>
    <cellStyle name="Normal 25 2" xfId="30237"/>
    <cellStyle name="Normal 25 3" xfId="30238"/>
    <cellStyle name="Normal 25 4" xfId="30239"/>
    <cellStyle name="Normal 25 5" xfId="30240"/>
    <cellStyle name="Normal 25 6" xfId="30241"/>
    <cellStyle name="Normal 25 7" xfId="30242"/>
    <cellStyle name="Normal 25 8" xfId="30243"/>
    <cellStyle name="Normal 25 9" xfId="30244"/>
    <cellStyle name="Normal 250" xfId="30245"/>
    <cellStyle name="Normal 251" xfId="30246"/>
    <cellStyle name="Normal 252" xfId="30247"/>
    <cellStyle name="Normal 253" xfId="30248"/>
    <cellStyle name="Normal 254" xfId="30249"/>
    <cellStyle name="Normal 255" xfId="30250"/>
    <cellStyle name="Normal 256" xfId="30251"/>
    <cellStyle name="Normal 257" xfId="30252"/>
    <cellStyle name="Normal 258" xfId="30253"/>
    <cellStyle name="Normal 259" xfId="30254"/>
    <cellStyle name="Normal 26" xfId="30255"/>
    <cellStyle name="Normal 26 2" xfId="30256"/>
    <cellStyle name="Normal 26 3" xfId="30257"/>
    <cellStyle name="Normal 260" xfId="30258"/>
    <cellStyle name="Normal 261" xfId="30259"/>
    <cellStyle name="Normal 262" xfId="30260"/>
    <cellStyle name="Normal 263" xfId="30261"/>
    <cellStyle name="Normal 264" xfId="30262"/>
    <cellStyle name="Normal 265" xfId="30263"/>
    <cellStyle name="Normal 266" xfId="30264"/>
    <cellStyle name="Normal 267" xfId="30265"/>
    <cellStyle name="Normal 268" xfId="30266"/>
    <cellStyle name="Normal 269" xfId="30267"/>
    <cellStyle name="Normal 27" xfId="30268"/>
    <cellStyle name="Normal 27 2" xfId="30269"/>
    <cellStyle name="Normal 27 3" xfId="30270"/>
    <cellStyle name="Normal 270" xfId="30271"/>
    <cellStyle name="Normal 271" xfId="30272"/>
    <cellStyle name="Normal 272" xfId="30273"/>
    <cellStyle name="Normal 273" xfId="30274"/>
    <cellStyle name="Normal 274" xfId="30275"/>
    <cellStyle name="Normal 275" xfId="30276"/>
    <cellStyle name="Normal 276" xfId="30277"/>
    <cellStyle name="Normal 277" xfId="30278"/>
    <cellStyle name="Normal 278" xfId="30279"/>
    <cellStyle name="Normal 279" xfId="30280"/>
    <cellStyle name="Normal 28" xfId="30281"/>
    <cellStyle name="Normal 28 2" xfId="30282"/>
    <cellStyle name="Normal 28 3" xfId="30283"/>
    <cellStyle name="Normal 280" xfId="30284"/>
    <cellStyle name="Normal 281" xfId="30285"/>
    <cellStyle name="Normal 282" xfId="30286"/>
    <cellStyle name="Normal 283" xfId="30287"/>
    <cellStyle name="Normal 284" xfId="30288"/>
    <cellStyle name="Normal 285" xfId="30289"/>
    <cellStyle name="Normal 286" xfId="30290"/>
    <cellStyle name="Normal 287" xfId="30291"/>
    <cellStyle name="Normal 288" xfId="30292"/>
    <cellStyle name="Normal 289" xfId="30293"/>
    <cellStyle name="Normal 29" xfId="30294"/>
    <cellStyle name="Normal 29 2" xfId="30295"/>
    <cellStyle name="Normal 290" xfId="30296"/>
    <cellStyle name="Normal 291" xfId="30297"/>
    <cellStyle name="Normal 292" xfId="30298"/>
    <cellStyle name="Normal 293" xfId="30299"/>
    <cellStyle name="Normal 294" xfId="30300"/>
    <cellStyle name="Normal 295" xfId="30301"/>
    <cellStyle name="Normal 3" xfId="3"/>
    <cellStyle name="Normal 3 10" xfId="30302"/>
    <cellStyle name="Normal 3 10 2" xfId="30303"/>
    <cellStyle name="Normal 3 100" xfId="30304"/>
    <cellStyle name="Normal 3 101" xfId="30305"/>
    <cellStyle name="Normal 3 102" xfId="30306"/>
    <cellStyle name="Normal 3 103" xfId="30307"/>
    <cellStyle name="Normal 3 104" xfId="30308"/>
    <cellStyle name="Normal 3 105" xfId="30309"/>
    <cellStyle name="Normal 3 106" xfId="30310"/>
    <cellStyle name="Normal 3 107" xfId="30311"/>
    <cellStyle name="Normal 3 108" xfId="30312"/>
    <cellStyle name="Normal 3 109" xfId="30313"/>
    <cellStyle name="Normal 3 11" xfId="30314"/>
    <cellStyle name="Normal 3 11 2" xfId="30315"/>
    <cellStyle name="Normal 3 110" xfId="30316"/>
    <cellStyle name="Normal 3 111" xfId="30317"/>
    <cellStyle name="Normal 3 112" xfId="30318"/>
    <cellStyle name="Normal 3 113" xfId="30319"/>
    <cellStyle name="Normal 3 114" xfId="30320"/>
    <cellStyle name="Normal 3 115" xfId="30321"/>
    <cellStyle name="Normal 3 116" xfId="30322"/>
    <cellStyle name="Normal 3 117" xfId="30323"/>
    <cellStyle name="Normal 3 118" xfId="30324"/>
    <cellStyle name="Normal 3 119" xfId="30325"/>
    <cellStyle name="Normal 3 12" xfId="30326"/>
    <cellStyle name="Normal 3 12 2" xfId="30327"/>
    <cellStyle name="Normal 3 12 2 2" xfId="30328"/>
    <cellStyle name="Normal 3 12 3" xfId="30329"/>
    <cellStyle name="Normal 3 12 4" xfId="30330"/>
    <cellStyle name="Normal 3 120" xfId="30331"/>
    <cellStyle name="Normal 3 13" xfId="30332"/>
    <cellStyle name="Normal 3 13 2" xfId="30333"/>
    <cellStyle name="Normal 3 13 2 2" xfId="30334"/>
    <cellStyle name="Normal 3 13 3" xfId="30335"/>
    <cellStyle name="Normal 3 13 4" xfId="30336"/>
    <cellStyle name="Normal 3 14" xfId="30337"/>
    <cellStyle name="Normal 3 14 2" xfId="30338"/>
    <cellStyle name="Normal 3 14 2 2" xfId="30339"/>
    <cellStyle name="Normal 3 14 3" xfId="30340"/>
    <cellStyle name="Normal 3 14 4" xfId="30341"/>
    <cellStyle name="Normal 3 15" xfId="30342"/>
    <cellStyle name="Normal 3 15 2" xfId="30343"/>
    <cellStyle name="Normal 3 15 2 2" xfId="30344"/>
    <cellStyle name="Normal 3 15 3" xfId="30345"/>
    <cellStyle name="Normal 3 15 4" xfId="30346"/>
    <cellStyle name="Normal 3 16" xfId="30347"/>
    <cellStyle name="Normal 3 16 2" xfId="30348"/>
    <cellStyle name="Normal 3 16 2 2" xfId="30349"/>
    <cellStyle name="Normal 3 16 3" xfId="30350"/>
    <cellStyle name="Normal 3 16 4" xfId="30351"/>
    <cellStyle name="Normal 3 17" xfId="30352"/>
    <cellStyle name="Normal 3 17 2" xfId="30353"/>
    <cellStyle name="Normal 3 17 2 2" xfId="30354"/>
    <cellStyle name="Normal 3 17 3" xfId="30355"/>
    <cellStyle name="Normal 3 17 4" xfId="30356"/>
    <cellStyle name="Normal 3 18" xfId="30357"/>
    <cellStyle name="Normal 3 18 2" xfId="30358"/>
    <cellStyle name="Normal 3 18 2 2" xfId="30359"/>
    <cellStyle name="Normal 3 18 3" xfId="30360"/>
    <cellStyle name="Normal 3 18 4" xfId="30361"/>
    <cellStyle name="Normal 3 19" xfId="30362"/>
    <cellStyle name="Normal 3 19 2" xfId="30363"/>
    <cellStyle name="Normal 3 19 2 2" xfId="30364"/>
    <cellStyle name="Normal 3 19 3" xfId="30365"/>
    <cellStyle name="Normal 3 19 4" xfId="30366"/>
    <cellStyle name="Normal 3 2" xfId="155"/>
    <cellStyle name="Normal 3 2 10" xfId="30367"/>
    <cellStyle name="Normal 3 2 11" xfId="30368"/>
    <cellStyle name="Normal 3 2 12" xfId="30369"/>
    <cellStyle name="Normal 3 2 13" xfId="30370"/>
    <cellStyle name="Normal 3 2 13 2" xfId="30371"/>
    <cellStyle name="Normal 3 2 14" xfId="30372"/>
    <cellStyle name="Normal 3 2 15" xfId="30373"/>
    <cellStyle name="Normal 3 2 16" xfId="30374"/>
    <cellStyle name="Normal 3 2 17" xfId="30375"/>
    <cellStyle name="Normal 3 2 18" xfId="30376"/>
    <cellStyle name="Normal 3 2 19" xfId="30377"/>
    <cellStyle name="Normal 3 2 2" xfId="156"/>
    <cellStyle name="Normal 3 2 2 2" xfId="30378"/>
    <cellStyle name="Normal 3 2 2 2 2" xfId="30379"/>
    <cellStyle name="Normal 3 2 2 2 3" xfId="30380"/>
    <cellStyle name="Normal 3 2 2 3" xfId="30381"/>
    <cellStyle name="Normal 3 2 2 4" xfId="30382"/>
    <cellStyle name="Normal 3 2 2 5" xfId="30383"/>
    <cellStyle name="Normal 3 2 2 6" xfId="30384"/>
    <cellStyle name="Normal 3 2 20" xfId="30385"/>
    <cellStyle name="Normal 3 2 21" xfId="30386"/>
    <cellStyle name="Normal 3 2 22" xfId="30387"/>
    <cellStyle name="Normal 3 2 23" xfId="30388"/>
    <cellStyle name="Normal 3 2 24" xfId="30389"/>
    <cellStyle name="Normal 3 2 25" xfId="30390"/>
    <cellStyle name="Normal 3 2 26" xfId="30391"/>
    <cellStyle name="Normal 3 2 27" xfId="30392"/>
    <cellStyle name="Normal 3 2 28" xfId="30393"/>
    <cellStyle name="Normal 3 2 29" xfId="30394"/>
    <cellStyle name="Normal 3 2 3" xfId="30395"/>
    <cellStyle name="Normal 3 2 3 2" xfId="30396"/>
    <cellStyle name="Normal 3 2 3 2 2" xfId="30397"/>
    <cellStyle name="Normal 3 2 3 3" xfId="30398"/>
    <cellStyle name="Normal 3 2 3 4" xfId="30399"/>
    <cellStyle name="Normal 3 2 30" xfId="30400"/>
    <cellStyle name="Normal 3 2 31" xfId="30401"/>
    <cellStyle name="Normal 3 2 32" xfId="30402"/>
    <cellStyle name="Normal 3 2 33" xfId="30403"/>
    <cellStyle name="Normal 3 2 34" xfId="30404"/>
    <cellStyle name="Normal 3 2 35" xfId="30405"/>
    <cellStyle name="Normal 3 2 36" xfId="30406"/>
    <cellStyle name="Normal 3 2 37" xfId="30407"/>
    <cellStyle name="Normal 3 2 38" xfId="30408"/>
    <cellStyle name="Normal 3 2 39" xfId="30409"/>
    <cellStyle name="Normal 3 2 4" xfId="30410"/>
    <cellStyle name="Normal 3 2 4 2" xfId="30411"/>
    <cellStyle name="Normal 3 2 4 2 2" xfId="30412"/>
    <cellStyle name="Normal 3 2 4 2 3" xfId="30413"/>
    <cellStyle name="Normal 3 2 4 3" xfId="30414"/>
    <cellStyle name="Normal 3 2 4 4" xfId="30415"/>
    <cellStyle name="Normal 3 2 4 5" xfId="30416"/>
    <cellStyle name="Normal 3 2 4 6" xfId="30417"/>
    <cellStyle name="Normal 3 2 4 7" xfId="30418"/>
    <cellStyle name="Normal 3 2 4 8" xfId="30419"/>
    <cellStyle name="Normal 3 2 4 9" xfId="30420"/>
    <cellStyle name="Normal 3 2 40" xfId="30421"/>
    <cellStyle name="Normal 3 2 41" xfId="30422"/>
    <cellStyle name="Normal 3 2 42" xfId="30423"/>
    <cellStyle name="Normal 3 2 43" xfId="30424"/>
    <cellStyle name="Normal 3 2 44" xfId="30425"/>
    <cellStyle name="Normal 3 2 45" xfId="30426"/>
    <cellStyle name="Normal 3 2 46" xfId="30427"/>
    <cellStyle name="Normal 3 2 47" xfId="30428"/>
    <cellStyle name="Normal 3 2 48" xfId="30429"/>
    <cellStyle name="Normal 3 2 5" xfId="30430"/>
    <cellStyle name="Normal 3 2 5 2" xfId="30431"/>
    <cellStyle name="Normal 3 2 5 3" xfId="30432"/>
    <cellStyle name="Normal 3 2 5 4" xfId="30433"/>
    <cellStyle name="Normal 3 2 5 5" xfId="30434"/>
    <cellStyle name="Normal 3 2 5 6" xfId="30435"/>
    <cellStyle name="Normal 3 2 5 7" xfId="30436"/>
    <cellStyle name="Normal 3 2 6" xfId="30437"/>
    <cellStyle name="Normal 3 2 7" xfId="30438"/>
    <cellStyle name="Normal 3 2 8" xfId="30439"/>
    <cellStyle name="Normal 3 2 9" xfId="30440"/>
    <cellStyle name="Normal 3 20" xfId="30441"/>
    <cellStyle name="Normal 3 20 2" xfId="30442"/>
    <cellStyle name="Normal 3 20 2 2" xfId="30443"/>
    <cellStyle name="Normal 3 20 3" xfId="30444"/>
    <cellStyle name="Normal 3 20 4" xfId="30445"/>
    <cellStyle name="Normal 3 21" xfId="30446"/>
    <cellStyle name="Normal 3 21 2" xfId="30447"/>
    <cellStyle name="Normal 3 21 2 2" xfId="30448"/>
    <cellStyle name="Normal 3 21 3" xfId="30449"/>
    <cellStyle name="Normal 3 21 4" xfId="30450"/>
    <cellStyle name="Normal 3 22" xfId="30451"/>
    <cellStyle name="Normal 3 22 2" xfId="30452"/>
    <cellStyle name="Normal 3 22 3" xfId="30453"/>
    <cellStyle name="Normal 3 23" xfId="30454"/>
    <cellStyle name="Normal 3 24" xfId="30455"/>
    <cellStyle name="Normal 3 25" xfId="30456"/>
    <cellStyle name="Normal 3 26" xfId="30457"/>
    <cellStyle name="Normal 3 27" xfId="30458"/>
    <cellStyle name="Normal 3 28" xfId="30459"/>
    <cellStyle name="Normal 3 29" xfId="30460"/>
    <cellStyle name="Normal 3 3" xfId="157"/>
    <cellStyle name="Normal 3 3 10" xfId="30461"/>
    <cellStyle name="Normal 3 3 11" xfId="30462"/>
    <cellStyle name="Normal 3 3 12" xfId="30463"/>
    <cellStyle name="Normal 3 3 12 2" xfId="30464"/>
    <cellStyle name="Normal 3 3 13" xfId="30465"/>
    <cellStyle name="Normal 3 3 14" xfId="30466"/>
    <cellStyle name="Normal 3 3 15" xfId="30467"/>
    <cellStyle name="Normal 3 3 16" xfId="30468"/>
    <cellStyle name="Normal 3 3 17" xfId="30469"/>
    <cellStyle name="Normal 3 3 18" xfId="30470"/>
    <cellStyle name="Normal 3 3 19" xfId="30471"/>
    <cellStyle name="Normal 3 3 2" xfId="158"/>
    <cellStyle name="Normal 3 3 2 10" xfId="30472"/>
    <cellStyle name="Normal 3 3 2 11" xfId="30473"/>
    <cellStyle name="Normal 3 3 2 11 2" xfId="30474"/>
    <cellStyle name="Normal 3 3 2 12" xfId="30475"/>
    <cellStyle name="Normal 3 3 2 13" xfId="30476"/>
    <cellStyle name="Normal 3 3 2 14" xfId="30477"/>
    <cellStyle name="Normal 3 3 2 15" xfId="30478"/>
    <cellStyle name="Normal 3 3 2 16" xfId="30479"/>
    <cellStyle name="Normal 3 3 2 17" xfId="30480"/>
    <cellStyle name="Normal 3 3 2 18" xfId="30481"/>
    <cellStyle name="Normal 3 3 2 19" xfId="30482"/>
    <cellStyle name="Normal 3 3 2 2" xfId="30483"/>
    <cellStyle name="Normal 3 3 2 2 10" xfId="30484"/>
    <cellStyle name="Normal 3 3 2 2 11" xfId="30485"/>
    <cellStyle name="Normal 3 3 2 2 12" xfId="30486"/>
    <cellStyle name="Normal 3 3 2 2 13" xfId="30487"/>
    <cellStyle name="Normal 3 3 2 2 14" xfId="30488"/>
    <cellStyle name="Normal 3 3 2 2 15" xfId="30489"/>
    <cellStyle name="Normal 3 3 2 2 16" xfId="30490"/>
    <cellStyle name="Normal 3 3 2 2 17" xfId="30491"/>
    <cellStyle name="Normal 3 3 2 2 18" xfId="30492"/>
    <cellStyle name="Normal 3 3 2 2 19" xfId="30493"/>
    <cellStyle name="Normal 3 3 2 2 2" xfId="30494"/>
    <cellStyle name="Normal 3 3 2 2 2 10" xfId="30495"/>
    <cellStyle name="Normal 3 3 2 2 2 11" xfId="30496"/>
    <cellStyle name="Normal 3 3 2 2 2 12" xfId="30497"/>
    <cellStyle name="Normal 3 3 2 2 2 13" xfId="30498"/>
    <cellStyle name="Normal 3 3 2 2 2 14" xfId="30499"/>
    <cellStyle name="Normal 3 3 2 2 2 15" xfId="30500"/>
    <cellStyle name="Normal 3 3 2 2 2 16" xfId="30501"/>
    <cellStyle name="Normal 3 3 2 2 2 17" xfId="30502"/>
    <cellStyle name="Normal 3 3 2 2 2 18" xfId="30503"/>
    <cellStyle name="Normal 3 3 2 2 2 19" xfId="30504"/>
    <cellStyle name="Normal 3 3 2 2 2 2" xfId="30505"/>
    <cellStyle name="Normal 3 3 2 2 2 2 2" xfId="30506"/>
    <cellStyle name="Normal 3 3 2 2 2 20" xfId="30507"/>
    <cellStyle name="Normal 3 3 2 2 2 21" xfId="30508"/>
    <cellStyle name="Normal 3 3 2 2 2 22" xfId="30509"/>
    <cellStyle name="Normal 3 3 2 2 2 23" xfId="30510"/>
    <cellStyle name="Normal 3 3 2 2 2 24" xfId="30511"/>
    <cellStyle name="Normal 3 3 2 2 2 25" xfId="30512"/>
    <cellStyle name="Normal 3 3 2 2 2 26" xfId="30513"/>
    <cellStyle name="Normal 3 3 2 2 2 27" xfId="30514"/>
    <cellStyle name="Normal 3 3 2 2 2 28" xfId="30515"/>
    <cellStyle name="Normal 3 3 2 2 2 29" xfId="30516"/>
    <cellStyle name="Normal 3 3 2 2 2 3" xfId="30517"/>
    <cellStyle name="Normal 3 3 2 2 2 4" xfId="30518"/>
    <cellStyle name="Normal 3 3 2 2 2 5" xfId="30519"/>
    <cellStyle name="Normal 3 3 2 2 2 6" xfId="30520"/>
    <cellStyle name="Normal 3 3 2 2 2 7" xfId="30521"/>
    <cellStyle name="Normal 3 3 2 2 2 8" xfId="30522"/>
    <cellStyle name="Normal 3 3 2 2 2 9" xfId="30523"/>
    <cellStyle name="Normal 3 3 2 2 20" xfId="30524"/>
    <cellStyle name="Normal 3 3 2 2 21" xfId="30525"/>
    <cellStyle name="Normal 3 3 2 2 22" xfId="30526"/>
    <cellStyle name="Normal 3 3 2 2 23" xfId="30527"/>
    <cellStyle name="Normal 3 3 2 2 24" xfId="30528"/>
    <cellStyle name="Normal 3 3 2 2 25" xfId="30529"/>
    <cellStyle name="Normal 3 3 2 2 26" xfId="30530"/>
    <cellStyle name="Normal 3 3 2 2 27" xfId="30531"/>
    <cellStyle name="Normal 3 3 2 2 28" xfId="30532"/>
    <cellStyle name="Normal 3 3 2 2 29" xfId="30533"/>
    <cellStyle name="Normal 3 3 2 2 3" xfId="30534"/>
    <cellStyle name="Normal 3 3 2 2 30" xfId="30535"/>
    <cellStyle name="Normal 3 3 2 2 31" xfId="30536"/>
    <cellStyle name="Normal 3 3 2 2 32" xfId="30537"/>
    <cellStyle name="Normal 3 3 2 2 33" xfId="30538"/>
    <cellStyle name="Normal 3 3 2 2 34" xfId="30539"/>
    <cellStyle name="Normal 3 3 2 2 4" xfId="30540"/>
    <cellStyle name="Normal 3 3 2 2 5" xfId="30541"/>
    <cellStyle name="Normal 3 3 2 2 6" xfId="30542"/>
    <cellStyle name="Normal 3 3 2 2 7" xfId="30543"/>
    <cellStyle name="Normal 3 3 2 2 8" xfId="30544"/>
    <cellStyle name="Normal 3 3 2 2 9" xfId="30545"/>
    <cellStyle name="Normal 3 3 2 20" xfId="30546"/>
    <cellStyle name="Normal 3 3 2 21" xfId="30547"/>
    <cellStyle name="Normal 3 3 2 22" xfId="30548"/>
    <cellStyle name="Normal 3 3 2 23" xfId="30549"/>
    <cellStyle name="Normal 3 3 2 24" xfId="30550"/>
    <cellStyle name="Normal 3 3 2 25" xfId="30551"/>
    <cellStyle name="Normal 3 3 2 26" xfId="30552"/>
    <cellStyle name="Normal 3 3 2 27" xfId="30553"/>
    <cellStyle name="Normal 3 3 2 28" xfId="30554"/>
    <cellStyle name="Normal 3 3 2 29" xfId="30555"/>
    <cellStyle name="Normal 3 3 2 3" xfId="30556"/>
    <cellStyle name="Normal 3 3 2 30" xfId="30557"/>
    <cellStyle name="Normal 3 3 2 31" xfId="30558"/>
    <cellStyle name="Normal 3 3 2 32" xfId="30559"/>
    <cellStyle name="Normal 3 3 2 33" xfId="30560"/>
    <cellStyle name="Normal 3 3 2 34" xfId="30561"/>
    <cellStyle name="Normal 3 3 2 35" xfId="30562"/>
    <cellStyle name="Normal 3 3 2 36" xfId="30563"/>
    <cellStyle name="Normal 3 3 2 37" xfId="30564"/>
    <cellStyle name="Normal 3 3 2 38" xfId="30565"/>
    <cellStyle name="Normal 3 3 2 39" xfId="30566"/>
    <cellStyle name="Normal 3 3 2 4" xfId="30567"/>
    <cellStyle name="Normal 3 3 2 5" xfId="30568"/>
    <cellStyle name="Normal 3 3 2 6" xfId="30569"/>
    <cellStyle name="Normal 3 3 2 7" xfId="30570"/>
    <cellStyle name="Normal 3 3 2 8" xfId="30571"/>
    <cellStyle name="Normal 3 3 2 9" xfId="30572"/>
    <cellStyle name="Normal 3 3 20" xfId="30573"/>
    <cellStyle name="Normal 3 3 21" xfId="30574"/>
    <cellStyle name="Normal 3 3 22" xfId="30575"/>
    <cellStyle name="Normal 3 3 23" xfId="30576"/>
    <cellStyle name="Normal 3 3 24" xfId="30577"/>
    <cellStyle name="Normal 3 3 25" xfId="30578"/>
    <cellStyle name="Normal 3 3 26" xfId="30579"/>
    <cellStyle name="Normal 3 3 27" xfId="30580"/>
    <cellStyle name="Normal 3 3 28" xfId="30581"/>
    <cellStyle name="Normal 3 3 29" xfId="30582"/>
    <cellStyle name="Normal 3 3 3" xfId="30583"/>
    <cellStyle name="Normal 3 3 30" xfId="30584"/>
    <cellStyle name="Normal 3 3 31" xfId="30585"/>
    <cellStyle name="Normal 3 3 32" xfId="30586"/>
    <cellStyle name="Normal 3 3 33" xfId="30587"/>
    <cellStyle name="Normal 3 3 34" xfId="30588"/>
    <cellStyle name="Normal 3 3 35" xfId="30589"/>
    <cellStyle name="Normal 3 3 36" xfId="30590"/>
    <cellStyle name="Normal 3 3 37" xfId="30591"/>
    <cellStyle name="Normal 3 3 38" xfId="30592"/>
    <cellStyle name="Normal 3 3 39" xfId="30593"/>
    <cellStyle name="Normal 3 3 4" xfId="30594"/>
    <cellStyle name="Normal 3 3 4 2" xfId="30595"/>
    <cellStyle name="Normal 3 3 4 3" xfId="30596"/>
    <cellStyle name="Normal 3 3 4 4" xfId="30597"/>
    <cellStyle name="Normal 3 3 4 5" xfId="30598"/>
    <cellStyle name="Normal 3 3 4 6" xfId="30599"/>
    <cellStyle name="Normal 3 3 4 7" xfId="30600"/>
    <cellStyle name="Normal 3 3 40" xfId="30601"/>
    <cellStyle name="Normal 3 3 41" xfId="30602"/>
    <cellStyle name="Normal 3 3 42" xfId="30603"/>
    <cellStyle name="Normal 3 3 43" xfId="30604"/>
    <cellStyle name="Normal 3 3 44" xfId="30605"/>
    <cellStyle name="Normal 3 3 5" xfId="30606"/>
    <cellStyle name="Normal 3 3 6" xfId="30607"/>
    <cellStyle name="Normal 3 3 7" xfId="30608"/>
    <cellStyle name="Normal 3 3 8" xfId="30609"/>
    <cellStyle name="Normal 3 3 9" xfId="30610"/>
    <cellStyle name="Normal 3 30" xfId="30611"/>
    <cellStyle name="Normal 3 31" xfId="30612"/>
    <cellStyle name="Normal 3 32" xfId="30613"/>
    <cellStyle name="Normal 3 33" xfId="30614"/>
    <cellStyle name="Normal 3 34" xfId="30615"/>
    <cellStyle name="Normal 3 35" xfId="30616"/>
    <cellStyle name="Normal 3 35 2" xfId="30617"/>
    <cellStyle name="Normal 3 35 3" xfId="30618"/>
    <cellStyle name="Normal 3 36" xfId="30619"/>
    <cellStyle name="Normal 3 37" xfId="30620"/>
    <cellStyle name="Normal 3 38" xfId="30621"/>
    <cellStyle name="Normal 3 39" xfId="30622"/>
    <cellStyle name="Normal 3 4" xfId="159"/>
    <cellStyle name="Normal 3 4 10" xfId="30623"/>
    <cellStyle name="Normal 3 4 11" xfId="30624"/>
    <cellStyle name="Normal 3 4 12" xfId="30625"/>
    <cellStyle name="Normal 3 4 12 2" xfId="30626"/>
    <cellStyle name="Normal 3 4 13" xfId="30627"/>
    <cellStyle name="Normal 3 4 14" xfId="30628"/>
    <cellStyle name="Normal 3 4 15" xfId="30629"/>
    <cellStyle name="Normal 3 4 16" xfId="30630"/>
    <cellStyle name="Normal 3 4 17" xfId="30631"/>
    <cellStyle name="Normal 3 4 18" xfId="30632"/>
    <cellStyle name="Normal 3 4 19" xfId="30633"/>
    <cellStyle name="Normal 3 4 2" xfId="30634"/>
    <cellStyle name="Normal 3 4 2 10" xfId="30635"/>
    <cellStyle name="Normal 3 4 2 11" xfId="30636"/>
    <cellStyle name="Normal 3 4 2 12" xfId="30637"/>
    <cellStyle name="Normal 3 4 2 13" xfId="30638"/>
    <cellStyle name="Normal 3 4 2 14" xfId="30639"/>
    <cellStyle name="Normal 3 4 2 15" xfId="30640"/>
    <cellStyle name="Normal 3 4 2 16" xfId="30641"/>
    <cellStyle name="Normal 3 4 2 17" xfId="30642"/>
    <cellStyle name="Normal 3 4 2 18" xfId="30643"/>
    <cellStyle name="Normal 3 4 2 19" xfId="30644"/>
    <cellStyle name="Normal 3 4 2 2" xfId="30645"/>
    <cellStyle name="Normal 3 4 2 20" xfId="30646"/>
    <cellStyle name="Normal 3 4 2 21" xfId="30647"/>
    <cellStyle name="Normal 3 4 2 22" xfId="30648"/>
    <cellStyle name="Normal 3 4 2 23" xfId="30649"/>
    <cellStyle name="Normal 3 4 2 24" xfId="30650"/>
    <cellStyle name="Normal 3 4 2 25" xfId="30651"/>
    <cellStyle name="Normal 3 4 2 26" xfId="30652"/>
    <cellStyle name="Normal 3 4 2 27" xfId="30653"/>
    <cellStyle name="Normal 3 4 2 28" xfId="30654"/>
    <cellStyle name="Normal 3 4 2 29" xfId="30655"/>
    <cellStyle name="Normal 3 4 2 3" xfId="30656"/>
    <cellStyle name="Normal 3 4 2 30" xfId="30657"/>
    <cellStyle name="Normal 3 4 2 31" xfId="30658"/>
    <cellStyle name="Normal 3 4 2 32" xfId="30659"/>
    <cellStyle name="Normal 3 4 2 33" xfId="30660"/>
    <cellStyle name="Normal 3 4 2 34" xfId="30661"/>
    <cellStyle name="Normal 3 4 2 4" xfId="30662"/>
    <cellStyle name="Normal 3 4 2 5" xfId="30663"/>
    <cellStyle name="Normal 3 4 2 6" xfId="30664"/>
    <cellStyle name="Normal 3 4 2 7" xfId="30665"/>
    <cellStyle name="Normal 3 4 2 8" xfId="30666"/>
    <cellStyle name="Normal 3 4 2 9" xfId="30667"/>
    <cellStyle name="Normal 3 4 20" xfId="30668"/>
    <cellStyle name="Normal 3 4 21" xfId="30669"/>
    <cellStyle name="Normal 3 4 22" xfId="30670"/>
    <cellStyle name="Normal 3 4 23" xfId="30671"/>
    <cellStyle name="Normal 3 4 24" xfId="30672"/>
    <cellStyle name="Normal 3 4 25" xfId="30673"/>
    <cellStyle name="Normal 3 4 26" xfId="30674"/>
    <cellStyle name="Normal 3 4 27" xfId="30675"/>
    <cellStyle name="Normal 3 4 28" xfId="30676"/>
    <cellStyle name="Normal 3 4 29" xfId="30677"/>
    <cellStyle name="Normal 3 4 3" xfId="30678"/>
    <cellStyle name="Normal 3 4 3 2" xfId="30679"/>
    <cellStyle name="Normal 3 4 3 3" xfId="30680"/>
    <cellStyle name="Normal 3 4 3 4" xfId="30681"/>
    <cellStyle name="Normal 3 4 3 5" xfId="30682"/>
    <cellStyle name="Normal 3 4 3 6" xfId="30683"/>
    <cellStyle name="Normal 3 4 3 7" xfId="30684"/>
    <cellStyle name="Normal 3 4 30" xfId="30685"/>
    <cellStyle name="Normal 3 4 31" xfId="30686"/>
    <cellStyle name="Normal 3 4 32" xfId="30687"/>
    <cellStyle name="Normal 3 4 33" xfId="30688"/>
    <cellStyle name="Normal 3 4 34" xfId="30689"/>
    <cellStyle name="Normal 3 4 4" xfId="30690"/>
    <cellStyle name="Normal 3 4 5" xfId="30691"/>
    <cellStyle name="Normal 3 4 6" xfId="30692"/>
    <cellStyle name="Normal 3 4 7" xfId="30693"/>
    <cellStyle name="Normal 3 4 8" xfId="30694"/>
    <cellStyle name="Normal 3 4 9" xfId="30695"/>
    <cellStyle name="Normal 3 40" xfId="30696"/>
    <cellStyle name="Normal 3 41" xfId="30697"/>
    <cellStyle name="Normal 3 42" xfId="30698"/>
    <cellStyle name="Normal 3 43" xfId="30699"/>
    <cellStyle name="Normal 3 44" xfId="30700"/>
    <cellStyle name="Normal 3 45" xfId="30701"/>
    <cellStyle name="Normal 3 46" xfId="30702"/>
    <cellStyle name="Normal 3 47" xfId="30703"/>
    <cellStyle name="Normal 3 48" xfId="30704"/>
    <cellStyle name="Normal 3 49" xfId="30705"/>
    <cellStyle name="Normal 3 5" xfId="160"/>
    <cellStyle name="Normal 3 5 10" xfId="30706"/>
    <cellStyle name="Normal 3 5 11" xfId="30707"/>
    <cellStyle name="Normal 3 5 12" xfId="30708"/>
    <cellStyle name="Normal 3 5 13" xfId="30709"/>
    <cellStyle name="Normal 3 5 14" xfId="30710"/>
    <cellStyle name="Normal 3 5 15" xfId="30711"/>
    <cellStyle name="Normal 3 5 16" xfId="30712"/>
    <cellStyle name="Normal 3 5 17" xfId="30713"/>
    <cellStyle name="Normal 3 5 18" xfId="30714"/>
    <cellStyle name="Normal 3 5 19" xfId="30715"/>
    <cellStyle name="Normal 3 5 2" xfId="30716"/>
    <cellStyle name="Normal 3 5 2 2" xfId="30717"/>
    <cellStyle name="Normal 3 5 2 3" xfId="30718"/>
    <cellStyle name="Normal 3 5 20" xfId="30719"/>
    <cellStyle name="Normal 3 5 21" xfId="30720"/>
    <cellStyle name="Normal 3 5 22" xfId="30721"/>
    <cellStyle name="Normal 3 5 23" xfId="30722"/>
    <cellStyle name="Normal 3 5 24" xfId="30723"/>
    <cellStyle name="Normal 3 5 25" xfId="30724"/>
    <cellStyle name="Normal 3 5 26" xfId="30725"/>
    <cellStyle name="Normal 3 5 27" xfId="30726"/>
    <cellStyle name="Normal 3 5 28" xfId="30727"/>
    <cellStyle name="Normal 3 5 29" xfId="30728"/>
    <cellStyle name="Normal 3 5 3" xfId="30729"/>
    <cellStyle name="Normal 3 5 30" xfId="30730"/>
    <cellStyle name="Normal 3 5 31" xfId="30731"/>
    <cellStyle name="Normal 3 5 32" xfId="30732"/>
    <cellStyle name="Normal 3 5 33" xfId="30733"/>
    <cellStyle name="Normal 3 5 34" xfId="30734"/>
    <cellStyle name="Normal 3 5 35" xfId="30735"/>
    <cellStyle name="Normal 3 5 4" xfId="30736"/>
    <cellStyle name="Normal 3 5 5" xfId="30737"/>
    <cellStyle name="Normal 3 5 6" xfId="30738"/>
    <cellStyle name="Normal 3 5 7" xfId="30739"/>
    <cellStyle name="Normal 3 5 8" xfId="30740"/>
    <cellStyle name="Normal 3 5 9" xfId="30741"/>
    <cellStyle name="Normal 3 50" xfId="30742"/>
    <cellStyle name="Normal 3 51" xfId="30743"/>
    <cellStyle name="Normal 3 52" xfId="30744"/>
    <cellStyle name="Normal 3 53" xfId="30745"/>
    <cellStyle name="Normal 3 54" xfId="30746"/>
    <cellStyle name="Normal 3 55" xfId="30747"/>
    <cellStyle name="Normal 3 56" xfId="30748"/>
    <cellStyle name="Normal 3 57" xfId="30749"/>
    <cellStyle name="Normal 3 58" xfId="30750"/>
    <cellStyle name="Normal 3 59" xfId="30751"/>
    <cellStyle name="Normal 3 6" xfId="161"/>
    <cellStyle name="Normal 3 6 2" xfId="30752"/>
    <cellStyle name="Normal 3 6 2 2" xfId="30753"/>
    <cellStyle name="Normal 3 60" xfId="30754"/>
    <cellStyle name="Normal 3 61" xfId="30755"/>
    <cellStyle name="Normal 3 62" xfId="30756"/>
    <cellStyle name="Normal 3 63" xfId="30757"/>
    <cellStyle name="Normal 3 64" xfId="30758"/>
    <cellStyle name="Normal 3 65" xfId="30759"/>
    <cellStyle name="Normal 3 66" xfId="30760"/>
    <cellStyle name="Normal 3 67" xfId="30761"/>
    <cellStyle name="Normal 3 68" xfId="30762"/>
    <cellStyle name="Normal 3 69" xfId="30763"/>
    <cellStyle name="Normal 3 7" xfId="162"/>
    <cellStyle name="Normal 3 7 2" xfId="30764"/>
    <cellStyle name="Normal 3 7 2 2" xfId="30765"/>
    <cellStyle name="Normal 3 7 3" xfId="30766"/>
    <cellStyle name="Normal 3 70" xfId="30767"/>
    <cellStyle name="Normal 3 71" xfId="30768"/>
    <cellStyle name="Normal 3 72" xfId="30769"/>
    <cellStyle name="Normal 3 73" xfId="30770"/>
    <cellStyle name="Normal 3 74" xfId="30771"/>
    <cellStyle name="Normal 3 75" xfId="30772"/>
    <cellStyle name="Normal 3 76" xfId="30773"/>
    <cellStyle name="Normal 3 77" xfId="30774"/>
    <cellStyle name="Normal 3 78" xfId="30775"/>
    <cellStyle name="Normal 3 79" xfId="30776"/>
    <cellStyle name="Normal 3 8" xfId="163"/>
    <cellStyle name="Normal 3 8 2" xfId="30777"/>
    <cellStyle name="Normal 3 8 2 2" xfId="30778"/>
    <cellStyle name="Normal 3 8 3" xfId="30779"/>
    <cellStyle name="Normal 3 80" xfId="30780"/>
    <cellStyle name="Normal 3 81" xfId="30781"/>
    <cellStyle name="Normal 3 82" xfId="30782"/>
    <cellStyle name="Normal 3 83" xfId="30783"/>
    <cellStyle name="Normal 3 84" xfId="30784"/>
    <cellStyle name="Normal 3 84 2" xfId="30785"/>
    <cellStyle name="Normal 3 85" xfId="30786"/>
    <cellStyle name="Normal 3 86" xfId="30787"/>
    <cellStyle name="Normal 3 87" xfId="30788"/>
    <cellStyle name="Normal 3 88" xfId="30789"/>
    <cellStyle name="Normal 3 89" xfId="30790"/>
    <cellStyle name="Normal 3 9" xfId="30791"/>
    <cellStyle name="Normal 3 9 2" xfId="30792"/>
    <cellStyle name="Normal 3 90" xfId="30793"/>
    <cellStyle name="Normal 3 91" xfId="30794"/>
    <cellStyle name="Normal 3 92" xfId="30795"/>
    <cellStyle name="Normal 3 93" xfId="30796"/>
    <cellStyle name="Normal 3 94" xfId="30797"/>
    <cellStyle name="Normal 3 95" xfId="30798"/>
    <cellStyle name="Normal 3 96" xfId="30799"/>
    <cellStyle name="Normal 3 97" xfId="30800"/>
    <cellStyle name="Normal 3 98" xfId="30801"/>
    <cellStyle name="Normal 3 99" xfId="30802"/>
    <cellStyle name="Normal 30" xfId="30803"/>
    <cellStyle name="Normal 30 2" xfId="30804"/>
    <cellStyle name="Normal 31" xfId="30805"/>
    <cellStyle name="Normal 31 2" xfId="30806"/>
    <cellStyle name="Normal 32" xfId="30807"/>
    <cellStyle name="Normal 32 2" xfId="30808"/>
    <cellStyle name="Normal 33" xfId="30809"/>
    <cellStyle name="Normal 33 2" xfId="30810"/>
    <cellStyle name="Normal 34" xfId="30811"/>
    <cellStyle name="Normal 34 2" xfId="30812"/>
    <cellStyle name="Normal 35" xfId="30813"/>
    <cellStyle name="Normal 35 2" xfId="30814"/>
    <cellStyle name="Normal 36" xfId="30815"/>
    <cellStyle name="Normal 36 2" xfId="30816"/>
    <cellStyle name="Normal 37" xfId="30817"/>
    <cellStyle name="Normal 37 2" xfId="30818"/>
    <cellStyle name="Normal 38" xfId="30819"/>
    <cellStyle name="Normal 38 2" xfId="30820"/>
    <cellStyle name="Normal 39" xfId="30821"/>
    <cellStyle name="Normal 39 2" xfId="30822"/>
    <cellStyle name="Normal 4" xfId="164"/>
    <cellStyle name="Normal 4 10" xfId="30823"/>
    <cellStyle name="Normal 4 10 10" xfId="30824"/>
    <cellStyle name="Normal 4 10 11" xfId="30825"/>
    <cellStyle name="Normal 4 10 12" xfId="30826"/>
    <cellStyle name="Normal 4 10 13" xfId="30827"/>
    <cellStyle name="Normal 4 10 2" xfId="30828"/>
    <cellStyle name="Normal 4 10 3" xfId="30829"/>
    <cellStyle name="Normal 4 10 4" xfId="30830"/>
    <cellStyle name="Normal 4 10 5" xfId="30831"/>
    <cellStyle name="Normal 4 10 6" xfId="30832"/>
    <cellStyle name="Normal 4 10 7" xfId="30833"/>
    <cellStyle name="Normal 4 10 8" xfId="30834"/>
    <cellStyle name="Normal 4 10 9" xfId="30835"/>
    <cellStyle name="Normal 4 100" xfId="30836"/>
    <cellStyle name="Normal 4 101" xfId="30837"/>
    <cellStyle name="Normal 4 11" xfId="30838"/>
    <cellStyle name="Normal 4 11 10" xfId="30839"/>
    <cellStyle name="Normal 4 11 11" xfId="30840"/>
    <cellStyle name="Normal 4 11 12" xfId="30841"/>
    <cellStyle name="Normal 4 11 13" xfId="30842"/>
    <cellStyle name="Normal 4 11 2" xfId="30843"/>
    <cellStyle name="Normal 4 11 3" xfId="30844"/>
    <cellStyle name="Normal 4 11 4" xfId="30845"/>
    <cellStyle name="Normal 4 11 5" xfId="30846"/>
    <cellStyle name="Normal 4 11 6" xfId="30847"/>
    <cellStyle name="Normal 4 11 7" xfId="30848"/>
    <cellStyle name="Normal 4 11 8" xfId="30849"/>
    <cellStyle name="Normal 4 11 9" xfId="30850"/>
    <cellStyle name="Normal 4 12" xfId="30851"/>
    <cellStyle name="Normal 4 12 10" xfId="30852"/>
    <cellStyle name="Normal 4 12 11" xfId="30853"/>
    <cellStyle name="Normal 4 12 12" xfId="30854"/>
    <cellStyle name="Normal 4 12 13" xfId="30855"/>
    <cellStyle name="Normal 4 12 2" xfId="30856"/>
    <cellStyle name="Normal 4 12 3" xfId="30857"/>
    <cellStyle name="Normal 4 12 4" xfId="30858"/>
    <cellStyle name="Normal 4 12 5" xfId="30859"/>
    <cellStyle name="Normal 4 12 6" xfId="30860"/>
    <cellStyle name="Normal 4 12 7" xfId="30861"/>
    <cellStyle name="Normal 4 12 8" xfId="30862"/>
    <cellStyle name="Normal 4 12 9" xfId="30863"/>
    <cellStyle name="Normal 4 13" xfId="30864"/>
    <cellStyle name="Normal 4 13 10" xfId="30865"/>
    <cellStyle name="Normal 4 13 11" xfId="30866"/>
    <cellStyle name="Normal 4 13 12" xfId="30867"/>
    <cellStyle name="Normal 4 13 13" xfId="30868"/>
    <cellStyle name="Normal 4 13 2" xfId="30869"/>
    <cellStyle name="Normal 4 13 3" xfId="30870"/>
    <cellStyle name="Normal 4 13 4" xfId="30871"/>
    <cellStyle name="Normal 4 13 5" xfId="30872"/>
    <cellStyle name="Normal 4 13 6" xfId="30873"/>
    <cellStyle name="Normal 4 13 7" xfId="30874"/>
    <cellStyle name="Normal 4 13 8" xfId="30875"/>
    <cellStyle name="Normal 4 13 9" xfId="30876"/>
    <cellStyle name="Normal 4 14" xfId="30877"/>
    <cellStyle name="Normal 4 15" xfId="30878"/>
    <cellStyle name="Normal 4 16" xfId="30879"/>
    <cellStyle name="Normal 4 17" xfId="30880"/>
    <cellStyle name="Normal 4 18" xfId="30881"/>
    <cellStyle name="Normal 4 19" xfId="30882"/>
    <cellStyle name="Normal 4 2" xfId="165"/>
    <cellStyle name="Normal 4 2 10" xfId="30883"/>
    <cellStyle name="Normal 4 2 11" xfId="30884"/>
    <cellStyle name="Normal 4 2 12" xfId="30885"/>
    <cellStyle name="Normal 4 2 12 2" xfId="30886"/>
    <cellStyle name="Normal 4 2 13" xfId="30887"/>
    <cellStyle name="Normal 4 2 14" xfId="30888"/>
    <cellStyle name="Normal 4 2 15" xfId="30889"/>
    <cellStyle name="Normal 4 2 16" xfId="30890"/>
    <cellStyle name="Normal 4 2 17" xfId="30891"/>
    <cellStyle name="Normal 4 2 18" xfId="30892"/>
    <cellStyle name="Normal 4 2 19" xfId="30893"/>
    <cellStyle name="Normal 4 2 2" xfId="30894"/>
    <cellStyle name="Normal 4 2 2 10" xfId="30895"/>
    <cellStyle name="Normal 4 2 2 11" xfId="30896"/>
    <cellStyle name="Normal 4 2 2 12" xfId="30897"/>
    <cellStyle name="Normal 4 2 2 13" xfId="30898"/>
    <cellStyle name="Normal 4 2 2 14" xfId="30899"/>
    <cellStyle name="Normal 4 2 2 15" xfId="30900"/>
    <cellStyle name="Normal 4 2 2 16" xfId="30901"/>
    <cellStyle name="Normal 4 2 2 17" xfId="30902"/>
    <cellStyle name="Normal 4 2 2 18" xfId="30903"/>
    <cellStyle name="Normal 4 2 2 19" xfId="30904"/>
    <cellStyle name="Normal 4 2 2 2" xfId="30905"/>
    <cellStyle name="Normal 4 2 2 2 2" xfId="30906"/>
    <cellStyle name="Normal 4 2 2 2 3" xfId="30907"/>
    <cellStyle name="Normal 4 2 2 20" xfId="30908"/>
    <cellStyle name="Normal 4 2 2 21" xfId="30909"/>
    <cellStyle name="Normal 4 2 2 22" xfId="30910"/>
    <cellStyle name="Normal 4 2 2 23" xfId="30911"/>
    <cellStyle name="Normal 4 2 2 24" xfId="30912"/>
    <cellStyle name="Normal 4 2 2 25" xfId="30913"/>
    <cellStyle name="Normal 4 2 2 26" xfId="30914"/>
    <cellStyle name="Normal 4 2 2 27" xfId="30915"/>
    <cellStyle name="Normal 4 2 2 28" xfId="30916"/>
    <cellStyle name="Normal 4 2 2 29" xfId="30917"/>
    <cellStyle name="Normal 4 2 2 3" xfId="30918"/>
    <cellStyle name="Normal 4 2 2 30" xfId="30919"/>
    <cellStyle name="Normal 4 2 2 31" xfId="30920"/>
    <cellStyle name="Normal 4 2 2 32" xfId="30921"/>
    <cellStyle name="Normal 4 2 2 33" xfId="30922"/>
    <cellStyle name="Normal 4 2 2 34" xfId="30923"/>
    <cellStyle name="Normal 4 2 2 35" xfId="30924"/>
    <cellStyle name="Normal 4 2 2 36" xfId="30925"/>
    <cellStyle name="Normal 4 2 2 37" xfId="30926"/>
    <cellStyle name="Normal 4 2 2 4" xfId="30927"/>
    <cellStyle name="Normal 4 2 2 5" xfId="30928"/>
    <cellStyle name="Normal 4 2 2 6" xfId="30929"/>
    <cellStyle name="Normal 4 2 2 7" xfId="30930"/>
    <cellStyle name="Normal 4 2 2 8" xfId="30931"/>
    <cellStyle name="Normal 4 2 2 9" xfId="30932"/>
    <cellStyle name="Normal 4 2 20" xfId="30933"/>
    <cellStyle name="Normal 4 2 21" xfId="30934"/>
    <cellStyle name="Normal 4 2 22" xfId="30935"/>
    <cellStyle name="Normal 4 2 23" xfId="30936"/>
    <cellStyle name="Normal 4 2 24" xfId="30937"/>
    <cellStyle name="Normal 4 2 25" xfId="30938"/>
    <cellStyle name="Normal 4 2 26" xfId="30939"/>
    <cellStyle name="Normal 4 2 27" xfId="30940"/>
    <cellStyle name="Normal 4 2 28" xfId="30941"/>
    <cellStyle name="Normal 4 2 29" xfId="30942"/>
    <cellStyle name="Normal 4 2 3" xfId="30943"/>
    <cellStyle name="Normal 4 2 3 2" xfId="30944"/>
    <cellStyle name="Normal 4 2 3 3" xfId="30945"/>
    <cellStyle name="Normal 4 2 3 4" xfId="30946"/>
    <cellStyle name="Normal 4 2 3 5" xfId="30947"/>
    <cellStyle name="Normal 4 2 3 6" xfId="30948"/>
    <cellStyle name="Normal 4 2 3 7" xfId="30949"/>
    <cellStyle name="Normal 4 2 30" xfId="30950"/>
    <cellStyle name="Normal 4 2 31" xfId="30951"/>
    <cellStyle name="Normal 4 2 32" xfId="30952"/>
    <cellStyle name="Normal 4 2 33" xfId="30953"/>
    <cellStyle name="Normal 4 2 34" xfId="30954"/>
    <cellStyle name="Normal 4 2 35" xfId="30955"/>
    <cellStyle name="Normal 4 2 36" xfId="30956"/>
    <cellStyle name="Normal 4 2 37" xfId="30957"/>
    <cellStyle name="Normal 4 2 38" xfId="30958"/>
    <cellStyle name="Normal 4 2 39" xfId="30959"/>
    <cellStyle name="Normal 4 2 4" xfId="30960"/>
    <cellStyle name="Normal 4 2 40" xfId="30961"/>
    <cellStyle name="Normal 4 2 41" xfId="30962"/>
    <cellStyle name="Normal 4 2 42" xfId="30963"/>
    <cellStyle name="Normal 4 2 43" xfId="30964"/>
    <cellStyle name="Normal 4 2 44" xfId="30965"/>
    <cellStyle name="Normal 4 2 5" xfId="30966"/>
    <cellStyle name="Normal 4 2 6" xfId="30967"/>
    <cellStyle name="Normal 4 2 7" xfId="30968"/>
    <cellStyle name="Normal 4 2 8" xfId="30969"/>
    <cellStyle name="Normal 4 2 9" xfId="30970"/>
    <cellStyle name="Normal 4 20" xfId="30971"/>
    <cellStyle name="Normal 4 20 2" xfId="30972"/>
    <cellStyle name="Normal 4 20 3" xfId="30973"/>
    <cellStyle name="Normal 4 20 4" xfId="30974"/>
    <cellStyle name="Normal 4 20 5" xfId="30975"/>
    <cellStyle name="Normal 4 20 6" xfId="30976"/>
    <cellStyle name="Normal 4 20 7" xfId="30977"/>
    <cellStyle name="Normal 4 20 8" xfId="30978"/>
    <cellStyle name="Normal 4 20 9" xfId="30979"/>
    <cellStyle name="Normal 4 21" xfId="30980"/>
    <cellStyle name="Normal 4 21 2" xfId="30981"/>
    <cellStyle name="Normal 4 21 3" xfId="30982"/>
    <cellStyle name="Normal 4 21 4" xfId="30983"/>
    <cellStyle name="Normal 4 21 5" xfId="30984"/>
    <cellStyle name="Normal 4 21 6" xfId="30985"/>
    <cellStyle name="Normal 4 21 7" xfId="30986"/>
    <cellStyle name="Normal 4 22" xfId="30987"/>
    <cellStyle name="Normal 4 22 2" xfId="30988"/>
    <cellStyle name="Normal 4 22 3" xfId="30989"/>
    <cellStyle name="Normal 4 22 4" xfId="30990"/>
    <cellStyle name="Normal 4 22 5" xfId="30991"/>
    <cellStyle name="Normal 4 22 6" xfId="30992"/>
    <cellStyle name="Normal 4 22 7" xfId="30993"/>
    <cellStyle name="Normal 4 23" xfId="30994"/>
    <cellStyle name="Normal 4 23 2" xfId="30995"/>
    <cellStyle name="Normal 4 23 3" xfId="30996"/>
    <cellStyle name="Normal 4 23 4" xfId="30997"/>
    <cellStyle name="Normal 4 23 5" xfId="30998"/>
    <cellStyle name="Normal 4 23 6" xfId="30999"/>
    <cellStyle name="Normal 4 23 7" xfId="31000"/>
    <cellStyle name="Normal 4 24" xfId="31001"/>
    <cellStyle name="Normal 4 24 2" xfId="31002"/>
    <cellStyle name="Normal 4 24 3" xfId="31003"/>
    <cellStyle name="Normal 4 24 4" xfId="31004"/>
    <cellStyle name="Normal 4 24 5" xfId="31005"/>
    <cellStyle name="Normal 4 24 6" xfId="31006"/>
    <cellStyle name="Normal 4 24 7" xfId="31007"/>
    <cellStyle name="Normal 4 25" xfId="31008"/>
    <cellStyle name="Normal 4 25 2" xfId="31009"/>
    <cellStyle name="Normal 4 25 3" xfId="31010"/>
    <cellStyle name="Normal 4 25 4" xfId="31011"/>
    <cellStyle name="Normal 4 25 5" xfId="31012"/>
    <cellStyle name="Normal 4 25 6" xfId="31013"/>
    <cellStyle name="Normal 4 25 7" xfId="31014"/>
    <cellStyle name="Normal 4 26" xfId="31015"/>
    <cellStyle name="Normal 4 26 2" xfId="31016"/>
    <cellStyle name="Normal 4 26 3" xfId="31017"/>
    <cellStyle name="Normal 4 26 4" xfId="31018"/>
    <cellStyle name="Normal 4 26 5" xfId="31019"/>
    <cellStyle name="Normal 4 26 6" xfId="31020"/>
    <cellStyle name="Normal 4 26 7" xfId="31021"/>
    <cellStyle name="Normal 4 27" xfId="31022"/>
    <cellStyle name="Normal 4 27 2" xfId="31023"/>
    <cellStyle name="Normal 4 27 3" xfId="31024"/>
    <cellStyle name="Normal 4 27 4" xfId="31025"/>
    <cellStyle name="Normal 4 27 5" xfId="31026"/>
    <cellStyle name="Normal 4 27 6" xfId="31027"/>
    <cellStyle name="Normal 4 27 7" xfId="31028"/>
    <cellStyle name="Normal 4 28" xfId="31029"/>
    <cellStyle name="Normal 4 29" xfId="31030"/>
    <cellStyle name="Normal 4 3" xfId="166"/>
    <cellStyle name="Normal 4 3 10" xfId="31031"/>
    <cellStyle name="Normal 4 3 10 2" xfId="31032"/>
    <cellStyle name="Normal 4 3 10 3" xfId="31033"/>
    <cellStyle name="Normal 4 3 10 4" xfId="31034"/>
    <cellStyle name="Normal 4 3 11" xfId="31035"/>
    <cellStyle name="Normal 4 3 12" xfId="31036"/>
    <cellStyle name="Normal 4 3 13" xfId="31037"/>
    <cellStyle name="Normal 4 3 14" xfId="31038"/>
    <cellStyle name="Normal 4 3 15" xfId="31039"/>
    <cellStyle name="Normal 4 3 16" xfId="31040"/>
    <cellStyle name="Normal 4 3 17" xfId="31041"/>
    <cellStyle name="Normal 4 3 18" xfId="31042"/>
    <cellStyle name="Normal 4 3 19" xfId="31043"/>
    <cellStyle name="Normal 4 3 2" xfId="167"/>
    <cellStyle name="Normal 4 3 2 10" xfId="31044"/>
    <cellStyle name="Normal 4 3 2 11" xfId="31045"/>
    <cellStyle name="Normal 4 3 2 2" xfId="31046"/>
    <cellStyle name="Normal 4 3 2 2 2" xfId="31047"/>
    <cellStyle name="Normal 4 3 2 2 3" xfId="31048"/>
    <cellStyle name="Normal 4 3 2 2 4" xfId="31049"/>
    <cellStyle name="Normal 4 3 2 2 5" xfId="31050"/>
    <cellStyle name="Normal 4 3 2 2 6" xfId="31051"/>
    <cellStyle name="Normal 4 3 2 2 7" xfId="31052"/>
    <cellStyle name="Normal 4 3 2 3" xfId="31053"/>
    <cellStyle name="Normal 4 3 2 4" xfId="31054"/>
    <cellStyle name="Normal 4 3 2 5" xfId="31055"/>
    <cellStyle name="Normal 4 3 2 6" xfId="31056"/>
    <cellStyle name="Normal 4 3 2 7" xfId="31057"/>
    <cellStyle name="Normal 4 3 2 8" xfId="31058"/>
    <cellStyle name="Normal 4 3 2 9" xfId="31059"/>
    <cellStyle name="Normal 4 3 20" xfId="31060"/>
    <cellStyle name="Normal 4 3 21" xfId="31061"/>
    <cellStyle name="Normal 4 3 22" xfId="31062"/>
    <cellStyle name="Normal 4 3 23" xfId="31063"/>
    <cellStyle name="Normal 4 3 24" xfId="31064"/>
    <cellStyle name="Normal 4 3 25" xfId="31065"/>
    <cellStyle name="Normal 4 3 26" xfId="31066"/>
    <cellStyle name="Normal 4 3 27" xfId="31067"/>
    <cellStyle name="Normal 4 3 28" xfId="31068"/>
    <cellStyle name="Normal 4 3 29" xfId="31069"/>
    <cellStyle name="Normal 4 3 3" xfId="31070"/>
    <cellStyle name="Normal 4 3 30" xfId="31071"/>
    <cellStyle name="Normal 4 3 31" xfId="31072"/>
    <cellStyle name="Normal 4 3 32" xfId="31073"/>
    <cellStyle name="Normal 4 3 33" xfId="31074"/>
    <cellStyle name="Normal 4 3 34" xfId="31075"/>
    <cellStyle name="Normal 4 3 35" xfId="31076"/>
    <cellStyle name="Normal 4 3 36" xfId="31077"/>
    <cellStyle name="Normal 4 3 37" xfId="31078"/>
    <cellStyle name="Normal 4 3 38" xfId="31079"/>
    <cellStyle name="Normal 4 3 39" xfId="31080"/>
    <cellStyle name="Normal 4 3 4" xfId="31081"/>
    <cellStyle name="Normal 4 3 40" xfId="31082"/>
    <cellStyle name="Normal 4 3 41" xfId="31083"/>
    <cellStyle name="Normal 4 3 42" xfId="31084"/>
    <cellStyle name="Normal 4 3 43" xfId="31085"/>
    <cellStyle name="Normal 4 3 44" xfId="31086"/>
    <cellStyle name="Normal 4 3 45" xfId="31087"/>
    <cellStyle name="Normal 4 3 46" xfId="31088"/>
    <cellStyle name="Normal 4 3 5" xfId="31089"/>
    <cellStyle name="Normal 4 3 6" xfId="31090"/>
    <cellStyle name="Normal 4 3 7" xfId="31091"/>
    <cellStyle name="Normal 4 3 8" xfId="31092"/>
    <cellStyle name="Normal 4 3 8 10" xfId="31093"/>
    <cellStyle name="Normal 4 3 8 11" xfId="31094"/>
    <cellStyle name="Normal 4 3 8 12" xfId="31095"/>
    <cellStyle name="Normal 4 3 8 2" xfId="31096"/>
    <cellStyle name="Normal 4 3 8 3" xfId="31097"/>
    <cellStyle name="Normal 4 3 8 4" xfId="31098"/>
    <cellStyle name="Normal 4 3 8 5" xfId="31099"/>
    <cellStyle name="Normal 4 3 8 6" xfId="31100"/>
    <cellStyle name="Normal 4 3 8 7" xfId="31101"/>
    <cellStyle name="Normal 4 3 8 8" xfId="31102"/>
    <cellStyle name="Normal 4 3 8 9" xfId="31103"/>
    <cellStyle name="Normal 4 3 9" xfId="31104"/>
    <cellStyle name="Normal 4 3 9 2" xfId="31105"/>
    <cellStyle name="Normal 4 3 9 3" xfId="31106"/>
    <cellStyle name="Normal 4 3 9 4" xfId="31107"/>
    <cellStyle name="Normal 4 3 9 5" xfId="31108"/>
    <cellStyle name="Normal 4 30" xfId="31109"/>
    <cellStyle name="Normal 4 31" xfId="31110"/>
    <cellStyle name="Normal 4 32" xfId="31111"/>
    <cellStyle name="Normal 4 33" xfId="31112"/>
    <cellStyle name="Normal 4 34" xfId="31113"/>
    <cellStyle name="Normal 4 35" xfId="31114"/>
    <cellStyle name="Normal 4 36" xfId="31115"/>
    <cellStyle name="Normal 4 37" xfId="31116"/>
    <cellStyle name="Normal 4 38" xfId="31117"/>
    <cellStyle name="Normal 4 39" xfId="31118"/>
    <cellStyle name="Normal 4 4" xfId="168"/>
    <cellStyle name="Normal 4 4 10" xfId="31119"/>
    <cellStyle name="Normal 4 4 11" xfId="31120"/>
    <cellStyle name="Normal 4 4 12" xfId="31121"/>
    <cellStyle name="Normal 4 4 13" xfId="31122"/>
    <cellStyle name="Normal 4 4 14" xfId="31123"/>
    <cellStyle name="Normal 4 4 15" xfId="31124"/>
    <cellStyle name="Normal 4 4 16" xfId="31125"/>
    <cellStyle name="Normal 4 4 17" xfId="31126"/>
    <cellStyle name="Normal 4 4 18" xfId="31127"/>
    <cellStyle name="Normal 4 4 19" xfId="31128"/>
    <cellStyle name="Normal 4 4 2" xfId="31129"/>
    <cellStyle name="Normal 4 4 20" xfId="31130"/>
    <cellStyle name="Normal 4 4 21" xfId="31131"/>
    <cellStyle name="Normal 4 4 22" xfId="31132"/>
    <cellStyle name="Normal 4 4 23" xfId="31133"/>
    <cellStyle name="Normal 4 4 24" xfId="31134"/>
    <cellStyle name="Normal 4 4 25" xfId="31135"/>
    <cellStyle name="Normal 4 4 26" xfId="31136"/>
    <cellStyle name="Normal 4 4 27" xfId="31137"/>
    <cellStyle name="Normal 4 4 28" xfId="31138"/>
    <cellStyle name="Normal 4 4 29" xfId="31139"/>
    <cellStyle name="Normal 4 4 3" xfId="31140"/>
    <cellStyle name="Normal 4 4 30" xfId="31141"/>
    <cellStyle name="Normal 4 4 31" xfId="31142"/>
    <cellStyle name="Normal 4 4 32" xfId="31143"/>
    <cellStyle name="Normal 4 4 33" xfId="31144"/>
    <cellStyle name="Normal 4 4 34" xfId="31145"/>
    <cellStyle name="Normal 4 4 35" xfId="31146"/>
    <cellStyle name="Normal 4 4 4" xfId="31147"/>
    <cellStyle name="Normal 4 4 5" xfId="31148"/>
    <cellStyle name="Normal 4 4 6" xfId="31149"/>
    <cellStyle name="Normal 4 4 7" xfId="31150"/>
    <cellStyle name="Normal 4 4 8" xfId="31151"/>
    <cellStyle name="Normal 4 4 9" xfId="31152"/>
    <cellStyle name="Normal 4 40" xfId="31153"/>
    <cellStyle name="Normal 4 41" xfId="31154"/>
    <cellStyle name="Normal 4 42" xfId="31155"/>
    <cellStyle name="Normal 4 43" xfId="31156"/>
    <cellStyle name="Normal 4 44" xfId="31157"/>
    <cellStyle name="Normal 4 45" xfId="31158"/>
    <cellStyle name="Normal 4 46" xfId="31159"/>
    <cellStyle name="Normal 4 47" xfId="31160"/>
    <cellStyle name="Normal 4 48" xfId="31161"/>
    <cellStyle name="Normal 4 49" xfId="31162"/>
    <cellStyle name="Normal 4 5" xfId="31163"/>
    <cellStyle name="Normal 4 5 10" xfId="31164"/>
    <cellStyle name="Normal 4 5 11" xfId="31165"/>
    <cellStyle name="Normal 4 5 12" xfId="31166"/>
    <cellStyle name="Normal 4 5 13" xfId="31167"/>
    <cellStyle name="Normal 4 5 14" xfId="31168"/>
    <cellStyle name="Normal 4 5 15" xfId="31169"/>
    <cellStyle name="Normal 4 5 16" xfId="31170"/>
    <cellStyle name="Normal 4 5 17" xfId="31171"/>
    <cellStyle name="Normal 4 5 18" xfId="31172"/>
    <cellStyle name="Normal 4 5 19" xfId="31173"/>
    <cellStyle name="Normal 4 5 2" xfId="31174"/>
    <cellStyle name="Normal 4 5 2 2" xfId="31175"/>
    <cellStyle name="Normal 4 5 2 3" xfId="31176"/>
    <cellStyle name="Normal 4 5 20" xfId="31177"/>
    <cellStyle name="Normal 4 5 21" xfId="31178"/>
    <cellStyle name="Normal 4 5 22" xfId="31179"/>
    <cellStyle name="Normal 4 5 23" xfId="31180"/>
    <cellStyle name="Normal 4 5 24" xfId="31181"/>
    <cellStyle name="Normal 4 5 25" xfId="31182"/>
    <cellStyle name="Normal 4 5 26" xfId="31183"/>
    <cellStyle name="Normal 4 5 27" xfId="31184"/>
    <cellStyle name="Normal 4 5 28" xfId="31185"/>
    <cellStyle name="Normal 4 5 29" xfId="31186"/>
    <cellStyle name="Normal 4 5 3" xfId="31187"/>
    <cellStyle name="Normal 4 5 4" xfId="31188"/>
    <cellStyle name="Normal 4 5 5" xfId="31189"/>
    <cellStyle name="Normal 4 5 6" xfId="31190"/>
    <cellStyle name="Normal 4 5 7" xfId="31191"/>
    <cellStyle name="Normal 4 5 8" xfId="31192"/>
    <cellStyle name="Normal 4 5 9" xfId="31193"/>
    <cellStyle name="Normal 4 50" xfId="31194"/>
    <cellStyle name="Normal 4 51" xfId="31195"/>
    <cellStyle name="Normal 4 52" xfId="31196"/>
    <cellStyle name="Normal 4 53" xfId="31197"/>
    <cellStyle name="Normal 4 54" xfId="31198"/>
    <cellStyle name="Normal 4 55" xfId="31199"/>
    <cellStyle name="Normal 4 56" xfId="31200"/>
    <cellStyle name="Normal 4 57" xfId="31201"/>
    <cellStyle name="Normal 4 58" xfId="31202"/>
    <cellStyle name="Normal 4 59" xfId="31203"/>
    <cellStyle name="Normal 4 6" xfId="31204"/>
    <cellStyle name="Normal 4 6 10" xfId="31205"/>
    <cellStyle name="Normal 4 6 11" xfId="31206"/>
    <cellStyle name="Normal 4 6 2" xfId="31207"/>
    <cellStyle name="Normal 4 6 3" xfId="31208"/>
    <cellStyle name="Normal 4 6 4" xfId="31209"/>
    <cellStyle name="Normal 4 6 5" xfId="31210"/>
    <cellStyle name="Normal 4 6 6" xfId="31211"/>
    <cellStyle name="Normal 4 6 7" xfId="31212"/>
    <cellStyle name="Normal 4 6 8" xfId="31213"/>
    <cellStyle name="Normal 4 6 9" xfId="31214"/>
    <cellStyle name="Normal 4 60" xfId="31215"/>
    <cellStyle name="Normal 4 61" xfId="31216"/>
    <cellStyle name="Normal 4 62" xfId="31217"/>
    <cellStyle name="Normal 4 63" xfId="31218"/>
    <cellStyle name="Normal 4 63 2" xfId="31219"/>
    <cellStyle name="Normal 4 64" xfId="31220"/>
    <cellStyle name="Normal 4 65" xfId="31221"/>
    <cellStyle name="Normal 4 66" xfId="31222"/>
    <cellStyle name="Normal 4 67" xfId="31223"/>
    <cellStyle name="Normal 4 68" xfId="31224"/>
    <cellStyle name="Normal 4 69" xfId="31225"/>
    <cellStyle name="Normal 4 7" xfId="31226"/>
    <cellStyle name="Normal 4 7 10" xfId="31227"/>
    <cellStyle name="Normal 4 7 11" xfId="31228"/>
    <cellStyle name="Normal 4 7 2" xfId="31229"/>
    <cellStyle name="Normal 4 7 3" xfId="31230"/>
    <cellStyle name="Normal 4 7 4" xfId="31231"/>
    <cellStyle name="Normal 4 7 5" xfId="31232"/>
    <cellStyle name="Normal 4 7 6" xfId="31233"/>
    <cellStyle name="Normal 4 7 7" xfId="31234"/>
    <cellStyle name="Normal 4 7 8" xfId="31235"/>
    <cellStyle name="Normal 4 7 9" xfId="31236"/>
    <cellStyle name="Normal 4 70" xfId="31237"/>
    <cellStyle name="Normal 4 71" xfId="31238"/>
    <cellStyle name="Normal 4 72" xfId="31239"/>
    <cellStyle name="Normal 4 73" xfId="31240"/>
    <cellStyle name="Normal 4 74" xfId="31241"/>
    <cellStyle name="Normal 4 75" xfId="31242"/>
    <cellStyle name="Normal 4 76" xfId="31243"/>
    <cellStyle name="Normal 4 77" xfId="31244"/>
    <cellStyle name="Normal 4 78" xfId="31245"/>
    <cellStyle name="Normal 4 79" xfId="31246"/>
    <cellStyle name="Normal 4 8" xfId="31247"/>
    <cellStyle name="Normal 4 8 10" xfId="31248"/>
    <cellStyle name="Normal 4 8 11" xfId="31249"/>
    <cellStyle name="Normal 4 8 2" xfId="31250"/>
    <cellStyle name="Normal 4 8 3" xfId="31251"/>
    <cellStyle name="Normal 4 8 4" xfId="31252"/>
    <cellStyle name="Normal 4 8 5" xfId="31253"/>
    <cellStyle name="Normal 4 8 6" xfId="31254"/>
    <cellStyle name="Normal 4 8 7" xfId="31255"/>
    <cellStyle name="Normal 4 8 8" xfId="31256"/>
    <cellStyle name="Normal 4 8 9" xfId="31257"/>
    <cellStyle name="Normal 4 80" xfId="31258"/>
    <cellStyle name="Normal 4 81" xfId="31259"/>
    <cellStyle name="Normal 4 82" xfId="31260"/>
    <cellStyle name="Normal 4 83" xfId="31261"/>
    <cellStyle name="Normal 4 84" xfId="31262"/>
    <cellStyle name="Normal 4 85" xfId="31263"/>
    <cellStyle name="Normal 4 86" xfId="31264"/>
    <cellStyle name="Normal 4 87" xfId="31265"/>
    <cellStyle name="Normal 4 88" xfId="31266"/>
    <cellStyle name="Normal 4 89" xfId="31267"/>
    <cellStyle name="Normal 4 9" xfId="31268"/>
    <cellStyle name="Normal 4 9 10" xfId="31269"/>
    <cellStyle name="Normal 4 9 11" xfId="31270"/>
    <cellStyle name="Normal 4 9 12" xfId="31271"/>
    <cellStyle name="Normal 4 9 13" xfId="31272"/>
    <cellStyle name="Normal 4 9 14" xfId="31273"/>
    <cellStyle name="Normal 4 9 15" xfId="31274"/>
    <cellStyle name="Normal 4 9 16" xfId="31275"/>
    <cellStyle name="Normal 4 9 17" xfId="31276"/>
    <cellStyle name="Normal 4 9 18" xfId="31277"/>
    <cellStyle name="Normal 4 9 19" xfId="31278"/>
    <cellStyle name="Normal 4 9 2" xfId="31279"/>
    <cellStyle name="Normal 4 9 2 2" xfId="31280"/>
    <cellStyle name="Normal 4 9 2 3" xfId="31281"/>
    <cellStyle name="Normal 4 9 2 4" xfId="31282"/>
    <cellStyle name="Normal 4 9 2 5" xfId="31283"/>
    <cellStyle name="Normal 4 9 2 6" xfId="31284"/>
    <cellStyle name="Normal 4 9 3" xfId="31285"/>
    <cellStyle name="Normal 4 9 3 2" xfId="31286"/>
    <cellStyle name="Normal 4 9 3 3" xfId="31287"/>
    <cellStyle name="Normal 4 9 3 4" xfId="31288"/>
    <cellStyle name="Normal 4 9 3 5" xfId="31289"/>
    <cellStyle name="Normal 4 9 4" xfId="31290"/>
    <cellStyle name="Normal 4 9 4 2" xfId="31291"/>
    <cellStyle name="Normal 4 9 4 3" xfId="31292"/>
    <cellStyle name="Normal 4 9 4 4" xfId="31293"/>
    <cellStyle name="Normal 4 9 5" xfId="31294"/>
    <cellStyle name="Normal 4 9 5 2" xfId="31295"/>
    <cellStyle name="Normal 4 9 6" xfId="31296"/>
    <cellStyle name="Normal 4 9 7" xfId="31297"/>
    <cellStyle name="Normal 4 9 8" xfId="31298"/>
    <cellStyle name="Normal 4 9 9" xfId="31299"/>
    <cellStyle name="Normal 4 90" xfId="31300"/>
    <cellStyle name="Normal 4 91" xfId="31301"/>
    <cellStyle name="Normal 4 92" xfId="31302"/>
    <cellStyle name="Normal 4 93" xfId="31303"/>
    <cellStyle name="Normal 4 94" xfId="31304"/>
    <cellStyle name="Normal 4 95" xfId="31305"/>
    <cellStyle name="Normal 4 96" xfId="31306"/>
    <cellStyle name="Normal 4 97" xfId="31307"/>
    <cellStyle name="Normal 4 98" xfId="31308"/>
    <cellStyle name="Normal 4 99" xfId="31309"/>
    <cellStyle name="Normal 40" xfId="31310"/>
    <cellStyle name="Normal 40 2" xfId="31311"/>
    <cellStyle name="Normal 41" xfId="31312"/>
    <cellStyle name="Normal 41 2" xfId="31313"/>
    <cellStyle name="Normal 42" xfId="31314"/>
    <cellStyle name="Normal 42 2" xfId="31315"/>
    <cellStyle name="Normal 43" xfId="31316"/>
    <cellStyle name="Normal 43 2" xfId="31317"/>
    <cellStyle name="Normal 44" xfId="31318"/>
    <cellStyle name="Normal 44 2" xfId="31319"/>
    <cellStyle name="Normal 45" xfId="31320"/>
    <cellStyle name="Normal 45 2" xfId="31321"/>
    <cellStyle name="Normal 46" xfId="31322"/>
    <cellStyle name="Normal 46 2" xfId="31323"/>
    <cellStyle name="Normal 47" xfId="31324"/>
    <cellStyle name="Normal 47 2" xfId="31325"/>
    <cellStyle name="Normal 48" xfId="31326"/>
    <cellStyle name="Normal 48 2" xfId="31327"/>
    <cellStyle name="Normal 49" xfId="31328"/>
    <cellStyle name="Normal 49 2" xfId="31329"/>
    <cellStyle name="Normal 5" xfId="169"/>
    <cellStyle name="Normal 5 10" xfId="31330"/>
    <cellStyle name="Normal 5 10 2" xfId="31331"/>
    <cellStyle name="Normal 5 10 3" xfId="31332"/>
    <cellStyle name="Normal 5 10 4" xfId="31333"/>
    <cellStyle name="Normal 5 10 5" xfId="31334"/>
    <cellStyle name="Normal 5 10 6" xfId="31335"/>
    <cellStyle name="Normal 5 10 7" xfId="31336"/>
    <cellStyle name="Normal 5 11" xfId="31337"/>
    <cellStyle name="Normal 5 11 2" xfId="31338"/>
    <cellStyle name="Normal 5 11 3" xfId="31339"/>
    <cellStyle name="Normal 5 11 4" xfId="31340"/>
    <cellStyle name="Normal 5 11 5" xfId="31341"/>
    <cellStyle name="Normal 5 11 6" xfId="31342"/>
    <cellStyle name="Normal 5 11 7" xfId="31343"/>
    <cellStyle name="Normal 5 12" xfId="31344"/>
    <cellStyle name="Normal 5 12 2" xfId="31345"/>
    <cellStyle name="Normal 5 12 3" xfId="31346"/>
    <cellStyle name="Normal 5 12 4" xfId="31347"/>
    <cellStyle name="Normal 5 12 5" xfId="31348"/>
    <cellStyle name="Normal 5 12 6" xfId="31349"/>
    <cellStyle name="Normal 5 12 7" xfId="31350"/>
    <cellStyle name="Normal 5 13" xfId="31351"/>
    <cellStyle name="Normal 5 13 2" xfId="31352"/>
    <cellStyle name="Normal 5 13 3" xfId="31353"/>
    <cellStyle name="Normal 5 13 4" xfId="31354"/>
    <cellStyle name="Normal 5 13 5" xfId="31355"/>
    <cellStyle name="Normal 5 13 6" xfId="31356"/>
    <cellStyle name="Normal 5 13 7" xfId="31357"/>
    <cellStyle name="Normal 5 14" xfId="31358"/>
    <cellStyle name="Normal 5 14 2" xfId="31359"/>
    <cellStyle name="Normal 5 14 3" xfId="31360"/>
    <cellStyle name="Normal 5 14 4" xfId="31361"/>
    <cellStyle name="Normal 5 14 5" xfId="31362"/>
    <cellStyle name="Normal 5 14 6" xfId="31363"/>
    <cellStyle name="Normal 5 14 7" xfId="31364"/>
    <cellStyle name="Normal 5 15" xfId="31365"/>
    <cellStyle name="Normal 5 16" xfId="31366"/>
    <cellStyle name="Normal 5 17" xfId="31367"/>
    <cellStyle name="Normal 5 18" xfId="31368"/>
    <cellStyle name="Normal 5 19" xfId="31369"/>
    <cellStyle name="Normal 5 2" xfId="170"/>
    <cellStyle name="Normal 5 2 10" xfId="31370"/>
    <cellStyle name="Normal 5 2 10 2" xfId="31371"/>
    <cellStyle name="Normal 5 2 10 3" xfId="31372"/>
    <cellStyle name="Normal 5 2 10 4" xfId="31373"/>
    <cellStyle name="Normal 5 2 10 5" xfId="31374"/>
    <cellStyle name="Normal 5 2 10 6" xfId="31375"/>
    <cellStyle name="Normal 5 2 10 7" xfId="31376"/>
    <cellStyle name="Normal 5 2 11" xfId="31377"/>
    <cellStyle name="Normal 5 2 11 2" xfId="31378"/>
    <cellStyle name="Normal 5 2 11 3" xfId="31379"/>
    <cellStyle name="Normal 5 2 11 4" xfId="31380"/>
    <cellStyle name="Normal 5 2 11 5" xfId="31381"/>
    <cellStyle name="Normal 5 2 11 6" xfId="31382"/>
    <cellStyle name="Normal 5 2 11 7" xfId="31383"/>
    <cellStyle name="Normal 5 2 12" xfId="31384"/>
    <cellStyle name="Normal 5 2 12 2" xfId="31385"/>
    <cellStyle name="Normal 5 2 12 3" xfId="31386"/>
    <cellStyle name="Normal 5 2 12 4" xfId="31387"/>
    <cellStyle name="Normal 5 2 12 5" xfId="31388"/>
    <cellStyle name="Normal 5 2 12 6" xfId="31389"/>
    <cellStyle name="Normal 5 2 12 7" xfId="31390"/>
    <cellStyle name="Normal 5 2 13" xfId="31391"/>
    <cellStyle name="Normal 5 2 14" xfId="31392"/>
    <cellStyle name="Normal 5 2 15" xfId="31393"/>
    <cellStyle name="Normal 5 2 16" xfId="31394"/>
    <cellStyle name="Normal 5 2 17" xfId="31395"/>
    <cellStyle name="Normal 5 2 18" xfId="31396"/>
    <cellStyle name="Normal 5 2 19" xfId="31397"/>
    <cellStyle name="Normal 5 2 2" xfId="31398"/>
    <cellStyle name="Normal 5 2 2 10" xfId="31399"/>
    <cellStyle name="Normal 5 2 2 11" xfId="31400"/>
    <cellStyle name="Normal 5 2 2 12" xfId="31401"/>
    <cellStyle name="Normal 5 2 2 13" xfId="31402"/>
    <cellStyle name="Normal 5 2 2 14" xfId="31403"/>
    <cellStyle name="Normal 5 2 2 15" xfId="31404"/>
    <cellStyle name="Normal 5 2 2 16" xfId="31405"/>
    <cellStyle name="Normal 5 2 2 17" xfId="31406"/>
    <cellStyle name="Normal 5 2 2 18" xfId="31407"/>
    <cellStyle name="Normal 5 2 2 19" xfId="31408"/>
    <cellStyle name="Normal 5 2 2 2" xfId="31409"/>
    <cellStyle name="Normal 5 2 2 2 2" xfId="31410"/>
    <cellStyle name="Normal 5 2 2 2 2 2" xfId="31411"/>
    <cellStyle name="Normal 5 2 2 2 3" xfId="31412"/>
    <cellStyle name="Normal 5 2 2 2 4" xfId="31413"/>
    <cellStyle name="Normal 5 2 2 20" xfId="31414"/>
    <cellStyle name="Normal 5 2 2 21" xfId="31415"/>
    <cellStyle name="Normal 5 2 2 22" xfId="31416"/>
    <cellStyle name="Normal 5 2 2 23" xfId="31417"/>
    <cellStyle name="Normal 5 2 2 24" xfId="31418"/>
    <cellStyle name="Normal 5 2 2 25" xfId="31419"/>
    <cellStyle name="Normal 5 2 2 26" xfId="31420"/>
    <cellStyle name="Normal 5 2 2 27" xfId="31421"/>
    <cellStyle name="Normal 5 2 2 28" xfId="31422"/>
    <cellStyle name="Normal 5 2 2 29" xfId="31423"/>
    <cellStyle name="Normal 5 2 2 3" xfId="31424"/>
    <cellStyle name="Normal 5 2 2 3 2" xfId="31425"/>
    <cellStyle name="Normal 5 2 2 3 3" xfId="31426"/>
    <cellStyle name="Normal 5 2 2 30" xfId="31427"/>
    <cellStyle name="Normal 5 2 2 31" xfId="31428"/>
    <cellStyle name="Normal 5 2 2 32" xfId="31429"/>
    <cellStyle name="Normal 5 2 2 4" xfId="31430"/>
    <cellStyle name="Normal 5 2 2 5" xfId="31431"/>
    <cellStyle name="Normal 5 2 2 6" xfId="31432"/>
    <cellStyle name="Normal 5 2 2 7" xfId="31433"/>
    <cellStyle name="Normal 5 2 2 8" xfId="31434"/>
    <cellStyle name="Normal 5 2 2 9" xfId="31435"/>
    <cellStyle name="Normal 5 2 20" xfId="31436"/>
    <cellStyle name="Normal 5 2 21" xfId="31437"/>
    <cellStyle name="Normal 5 2 22" xfId="31438"/>
    <cellStyle name="Normal 5 2 23" xfId="31439"/>
    <cellStyle name="Normal 5 2 24" xfId="31440"/>
    <cellStyle name="Normal 5 2 25" xfId="31441"/>
    <cellStyle name="Normal 5 2 26" xfId="31442"/>
    <cellStyle name="Normal 5 2 27" xfId="31443"/>
    <cellStyle name="Normal 5 2 28" xfId="31444"/>
    <cellStyle name="Normal 5 2 29" xfId="31445"/>
    <cellStyle name="Normal 5 2 3" xfId="31446"/>
    <cellStyle name="Normal 5 2 3 10" xfId="31447"/>
    <cellStyle name="Normal 5 2 3 11" xfId="31448"/>
    <cellStyle name="Normal 5 2 3 12" xfId="31449"/>
    <cellStyle name="Normal 5 2 3 13" xfId="31450"/>
    <cellStyle name="Normal 5 2 3 14" xfId="31451"/>
    <cellStyle name="Normal 5 2 3 15" xfId="31452"/>
    <cellStyle name="Normal 5 2 3 16" xfId="31453"/>
    <cellStyle name="Normal 5 2 3 17" xfId="31454"/>
    <cellStyle name="Normal 5 2 3 2" xfId="31455"/>
    <cellStyle name="Normal 5 2 3 3" xfId="31456"/>
    <cellStyle name="Normal 5 2 3 4" xfId="31457"/>
    <cellStyle name="Normal 5 2 3 5" xfId="31458"/>
    <cellStyle name="Normal 5 2 3 6" xfId="31459"/>
    <cellStyle name="Normal 5 2 3 7" xfId="31460"/>
    <cellStyle name="Normal 5 2 3 8" xfId="31461"/>
    <cellStyle name="Normal 5 2 3 9" xfId="31462"/>
    <cellStyle name="Normal 5 2 30" xfId="31463"/>
    <cellStyle name="Normal 5 2 31" xfId="31464"/>
    <cellStyle name="Normal 5 2 32" xfId="31465"/>
    <cellStyle name="Normal 5 2 33" xfId="31466"/>
    <cellStyle name="Normal 5 2 34" xfId="31467"/>
    <cellStyle name="Normal 5 2 35" xfId="31468"/>
    <cellStyle name="Normal 5 2 36" xfId="31469"/>
    <cellStyle name="Normal 5 2 37" xfId="31470"/>
    <cellStyle name="Normal 5 2 38" xfId="31471"/>
    <cellStyle name="Normal 5 2 39" xfId="31472"/>
    <cellStyle name="Normal 5 2 4" xfId="31473"/>
    <cellStyle name="Normal 5 2 4 10" xfId="31474"/>
    <cellStyle name="Normal 5 2 4 11" xfId="31475"/>
    <cellStyle name="Normal 5 2 4 2" xfId="31476"/>
    <cellStyle name="Normal 5 2 4 3" xfId="31477"/>
    <cellStyle name="Normal 5 2 4 4" xfId="31478"/>
    <cellStyle name="Normal 5 2 4 5" xfId="31479"/>
    <cellStyle name="Normal 5 2 4 6" xfId="31480"/>
    <cellStyle name="Normal 5 2 4 7" xfId="31481"/>
    <cellStyle name="Normal 5 2 4 8" xfId="31482"/>
    <cellStyle name="Normal 5 2 4 9" xfId="31483"/>
    <cellStyle name="Normal 5 2 40" xfId="31484"/>
    <cellStyle name="Normal 5 2 41" xfId="31485"/>
    <cellStyle name="Normal 5 2 42" xfId="31486"/>
    <cellStyle name="Normal 5 2 43" xfId="31487"/>
    <cellStyle name="Normal 5 2 44" xfId="31488"/>
    <cellStyle name="Normal 5 2 45" xfId="31489"/>
    <cellStyle name="Normal 5 2 46" xfId="31490"/>
    <cellStyle name="Normal 5 2 47" xfId="31491"/>
    <cellStyle name="Normal 5 2 48" xfId="31492"/>
    <cellStyle name="Normal 5 2 49" xfId="31493"/>
    <cellStyle name="Normal 5 2 5" xfId="31494"/>
    <cellStyle name="Normal 5 2 5 10" xfId="31495"/>
    <cellStyle name="Normal 5 2 5 11" xfId="31496"/>
    <cellStyle name="Normal 5 2 5 2" xfId="31497"/>
    <cellStyle name="Normal 5 2 5 3" xfId="31498"/>
    <cellStyle name="Normal 5 2 5 4" xfId="31499"/>
    <cellStyle name="Normal 5 2 5 5" xfId="31500"/>
    <cellStyle name="Normal 5 2 5 6" xfId="31501"/>
    <cellStyle name="Normal 5 2 5 7" xfId="31502"/>
    <cellStyle name="Normal 5 2 5 8" xfId="31503"/>
    <cellStyle name="Normal 5 2 5 9" xfId="31504"/>
    <cellStyle name="Normal 5 2 50" xfId="31505"/>
    <cellStyle name="Normal 5 2 50 2" xfId="31506"/>
    <cellStyle name="Normal 5 2 51" xfId="31507"/>
    <cellStyle name="Normal 5 2 52" xfId="31508"/>
    <cellStyle name="Normal 5 2 53" xfId="31509"/>
    <cellStyle name="Normal 5 2 54" xfId="31510"/>
    <cellStyle name="Normal 5 2 55" xfId="31511"/>
    <cellStyle name="Normal 5 2 56" xfId="31512"/>
    <cellStyle name="Normal 5 2 57" xfId="31513"/>
    <cellStyle name="Normal 5 2 58" xfId="31514"/>
    <cellStyle name="Normal 5 2 59" xfId="31515"/>
    <cellStyle name="Normal 5 2 6" xfId="31516"/>
    <cellStyle name="Normal 5 2 6 2" xfId="31517"/>
    <cellStyle name="Normal 5 2 6 3" xfId="31518"/>
    <cellStyle name="Normal 5 2 6 4" xfId="31519"/>
    <cellStyle name="Normal 5 2 6 5" xfId="31520"/>
    <cellStyle name="Normal 5 2 6 6" xfId="31521"/>
    <cellStyle name="Normal 5 2 6 7" xfId="31522"/>
    <cellStyle name="Normal 5 2 60" xfId="31523"/>
    <cellStyle name="Normal 5 2 61" xfId="31524"/>
    <cellStyle name="Normal 5 2 62" xfId="31525"/>
    <cellStyle name="Normal 5 2 63" xfId="31526"/>
    <cellStyle name="Normal 5 2 64" xfId="31527"/>
    <cellStyle name="Normal 5 2 65" xfId="31528"/>
    <cellStyle name="Normal 5 2 66" xfId="31529"/>
    <cellStyle name="Normal 5 2 67" xfId="31530"/>
    <cellStyle name="Normal 5 2 68" xfId="31531"/>
    <cellStyle name="Normal 5 2 69" xfId="31532"/>
    <cellStyle name="Normal 5 2 7" xfId="31533"/>
    <cellStyle name="Normal 5 2 7 2" xfId="31534"/>
    <cellStyle name="Normal 5 2 7 3" xfId="31535"/>
    <cellStyle name="Normal 5 2 7 4" xfId="31536"/>
    <cellStyle name="Normal 5 2 7 5" xfId="31537"/>
    <cellStyle name="Normal 5 2 7 6" xfId="31538"/>
    <cellStyle name="Normal 5 2 7 7" xfId="31539"/>
    <cellStyle name="Normal 5 2 70" xfId="31540"/>
    <cellStyle name="Normal 5 2 71" xfId="31541"/>
    <cellStyle name="Normal 5 2 72" xfId="31542"/>
    <cellStyle name="Normal 5 2 73" xfId="31543"/>
    <cellStyle name="Normal 5 2 74" xfId="31544"/>
    <cellStyle name="Normal 5 2 75" xfId="31545"/>
    <cellStyle name="Normal 5 2 76" xfId="31546"/>
    <cellStyle name="Normal 5 2 77" xfId="31547"/>
    <cellStyle name="Normal 5 2 8" xfId="31548"/>
    <cellStyle name="Normal 5 2 8 2" xfId="31549"/>
    <cellStyle name="Normal 5 2 8 3" xfId="31550"/>
    <cellStyle name="Normal 5 2 8 4" xfId="31551"/>
    <cellStyle name="Normal 5 2 8 5" xfId="31552"/>
    <cellStyle name="Normal 5 2 8 6" xfId="31553"/>
    <cellStyle name="Normal 5 2 8 7" xfId="31554"/>
    <cellStyle name="Normal 5 2 9" xfId="31555"/>
    <cellStyle name="Normal 5 2 9 2" xfId="31556"/>
    <cellStyle name="Normal 5 2 9 3" xfId="31557"/>
    <cellStyle name="Normal 5 2 9 4" xfId="31558"/>
    <cellStyle name="Normal 5 2 9 5" xfId="31559"/>
    <cellStyle name="Normal 5 2 9 6" xfId="31560"/>
    <cellStyle name="Normal 5 2 9 7" xfId="31561"/>
    <cellStyle name="Normal 5 20" xfId="31562"/>
    <cellStyle name="Normal 5 21" xfId="31563"/>
    <cellStyle name="Normal 5 22" xfId="31564"/>
    <cellStyle name="Normal 5 23" xfId="31565"/>
    <cellStyle name="Normal 5 24" xfId="31566"/>
    <cellStyle name="Normal 5 25" xfId="31567"/>
    <cellStyle name="Normal 5 26" xfId="31568"/>
    <cellStyle name="Normal 5 27" xfId="31569"/>
    <cellStyle name="Normal 5 28" xfId="31570"/>
    <cellStyle name="Normal 5 29" xfId="31571"/>
    <cellStyle name="Normal 5 3" xfId="171"/>
    <cellStyle name="Normal 5 3 10" xfId="31572"/>
    <cellStyle name="Normal 5 3 11" xfId="31573"/>
    <cellStyle name="Normal 5 3 11 2" xfId="31574"/>
    <cellStyle name="Normal 5 3 12" xfId="31575"/>
    <cellStyle name="Normal 5 3 13" xfId="31576"/>
    <cellStyle name="Normal 5 3 14" xfId="31577"/>
    <cellStyle name="Normal 5 3 15" xfId="31578"/>
    <cellStyle name="Normal 5 3 16" xfId="31579"/>
    <cellStyle name="Normal 5 3 17" xfId="31580"/>
    <cellStyle name="Normal 5 3 18" xfId="31581"/>
    <cellStyle name="Normal 5 3 19" xfId="31582"/>
    <cellStyle name="Normal 5 3 2" xfId="31583"/>
    <cellStyle name="Normal 5 3 2 10" xfId="31584"/>
    <cellStyle name="Normal 5 3 2 11" xfId="31585"/>
    <cellStyle name="Normal 5 3 2 12" xfId="31586"/>
    <cellStyle name="Normal 5 3 2 13" xfId="31587"/>
    <cellStyle name="Normal 5 3 2 14" xfId="31588"/>
    <cellStyle name="Normal 5 3 2 15" xfId="31589"/>
    <cellStyle name="Normal 5 3 2 16" xfId="31590"/>
    <cellStyle name="Normal 5 3 2 17" xfId="31591"/>
    <cellStyle name="Normal 5 3 2 18" xfId="31592"/>
    <cellStyle name="Normal 5 3 2 19" xfId="31593"/>
    <cellStyle name="Normal 5 3 2 2" xfId="31594"/>
    <cellStyle name="Normal 5 3 2 2 10" xfId="31595"/>
    <cellStyle name="Normal 5 3 2 2 11" xfId="31596"/>
    <cellStyle name="Normal 5 3 2 2 12" xfId="31597"/>
    <cellStyle name="Normal 5 3 2 2 13" xfId="31598"/>
    <cellStyle name="Normal 5 3 2 2 14" xfId="31599"/>
    <cellStyle name="Normal 5 3 2 2 15" xfId="31600"/>
    <cellStyle name="Normal 5 3 2 2 16" xfId="31601"/>
    <cellStyle name="Normal 5 3 2 2 17" xfId="31602"/>
    <cellStyle name="Normal 5 3 2 2 18" xfId="31603"/>
    <cellStyle name="Normal 5 3 2 2 19" xfId="31604"/>
    <cellStyle name="Normal 5 3 2 2 2" xfId="31605"/>
    <cellStyle name="Normal 5 3 2 2 20" xfId="31606"/>
    <cellStyle name="Normal 5 3 2 2 21" xfId="31607"/>
    <cellStyle name="Normal 5 3 2 2 22" xfId="31608"/>
    <cellStyle name="Normal 5 3 2 2 23" xfId="31609"/>
    <cellStyle name="Normal 5 3 2 2 24" xfId="31610"/>
    <cellStyle name="Normal 5 3 2 2 25" xfId="31611"/>
    <cellStyle name="Normal 5 3 2 2 26" xfId="31612"/>
    <cellStyle name="Normal 5 3 2 2 27" xfId="31613"/>
    <cellStyle name="Normal 5 3 2 2 28" xfId="31614"/>
    <cellStyle name="Normal 5 3 2 2 29" xfId="31615"/>
    <cellStyle name="Normal 5 3 2 2 3" xfId="31616"/>
    <cellStyle name="Normal 5 3 2 2 30" xfId="31617"/>
    <cellStyle name="Normal 5 3 2 2 4" xfId="31618"/>
    <cellStyle name="Normal 5 3 2 2 5" xfId="31619"/>
    <cellStyle name="Normal 5 3 2 2 6" xfId="31620"/>
    <cellStyle name="Normal 5 3 2 2 7" xfId="31621"/>
    <cellStyle name="Normal 5 3 2 2 8" xfId="31622"/>
    <cellStyle name="Normal 5 3 2 2 9" xfId="31623"/>
    <cellStyle name="Normal 5 3 2 20" xfId="31624"/>
    <cellStyle name="Normal 5 3 2 21" xfId="31625"/>
    <cellStyle name="Normal 5 3 2 22" xfId="31626"/>
    <cellStyle name="Normal 5 3 2 23" xfId="31627"/>
    <cellStyle name="Normal 5 3 2 24" xfId="31628"/>
    <cellStyle name="Normal 5 3 2 25" xfId="31629"/>
    <cellStyle name="Normal 5 3 2 26" xfId="31630"/>
    <cellStyle name="Normal 5 3 2 27" xfId="31631"/>
    <cellStyle name="Normal 5 3 2 28" xfId="31632"/>
    <cellStyle name="Normal 5 3 2 29" xfId="31633"/>
    <cellStyle name="Normal 5 3 2 3" xfId="31634"/>
    <cellStyle name="Normal 5 3 2 30" xfId="31635"/>
    <cellStyle name="Normal 5 3 2 31" xfId="31636"/>
    <cellStyle name="Normal 5 3 2 32" xfId="31637"/>
    <cellStyle name="Normal 5 3 2 33" xfId="31638"/>
    <cellStyle name="Normal 5 3 2 34" xfId="31639"/>
    <cellStyle name="Normal 5 3 2 4" xfId="31640"/>
    <cellStyle name="Normal 5 3 2 5" xfId="31641"/>
    <cellStyle name="Normal 5 3 2 6" xfId="31642"/>
    <cellStyle name="Normal 5 3 2 7" xfId="31643"/>
    <cellStyle name="Normal 5 3 2 8" xfId="31644"/>
    <cellStyle name="Normal 5 3 2 9" xfId="31645"/>
    <cellStyle name="Normal 5 3 20" xfId="31646"/>
    <cellStyle name="Normal 5 3 21" xfId="31647"/>
    <cellStyle name="Normal 5 3 22" xfId="31648"/>
    <cellStyle name="Normal 5 3 23" xfId="31649"/>
    <cellStyle name="Normal 5 3 24" xfId="31650"/>
    <cellStyle name="Normal 5 3 25" xfId="31651"/>
    <cellStyle name="Normal 5 3 26" xfId="31652"/>
    <cellStyle name="Normal 5 3 27" xfId="31653"/>
    <cellStyle name="Normal 5 3 28" xfId="31654"/>
    <cellStyle name="Normal 5 3 29" xfId="31655"/>
    <cellStyle name="Normal 5 3 3" xfId="31656"/>
    <cellStyle name="Normal 5 3 30" xfId="31657"/>
    <cellStyle name="Normal 5 3 31" xfId="31658"/>
    <cellStyle name="Normal 5 3 32" xfId="31659"/>
    <cellStyle name="Normal 5 3 33" xfId="31660"/>
    <cellStyle name="Normal 5 3 34" xfId="31661"/>
    <cellStyle name="Normal 5 3 35" xfId="31662"/>
    <cellStyle name="Normal 5 3 36" xfId="31663"/>
    <cellStyle name="Normal 5 3 37" xfId="31664"/>
    <cellStyle name="Normal 5 3 38" xfId="31665"/>
    <cellStyle name="Normal 5 3 39" xfId="31666"/>
    <cellStyle name="Normal 5 3 4" xfId="31667"/>
    <cellStyle name="Normal 5 3 5" xfId="31668"/>
    <cellStyle name="Normal 5 3 6" xfId="31669"/>
    <cellStyle name="Normal 5 3 7" xfId="31670"/>
    <cellStyle name="Normal 5 3 8" xfId="31671"/>
    <cellStyle name="Normal 5 3 9" xfId="31672"/>
    <cellStyle name="Normal 5 30" xfId="31673"/>
    <cellStyle name="Normal 5 31" xfId="31674"/>
    <cellStyle name="Normal 5 32" xfId="31675"/>
    <cellStyle name="Normal 5 33" xfId="31676"/>
    <cellStyle name="Normal 5 34" xfId="31677"/>
    <cellStyle name="Normal 5 35" xfId="31678"/>
    <cellStyle name="Normal 5 36" xfId="31679"/>
    <cellStyle name="Normal 5 37" xfId="31680"/>
    <cellStyle name="Normal 5 38" xfId="31681"/>
    <cellStyle name="Normal 5 39" xfId="31682"/>
    <cellStyle name="Normal 5 4" xfId="31683"/>
    <cellStyle name="Normal 5 4 10" xfId="31684"/>
    <cellStyle name="Normal 5 4 11" xfId="31685"/>
    <cellStyle name="Normal 5 4 12" xfId="31686"/>
    <cellStyle name="Normal 5 4 13" xfId="31687"/>
    <cellStyle name="Normal 5 4 14" xfId="31688"/>
    <cellStyle name="Normal 5 4 15" xfId="31689"/>
    <cellStyle name="Normal 5 4 16" xfId="31690"/>
    <cellStyle name="Normal 5 4 17" xfId="31691"/>
    <cellStyle name="Normal 5 4 18" xfId="31692"/>
    <cellStyle name="Normal 5 4 19" xfId="31693"/>
    <cellStyle name="Normal 5 4 2" xfId="31694"/>
    <cellStyle name="Normal 5 4 2 10" xfId="31695"/>
    <cellStyle name="Normal 5 4 2 11" xfId="31696"/>
    <cellStyle name="Normal 5 4 2 12" xfId="31697"/>
    <cellStyle name="Normal 5 4 2 13" xfId="31698"/>
    <cellStyle name="Normal 5 4 2 14" xfId="31699"/>
    <cellStyle name="Normal 5 4 2 15" xfId="31700"/>
    <cellStyle name="Normal 5 4 2 16" xfId="31701"/>
    <cellStyle name="Normal 5 4 2 17" xfId="31702"/>
    <cellStyle name="Normal 5 4 2 18" xfId="31703"/>
    <cellStyle name="Normal 5 4 2 19" xfId="31704"/>
    <cellStyle name="Normal 5 4 2 2" xfId="31705"/>
    <cellStyle name="Normal 5 4 2 20" xfId="31706"/>
    <cellStyle name="Normal 5 4 2 21" xfId="31707"/>
    <cellStyle name="Normal 5 4 2 22" xfId="31708"/>
    <cellStyle name="Normal 5 4 2 23" xfId="31709"/>
    <cellStyle name="Normal 5 4 2 24" xfId="31710"/>
    <cellStyle name="Normal 5 4 2 25" xfId="31711"/>
    <cellStyle name="Normal 5 4 2 26" xfId="31712"/>
    <cellStyle name="Normal 5 4 2 27" xfId="31713"/>
    <cellStyle name="Normal 5 4 2 28" xfId="31714"/>
    <cellStyle name="Normal 5 4 2 29" xfId="31715"/>
    <cellStyle name="Normal 5 4 2 3" xfId="31716"/>
    <cellStyle name="Normal 5 4 2 30" xfId="31717"/>
    <cellStyle name="Normal 5 4 2 4" xfId="31718"/>
    <cellStyle name="Normal 5 4 2 5" xfId="31719"/>
    <cellStyle name="Normal 5 4 2 6" xfId="31720"/>
    <cellStyle name="Normal 5 4 2 7" xfId="31721"/>
    <cellStyle name="Normal 5 4 2 8" xfId="31722"/>
    <cellStyle name="Normal 5 4 2 9" xfId="31723"/>
    <cellStyle name="Normal 5 4 20" xfId="31724"/>
    <cellStyle name="Normal 5 4 21" xfId="31725"/>
    <cellStyle name="Normal 5 4 22" xfId="31726"/>
    <cellStyle name="Normal 5 4 23" xfId="31727"/>
    <cellStyle name="Normal 5 4 24" xfId="31728"/>
    <cellStyle name="Normal 5 4 25" xfId="31729"/>
    <cellStyle name="Normal 5 4 26" xfId="31730"/>
    <cellStyle name="Normal 5 4 27" xfId="31731"/>
    <cellStyle name="Normal 5 4 28" xfId="31732"/>
    <cellStyle name="Normal 5 4 29" xfId="31733"/>
    <cellStyle name="Normal 5 4 3" xfId="31734"/>
    <cellStyle name="Normal 5 4 30" xfId="31735"/>
    <cellStyle name="Normal 5 4 31" xfId="31736"/>
    <cellStyle name="Normal 5 4 32" xfId="31737"/>
    <cellStyle name="Normal 5 4 4" xfId="31738"/>
    <cellStyle name="Normal 5 4 5" xfId="31739"/>
    <cellStyle name="Normal 5 4 6" xfId="31740"/>
    <cellStyle name="Normal 5 4 7" xfId="31741"/>
    <cellStyle name="Normal 5 4 8" xfId="31742"/>
    <cellStyle name="Normal 5 4 9" xfId="31743"/>
    <cellStyle name="Normal 5 40" xfId="31744"/>
    <cellStyle name="Normal 5 41" xfId="31745"/>
    <cellStyle name="Normal 5 42" xfId="31746"/>
    <cellStyle name="Normal 5 43" xfId="31747"/>
    <cellStyle name="Normal 5 44" xfId="31748"/>
    <cellStyle name="Normal 5 45" xfId="31749"/>
    <cellStyle name="Normal 5 46" xfId="31750"/>
    <cellStyle name="Normal 5 47" xfId="31751"/>
    <cellStyle name="Normal 5 48" xfId="31752"/>
    <cellStyle name="Normal 5 49" xfId="31753"/>
    <cellStyle name="Normal 5 5" xfId="31754"/>
    <cellStyle name="Normal 5 5 10" xfId="31755"/>
    <cellStyle name="Normal 5 5 11" xfId="31756"/>
    <cellStyle name="Normal 5 5 12" xfId="31757"/>
    <cellStyle name="Normal 5 5 13" xfId="31758"/>
    <cellStyle name="Normal 5 5 14" xfId="31759"/>
    <cellStyle name="Normal 5 5 15" xfId="31760"/>
    <cellStyle name="Normal 5 5 16" xfId="31761"/>
    <cellStyle name="Normal 5 5 17" xfId="31762"/>
    <cellStyle name="Normal 5 5 18" xfId="31763"/>
    <cellStyle name="Normal 5 5 19" xfId="31764"/>
    <cellStyle name="Normal 5 5 2" xfId="31765"/>
    <cellStyle name="Normal 5 5 2 10" xfId="31766"/>
    <cellStyle name="Normal 5 5 2 11" xfId="31767"/>
    <cellStyle name="Normal 5 5 2 12" xfId="31768"/>
    <cellStyle name="Normal 5 5 2 13" xfId="31769"/>
    <cellStyle name="Normal 5 5 2 14" xfId="31770"/>
    <cellStyle name="Normal 5 5 2 15" xfId="31771"/>
    <cellStyle name="Normal 5 5 2 16" xfId="31772"/>
    <cellStyle name="Normal 5 5 2 17" xfId="31773"/>
    <cellStyle name="Normal 5 5 2 18" xfId="31774"/>
    <cellStyle name="Normal 5 5 2 19" xfId="31775"/>
    <cellStyle name="Normal 5 5 2 2" xfId="31776"/>
    <cellStyle name="Normal 5 5 2 2 2" xfId="31777"/>
    <cellStyle name="Normal 5 5 2 20" xfId="31778"/>
    <cellStyle name="Normal 5 5 2 21" xfId="31779"/>
    <cellStyle name="Normal 5 5 2 22" xfId="31780"/>
    <cellStyle name="Normal 5 5 2 23" xfId="31781"/>
    <cellStyle name="Normal 5 5 2 24" xfId="31782"/>
    <cellStyle name="Normal 5 5 2 25" xfId="31783"/>
    <cellStyle name="Normal 5 5 2 26" xfId="31784"/>
    <cellStyle name="Normal 5 5 2 27" xfId="31785"/>
    <cellStyle name="Normal 5 5 2 28" xfId="31786"/>
    <cellStyle name="Normal 5 5 2 29" xfId="31787"/>
    <cellStyle name="Normal 5 5 2 3" xfId="31788"/>
    <cellStyle name="Normal 5 5 2 4" xfId="31789"/>
    <cellStyle name="Normal 5 5 2 5" xfId="31790"/>
    <cellStyle name="Normal 5 5 2 6" xfId="31791"/>
    <cellStyle name="Normal 5 5 2 7" xfId="31792"/>
    <cellStyle name="Normal 5 5 2 8" xfId="31793"/>
    <cellStyle name="Normal 5 5 2 9" xfId="31794"/>
    <cellStyle name="Normal 5 5 20" xfId="31795"/>
    <cellStyle name="Normal 5 5 21" xfId="31796"/>
    <cellStyle name="Normal 5 5 22" xfId="31797"/>
    <cellStyle name="Normal 5 5 23" xfId="31798"/>
    <cellStyle name="Normal 5 5 24" xfId="31799"/>
    <cellStyle name="Normal 5 5 25" xfId="31800"/>
    <cellStyle name="Normal 5 5 26" xfId="31801"/>
    <cellStyle name="Normal 5 5 27" xfId="31802"/>
    <cellStyle name="Normal 5 5 28" xfId="31803"/>
    <cellStyle name="Normal 5 5 29" xfId="31804"/>
    <cellStyle name="Normal 5 5 3" xfId="31805"/>
    <cellStyle name="Normal 5 5 30" xfId="31806"/>
    <cellStyle name="Normal 5 5 31" xfId="31807"/>
    <cellStyle name="Normal 5 5 32" xfId="31808"/>
    <cellStyle name="Normal 5 5 33" xfId="31809"/>
    <cellStyle name="Normal 5 5 34" xfId="31810"/>
    <cellStyle name="Normal 5 5 35" xfId="31811"/>
    <cellStyle name="Normal 5 5 36" xfId="31812"/>
    <cellStyle name="Normal 5 5 37" xfId="31813"/>
    <cellStyle name="Normal 5 5 38" xfId="31814"/>
    <cellStyle name="Normal 5 5 39" xfId="31815"/>
    <cellStyle name="Normal 5 5 4" xfId="31816"/>
    <cellStyle name="Normal 5 5 40" xfId="31817"/>
    <cellStyle name="Normal 5 5 41" xfId="31818"/>
    <cellStyle name="Normal 5 5 42" xfId="31819"/>
    <cellStyle name="Normal 5 5 43" xfId="31820"/>
    <cellStyle name="Normal 5 5 44" xfId="31821"/>
    <cellStyle name="Normal 5 5 45" xfId="31822"/>
    <cellStyle name="Normal 5 5 5" xfId="31823"/>
    <cellStyle name="Normal 5 5 6" xfId="31824"/>
    <cellStyle name="Normal 5 5 7" xfId="31825"/>
    <cellStyle name="Normal 5 5 8" xfId="31826"/>
    <cellStyle name="Normal 5 5 9" xfId="31827"/>
    <cellStyle name="Normal 5 50" xfId="31828"/>
    <cellStyle name="Normal 5 51" xfId="31829"/>
    <cellStyle name="Normal 5 51 2" xfId="31830"/>
    <cellStyle name="Normal 5 52" xfId="31831"/>
    <cellStyle name="Normal 5 53" xfId="31832"/>
    <cellStyle name="Normal 5 54" xfId="31833"/>
    <cellStyle name="Normal 5 55" xfId="31834"/>
    <cellStyle name="Normal 5 56" xfId="31835"/>
    <cellStyle name="Normal 5 57" xfId="31836"/>
    <cellStyle name="Normal 5 58" xfId="31837"/>
    <cellStyle name="Normal 5 59" xfId="31838"/>
    <cellStyle name="Normal 5 6" xfId="31839"/>
    <cellStyle name="Normal 5 6 10" xfId="31840"/>
    <cellStyle name="Normal 5 6 11" xfId="31841"/>
    <cellStyle name="Normal 5 6 12" xfId="31842"/>
    <cellStyle name="Normal 5 6 13" xfId="31843"/>
    <cellStyle name="Normal 5 6 14" xfId="31844"/>
    <cellStyle name="Normal 5 6 15" xfId="31845"/>
    <cellStyle name="Normal 5 6 16" xfId="31846"/>
    <cellStyle name="Normal 5 6 2" xfId="31847"/>
    <cellStyle name="Normal 5 6 3" xfId="31848"/>
    <cellStyle name="Normal 5 6 4" xfId="31849"/>
    <cellStyle name="Normal 5 6 5" xfId="31850"/>
    <cellStyle name="Normal 5 6 6" xfId="31851"/>
    <cellStyle name="Normal 5 6 7" xfId="31852"/>
    <cellStyle name="Normal 5 6 8" xfId="31853"/>
    <cellStyle name="Normal 5 6 9" xfId="31854"/>
    <cellStyle name="Normal 5 60" xfId="31855"/>
    <cellStyle name="Normal 5 61" xfId="31856"/>
    <cellStyle name="Normal 5 62" xfId="31857"/>
    <cellStyle name="Normal 5 63" xfId="31858"/>
    <cellStyle name="Normal 5 64" xfId="31859"/>
    <cellStyle name="Normal 5 65" xfId="31860"/>
    <cellStyle name="Normal 5 66" xfId="31861"/>
    <cellStyle name="Normal 5 67" xfId="31862"/>
    <cellStyle name="Normal 5 68" xfId="31863"/>
    <cellStyle name="Normal 5 69" xfId="31864"/>
    <cellStyle name="Normal 5 7" xfId="31865"/>
    <cellStyle name="Normal 5 7 2" xfId="31866"/>
    <cellStyle name="Normal 5 7 2 2" xfId="31867"/>
    <cellStyle name="Normal 5 7 2 3" xfId="31868"/>
    <cellStyle name="Normal 5 7 3" xfId="31869"/>
    <cellStyle name="Normal 5 7 4" xfId="31870"/>
    <cellStyle name="Normal 5 7 5" xfId="31871"/>
    <cellStyle name="Normal 5 7 6" xfId="31872"/>
    <cellStyle name="Normal 5 7 7" xfId="31873"/>
    <cellStyle name="Normal 5 7 8" xfId="31874"/>
    <cellStyle name="Normal 5 7 9" xfId="31875"/>
    <cellStyle name="Normal 5 70" xfId="31876"/>
    <cellStyle name="Normal 5 71" xfId="31877"/>
    <cellStyle name="Normal 5 72" xfId="31878"/>
    <cellStyle name="Normal 5 73" xfId="31879"/>
    <cellStyle name="Normal 5 74" xfId="31880"/>
    <cellStyle name="Normal 5 75" xfId="31881"/>
    <cellStyle name="Normal 5 76" xfId="31882"/>
    <cellStyle name="Normal 5 77" xfId="31883"/>
    <cellStyle name="Normal 5 78" xfId="31884"/>
    <cellStyle name="Normal 5 79" xfId="31885"/>
    <cellStyle name="Normal 5 8" xfId="31886"/>
    <cellStyle name="Normal 5 9" xfId="31887"/>
    <cellStyle name="Normal 5 9 2" xfId="31888"/>
    <cellStyle name="Normal 5 9 3" xfId="31889"/>
    <cellStyle name="Normal 5 9 4" xfId="31890"/>
    <cellStyle name="Normal 5 9 5" xfId="31891"/>
    <cellStyle name="Normal 5 9 6" xfId="31892"/>
    <cellStyle name="Normal 5 9 7" xfId="31893"/>
    <cellStyle name="Normal 50" xfId="31894"/>
    <cellStyle name="Normal 50 2" xfId="31895"/>
    <cellStyle name="Normal 51" xfId="31896"/>
    <cellStyle name="Normal 51 2" xfId="31897"/>
    <cellStyle name="Normal 52" xfId="31898"/>
    <cellStyle name="Normal 52 2" xfId="31899"/>
    <cellStyle name="Normal 53" xfId="31900"/>
    <cellStyle name="Normal 53 2" xfId="31901"/>
    <cellStyle name="Normal 54" xfId="31902"/>
    <cellStyle name="Normal 54 2" xfId="31903"/>
    <cellStyle name="Normal 55" xfId="31904"/>
    <cellStyle name="Normal 55 2" xfId="31905"/>
    <cellStyle name="Normal 56" xfId="31906"/>
    <cellStyle name="Normal 56 2" xfId="31907"/>
    <cellStyle name="Normal 57" xfId="31908"/>
    <cellStyle name="Normal 57 2" xfId="31909"/>
    <cellStyle name="Normal 58" xfId="31910"/>
    <cellStyle name="Normal 58 2" xfId="31911"/>
    <cellStyle name="Normal 59" xfId="31912"/>
    <cellStyle name="Normal 59 2" xfId="31913"/>
    <cellStyle name="Normal 6" xfId="172"/>
    <cellStyle name="Normal 6 10" xfId="31914"/>
    <cellStyle name="Normal 6 10 2" xfId="31915"/>
    <cellStyle name="Normal 6 10 3" xfId="31916"/>
    <cellStyle name="Normal 6 10 4" xfId="31917"/>
    <cellStyle name="Normal 6 11" xfId="31918"/>
    <cellStyle name="Normal 6 11 2" xfId="31919"/>
    <cellStyle name="Normal 6 11 3" xfId="31920"/>
    <cellStyle name="Normal 6 12" xfId="31921"/>
    <cellStyle name="Normal 6 12 2" xfId="31922"/>
    <cellStyle name="Normal 6 13" xfId="31923"/>
    <cellStyle name="Normal 6 14" xfId="31924"/>
    <cellStyle name="Normal 6 15" xfId="31925"/>
    <cellStyle name="Normal 6 16" xfId="31926"/>
    <cellStyle name="Normal 6 17" xfId="31927"/>
    <cellStyle name="Normal 6 18" xfId="31928"/>
    <cellStyle name="Normal 6 19" xfId="31929"/>
    <cellStyle name="Normal 6 2" xfId="173"/>
    <cellStyle name="Normal 6 2 10" xfId="31930"/>
    <cellStyle name="Normal 6 2 10 2" xfId="31931"/>
    <cellStyle name="Normal 6 2 10 3" xfId="31932"/>
    <cellStyle name="Normal 6 2 10 4" xfId="31933"/>
    <cellStyle name="Normal 6 2 11" xfId="31934"/>
    <cellStyle name="Normal 6 2 11 2" xfId="31935"/>
    <cellStyle name="Normal 6 2 11 3" xfId="31936"/>
    <cellStyle name="Normal 6 2 12" xfId="31937"/>
    <cellStyle name="Normal 6 2 12 2" xfId="31938"/>
    <cellStyle name="Normal 6 2 13" xfId="31939"/>
    <cellStyle name="Normal 6 2 14" xfId="31940"/>
    <cellStyle name="Normal 6 2 15" xfId="31941"/>
    <cellStyle name="Normal 6 2 16" xfId="31942"/>
    <cellStyle name="Normal 6 2 17" xfId="31943"/>
    <cellStyle name="Normal 6 2 18" xfId="31944"/>
    <cellStyle name="Normal 6 2 19" xfId="31945"/>
    <cellStyle name="Normal 6 2 2" xfId="31946"/>
    <cellStyle name="Normal 6 2 2 10" xfId="31947"/>
    <cellStyle name="Normal 6 2 2 11" xfId="31948"/>
    <cellStyle name="Normal 6 2 2 12" xfId="31949"/>
    <cellStyle name="Normal 6 2 2 13" xfId="31950"/>
    <cellStyle name="Normal 6 2 2 14" xfId="31951"/>
    <cellStyle name="Normal 6 2 2 15" xfId="31952"/>
    <cellStyle name="Normal 6 2 2 16" xfId="31953"/>
    <cellStyle name="Normal 6 2 2 17" xfId="31954"/>
    <cellStyle name="Normal 6 2 2 18" xfId="31955"/>
    <cellStyle name="Normal 6 2 2 19" xfId="31956"/>
    <cellStyle name="Normal 6 2 2 2" xfId="31957"/>
    <cellStyle name="Normal 6 2 2 2 10" xfId="31958"/>
    <cellStyle name="Normal 6 2 2 2 11" xfId="31959"/>
    <cellStyle name="Normal 6 2 2 2 12" xfId="31960"/>
    <cellStyle name="Normal 6 2 2 2 13" xfId="31961"/>
    <cellStyle name="Normal 6 2 2 2 14" xfId="31962"/>
    <cellStyle name="Normal 6 2 2 2 15" xfId="31963"/>
    <cellStyle name="Normal 6 2 2 2 16" xfId="31964"/>
    <cellStyle name="Normal 6 2 2 2 17" xfId="31965"/>
    <cellStyle name="Normal 6 2 2 2 18" xfId="31966"/>
    <cellStyle name="Normal 6 2 2 2 19" xfId="31967"/>
    <cellStyle name="Normal 6 2 2 2 2" xfId="31968"/>
    <cellStyle name="Normal 6 2 2 2 2 10" xfId="31969"/>
    <cellStyle name="Normal 6 2 2 2 2 11" xfId="31970"/>
    <cellStyle name="Normal 6 2 2 2 2 12" xfId="31971"/>
    <cellStyle name="Normal 6 2 2 2 2 13" xfId="31972"/>
    <cellStyle name="Normal 6 2 2 2 2 14" xfId="31973"/>
    <cellStyle name="Normal 6 2 2 2 2 15" xfId="31974"/>
    <cellStyle name="Normal 6 2 2 2 2 16" xfId="31975"/>
    <cellStyle name="Normal 6 2 2 2 2 17" xfId="31976"/>
    <cellStyle name="Normal 6 2 2 2 2 18" xfId="31977"/>
    <cellStyle name="Normal 6 2 2 2 2 19" xfId="31978"/>
    <cellStyle name="Normal 6 2 2 2 2 2" xfId="31979"/>
    <cellStyle name="Normal 6 2 2 2 2 20" xfId="31980"/>
    <cellStyle name="Normal 6 2 2 2 2 21" xfId="31981"/>
    <cellStyle name="Normal 6 2 2 2 2 22" xfId="31982"/>
    <cellStyle name="Normal 6 2 2 2 2 23" xfId="31983"/>
    <cellStyle name="Normal 6 2 2 2 2 24" xfId="31984"/>
    <cellStyle name="Normal 6 2 2 2 2 25" xfId="31985"/>
    <cellStyle name="Normal 6 2 2 2 2 26" xfId="31986"/>
    <cellStyle name="Normal 6 2 2 2 2 27" xfId="31987"/>
    <cellStyle name="Normal 6 2 2 2 2 28" xfId="31988"/>
    <cellStyle name="Normal 6 2 2 2 2 29" xfId="31989"/>
    <cellStyle name="Normal 6 2 2 2 2 3" xfId="31990"/>
    <cellStyle name="Normal 6 2 2 2 2 30" xfId="31991"/>
    <cellStyle name="Normal 6 2 2 2 2 4" xfId="31992"/>
    <cellStyle name="Normal 6 2 2 2 2 5" xfId="31993"/>
    <cellStyle name="Normal 6 2 2 2 2 6" xfId="31994"/>
    <cellStyle name="Normal 6 2 2 2 2 7" xfId="31995"/>
    <cellStyle name="Normal 6 2 2 2 2 8" xfId="31996"/>
    <cellStyle name="Normal 6 2 2 2 2 9" xfId="31997"/>
    <cellStyle name="Normal 6 2 2 2 20" xfId="31998"/>
    <cellStyle name="Normal 6 2 2 2 21" xfId="31999"/>
    <cellStyle name="Normal 6 2 2 2 22" xfId="32000"/>
    <cellStyle name="Normal 6 2 2 2 23" xfId="32001"/>
    <cellStyle name="Normal 6 2 2 2 24" xfId="32002"/>
    <cellStyle name="Normal 6 2 2 2 25" xfId="32003"/>
    <cellStyle name="Normal 6 2 2 2 26" xfId="32004"/>
    <cellStyle name="Normal 6 2 2 2 27" xfId="32005"/>
    <cellStyle name="Normal 6 2 2 2 28" xfId="32006"/>
    <cellStyle name="Normal 6 2 2 2 29" xfId="32007"/>
    <cellStyle name="Normal 6 2 2 2 3" xfId="32008"/>
    <cellStyle name="Normal 6 2 2 2 30" xfId="32009"/>
    <cellStyle name="Normal 6 2 2 2 31" xfId="32010"/>
    <cellStyle name="Normal 6 2 2 2 32" xfId="32011"/>
    <cellStyle name="Normal 6 2 2 2 33" xfId="32012"/>
    <cellStyle name="Normal 6 2 2 2 34" xfId="32013"/>
    <cellStyle name="Normal 6 2 2 2 35" xfId="32014"/>
    <cellStyle name="Normal 6 2 2 2 36" xfId="32015"/>
    <cellStyle name="Normal 6 2 2 2 37" xfId="32016"/>
    <cellStyle name="Normal 6 2 2 2 38" xfId="32017"/>
    <cellStyle name="Normal 6 2 2 2 39" xfId="32018"/>
    <cellStyle name="Normal 6 2 2 2 4" xfId="32019"/>
    <cellStyle name="Normal 6 2 2 2 5" xfId="32020"/>
    <cellStyle name="Normal 6 2 2 2 6" xfId="32021"/>
    <cellStyle name="Normal 6 2 2 2 7" xfId="32022"/>
    <cellStyle name="Normal 6 2 2 2 8" xfId="32023"/>
    <cellStyle name="Normal 6 2 2 2 9" xfId="32024"/>
    <cellStyle name="Normal 6 2 2 20" xfId="32025"/>
    <cellStyle name="Normal 6 2 2 21" xfId="32026"/>
    <cellStyle name="Normal 6 2 2 22" xfId="32027"/>
    <cellStyle name="Normal 6 2 2 23" xfId="32028"/>
    <cellStyle name="Normal 6 2 2 24" xfId="32029"/>
    <cellStyle name="Normal 6 2 2 25" xfId="32030"/>
    <cellStyle name="Normal 6 2 2 26" xfId="32031"/>
    <cellStyle name="Normal 6 2 2 27" xfId="32032"/>
    <cellStyle name="Normal 6 2 2 28" xfId="32033"/>
    <cellStyle name="Normal 6 2 2 29" xfId="32034"/>
    <cellStyle name="Normal 6 2 2 3" xfId="32035"/>
    <cellStyle name="Normal 6 2 2 3 2" xfId="32036"/>
    <cellStyle name="Normal 6 2 2 3 3" xfId="32037"/>
    <cellStyle name="Normal 6 2 2 3 4" xfId="32038"/>
    <cellStyle name="Normal 6 2 2 3 5" xfId="32039"/>
    <cellStyle name="Normal 6 2 2 30" xfId="32040"/>
    <cellStyle name="Normal 6 2 2 31" xfId="32041"/>
    <cellStyle name="Normal 6 2 2 32" xfId="32042"/>
    <cellStyle name="Normal 6 2 2 33" xfId="32043"/>
    <cellStyle name="Normal 6 2 2 34" xfId="32044"/>
    <cellStyle name="Normal 6 2 2 4" xfId="32045"/>
    <cellStyle name="Normal 6 2 2 4 2" xfId="32046"/>
    <cellStyle name="Normal 6 2 2 4 3" xfId="32047"/>
    <cellStyle name="Normal 6 2 2 4 4" xfId="32048"/>
    <cellStyle name="Normal 6 2 2 5" xfId="32049"/>
    <cellStyle name="Normal 6 2 2 5 2" xfId="32050"/>
    <cellStyle name="Normal 6 2 2 6" xfId="32051"/>
    <cellStyle name="Normal 6 2 2 6 2" xfId="32052"/>
    <cellStyle name="Normal 6 2 2 7" xfId="32053"/>
    <cellStyle name="Normal 6 2 2 8" xfId="32054"/>
    <cellStyle name="Normal 6 2 2 9" xfId="32055"/>
    <cellStyle name="Normal 6 2 20" xfId="32056"/>
    <cellStyle name="Normal 6 2 20 2" xfId="32057"/>
    <cellStyle name="Normal 6 2 21" xfId="32058"/>
    <cellStyle name="Normal 6 2 22" xfId="32059"/>
    <cellStyle name="Normal 6 2 23" xfId="32060"/>
    <cellStyle name="Normal 6 2 24" xfId="32061"/>
    <cellStyle name="Normal 6 2 25" xfId="32062"/>
    <cellStyle name="Normal 6 2 26" xfId="32063"/>
    <cellStyle name="Normal 6 2 27" xfId="32064"/>
    <cellStyle name="Normal 6 2 28" xfId="32065"/>
    <cellStyle name="Normal 6 2 29" xfId="32066"/>
    <cellStyle name="Normal 6 2 3" xfId="32067"/>
    <cellStyle name="Normal 6 2 3 10" xfId="32068"/>
    <cellStyle name="Normal 6 2 3 11" xfId="32069"/>
    <cellStyle name="Normal 6 2 3 2" xfId="32070"/>
    <cellStyle name="Normal 6 2 3 3" xfId="32071"/>
    <cellStyle name="Normal 6 2 3 4" xfId="32072"/>
    <cellStyle name="Normal 6 2 3 5" xfId="32073"/>
    <cellStyle name="Normal 6 2 3 5 2" xfId="32074"/>
    <cellStyle name="Normal 6 2 3 6" xfId="32075"/>
    <cellStyle name="Normal 6 2 3 7" xfId="32076"/>
    <cellStyle name="Normal 6 2 3 8" xfId="32077"/>
    <cellStyle name="Normal 6 2 3 9" xfId="32078"/>
    <cellStyle name="Normal 6 2 30" xfId="32079"/>
    <cellStyle name="Normal 6 2 31" xfId="32080"/>
    <cellStyle name="Normal 6 2 32" xfId="32081"/>
    <cellStyle name="Normal 6 2 33" xfId="32082"/>
    <cellStyle name="Normal 6 2 34" xfId="32083"/>
    <cellStyle name="Normal 6 2 35" xfId="32084"/>
    <cellStyle name="Normal 6 2 36" xfId="32085"/>
    <cellStyle name="Normal 6 2 37" xfId="32086"/>
    <cellStyle name="Normal 6 2 38" xfId="32087"/>
    <cellStyle name="Normal 6 2 39" xfId="32088"/>
    <cellStyle name="Normal 6 2 4" xfId="32089"/>
    <cellStyle name="Normal 6 2 4 2" xfId="32090"/>
    <cellStyle name="Normal 6 2 4 3" xfId="32091"/>
    <cellStyle name="Normal 6 2 4 4" xfId="32092"/>
    <cellStyle name="Normal 6 2 4 5" xfId="32093"/>
    <cellStyle name="Normal 6 2 4 6" xfId="32094"/>
    <cellStyle name="Normal 6 2 4 7" xfId="32095"/>
    <cellStyle name="Normal 6 2 40" xfId="32096"/>
    <cellStyle name="Normal 6 2 41" xfId="32097"/>
    <cellStyle name="Normal 6 2 42" xfId="32098"/>
    <cellStyle name="Normal 6 2 43" xfId="32099"/>
    <cellStyle name="Normal 6 2 5" xfId="32100"/>
    <cellStyle name="Normal 6 2 5 2" xfId="32101"/>
    <cellStyle name="Normal 6 2 5 3" xfId="32102"/>
    <cellStyle name="Normal 6 2 5 4" xfId="32103"/>
    <cellStyle name="Normal 6 2 5 5" xfId="32104"/>
    <cellStyle name="Normal 6 2 5 6" xfId="32105"/>
    <cellStyle name="Normal 6 2 5 7" xfId="32106"/>
    <cellStyle name="Normal 6 2 6" xfId="32107"/>
    <cellStyle name="Normal 6 2 7" xfId="32108"/>
    <cellStyle name="Normal 6 2 8" xfId="32109"/>
    <cellStyle name="Normal 6 2 8 10" xfId="32110"/>
    <cellStyle name="Normal 6 2 8 11" xfId="32111"/>
    <cellStyle name="Normal 6 2 8 12" xfId="32112"/>
    <cellStyle name="Normal 6 2 8 2" xfId="32113"/>
    <cellStyle name="Normal 6 2 8 3" xfId="32114"/>
    <cellStyle name="Normal 6 2 8 4" xfId="32115"/>
    <cellStyle name="Normal 6 2 8 5" xfId="32116"/>
    <cellStyle name="Normal 6 2 8 6" xfId="32117"/>
    <cellStyle name="Normal 6 2 8 7" xfId="32118"/>
    <cellStyle name="Normal 6 2 8 8" xfId="32119"/>
    <cellStyle name="Normal 6 2 8 9" xfId="32120"/>
    <cellStyle name="Normal 6 2 9" xfId="32121"/>
    <cellStyle name="Normal 6 2 9 2" xfId="32122"/>
    <cellStyle name="Normal 6 2 9 3" xfId="32123"/>
    <cellStyle name="Normal 6 2 9 4" xfId="32124"/>
    <cellStyle name="Normal 6 2 9 5" xfId="32125"/>
    <cellStyle name="Normal 6 20" xfId="32126"/>
    <cellStyle name="Normal 6 20 2" xfId="32127"/>
    <cellStyle name="Normal 6 21" xfId="32128"/>
    <cellStyle name="Normal 6 22" xfId="32129"/>
    <cellStyle name="Normal 6 23" xfId="32130"/>
    <cellStyle name="Normal 6 24" xfId="32131"/>
    <cellStyle name="Normal 6 25" xfId="32132"/>
    <cellStyle name="Normal 6 26" xfId="32133"/>
    <cellStyle name="Normal 6 27" xfId="32134"/>
    <cellStyle name="Normal 6 28" xfId="32135"/>
    <cellStyle name="Normal 6 29" xfId="32136"/>
    <cellStyle name="Normal 6 3" xfId="174"/>
    <cellStyle name="Normal 6 3 10" xfId="32137"/>
    <cellStyle name="Normal 6 3 11" xfId="32138"/>
    <cellStyle name="Normal 6 3 12" xfId="32139"/>
    <cellStyle name="Normal 6 3 13" xfId="32140"/>
    <cellStyle name="Normal 6 3 14" xfId="32141"/>
    <cellStyle name="Normal 6 3 15" xfId="32142"/>
    <cellStyle name="Normal 6 3 16" xfId="32143"/>
    <cellStyle name="Normal 6 3 17" xfId="32144"/>
    <cellStyle name="Normal 6 3 18" xfId="32145"/>
    <cellStyle name="Normal 6 3 19" xfId="32146"/>
    <cellStyle name="Normal 6 3 2" xfId="32147"/>
    <cellStyle name="Normal 6 3 2 2" xfId="32148"/>
    <cellStyle name="Normal 6 3 2 3" xfId="32149"/>
    <cellStyle name="Normal 6 3 2 4" xfId="32150"/>
    <cellStyle name="Normal 6 3 2 5" xfId="32151"/>
    <cellStyle name="Normal 6 3 2 6" xfId="32152"/>
    <cellStyle name="Normal 6 3 2 7" xfId="32153"/>
    <cellStyle name="Normal 6 3 20" xfId="32154"/>
    <cellStyle name="Normal 6 3 21" xfId="32155"/>
    <cellStyle name="Normal 6 3 22" xfId="32156"/>
    <cellStyle name="Normal 6 3 23" xfId="32157"/>
    <cellStyle name="Normal 6 3 24" xfId="32158"/>
    <cellStyle name="Normal 6 3 25" xfId="32159"/>
    <cellStyle name="Normal 6 3 26" xfId="32160"/>
    <cellStyle name="Normal 6 3 27" xfId="32161"/>
    <cellStyle name="Normal 6 3 28" xfId="32162"/>
    <cellStyle name="Normal 6 3 29" xfId="32163"/>
    <cellStyle name="Normal 6 3 3" xfId="32164"/>
    <cellStyle name="Normal 6 3 3 2" xfId="32165"/>
    <cellStyle name="Normal 6 3 3 3" xfId="32166"/>
    <cellStyle name="Normal 6 3 3 4" xfId="32167"/>
    <cellStyle name="Normal 6 3 3 5" xfId="32168"/>
    <cellStyle name="Normal 6 3 30" xfId="32169"/>
    <cellStyle name="Normal 6 3 31" xfId="32170"/>
    <cellStyle name="Normal 6 3 4" xfId="32171"/>
    <cellStyle name="Normal 6 3 5" xfId="32172"/>
    <cellStyle name="Normal 6 3 5 2" xfId="32173"/>
    <cellStyle name="Normal 6 3 6" xfId="32174"/>
    <cellStyle name="Normal 6 3 7" xfId="32175"/>
    <cellStyle name="Normal 6 3 8" xfId="32176"/>
    <cellStyle name="Normal 6 3 9" xfId="32177"/>
    <cellStyle name="Normal 6 30" xfId="32178"/>
    <cellStyle name="Normal 6 31" xfId="32179"/>
    <cellStyle name="Normal 6 32" xfId="32180"/>
    <cellStyle name="Normal 6 33" xfId="32181"/>
    <cellStyle name="Normal 6 34" xfId="32182"/>
    <cellStyle name="Normal 6 35" xfId="32183"/>
    <cellStyle name="Normal 6 36" xfId="32184"/>
    <cellStyle name="Normal 6 37" xfId="32185"/>
    <cellStyle name="Normal 6 38" xfId="32186"/>
    <cellStyle name="Normal 6 39" xfId="32187"/>
    <cellStyle name="Normal 6 4" xfId="32188"/>
    <cellStyle name="Normal 6 4 10" xfId="32189"/>
    <cellStyle name="Normal 6 4 11" xfId="32190"/>
    <cellStyle name="Normal 6 4 12" xfId="32191"/>
    <cellStyle name="Normal 6 4 13" xfId="32192"/>
    <cellStyle name="Normal 6 4 14" xfId="32193"/>
    <cellStyle name="Normal 6 4 15" xfId="32194"/>
    <cellStyle name="Normal 6 4 16" xfId="32195"/>
    <cellStyle name="Normal 6 4 17" xfId="32196"/>
    <cellStyle name="Normal 6 4 18" xfId="32197"/>
    <cellStyle name="Normal 6 4 19" xfId="32198"/>
    <cellStyle name="Normal 6 4 2" xfId="32199"/>
    <cellStyle name="Normal 6 4 2 2" xfId="32200"/>
    <cellStyle name="Normal 6 4 2 3" xfId="32201"/>
    <cellStyle name="Normal 6 4 2 4" xfId="32202"/>
    <cellStyle name="Normal 6 4 2 5" xfId="32203"/>
    <cellStyle name="Normal 6 4 2 6" xfId="32204"/>
    <cellStyle name="Normal 6 4 20" xfId="32205"/>
    <cellStyle name="Normal 6 4 21" xfId="32206"/>
    <cellStyle name="Normal 6 4 22" xfId="32207"/>
    <cellStyle name="Normal 6 4 23" xfId="32208"/>
    <cellStyle name="Normal 6 4 24" xfId="32209"/>
    <cellStyle name="Normal 6 4 25" xfId="32210"/>
    <cellStyle name="Normal 6 4 26" xfId="32211"/>
    <cellStyle name="Normal 6 4 27" xfId="32212"/>
    <cellStyle name="Normal 6 4 28" xfId="32213"/>
    <cellStyle name="Normal 6 4 29" xfId="32214"/>
    <cellStyle name="Normal 6 4 3" xfId="32215"/>
    <cellStyle name="Normal 6 4 4" xfId="32216"/>
    <cellStyle name="Normal 6 4 5" xfId="32217"/>
    <cellStyle name="Normal 6 4 5 2" xfId="32218"/>
    <cellStyle name="Normal 6 4 6" xfId="32219"/>
    <cellStyle name="Normal 6 4 7" xfId="32220"/>
    <cellStyle name="Normal 6 4 8" xfId="32221"/>
    <cellStyle name="Normal 6 4 9" xfId="32222"/>
    <cellStyle name="Normal 6 40" xfId="32223"/>
    <cellStyle name="Normal 6 41" xfId="32224"/>
    <cellStyle name="Normal 6 42" xfId="32225"/>
    <cellStyle name="Normal 6 43" xfId="32226"/>
    <cellStyle name="Normal 6 44" xfId="32227"/>
    <cellStyle name="Normal 6 45" xfId="32228"/>
    <cellStyle name="Normal 6 46" xfId="32229"/>
    <cellStyle name="Normal 6 47" xfId="32230"/>
    <cellStyle name="Normal 6 48" xfId="32231"/>
    <cellStyle name="Normal 6 49" xfId="32232"/>
    <cellStyle name="Normal 6 5" xfId="32233"/>
    <cellStyle name="Normal 6 5 10" xfId="32234"/>
    <cellStyle name="Normal 6 5 11" xfId="32235"/>
    <cellStyle name="Normal 6 5 12" xfId="32236"/>
    <cellStyle name="Normal 6 5 13" xfId="32237"/>
    <cellStyle name="Normal 6 5 14" xfId="32238"/>
    <cellStyle name="Normal 6 5 15" xfId="32239"/>
    <cellStyle name="Normal 6 5 16" xfId="32240"/>
    <cellStyle name="Normal 6 5 17" xfId="32241"/>
    <cellStyle name="Normal 6 5 18" xfId="32242"/>
    <cellStyle name="Normal 6 5 19" xfId="32243"/>
    <cellStyle name="Normal 6 5 2" xfId="32244"/>
    <cellStyle name="Normal 6 5 2 2" xfId="32245"/>
    <cellStyle name="Normal 6 5 2 3" xfId="32246"/>
    <cellStyle name="Normal 6 5 2 4" xfId="32247"/>
    <cellStyle name="Normal 6 5 2 5" xfId="32248"/>
    <cellStyle name="Normal 6 5 2 6" xfId="32249"/>
    <cellStyle name="Normal 6 5 20" xfId="32250"/>
    <cellStyle name="Normal 6 5 21" xfId="32251"/>
    <cellStyle name="Normal 6 5 22" xfId="32252"/>
    <cellStyle name="Normal 6 5 23" xfId="32253"/>
    <cellStyle name="Normal 6 5 24" xfId="32254"/>
    <cellStyle name="Normal 6 5 25" xfId="32255"/>
    <cellStyle name="Normal 6 5 26" xfId="32256"/>
    <cellStyle name="Normal 6 5 27" xfId="32257"/>
    <cellStyle name="Normal 6 5 28" xfId="32258"/>
    <cellStyle name="Normal 6 5 29" xfId="32259"/>
    <cellStyle name="Normal 6 5 3" xfId="32260"/>
    <cellStyle name="Normal 6 5 4" xfId="32261"/>
    <cellStyle name="Normal 6 5 5" xfId="32262"/>
    <cellStyle name="Normal 6 5 5 2" xfId="32263"/>
    <cellStyle name="Normal 6 5 6" xfId="32264"/>
    <cellStyle name="Normal 6 5 7" xfId="32265"/>
    <cellStyle name="Normal 6 5 8" xfId="32266"/>
    <cellStyle name="Normal 6 5 9" xfId="32267"/>
    <cellStyle name="Normal 6 50" xfId="32268"/>
    <cellStyle name="Normal 6 51" xfId="32269"/>
    <cellStyle name="Normal 6 52" xfId="32270"/>
    <cellStyle name="Normal 6 53" xfId="32271"/>
    <cellStyle name="Normal 6 54" xfId="32272"/>
    <cellStyle name="Normal 6 55" xfId="32273"/>
    <cellStyle name="Normal 6 6" xfId="32274"/>
    <cellStyle name="Normal 6 6 10" xfId="32275"/>
    <cellStyle name="Normal 6 6 11" xfId="32276"/>
    <cellStyle name="Normal 6 6 2" xfId="32277"/>
    <cellStyle name="Normal 6 6 3" xfId="32278"/>
    <cellStyle name="Normal 6 6 4" xfId="32279"/>
    <cellStyle name="Normal 6 6 5" xfId="32280"/>
    <cellStyle name="Normal 6 6 5 2" xfId="32281"/>
    <cellStyle name="Normal 6 6 6" xfId="32282"/>
    <cellStyle name="Normal 6 6 7" xfId="32283"/>
    <cellStyle name="Normal 6 6 8" xfId="32284"/>
    <cellStyle name="Normal 6 6 9" xfId="32285"/>
    <cellStyle name="Normal 6 7" xfId="32286"/>
    <cellStyle name="Normal 6 7 2" xfId="32287"/>
    <cellStyle name="Normal 6 7 3" xfId="32288"/>
    <cellStyle name="Normal 6 7 4" xfId="32289"/>
    <cellStyle name="Normal 6 7 5" xfId="32290"/>
    <cellStyle name="Normal 6 7 6" xfId="32291"/>
    <cellStyle name="Normal 6 7 7" xfId="32292"/>
    <cellStyle name="Normal 6 7 8" xfId="32293"/>
    <cellStyle name="Normal 6 7 9" xfId="32294"/>
    <cellStyle name="Normal 6 8" xfId="32295"/>
    <cellStyle name="Normal 6 8 10" xfId="32296"/>
    <cellStyle name="Normal 6 8 11" xfId="32297"/>
    <cellStyle name="Normal 6 8 12" xfId="32298"/>
    <cellStyle name="Normal 6 8 13" xfId="32299"/>
    <cellStyle name="Normal 6 8 14" xfId="32300"/>
    <cellStyle name="Normal 6 8 15" xfId="32301"/>
    <cellStyle name="Normal 6 8 16" xfId="32302"/>
    <cellStyle name="Normal 6 8 17" xfId="32303"/>
    <cellStyle name="Normal 6 8 18" xfId="32304"/>
    <cellStyle name="Normal 6 8 2" xfId="32305"/>
    <cellStyle name="Normal 6 8 3" xfId="32306"/>
    <cellStyle name="Normal 6 8 4" xfId="32307"/>
    <cellStyle name="Normal 6 8 5" xfId="32308"/>
    <cellStyle name="Normal 6 8 6" xfId="32309"/>
    <cellStyle name="Normal 6 8 7" xfId="32310"/>
    <cellStyle name="Normal 6 8 8" xfId="32311"/>
    <cellStyle name="Normal 6 8 9" xfId="32312"/>
    <cellStyle name="Normal 6 9" xfId="32313"/>
    <cellStyle name="Normal 6 9 10" xfId="32314"/>
    <cellStyle name="Normal 6 9 11" xfId="32315"/>
    <cellStyle name="Normal 6 9 2" xfId="32316"/>
    <cellStyle name="Normal 6 9 3" xfId="32317"/>
    <cellStyle name="Normal 6 9 4" xfId="32318"/>
    <cellStyle name="Normal 6 9 5" xfId="32319"/>
    <cellStyle name="Normal 6 9 6" xfId="32320"/>
    <cellStyle name="Normal 6 9 7" xfId="32321"/>
    <cellStyle name="Normal 6 9 8" xfId="32322"/>
    <cellStyle name="Normal 6 9 9" xfId="32323"/>
    <cellStyle name="Normal 60" xfId="32324"/>
    <cellStyle name="Normal 60 2" xfId="32325"/>
    <cellStyle name="Normal 61" xfId="32326"/>
    <cellStyle name="Normal 61 2" xfId="32327"/>
    <cellStyle name="Normal 62" xfId="32328"/>
    <cellStyle name="Normal 62 2" xfId="32329"/>
    <cellStyle name="Normal 63" xfId="32330"/>
    <cellStyle name="Normal 63 2" xfId="32331"/>
    <cellStyle name="Normal 64" xfId="32332"/>
    <cellStyle name="Normal 64 2" xfId="32333"/>
    <cellStyle name="Normal 65" xfId="32334"/>
    <cellStyle name="Normal 65 2" xfId="32335"/>
    <cellStyle name="Normal 66" xfId="32336"/>
    <cellStyle name="Normal 66 2" xfId="32337"/>
    <cellStyle name="Normal 67" xfId="32338"/>
    <cellStyle name="Normal 67 2" xfId="32339"/>
    <cellStyle name="Normal 68" xfId="32340"/>
    <cellStyle name="Normal 68 2" xfId="32341"/>
    <cellStyle name="Normal 69" xfId="32342"/>
    <cellStyle name="Normal 69 2" xfId="32343"/>
    <cellStyle name="Normal 7" xfId="175"/>
    <cellStyle name="Normal 7 10" xfId="32344"/>
    <cellStyle name="Normal 7 11" xfId="32345"/>
    <cellStyle name="Normal 7 12" xfId="32346"/>
    <cellStyle name="Normal 7 13" xfId="32347"/>
    <cellStyle name="Normal 7 14" xfId="32348"/>
    <cellStyle name="Normal 7 15" xfId="32349"/>
    <cellStyle name="Normal 7 16" xfId="32350"/>
    <cellStyle name="Normal 7 17" xfId="32351"/>
    <cellStyle name="Normal 7 18" xfId="32352"/>
    <cellStyle name="Normal 7 19" xfId="32353"/>
    <cellStyle name="Normal 7 2" xfId="176"/>
    <cellStyle name="Normal 7 2 10" xfId="32354"/>
    <cellStyle name="Normal 7 2 11" xfId="32355"/>
    <cellStyle name="Normal 7 2 12" xfId="32356"/>
    <cellStyle name="Normal 7 2 13" xfId="32357"/>
    <cellStyle name="Normal 7 2 14" xfId="32358"/>
    <cellStyle name="Normal 7 2 2" xfId="32359"/>
    <cellStyle name="Normal 7 2 2 10" xfId="32360"/>
    <cellStyle name="Normal 7 2 2 11" xfId="32361"/>
    <cellStyle name="Normal 7 2 2 12" xfId="32362"/>
    <cellStyle name="Normal 7 2 2 13" xfId="32363"/>
    <cellStyle name="Normal 7 2 2 14" xfId="32364"/>
    <cellStyle name="Normal 7 2 2 15" xfId="32365"/>
    <cellStyle name="Normal 7 2 2 16" xfId="32366"/>
    <cellStyle name="Normal 7 2 2 17" xfId="32367"/>
    <cellStyle name="Normal 7 2 2 18" xfId="32368"/>
    <cellStyle name="Normal 7 2 2 19" xfId="32369"/>
    <cellStyle name="Normal 7 2 2 2" xfId="32370"/>
    <cellStyle name="Normal 7 2 2 3" xfId="32371"/>
    <cellStyle name="Normal 7 2 2 4" xfId="32372"/>
    <cellStyle name="Normal 7 2 2 5" xfId="32373"/>
    <cellStyle name="Normal 7 2 2 6" xfId="32374"/>
    <cellStyle name="Normal 7 2 2 7" xfId="32375"/>
    <cellStyle name="Normal 7 2 2 7 2" xfId="32376"/>
    <cellStyle name="Normal 7 2 2 8" xfId="32377"/>
    <cellStyle name="Normal 7 2 2 9" xfId="32378"/>
    <cellStyle name="Normal 7 2 3" xfId="32379"/>
    <cellStyle name="Normal 7 2 3 2" xfId="32380"/>
    <cellStyle name="Normal 7 2 3 2 2" xfId="32381"/>
    <cellStyle name="Normal 7 2 3 3" xfId="32382"/>
    <cellStyle name="Normal 7 2 4" xfId="32383"/>
    <cellStyle name="Normal 7 2 4 2" xfId="32384"/>
    <cellStyle name="Normal 7 2 5" xfId="32385"/>
    <cellStyle name="Normal 7 2 5 2" xfId="32386"/>
    <cellStyle name="Normal 7 2 6" xfId="32387"/>
    <cellStyle name="Normal 7 2 6 2" xfId="32388"/>
    <cellStyle name="Normal 7 2 7" xfId="32389"/>
    <cellStyle name="Normal 7 2 7 2" xfId="32390"/>
    <cellStyle name="Normal 7 2 8" xfId="32391"/>
    <cellStyle name="Normal 7 2 9" xfId="32392"/>
    <cellStyle name="Normal 7 20" xfId="32393"/>
    <cellStyle name="Normal 7 21" xfId="32394"/>
    <cellStyle name="Normal 7 22" xfId="32395"/>
    <cellStyle name="Normal 7 23" xfId="32396"/>
    <cellStyle name="Normal 7 24" xfId="32397"/>
    <cellStyle name="Normal 7 25" xfId="32398"/>
    <cellStyle name="Normal 7 26" xfId="32399"/>
    <cellStyle name="Normal 7 27" xfId="32400"/>
    <cellStyle name="Normal 7 28" xfId="32401"/>
    <cellStyle name="Normal 7 29" xfId="32402"/>
    <cellStyle name="Normal 7 3" xfId="177"/>
    <cellStyle name="Normal 7 3 10" xfId="32403"/>
    <cellStyle name="Normal 7 3 11" xfId="32404"/>
    <cellStyle name="Normal 7 3 12" xfId="32405"/>
    <cellStyle name="Normal 7 3 13" xfId="32406"/>
    <cellStyle name="Normal 7 3 2" xfId="178"/>
    <cellStyle name="Normal 7 3 2 2" xfId="32407"/>
    <cellStyle name="Normal 7 3 3" xfId="32408"/>
    <cellStyle name="Normal 7 3 3 2" xfId="32409"/>
    <cellStyle name="Normal 7 3 4" xfId="32410"/>
    <cellStyle name="Normal 7 3 4 2" xfId="32411"/>
    <cellStyle name="Normal 7 3 5" xfId="32412"/>
    <cellStyle name="Normal 7 3 5 2" xfId="32413"/>
    <cellStyle name="Normal 7 3 6" xfId="32414"/>
    <cellStyle name="Normal 7 3 7" xfId="32415"/>
    <cellStyle name="Normal 7 3 8" xfId="32416"/>
    <cellStyle name="Normal 7 3 9" xfId="32417"/>
    <cellStyle name="Normal 7 30" xfId="32418"/>
    <cellStyle name="Normal 7 31" xfId="32419"/>
    <cellStyle name="Normal 7 32" xfId="32420"/>
    <cellStyle name="Normal 7 33" xfId="32421"/>
    <cellStyle name="Normal 7 34" xfId="32422"/>
    <cellStyle name="Normal 7 35" xfId="32423"/>
    <cellStyle name="Normal 7 36" xfId="32424"/>
    <cellStyle name="Normal 7 37" xfId="32425"/>
    <cellStyle name="Normal 7 38" xfId="32426"/>
    <cellStyle name="Normal 7 39" xfId="32427"/>
    <cellStyle name="Normal 7 4" xfId="32428"/>
    <cellStyle name="Normal 7 4 10" xfId="32429"/>
    <cellStyle name="Normal 7 4 11" xfId="32430"/>
    <cellStyle name="Normal 7 4 12" xfId="32431"/>
    <cellStyle name="Normal 7 4 13" xfId="32432"/>
    <cellStyle name="Normal 7 4 14" xfId="32433"/>
    <cellStyle name="Normal 7 4 15" xfId="32434"/>
    <cellStyle name="Normal 7 4 2" xfId="32435"/>
    <cellStyle name="Normal 7 4 2 2" xfId="32436"/>
    <cellStyle name="Normal 7 4 3" xfId="32437"/>
    <cellStyle name="Normal 7 4 4" xfId="32438"/>
    <cellStyle name="Normal 7 4 5" xfId="32439"/>
    <cellStyle name="Normal 7 4 6" xfId="32440"/>
    <cellStyle name="Normal 7 4 7" xfId="32441"/>
    <cellStyle name="Normal 7 4 7 2" xfId="32442"/>
    <cellStyle name="Normal 7 4 8" xfId="32443"/>
    <cellStyle name="Normal 7 4 9" xfId="32444"/>
    <cellStyle name="Normal 7 40" xfId="32445"/>
    <cellStyle name="Normal 7 41" xfId="32446"/>
    <cellStyle name="Normal 7 42" xfId="32447"/>
    <cellStyle name="Normal 7 43" xfId="32448"/>
    <cellStyle name="Normal 7 44" xfId="32449"/>
    <cellStyle name="Normal 7 45" xfId="32450"/>
    <cellStyle name="Normal 7 46" xfId="32451"/>
    <cellStyle name="Normal 7 47" xfId="32452"/>
    <cellStyle name="Normal 7 48" xfId="32453"/>
    <cellStyle name="Normal 7 49" xfId="32454"/>
    <cellStyle name="Normal 7 5" xfId="32455"/>
    <cellStyle name="Normal 7 5 10" xfId="32456"/>
    <cellStyle name="Normal 7 5 11" xfId="32457"/>
    <cellStyle name="Normal 7 5 12" xfId="32458"/>
    <cellStyle name="Normal 7 5 13" xfId="32459"/>
    <cellStyle name="Normal 7 5 14" xfId="32460"/>
    <cellStyle name="Normal 7 5 15" xfId="32461"/>
    <cellStyle name="Normal 7 5 2" xfId="32462"/>
    <cellStyle name="Normal 7 5 2 2" xfId="32463"/>
    <cellStyle name="Normal 7 5 3" xfId="32464"/>
    <cellStyle name="Normal 7 5 4" xfId="32465"/>
    <cellStyle name="Normal 7 5 5" xfId="32466"/>
    <cellStyle name="Normal 7 5 6" xfId="32467"/>
    <cellStyle name="Normal 7 5 7" xfId="32468"/>
    <cellStyle name="Normal 7 5 7 2" xfId="32469"/>
    <cellStyle name="Normal 7 5 8" xfId="32470"/>
    <cellStyle name="Normal 7 5 9" xfId="32471"/>
    <cellStyle name="Normal 7 50" xfId="32472"/>
    <cellStyle name="Normal 7 51" xfId="32473"/>
    <cellStyle name="Normal 7 51 2" xfId="32474"/>
    <cellStyle name="Normal 7 52" xfId="32475"/>
    <cellStyle name="Normal 7 53" xfId="32476"/>
    <cellStyle name="Normal 7 54" xfId="32477"/>
    <cellStyle name="Normal 7 55" xfId="32478"/>
    <cellStyle name="Normal 7 56" xfId="32479"/>
    <cellStyle name="Normal 7 57" xfId="32480"/>
    <cellStyle name="Normal 7 58" xfId="32481"/>
    <cellStyle name="Normal 7 59" xfId="32482"/>
    <cellStyle name="Normal 7 6" xfId="32483"/>
    <cellStyle name="Normal 7 6 2" xfId="32484"/>
    <cellStyle name="Normal 7 6 3" xfId="32485"/>
    <cellStyle name="Normal 7 6 4" xfId="32486"/>
    <cellStyle name="Normal 7 6 5" xfId="32487"/>
    <cellStyle name="Normal 7 6 6" xfId="32488"/>
    <cellStyle name="Normal 7 6 7" xfId="32489"/>
    <cellStyle name="Normal 7 60" xfId="32490"/>
    <cellStyle name="Normal 7 61" xfId="32491"/>
    <cellStyle name="Normal 7 62" xfId="32492"/>
    <cellStyle name="Normal 7 7" xfId="32493"/>
    <cellStyle name="Normal 7 7 2" xfId="32494"/>
    <cellStyle name="Normal 7 7 3" xfId="32495"/>
    <cellStyle name="Normal 7 8" xfId="32496"/>
    <cellStyle name="Normal 7 8 2" xfId="32497"/>
    <cellStyle name="Normal 7 9" xfId="32498"/>
    <cellStyle name="Normal 70" xfId="32499"/>
    <cellStyle name="Normal 70 2" xfId="32500"/>
    <cellStyle name="Normal 71" xfId="32501"/>
    <cellStyle name="Normal 71 2" xfId="32502"/>
    <cellStyle name="Normal 72" xfId="32503"/>
    <cellStyle name="Normal 72 2" xfId="32504"/>
    <cellStyle name="Normal 73" xfId="32505"/>
    <cellStyle name="Normal 73 2" xfId="32506"/>
    <cellStyle name="Normal 74" xfId="32507"/>
    <cellStyle name="Normal 74 2" xfId="32508"/>
    <cellStyle name="Normal 75" xfId="32509"/>
    <cellStyle name="Normal 75 2" xfId="32510"/>
    <cellStyle name="Normal 76" xfId="32511"/>
    <cellStyle name="Normal 76 2" xfId="32512"/>
    <cellStyle name="Normal 77" xfId="32513"/>
    <cellStyle name="Normal 77 2" xfId="32514"/>
    <cellStyle name="Normal 78" xfId="32515"/>
    <cellStyle name="Normal 78 2" xfId="32516"/>
    <cellStyle name="Normal 79" xfId="32517"/>
    <cellStyle name="Normal 79 2" xfId="32518"/>
    <cellStyle name="Normal 79 2 2" xfId="32519"/>
    <cellStyle name="Normal 79 2 3" xfId="32520"/>
    <cellStyle name="Normal 79 3" xfId="32521"/>
    <cellStyle name="Normal 79 4" xfId="32522"/>
    <cellStyle name="Normal 8" xfId="179"/>
    <cellStyle name="Normal 8 10" xfId="32523"/>
    <cellStyle name="Normal 8 11" xfId="32524"/>
    <cellStyle name="Normal 8 12" xfId="32525"/>
    <cellStyle name="Normal 8 13" xfId="32526"/>
    <cellStyle name="Normal 8 14" xfId="32527"/>
    <cellStyle name="Normal 8 15" xfId="32528"/>
    <cellStyle name="Normal 8 16" xfId="32529"/>
    <cellStyle name="Normal 8 17" xfId="32530"/>
    <cellStyle name="Normal 8 18" xfId="32531"/>
    <cellStyle name="Normal 8 19" xfId="32532"/>
    <cellStyle name="Normal 8 2" xfId="180"/>
    <cellStyle name="Normal 8 2 10" xfId="32533"/>
    <cellStyle name="Normal 8 2 11" xfId="32534"/>
    <cellStyle name="Normal 8 2 12" xfId="32535"/>
    <cellStyle name="Normal 8 2 13" xfId="32536"/>
    <cellStyle name="Normal 8 2 14" xfId="32537"/>
    <cellStyle name="Normal 8 2 15" xfId="32538"/>
    <cellStyle name="Normal 8 2 16" xfId="32539"/>
    <cellStyle name="Normal 8 2 17" xfId="32540"/>
    <cellStyle name="Normal 8 2 18" xfId="32541"/>
    <cellStyle name="Normal 8 2 19" xfId="32542"/>
    <cellStyle name="Normal 8 2 2" xfId="32543"/>
    <cellStyle name="Normal 8 2 20" xfId="32544"/>
    <cellStyle name="Normal 8 2 21" xfId="32545"/>
    <cellStyle name="Normal 8 2 22" xfId="32546"/>
    <cellStyle name="Normal 8 2 23" xfId="32547"/>
    <cellStyle name="Normal 8 2 24" xfId="32548"/>
    <cellStyle name="Normal 8 2 25" xfId="32549"/>
    <cellStyle name="Normal 8 2 26" xfId="32550"/>
    <cellStyle name="Normal 8 2 27" xfId="32551"/>
    <cellStyle name="Normal 8 2 28" xfId="32552"/>
    <cellStyle name="Normal 8 2 29" xfId="32553"/>
    <cellStyle name="Normal 8 2 3" xfId="32554"/>
    <cellStyle name="Normal 8 2 30" xfId="32555"/>
    <cellStyle name="Normal 8 2 31" xfId="32556"/>
    <cellStyle name="Normal 8 2 32" xfId="32557"/>
    <cellStyle name="Normal 8 2 33" xfId="32558"/>
    <cellStyle name="Normal 8 2 34" xfId="32559"/>
    <cellStyle name="Normal 8 2 35" xfId="32560"/>
    <cellStyle name="Normal 8 2 36" xfId="32561"/>
    <cellStyle name="Normal 8 2 37" xfId="32562"/>
    <cellStyle name="Normal 8 2 4" xfId="32563"/>
    <cellStyle name="Normal 8 2 5" xfId="32564"/>
    <cellStyle name="Normal 8 2 6" xfId="32565"/>
    <cellStyle name="Normal 8 2 7" xfId="32566"/>
    <cellStyle name="Normal 8 2 8" xfId="32567"/>
    <cellStyle name="Normal 8 2 9" xfId="32568"/>
    <cellStyle name="Normal 8 20" xfId="32569"/>
    <cellStyle name="Normal 8 21" xfId="32570"/>
    <cellStyle name="Normal 8 22" xfId="32571"/>
    <cellStyle name="Normal 8 23" xfId="32572"/>
    <cellStyle name="Normal 8 24" xfId="32573"/>
    <cellStyle name="Normal 8 25" xfId="32574"/>
    <cellStyle name="Normal 8 26" xfId="32575"/>
    <cellStyle name="Normal 8 27" xfId="32576"/>
    <cellStyle name="Normal 8 28" xfId="32577"/>
    <cellStyle name="Normal 8 29" xfId="32578"/>
    <cellStyle name="Normal 8 3" xfId="32579"/>
    <cellStyle name="Normal 8 3 10" xfId="32580"/>
    <cellStyle name="Normal 8 3 11" xfId="32581"/>
    <cellStyle name="Normal 8 3 12" xfId="32582"/>
    <cellStyle name="Normal 8 3 13" xfId="32583"/>
    <cellStyle name="Normal 8 3 14" xfId="32584"/>
    <cellStyle name="Normal 8 3 15" xfId="32585"/>
    <cellStyle name="Normal 8 3 16" xfId="32586"/>
    <cellStyle name="Normal 8 3 17" xfId="32587"/>
    <cellStyle name="Normal 8 3 18" xfId="32588"/>
    <cellStyle name="Normal 8 3 19" xfId="32589"/>
    <cellStyle name="Normal 8 3 2" xfId="32590"/>
    <cellStyle name="Normal 8 3 20" xfId="32591"/>
    <cellStyle name="Normal 8 3 21" xfId="32592"/>
    <cellStyle name="Normal 8 3 22" xfId="32593"/>
    <cellStyle name="Normal 8 3 23" xfId="32594"/>
    <cellStyle name="Normal 8 3 24" xfId="32595"/>
    <cellStyle name="Normal 8 3 25" xfId="32596"/>
    <cellStyle name="Normal 8 3 26" xfId="32597"/>
    <cellStyle name="Normal 8 3 27" xfId="32598"/>
    <cellStyle name="Normal 8 3 28" xfId="32599"/>
    <cellStyle name="Normal 8 3 29" xfId="32600"/>
    <cellStyle name="Normal 8 3 3" xfId="32601"/>
    <cellStyle name="Normal 8 3 30" xfId="32602"/>
    <cellStyle name="Normal 8 3 31" xfId="32603"/>
    <cellStyle name="Normal 8 3 32" xfId="32604"/>
    <cellStyle name="Normal 8 3 33" xfId="32605"/>
    <cellStyle name="Normal 8 3 34" xfId="32606"/>
    <cellStyle name="Normal 8 3 35" xfId="32607"/>
    <cellStyle name="Normal 8 3 36" xfId="32608"/>
    <cellStyle name="Normal 8 3 4" xfId="32609"/>
    <cellStyle name="Normal 8 3 5" xfId="32610"/>
    <cellStyle name="Normal 8 3 6" xfId="32611"/>
    <cellStyle name="Normal 8 3 7" xfId="32612"/>
    <cellStyle name="Normal 8 3 8" xfId="32613"/>
    <cellStyle name="Normal 8 3 9" xfId="32614"/>
    <cellStyle name="Normal 8 30" xfId="32615"/>
    <cellStyle name="Normal 8 31" xfId="32616"/>
    <cellStyle name="Normal 8 32" xfId="32617"/>
    <cellStyle name="Normal 8 33" xfId="32618"/>
    <cellStyle name="Normal 8 34" xfId="32619"/>
    <cellStyle name="Normal 8 35" xfId="32620"/>
    <cellStyle name="Normal 8 36" xfId="32621"/>
    <cellStyle name="Normal 8 37" xfId="32622"/>
    <cellStyle name="Normal 8 38" xfId="32623"/>
    <cellStyle name="Normal 8 39" xfId="32624"/>
    <cellStyle name="Normal 8 4" xfId="32625"/>
    <cellStyle name="Normal 8 4 10" xfId="32626"/>
    <cellStyle name="Normal 8 4 11" xfId="32627"/>
    <cellStyle name="Normal 8 4 12" xfId="32628"/>
    <cellStyle name="Normal 8 4 13" xfId="32629"/>
    <cellStyle name="Normal 8 4 14" xfId="32630"/>
    <cellStyle name="Normal 8 4 15" xfId="32631"/>
    <cellStyle name="Normal 8 4 16" xfId="32632"/>
    <cellStyle name="Normal 8 4 17" xfId="32633"/>
    <cellStyle name="Normal 8 4 18" xfId="32634"/>
    <cellStyle name="Normal 8 4 19" xfId="32635"/>
    <cellStyle name="Normal 8 4 2" xfId="32636"/>
    <cellStyle name="Normal 8 4 20" xfId="32637"/>
    <cellStyle name="Normal 8 4 21" xfId="32638"/>
    <cellStyle name="Normal 8 4 22" xfId="32639"/>
    <cellStyle name="Normal 8 4 23" xfId="32640"/>
    <cellStyle name="Normal 8 4 24" xfId="32641"/>
    <cellStyle name="Normal 8 4 25" xfId="32642"/>
    <cellStyle name="Normal 8 4 26" xfId="32643"/>
    <cellStyle name="Normal 8 4 27" xfId="32644"/>
    <cellStyle name="Normal 8 4 28" xfId="32645"/>
    <cellStyle name="Normal 8 4 29" xfId="32646"/>
    <cellStyle name="Normal 8 4 3" xfId="32647"/>
    <cellStyle name="Normal 8 4 30" xfId="32648"/>
    <cellStyle name="Normal 8 4 31" xfId="32649"/>
    <cellStyle name="Normal 8 4 32" xfId="32650"/>
    <cellStyle name="Normal 8 4 33" xfId="32651"/>
    <cellStyle name="Normal 8 4 34" xfId="32652"/>
    <cellStyle name="Normal 8 4 35" xfId="32653"/>
    <cellStyle name="Normal 8 4 36" xfId="32654"/>
    <cellStyle name="Normal 8 4 4" xfId="32655"/>
    <cellStyle name="Normal 8 4 5" xfId="32656"/>
    <cellStyle name="Normal 8 4 6" xfId="32657"/>
    <cellStyle name="Normal 8 4 7" xfId="32658"/>
    <cellStyle name="Normal 8 4 8" xfId="32659"/>
    <cellStyle name="Normal 8 4 9" xfId="32660"/>
    <cellStyle name="Normal 8 5" xfId="32661"/>
    <cellStyle name="Normal 8 5 10" xfId="32662"/>
    <cellStyle name="Normal 8 5 11" xfId="32663"/>
    <cellStyle name="Normal 8 5 12" xfId="32664"/>
    <cellStyle name="Normal 8 5 13" xfId="32665"/>
    <cellStyle name="Normal 8 5 14" xfId="32666"/>
    <cellStyle name="Normal 8 5 15" xfId="32667"/>
    <cellStyle name="Normal 8 5 16" xfId="32668"/>
    <cellStyle name="Normal 8 5 17" xfId="32669"/>
    <cellStyle name="Normal 8 5 18" xfId="32670"/>
    <cellStyle name="Normal 8 5 19" xfId="32671"/>
    <cellStyle name="Normal 8 5 2" xfId="32672"/>
    <cellStyle name="Normal 8 5 20" xfId="32673"/>
    <cellStyle name="Normal 8 5 21" xfId="32674"/>
    <cellStyle name="Normal 8 5 22" xfId="32675"/>
    <cellStyle name="Normal 8 5 23" xfId="32676"/>
    <cellStyle name="Normal 8 5 24" xfId="32677"/>
    <cellStyle name="Normal 8 5 25" xfId="32678"/>
    <cellStyle name="Normal 8 5 26" xfId="32679"/>
    <cellStyle name="Normal 8 5 27" xfId="32680"/>
    <cellStyle name="Normal 8 5 28" xfId="32681"/>
    <cellStyle name="Normal 8 5 29" xfId="32682"/>
    <cellStyle name="Normal 8 5 3" xfId="32683"/>
    <cellStyle name="Normal 8 5 30" xfId="32684"/>
    <cellStyle name="Normal 8 5 31" xfId="32685"/>
    <cellStyle name="Normal 8 5 32" xfId="32686"/>
    <cellStyle name="Normal 8 5 33" xfId="32687"/>
    <cellStyle name="Normal 8 5 34" xfId="32688"/>
    <cellStyle name="Normal 8 5 35" xfId="32689"/>
    <cellStyle name="Normal 8 5 36" xfId="32690"/>
    <cellStyle name="Normal 8 5 4" xfId="32691"/>
    <cellStyle name="Normal 8 5 5" xfId="32692"/>
    <cellStyle name="Normal 8 5 6" xfId="32693"/>
    <cellStyle name="Normal 8 5 7" xfId="32694"/>
    <cellStyle name="Normal 8 5 8" xfId="32695"/>
    <cellStyle name="Normal 8 5 9" xfId="32696"/>
    <cellStyle name="Normal 8 6" xfId="32697"/>
    <cellStyle name="Normal 8 7" xfId="32698"/>
    <cellStyle name="Normal 8 7 2" xfId="32699"/>
    <cellStyle name="Normal 8 8" xfId="32700"/>
    <cellStyle name="Normal 8 9" xfId="32701"/>
    <cellStyle name="Normal 80" xfId="32702"/>
    <cellStyle name="Normal 80 2" xfId="32703"/>
    <cellStyle name="Normal 80 2 2" xfId="32704"/>
    <cellStyle name="Normal 80 3" xfId="32705"/>
    <cellStyle name="Normal 80 4" xfId="32706"/>
    <cellStyle name="Normal 81" xfId="32707"/>
    <cellStyle name="Normal 81 2" xfId="32708"/>
    <cellStyle name="Normal 82" xfId="32709"/>
    <cellStyle name="Normal 82 2" xfId="32710"/>
    <cellStyle name="Normal 83" xfId="32711"/>
    <cellStyle name="Normal 83 2" xfId="32712"/>
    <cellStyle name="Normal 84" xfId="32713"/>
    <cellStyle name="Normal 84 2" xfId="32714"/>
    <cellStyle name="Normal 85" xfId="32715"/>
    <cellStyle name="Normal 85 2" xfId="32716"/>
    <cellStyle name="Normal 86" xfId="32717"/>
    <cellStyle name="Normal 86 2" xfId="32718"/>
    <cellStyle name="Normal 87" xfId="32719"/>
    <cellStyle name="Normal 87 2" xfId="32720"/>
    <cellStyle name="Normal 88" xfId="32721"/>
    <cellStyle name="Normal 88 2" xfId="32722"/>
    <cellStyle name="Normal 89" xfId="32723"/>
    <cellStyle name="Normal 89 2" xfId="32724"/>
    <cellStyle name="Normal 9" xfId="181"/>
    <cellStyle name="Normal 9 10" xfId="32725"/>
    <cellStyle name="Normal 9 11" xfId="32726"/>
    <cellStyle name="Normal 9 12" xfId="32727"/>
    <cellStyle name="Normal 9 13" xfId="32728"/>
    <cellStyle name="Normal 9 14" xfId="32729"/>
    <cellStyle name="Normal 9 14 2" xfId="32730"/>
    <cellStyle name="Normal 9 15" xfId="32731"/>
    <cellStyle name="Normal 9 16" xfId="32732"/>
    <cellStyle name="Normal 9 17" xfId="32733"/>
    <cellStyle name="Normal 9 18" xfId="32734"/>
    <cellStyle name="Normal 9 19" xfId="32735"/>
    <cellStyle name="Normal 9 2" xfId="182"/>
    <cellStyle name="Normal 9 2 10" xfId="32736"/>
    <cellStyle name="Normal 9 2 11" xfId="32737"/>
    <cellStyle name="Normal 9 2 12" xfId="32738"/>
    <cellStyle name="Normal 9 2 13" xfId="32739"/>
    <cellStyle name="Normal 9 2 14" xfId="32740"/>
    <cellStyle name="Normal 9 2 15" xfId="32741"/>
    <cellStyle name="Normal 9 2 16" xfId="32742"/>
    <cellStyle name="Normal 9 2 17" xfId="32743"/>
    <cellStyle name="Normal 9 2 18" xfId="32744"/>
    <cellStyle name="Normal 9 2 19" xfId="32745"/>
    <cellStyle name="Normal 9 2 2" xfId="32746"/>
    <cellStyle name="Normal 9 2 2 2" xfId="32747"/>
    <cellStyle name="Normal 9 2 2 3" xfId="32748"/>
    <cellStyle name="Normal 9 2 2 4" xfId="32749"/>
    <cellStyle name="Normal 9 2 2 5" xfId="32750"/>
    <cellStyle name="Normal 9 2 2 6" xfId="32751"/>
    <cellStyle name="Normal 9 2 2 7" xfId="32752"/>
    <cellStyle name="Normal 9 2 20" xfId="32753"/>
    <cellStyle name="Normal 9 2 21" xfId="32754"/>
    <cellStyle name="Normal 9 2 22" xfId="32755"/>
    <cellStyle name="Normal 9 2 23" xfId="32756"/>
    <cellStyle name="Normal 9 2 24" xfId="32757"/>
    <cellStyle name="Normal 9 2 25" xfId="32758"/>
    <cellStyle name="Normal 9 2 26" xfId="32759"/>
    <cellStyle name="Normal 9 2 27" xfId="32760"/>
    <cellStyle name="Normal 9 2 28" xfId="32761"/>
    <cellStyle name="Normal 9 2 29" xfId="32762"/>
    <cellStyle name="Normal 9 2 3" xfId="32763"/>
    <cellStyle name="Normal 9 2 3 2" xfId="32764"/>
    <cellStyle name="Normal 9 2 3 3" xfId="32765"/>
    <cellStyle name="Normal 9 2 3 4" xfId="32766"/>
    <cellStyle name="Normal 9 2 3 5" xfId="32767"/>
    <cellStyle name="Normal 9 2 3 6" xfId="32768"/>
    <cellStyle name="Normal 9 2 3 7" xfId="32769"/>
    <cellStyle name="Normal 9 2 30" xfId="32770"/>
    <cellStyle name="Normal 9 2 31" xfId="32771"/>
    <cellStyle name="Normal 9 2 32" xfId="32772"/>
    <cellStyle name="Normal 9 2 33" xfId="32773"/>
    <cellStyle name="Normal 9 2 34" xfId="32774"/>
    <cellStyle name="Normal 9 2 35" xfId="32775"/>
    <cellStyle name="Normal 9 2 4" xfId="32776"/>
    <cellStyle name="Normal 9 2 5" xfId="32777"/>
    <cellStyle name="Normal 9 2 6" xfId="32778"/>
    <cellStyle name="Normal 9 2 6 2" xfId="32779"/>
    <cellStyle name="Normal 9 2 7" xfId="32780"/>
    <cellStyle name="Normal 9 2 8" xfId="32781"/>
    <cellStyle name="Normal 9 2 9" xfId="32782"/>
    <cellStyle name="Normal 9 20" xfId="32783"/>
    <cellStyle name="Normal 9 21" xfId="32784"/>
    <cellStyle name="Normal 9 22" xfId="32785"/>
    <cellStyle name="Normal 9 23" xfId="32786"/>
    <cellStyle name="Normal 9 24" xfId="32787"/>
    <cellStyle name="Normal 9 25" xfId="32788"/>
    <cellStyle name="Normal 9 26" xfId="32789"/>
    <cellStyle name="Normal 9 27" xfId="32790"/>
    <cellStyle name="Normal 9 28" xfId="32791"/>
    <cellStyle name="Normal 9 29" xfId="32792"/>
    <cellStyle name="Normal 9 3" xfId="32793"/>
    <cellStyle name="Normal 9 3 10" xfId="32794"/>
    <cellStyle name="Normal 9 3 11" xfId="32795"/>
    <cellStyle name="Normal 9 3 12" xfId="32796"/>
    <cellStyle name="Normal 9 3 13" xfId="32797"/>
    <cellStyle name="Normal 9 3 14" xfId="32798"/>
    <cellStyle name="Normal 9 3 15" xfId="32799"/>
    <cellStyle name="Normal 9 3 16" xfId="32800"/>
    <cellStyle name="Normal 9 3 17" xfId="32801"/>
    <cellStyle name="Normal 9 3 18" xfId="32802"/>
    <cellStyle name="Normal 9 3 19" xfId="32803"/>
    <cellStyle name="Normal 9 3 2" xfId="32804"/>
    <cellStyle name="Normal 9 3 2 2" xfId="32805"/>
    <cellStyle name="Normal 9 3 2 3" xfId="32806"/>
    <cellStyle name="Normal 9 3 2 4" xfId="32807"/>
    <cellStyle name="Normal 9 3 2 5" xfId="32808"/>
    <cellStyle name="Normal 9 3 2 6" xfId="32809"/>
    <cellStyle name="Normal 9 3 2 7" xfId="32810"/>
    <cellStyle name="Normal 9 3 20" xfId="32811"/>
    <cellStyle name="Normal 9 3 21" xfId="32812"/>
    <cellStyle name="Normal 9 3 22" xfId="32813"/>
    <cellStyle name="Normal 9 3 23" xfId="32814"/>
    <cellStyle name="Normal 9 3 24" xfId="32815"/>
    <cellStyle name="Normal 9 3 25" xfId="32816"/>
    <cellStyle name="Normal 9 3 26" xfId="32817"/>
    <cellStyle name="Normal 9 3 27" xfId="32818"/>
    <cellStyle name="Normal 9 3 28" xfId="32819"/>
    <cellStyle name="Normal 9 3 29" xfId="32820"/>
    <cellStyle name="Normal 9 3 3" xfId="32821"/>
    <cellStyle name="Normal 9 3 3 2" xfId="32822"/>
    <cellStyle name="Normal 9 3 30" xfId="32823"/>
    <cellStyle name="Normal 9 3 31" xfId="32824"/>
    <cellStyle name="Normal 9 3 32" xfId="32825"/>
    <cellStyle name="Normal 9 3 33" xfId="32826"/>
    <cellStyle name="Normal 9 3 34" xfId="32827"/>
    <cellStyle name="Normal 9 3 35" xfId="32828"/>
    <cellStyle name="Normal 9 3 4" xfId="32829"/>
    <cellStyle name="Normal 9 3 5" xfId="32830"/>
    <cellStyle name="Normal 9 3 6" xfId="32831"/>
    <cellStyle name="Normal 9 3 7" xfId="32832"/>
    <cellStyle name="Normal 9 3 8" xfId="32833"/>
    <cellStyle name="Normal 9 3 9" xfId="32834"/>
    <cellStyle name="Normal 9 30" xfId="32835"/>
    <cellStyle name="Normal 9 31" xfId="32836"/>
    <cellStyle name="Normal 9 32" xfId="32837"/>
    <cellStyle name="Normal 9 33" xfId="32838"/>
    <cellStyle name="Normal 9 34" xfId="32839"/>
    <cellStyle name="Normal 9 35" xfId="32840"/>
    <cellStyle name="Normal 9 36" xfId="32841"/>
    <cellStyle name="Normal 9 37" xfId="32842"/>
    <cellStyle name="Normal 9 4" xfId="32843"/>
    <cellStyle name="Normal 9 4 10" xfId="32844"/>
    <cellStyle name="Normal 9 4 11" xfId="32845"/>
    <cellStyle name="Normal 9 4 12" xfId="32846"/>
    <cellStyle name="Normal 9 4 13" xfId="32847"/>
    <cellStyle name="Normal 9 4 14" xfId="32848"/>
    <cellStyle name="Normal 9 4 15" xfId="32849"/>
    <cellStyle name="Normal 9 4 16" xfId="32850"/>
    <cellStyle name="Normal 9 4 17" xfId="32851"/>
    <cellStyle name="Normal 9 4 18" xfId="32852"/>
    <cellStyle name="Normal 9 4 19" xfId="32853"/>
    <cellStyle name="Normal 9 4 2" xfId="32854"/>
    <cellStyle name="Normal 9 4 20" xfId="32855"/>
    <cellStyle name="Normal 9 4 21" xfId="32856"/>
    <cellStyle name="Normal 9 4 22" xfId="32857"/>
    <cellStyle name="Normal 9 4 23" xfId="32858"/>
    <cellStyle name="Normal 9 4 24" xfId="32859"/>
    <cellStyle name="Normal 9 4 25" xfId="32860"/>
    <cellStyle name="Normal 9 4 26" xfId="32861"/>
    <cellStyle name="Normal 9 4 27" xfId="32862"/>
    <cellStyle name="Normal 9 4 28" xfId="32863"/>
    <cellStyle name="Normal 9 4 29" xfId="32864"/>
    <cellStyle name="Normal 9 4 3" xfId="32865"/>
    <cellStyle name="Normal 9 4 30" xfId="32866"/>
    <cellStyle name="Normal 9 4 4" xfId="32867"/>
    <cellStyle name="Normal 9 4 5" xfId="32868"/>
    <cellStyle name="Normal 9 4 6" xfId="32869"/>
    <cellStyle name="Normal 9 4 6 2" xfId="32870"/>
    <cellStyle name="Normal 9 4 7" xfId="32871"/>
    <cellStyle name="Normal 9 4 8" xfId="32872"/>
    <cellStyle name="Normal 9 4 9" xfId="32873"/>
    <cellStyle name="Normal 9 5" xfId="32874"/>
    <cellStyle name="Normal 9 5 10" xfId="32875"/>
    <cellStyle name="Normal 9 5 11" xfId="32876"/>
    <cellStyle name="Normal 9 5 12" xfId="32877"/>
    <cellStyle name="Normal 9 5 13" xfId="32878"/>
    <cellStyle name="Normal 9 5 14" xfId="32879"/>
    <cellStyle name="Normal 9 5 15" xfId="32880"/>
    <cellStyle name="Normal 9 5 16" xfId="32881"/>
    <cellStyle name="Normal 9 5 17" xfId="32882"/>
    <cellStyle name="Normal 9 5 18" xfId="32883"/>
    <cellStyle name="Normal 9 5 19" xfId="32884"/>
    <cellStyle name="Normal 9 5 2" xfId="32885"/>
    <cellStyle name="Normal 9 5 20" xfId="32886"/>
    <cellStyle name="Normal 9 5 21" xfId="32887"/>
    <cellStyle name="Normal 9 5 22" xfId="32888"/>
    <cellStyle name="Normal 9 5 23" xfId="32889"/>
    <cellStyle name="Normal 9 5 24" xfId="32890"/>
    <cellStyle name="Normal 9 5 25" xfId="32891"/>
    <cellStyle name="Normal 9 5 26" xfId="32892"/>
    <cellStyle name="Normal 9 5 3" xfId="32893"/>
    <cellStyle name="Normal 9 5 4" xfId="32894"/>
    <cellStyle name="Normal 9 5 5" xfId="32895"/>
    <cellStyle name="Normal 9 5 6" xfId="32896"/>
    <cellStyle name="Normal 9 5 7" xfId="32897"/>
    <cellStyle name="Normal 9 5 8" xfId="32898"/>
    <cellStyle name="Normal 9 5 9" xfId="32899"/>
    <cellStyle name="Normal 9 6" xfId="32900"/>
    <cellStyle name="Normal 9 6 2" xfId="32901"/>
    <cellStyle name="Normal 9 6 3" xfId="32902"/>
    <cellStyle name="Normal 9 6 4" xfId="32903"/>
    <cellStyle name="Normal 9 6 5" xfId="32904"/>
    <cellStyle name="Normal 9 6 6" xfId="32905"/>
    <cellStyle name="Normal 9 6 7" xfId="32906"/>
    <cellStyle name="Normal 9 7" xfId="32907"/>
    <cellStyle name="Normal 9 7 2" xfId="32908"/>
    <cellStyle name="Normal 9 8" xfId="32909"/>
    <cellStyle name="Normal 9 8 2" xfId="32910"/>
    <cellStyle name="Normal 9 9" xfId="32911"/>
    <cellStyle name="Normal 90" xfId="32912"/>
    <cellStyle name="Normal 90 2" xfId="32913"/>
    <cellStyle name="Normal 91" xfId="32914"/>
    <cellStyle name="Normal 91 2" xfId="32915"/>
    <cellStyle name="Normal 92" xfId="32916"/>
    <cellStyle name="Normal 92 2" xfId="32917"/>
    <cellStyle name="Normal 93" xfId="32918"/>
    <cellStyle name="Normal 93 2" xfId="32919"/>
    <cellStyle name="Normal 94" xfId="32920"/>
    <cellStyle name="Normal 94 2" xfId="32921"/>
    <cellStyle name="Normal 95" xfId="32922"/>
    <cellStyle name="Normal 95 2" xfId="32923"/>
    <cellStyle name="Normal 96" xfId="32924"/>
    <cellStyle name="Normal 96 2" xfId="32925"/>
    <cellStyle name="Normal 97" xfId="32926"/>
    <cellStyle name="Normal 97 2" xfId="32927"/>
    <cellStyle name="Normal 98" xfId="32928"/>
    <cellStyle name="Normal 98 2" xfId="32929"/>
    <cellStyle name="Normal 99" xfId="32930"/>
    <cellStyle name="Normal 99 2" xfId="32931"/>
    <cellStyle name="Normal_COYUNT2" xfId="4"/>
    <cellStyle name="Normal_CTNB971b" xfId="44760"/>
    <cellStyle name="Normal_Pag. 1 2" xfId="2"/>
    <cellStyle name="Normal_Pag. 9 2" xfId="5"/>
    <cellStyle name="Notas 10" xfId="32932"/>
    <cellStyle name="Notas 10 2" xfId="32933"/>
    <cellStyle name="Notas 10 2 2" xfId="32934"/>
    <cellStyle name="Notas 10 2 3" xfId="32935"/>
    <cellStyle name="Notas 10 3" xfId="32936"/>
    <cellStyle name="Notas 10 4" xfId="32937"/>
    <cellStyle name="Notas 100" xfId="32938"/>
    <cellStyle name="Notas 100 2" xfId="32939"/>
    <cellStyle name="Notas 100 2 2" xfId="32940"/>
    <cellStyle name="Notas 100 2 3" xfId="32941"/>
    <cellStyle name="Notas 100 3" xfId="32942"/>
    <cellStyle name="Notas 100 4" xfId="32943"/>
    <cellStyle name="Notas 101" xfId="32944"/>
    <cellStyle name="Notas 101 2" xfId="32945"/>
    <cellStyle name="Notas 101 2 2" xfId="32946"/>
    <cellStyle name="Notas 101 2 3" xfId="32947"/>
    <cellStyle name="Notas 101 3" xfId="32948"/>
    <cellStyle name="Notas 101 4" xfId="32949"/>
    <cellStyle name="Notas 102" xfId="32950"/>
    <cellStyle name="Notas 102 2" xfId="32951"/>
    <cellStyle name="Notas 102 2 2" xfId="32952"/>
    <cellStyle name="Notas 102 2 3" xfId="32953"/>
    <cellStyle name="Notas 102 3" xfId="32954"/>
    <cellStyle name="Notas 102 4" xfId="32955"/>
    <cellStyle name="Notas 103" xfId="32956"/>
    <cellStyle name="Notas 103 2" xfId="32957"/>
    <cellStyle name="Notas 103 2 2" xfId="32958"/>
    <cellStyle name="Notas 103 2 3" xfId="32959"/>
    <cellStyle name="Notas 103 3" xfId="32960"/>
    <cellStyle name="Notas 103 4" xfId="32961"/>
    <cellStyle name="Notas 104" xfId="32962"/>
    <cellStyle name="Notas 104 2" xfId="32963"/>
    <cellStyle name="Notas 104 2 2" xfId="32964"/>
    <cellStyle name="Notas 104 2 3" xfId="32965"/>
    <cellStyle name="Notas 104 3" xfId="32966"/>
    <cellStyle name="Notas 104 4" xfId="32967"/>
    <cellStyle name="Notas 105" xfId="32968"/>
    <cellStyle name="Notas 105 2" xfId="32969"/>
    <cellStyle name="Notas 105 2 2" xfId="32970"/>
    <cellStyle name="Notas 105 2 3" xfId="32971"/>
    <cellStyle name="Notas 105 3" xfId="32972"/>
    <cellStyle name="Notas 105 4" xfId="32973"/>
    <cellStyle name="Notas 106" xfId="32974"/>
    <cellStyle name="Notas 106 2" xfId="32975"/>
    <cellStyle name="Notas 106 2 2" xfId="32976"/>
    <cellStyle name="Notas 106 2 3" xfId="32977"/>
    <cellStyle name="Notas 106 3" xfId="32978"/>
    <cellStyle name="Notas 106 4" xfId="32979"/>
    <cellStyle name="Notas 107" xfId="32980"/>
    <cellStyle name="Notas 107 2" xfId="32981"/>
    <cellStyle name="Notas 107 2 2" xfId="32982"/>
    <cellStyle name="Notas 107 2 3" xfId="32983"/>
    <cellStyle name="Notas 107 3" xfId="32984"/>
    <cellStyle name="Notas 107 4" xfId="32985"/>
    <cellStyle name="Notas 108" xfId="32986"/>
    <cellStyle name="Notas 108 2" xfId="32987"/>
    <cellStyle name="Notas 108 2 2" xfId="32988"/>
    <cellStyle name="Notas 108 2 3" xfId="32989"/>
    <cellStyle name="Notas 108 3" xfId="32990"/>
    <cellStyle name="Notas 108 4" xfId="32991"/>
    <cellStyle name="Notas 109" xfId="32992"/>
    <cellStyle name="Notas 109 2" xfId="32993"/>
    <cellStyle name="Notas 109 2 2" xfId="32994"/>
    <cellStyle name="Notas 109 2 3" xfId="32995"/>
    <cellStyle name="Notas 109 3" xfId="32996"/>
    <cellStyle name="Notas 109 4" xfId="32997"/>
    <cellStyle name="Notas 11" xfId="32998"/>
    <cellStyle name="Notas 11 2" xfId="32999"/>
    <cellStyle name="Notas 11 2 2" xfId="33000"/>
    <cellStyle name="Notas 11 2 3" xfId="33001"/>
    <cellStyle name="Notas 11 3" xfId="33002"/>
    <cellStyle name="Notas 11 4" xfId="33003"/>
    <cellStyle name="Notas 110" xfId="33004"/>
    <cellStyle name="Notas 110 2" xfId="33005"/>
    <cellStyle name="Notas 110 2 2" xfId="33006"/>
    <cellStyle name="Notas 110 2 3" xfId="33007"/>
    <cellStyle name="Notas 110 3" xfId="33008"/>
    <cellStyle name="Notas 110 4" xfId="33009"/>
    <cellStyle name="Notas 111" xfId="33010"/>
    <cellStyle name="Notas 111 2" xfId="33011"/>
    <cellStyle name="Notas 111 2 2" xfId="33012"/>
    <cellStyle name="Notas 111 2 3" xfId="33013"/>
    <cellStyle name="Notas 111 3" xfId="33014"/>
    <cellStyle name="Notas 111 4" xfId="33015"/>
    <cellStyle name="Notas 112" xfId="33016"/>
    <cellStyle name="Notas 112 2" xfId="33017"/>
    <cellStyle name="Notas 112 2 2" xfId="33018"/>
    <cellStyle name="Notas 112 2 3" xfId="33019"/>
    <cellStyle name="Notas 112 3" xfId="33020"/>
    <cellStyle name="Notas 112 4" xfId="33021"/>
    <cellStyle name="Notas 113" xfId="33022"/>
    <cellStyle name="Notas 113 2" xfId="33023"/>
    <cellStyle name="Notas 113 2 2" xfId="33024"/>
    <cellStyle name="Notas 113 2 3" xfId="33025"/>
    <cellStyle name="Notas 113 3" xfId="33026"/>
    <cellStyle name="Notas 113 4" xfId="33027"/>
    <cellStyle name="Notas 114" xfId="33028"/>
    <cellStyle name="Notas 114 2" xfId="33029"/>
    <cellStyle name="Notas 114 2 2" xfId="33030"/>
    <cellStyle name="Notas 114 2 3" xfId="33031"/>
    <cellStyle name="Notas 114 3" xfId="33032"/>
    <cellStyle name="Notas 114 4" xfId="33033"/>
    <cellStyle name="Notas 115" xfId="33034"/>
    <cellStyle name="Notas 115 2" xfId="33035"/>
    <cellStyle name="Notas 115 2 2" xfId="33036"/>
    <cellStyle name="Notas 115 2 3" xfId="33037"/>
    <cellStyle name="Notas 115 3" xfId="33038"/>
    <cellStyle name="Notas 115 4" xfId="33039"/>
    <cellStyle name="Notas 116" xfId="33040"/>
    <cellStyle name="Notas 116 2" xfId="33041"/>
    <cellStyle name="Notas 116 2 2" xfId="33042"/>
    <cellStyle name="Notas 116 2 3" xfId="33043"/>
    <cellStyle name="Notas 116 3" xfId="33044"/>
    <cellStyle name="Notas 116 4" xfId="33045"/>
    <cellStyle name="Notas 117" xfId="33046"/>
    <cellStyle name="Notas 117 2" xfId="33047"/>
    <cellStyle name="Notas 117 2 2" xfId="33048"/>
    <cellStyle name="Notas 117 2 3" xfId="33049"/>
    <cellStyle name="Notas 117 3" xfId="33050"/>
    <cellStyle name="Notas 117 4" xfId="33051"/>
    <cellStyle name="Notas 118" xfId="33052"/>
    <cellStyle name="Notas 118 2" xfId="33053"/>
    <cellStyle name="Notas 118 2 2" xfId="33054"/>
    <cellStyle name="Notas 118 2 3" xfId="33055"/>
    <cellStyle name="Notas 118 3" xfId="33056"/>
    <cellStyle name="Notas 118 4" xfId="33057"/>
    <cellStyle name="Notas 119" xfId="33058"/>
    <cellStyle name="Notas 119 2" xfId="33059"/>
    <cellStyle name="Notas 119 2 2" xfId="33060"/>
    <cellStyle name="Notas 119 2 3" xfId="33061"/>
    <cellStyle name="Notas 119 3" xfId="33062"/>
    <cellStyle name="Notas 119 4" xfId="33063"/>
    <cellStyle name="Notas 12" xfId="33064"/>
    <cellStyle name="Notas 12 2" xfId="33065"/>
    <cellStyle name="Notas 12 2 2" xfId="33066"/>
    <cellStyle name="Notas 12 2 3" xfId="33067"/>
    <cellStyle name="Notas 12 3" xfId="33068"/>
    <cellStyle name="Notas 12 4" xfId="33069"/>
    <cellStyle name="Notas 120" xfId="33070"/>
    <cellStyle name="Notas 120 2" xfId="33071"/>
    <cellStyle name="Notas 120 2 2" xfId="33072"/>
    <cellStyle name="Notas 120 2 3" xfId="33073"/>
    <cellStyle name="Notas 120 3" xfId="33074"/>
    <cellStyle name="Notas 120 4" xfId="33075"/>
    <cellStyle name="Notas 121" xfId="33076"/>
    <cellStyle name="Notas 121 2" xfId="33077"/>
    <cellStyle name="Notas 121 2 2" xfId="33078"/>
    <cellStyle name="Notas 121 2 3" xfId="33079"/>
    <cellStyle name="Notas 121 3" xfId="33080"/>
    <cellStyle name="Notas 121 4" xfId="33081"/>
    <cellStyle name="Notas 122" xfId="33082"/>
    <cellStyle name="Notas 122 2" xfId="33083"/>
    <cellStyle name="Notas 122 2 2" xfId="33084"/>
    <cellStyle name="Notas 122 2 3" xfId="33085"/>
    <cellStyle name="Notas 122 3" xfId="33086"/>
    <cellStyle name="Notas 122 4" xfId="33087"/>
    <cellStyle name="Notas 123" xfId="33088"/>
    <cellStyle name="Notas 123 2" xfId="33089"/>
    <cellStyle name="Notas 123 2 2" xfId="33090"/>
    <cellStyle name="Notas 123 2 3" xfId="33091"/>
    <cellStyle name="Notas 123 3" xfId="33092"/>
    <cellStyle name="Notas 123 4" xfId="33093"/>
    <cellStyle name="Notas 124" xfId="33094"/>
    <cellStyle name="Notas 124 2" xfId="33095"/>
    <cellStyle name="Notas 124 2 2" xfId="33096"/>
    <cellStyle name="Notas 124 2 3" xfId="33097"/>
    <cellStyle name="Notas 124 3" xfId="33098"/>
    <cellStyle name="Notas 124 4" xfId="33099"/>
    <cellStyle name="Notas 125" xfId="33100"/>
    <cellStyle name="Notas 125 2" xfId="33101"/>
    <cellStyle name="Notas 125 2 2" xfId="33102"/>
    <cellStyle name="Notas 125 2 3" xfId="33103"/>
    <cellStyle name="Notas 125 3" xfId="33104"/>
    <cellStyle name="Notas 125 4" xfId="33105"/>
    <cellStyle name="Notas 126" xfId="33106"/>
    <cellStyle name="Notas 126 2" xfId="33107"/>
    <cellStyle name="Notas 126 2 2" xfId="33108"/>
    <cellStyle name="Notas 126 2 3" xfId="33109"/>
    <cellStyle name="Notas 126 3" xfId="33110"/>
    <cellStyle name="Notas 126 4" xfId="33111"/>
    <cellStyle name="Notas 127" xfId="33112"/>
    <cellStyle name="Notas 127 2" xfId="33113"/>
    <cellStyle name="Notas 127 2 2" xfId="33114"/>
    <cellStyle name="Notas 127 2 3" xfId="33115"/>
    <cellStyle name="Notas 127 3" xfId="33116"/>
    <cellStyle name="Notas 127 4" xfId="33117"/>
    <cellStyle name="Notas 128" xfId="33118"/>
    <cellStyle name="Notas 128 2" xfId="33119"/>
    <cellStyle name="Notas 128 2 2" xfId="33120"/>
    <cellStyle name="Notas 128 2 3" xfId="33121"/>
    <cellStyle name="Notas 128 3" xfId="33122"/>
    <cellStyle name="Notas 128 4" xfId="33123"/>
    <cellStyle name="Notas 129" xfId="33124"/>
    <cellStyle name="Notas 129 2" xfId="33125"/>
    <cellStyle name="Notas 129 2 2" xfId="33126"/>
    <cellStyle name="Notas 129 2 3" xfId="33127"/>
    <cellStyle name="Notas 129 3" xfId="33128"/>
    <cellStyle name="Notas 129 4" xfId="33129"/>
    <cellStyle name="Notas 13" xfId="33130"/>
    <cellStyle name="Notas 13 2" xfId="33131"/>
    <cellStyle name="Notas 13 2 2" xfId="33132"/>
    <cellStyle name="Notas 13 2 3" xfId="33133"/>
    <cellStyle name="Notas 13 3" xfId="33134"/>
    <cellStyle name="Notas 13 4" xfId="33135"/>
    <cellStyle name="Notas 130" xfId="33136"/>
    <cellStyle name="Notas 130 2" xfId="33137"/>
    <cellStyle name="Notas 130 2 2" xfId="33138"/>
    <cellStyle name="Notas 130 2 3" xfId="33139"/>
    <cellStyle name="Notas 130 3" xfId="33140"/>
    <cellStyle name="Notas 130 4" xfId="33141"/>
    <cellStyle name="Notas 131" xfId="33142"/>
    <cellStyle name="Notas 131 2" xfId="33143"/>
    <cellStyle name="Notas 131 2 2" xfId="33144"/>
    <cellStyle name="Notas 131 2 3" xfId="33145"/>
    <cellStyle name="Notas 131 3" xfId="33146"/>
    <cellStyle name="Notas 131 4" xfId="33147"/>
    <cellStyle name="Notas 132" xfId="33148"/>
    <cellStyle name="Notas 132 2" xfId="33149"/>
    <cellStyle name="Notas 132 2 2" xfId="33150"/>
    <cellStyle name="Notas 132 2 3" xfId="33151"/>
    <cellStyle name="Notas 132 3" xfId="33152"/>
    <cellStyle name="Notas 132 4" xfId="33153"/>
    <cellStyle name="Notas 133" xfId="33154"/>
    <cellStyle name="Notas 133 2" xfId="33155"/>
    <cellStyle name="Notas 133 2 2" xfId="33156"/>
    <cellStyle name="Notas 133 2 3" xfId="33157"/>
    <cellStyle name="Notas 133 3" xfId="33158"/>
    <cellStyle name="Notas 133 4" xfId="33159"/>
    <cellStyle name="Notas 134" xfId="33160"/>
    <cellStyle name="Notas 134 2" xfId="33161"/>
    <cellStyle name="Notas 134 2 2" xfId="33162"/>
    <cellStyle name="Notas 134 2 3" xfId="33163"/>
    <cellStyle name="Notas 134 3" xfId="33164"/>
    <cellStyle name="Notas 134 4" xfId="33165"/>
    <cellStyle name="Notas 135" xfId="33166"/>
    <cellStyle name="Notas 135 2" xfId="33167"/>
    <cellStyle name="Notas 135 2 2" xfId="33168"/>
    <cellStyle name="Notas 135 2 3" xfId="33169"/>
    <cellStyle name="Notas 135 3" xfId="33170"/>
    <cellStyle name="Notas 135 4" xfId="33171"/>
    <cellStyle name="Notas 136" xfId="33172"/>
    <cellStyle name="Notas 136 2" xfId="33173"/>
    <cellStyle name="Notas 136 2 2" xfId="33174"/>
    <cellStyle name="Notas 136 2 3" xfId="33175"/>
    <cellStyle name="Notas 136 3" xfId="33176"/>
    <cellStyle name="Notas 136 4" xfId="33177"/>
    <cellStyle name="Notas 137" xfId="33178"/>
    <cellStyle name="Notas 137 2" xfId="33179"/>
    <cellStyle name="Notas 137 2 2" xfId="33180"/>
    <cellStyle name="Notas 137 2 3" xfId="33181"/>
    <cellStyle name="Notas 137 3" xfId="33182"/>
    <cellStyle name="Notas 137 4" xfId="33183"/>
    <cellStyle name="Notas 138" xfId="33184"/>
    <cellStyle name="Notas 138 2" xfId="33185"/>
    <cellStyle name="Notas 138 2 2" xfId="33186"/>
    <cellStyle name="Notas 138 2 3" xfId="33187"/>
    <cellStyle name="Notas 138 3" xfId="33188"/>
    <cellStyle name="Notas 138 4" xfId="33189"/>
    <cellStyle name="Notas 139" xfId="33190"/>
    <cellStyle name="Notas 139 2" xfId="33191"/>
    <cellStyle name="Notas 139 2 2" xfId="33192"/>
    <cellStyle name="Notas 139 2 3" xfId="33193"/>
    <cellStyle name="Notas 139 3" xfId="33194"/>
    <cellStyle name="Notas 139 4" xfId="33195"/>
    <cellStyle name="Notas 14" xfId="33196"/>
    <cellStyle name="Notas 14 2" xfId="33197"/>
    <cellStyle name="Notas 14 2 2" xfId="33198"/>
    <cellStyle name="Notas 14 2 3" xfId="33199"/>
    <cellStyle name="Notas 14 3" xfId="33200"/>
    <cellStyle name="Notas 14 4" xfId="33201"/>
    <cellStyle name="Notas 140" xfId="33202"/>
    <cellStyle name="Notas 140 2" xfId="33203"/>
    <cellStyle name="Notas 140 2 2" xfId="33204"/>
    <cellStyle name="Notas 140 2 3" xfId="33205"/>
    <cellStyle name="Notas 140 3" xfId="33206"/>
    <cellStyle name="Notas 140 4" xfId="33207"/>
    <cellStyle name="Notas 141" xfId="33208"/>
    <cellStyle name="Notas 141 2" xfId="33209"/>
    <cellStyle name="Notas 141 2 2" xfId="33210"/>
    <cellStyle name="Notas 141 2 3" xfId="33211"/>
    <cellStyle name="Notas 141 3" xfId="33212"/>
    <cellStyle name="Notas 141 4" xfId="33213"/>
    <cellStyle name="Notas 142" xfId="33214"/>
    <cellStyle name="Notas 142 2" xfId="33215"/>
    <cellStyle name="Notas 142 2 2" xfId="33216"/>
    <cellStyle name="Notas 142 2 3" xfId="33217"/>
    <cellStyle name="Notas 142 3" xfId="33218"/>
    <cellStyle name="Notas 142 4" xfId="33219"/>
    <cellStyle name="Notas 143" xfId="33220"/>
    <cellStyle name="Notas 143 2" xfId="33221"/>
    <cellStyle name="Notas 143 2 2" xfId="33222"/>
    <cellStyle name="Notas 143 2 3" xfId="33223"/>
    <cellStyle name="Notas 143 3" xfId="33224"/>
    <cellStyle name="Notas 143 4" xfId="33225"/>
    <cellStyle name="Notas 144" xfId="33226"/>
    <cellStyle name="Notas 144 2" xfId="33227"/>
    <cellStyle name="Notas 144 2 2" xfId="33228"/>
    <cellStyle name="Notas 144 2 3" xfId="33229"/>
    <cellStyle name="Notas 144 3" xfId="33230"/>
    <cellStyle name="Notas 144 4" xfId="33231"/>
    <cellStyle name="Notas 145" xfId="33232"/>
    <cellStyle name="Notas 145 2" xfId="33233"/>
    <cellStyle name="Notas 145 2 2" xfId="33234"/>
    <cellStyle name="Notas 145 2 3" xfId="33235"/>
    <cellStyle name="Notas 145 3" xfId="33236"/>
    <cellStyle name="Notas 145 4" xfId="33237"/>
    <cellStyle name="Notas 146" xfId="33238"/>
    <cellStyle name="Notas 146 2" xfId="33239"/>
    <cellStyle name="Notas 146 2 2" xfId="33240"/>
    <cellStyle name="Notas 146 2 3" xfId="33241"/>
    <cellStyle name="Notas 146 3" xfId="33242"/>
    <cellStyle name="Notas 146 4" xfId="33243"/>
    <cellStyle name="Notas 147" xfId="33244"/>
    <cellStyle name="Notas 147 2" xfId="33245"/>
    <cellStyle name="Notas 147 2 2" xfId="33246"/>
    <cellStyle name="Notas 147 2 3" xfId="33247"/>
    <cellStyle name="Notas 147 3" xfId="33248"/>
    <cellStyle name="Notas 147 4" xfId="33249"/>
    <cellStyle name="Notas 148" xfId="33250"/>
    <cellStyle name="Notas 148 2" xfId="33251"/>
    <cellStyle name="Notas 148 2 2" xfId="33252"/>
    <cellStyle name="Notas 148 2 3" xfId="33253"/>
    <cellStyle name="Notas 148 3" xfId="33254"/>
    <cellStyle name="Notas 148 4" xfId="33255"/>
    <cellStyle name="Notas 149" xfId="33256"/>
    <cellStyle name="Notas 149 2" xfId="33257"/>
    <cellStyle name="Notas 149 2 2" xfId="33258"/>
    <cellStyle name="Notas 149 2 3" xfId="33259"/>
    <cellStyle name="Notas 149 3" xfId="33260"/>
    <cellStyle name="Notas 149 4" xfId="33261"/>
    <cellStyle name="Notas 15" xfId="33262"/>
    <cellStyle name="Notas 15 2" xfId="33263"/>
    <cellStyle name="Notas 15 2 2" xfId="33264"/>
    <cellStyle name="Notas 15 2 3" xfId="33265"/>
    <cellStyle name="Notas 15 3" xfId="33266"/>
    <cellStyle name="Notas 15 4" xfId="33267"/>
    <cellStyle name="Notas 150" xfId="33268"/>
    <cellStyle name="Notas 150 2" xfId="33269"/>
    <cellStyle name="Notas 150 2 2" xfId="33270"/>
    <cellStyle name="Notas 150 2 3" xfId="33271"/>
    <cellStyle name="Notas 150 3" xfId="33272"/>
    <cellStyle name="Notas 150 4" xfId="33273"/>
    <cellStyle name="Notas 151" xfId="33274"/>
    <cellStyle name="Notas 151 2" xfId="33275"/>
    <cellStyle name="Notas 151 2 2" xfId="33276"/>
    <cellStyle name="Notas 151 2 3" xfId="33277"/>
    <cellStyle name="Notas 151 3" xfId="33278"/>
    <cellStyle name="Notas 151 4" xfId="33279"/>
    <cellStyle name="Notas 152" xfId="33280"/>
    <cellStyle name="Notas 152 2" xfId="33281"/>
    <cellStyle name="Notas 152 2 2" xfId="33282"/>
    <cellStyle name="Notas 152 2 3" xfId="33283"/>
    <cellStyle name="Notas 152 3" xfId="33284"/>
    <cellStyle name="Notas 152 4" xfId="33285"/>
    <cellStyle name="Notas 153" xfId="33286"/>
    <cellStyle name="Notas 153 2" xfId="33287"/>
    <cellStyle name="Notas 153 2 2" xfId="33288"/>
    <cellStyle name="Notas 153 2 3" xfId="33289"/>
    <cellStyle name="Notas 153 3" xfId="33290"/>
    <cellStyle name="Notas 153 4" xfId="33291"/>
    <cellStyle name="Notas 154" xfId="33292"/>
    <cellStyle name="Notas 154 2" xfId="33293"/>
    <cellStyle name="Notas 154 2 2" xfId="33294"/>
    <cellStyle name="Notas 154 2 3" xfId="33295"/>
    <cellStyle name="Notas 154 3" xfId="33296"/>
    <cellStyle name="Notas 154 4" xfId="33297"/>
    <cellStyle name="Notas 155" xfId="33298"/>
    <cellStyle name="Notas 155 2" xfId="33299"/>
    <cellStyle name="Notas 155 2 2" xfId="33300"/>
    <cellStyle name="Notas 155 2 3" xfId="33301"/>
    <cellStyle name="Notas 155 3" xfId="33302"/>
    <cellStyle name="Notas 155 4" xfId="33303"/>
    <cellStyle name="Notas 156" xfId="33304"/>
    <cellStyle name="Notas 156 2" xfId="33305"/>
    <cellStyle name="Notas 156 2 2" xfId="33306"/>
    <cellStyle name="Notas 156 2 3" xfId="33307"/>
    <cellStyle name="Notas 156 3" xfId="33308"/>
    <cellStyle name="Notas 156 4" xfId="33309"/>
    <cellStyle name="Notas 157" xfId="33310"/>
    <cellStyle name="Notas 157 2" xfId="33311"/>
    <cellStyle name="Notas 157 2 2" xfId="33312"/>
    <cellStyle name="Notas 157 2 3" xfId="33313"/>
    <cellStyle name="Notas 157 3" xfId="33314"/>
    <cellStyle name="Notas 157 4" xfId="33315"/>
    <cellStyle name="Notas 158" xfId="33316"/>
    <cellStyle name="Notas 158 2" xfId="33317"/>
    <cellStyle name="Notas 158 2 2" xfId="33318"/>
    <cellStyle name="Notas 158 2 3" xfId="33319"/>
    <cellStyle name="Notas 158 3" xfId="33320"/>
    <cellStyle name="Notas 158 4" xfId="33321"/>
    <cellStyle name="Notas 159" xfId="33322"/>
    <cellStyle name="Notas 159 2" xfId="33323"/>
    <cellStyle name="Notas 159 2 2" xfId="33324"/>
    <cellStyle name="Notas 159 2 3" xfId="33325"/>
    <cellStyle name="Notas 159 3" xfId="33326"/>
    <cellStyle name="Notas 159 4" xfId="33327"/>
    <cellStyle name="Notas 16" xfId="33328"/>
    <cellStyle name="Notas 16 2" xfId="33329"/>
    <cellStyle name="Notas 16 2 2" xfId="33330"/>
    <cellStyle name="Notas 16 2 3" xfId="33331"/>
    <cellStyle name="Notas 16 3" xfId="33332"/>
    <cellStyle name="Notas 16 4" xfId="33333"/>
    <cellStyle name="Notas 160" xfId="33334"/>
    <cellStyle name="Notas 160 2" xfId="33335"/>
    <cellStyle name="Notas 160 2 2" xfId="33336"/>
    <cellStyle name="Notas 160 2 3" xfId="33337"/>
    <cellStyle name="Notas 160 3" xfId="33338"/>
    <cellStyle name="Notas 160 4" xfId="33339"/>
    <cellStyle name="Notas 161" xfId="33340"/>
    <cellStyle name="Notas 161 2" xfId="33341"/>
    <cellStyle name="Notas 161 2 2" xfId="33342"/>
    <cellStyle name="Notas 161 2 3" xfId="33343"/>
    <cellStyle name="Notas 161 3" xfId="33344"/>
    <cellStyle name="Notas 161 4" xfId="33345"/>
    <cellStyle name="Notas 162" xfId="33346"/>
    <cellStyle name="Notas 162 2" xfId="33347"/>
    <cellStyle name="Notas 162 2 2" xfId="33348"/>
    <cellStyle name="Notas 162 2 3" xfId="33349"/>
    <cellStyle name="Notas 162 3" xfId="33350"/>
    <cellStyle name="Notas 162 4" xfId="33351"/>
    <cellStyle name="Notas 163" xfId="33352"/>
    <cellStyle name="Notas 163 2" xfId="33353"/>
    <cellStyle name="Notas 163 2 2" xfId="33354"/>
    <cellStyle name="Notas 163 2 3" xfId="33355"/>
    <cellStyle name="Notas 163 3" xfId="33356"/>
    <cellStyle name="Notas 163 4" xfId="33357"/>
    <cellStyle name="Notas 164" xfId="33358"/>
    <cellStyle name="Notas 164 2" xfId="33359"/>
    <cellStyle name="Notas 164 2 2" xfId="33360"/>
    <cellStyle name="Notas 164 2 3" xfId="33361"/>
    <cellStyle name="Notas 164 3" xfId="33362"/>
    <cellStyle name="Notas 164 4" xfId="33363"/>
    <cellStyle name="Notas 165" xfId="33364"/>
    <cellStyle name="Notas 165 2" xfId="33365"/>
    <cellStyle name="Notas 165 2 2" xfId="33366"/>
    <cellStyle name="Notas 165 2 3" xfId="33367"/>
    <cellStyle name="Notas 165 3" xfId="33368"/>
    <cellStyle name="Notas 165 4" xfId="33369"/>
    <cellStyle name="Notas 166" xfId="33370"/>
    <cellStyle name="Notas 166 2" xfId="33371"/>
    <cellStyle name="Notas 166 2 2" xfId="33372"/>
    <cellStyle name="Notas 166 2 3" xfId="33373"/>
    <cellStyle name="Notas 166 3" xfId="33374"/>
    <cellStyle name="Notas 166 4" xfId="33375"/>
    <cellStyle name="Notas 167" xfId="33376"/>
    <cellStyle name="Notas 167 2" xfId="33377"/>
    <cellStyle name="Notas 167 2 2" xfId="33378"/>
    <cellStyle name="Notas 167 2 3" xfId="33379"/>
    <cellStyle name="Notas 167 3" xfId="33380"/>
    <cellStyle name="Notas 167 4" xfId="33381"/>
    <cellStyle name="Notas 168" xfId="33382"/>
    <cellStyle name="Notas 168 2" xfId="33383"/>
    <cellStyle name="Notas 168 2 2" xfId="33384"/>
    <cellStyle name="Notas 168 2 3" xfId="33385"/>
    <cellStyle name="Notas 168 3" xfId="33386"/>
    <cellStyle name="Notas 168 4" xfId="33387"/>
    <cellStyle name="Notas 169" xfId="33388"/>
    <cellStyle name="Notas 169 2" xfId="33389"/>
    <cellStyle name="Notas 169 2 2" xfId="33390"/>
    <cellStyle name="Notas 169 2 3" xfId="33391"/>
    <cellStyle name="Notas 169 3" xfId="33392"/>
    <cellStyle name="Notas 169 4" xfId="33393"/>
    <cellStyle name="Notas 17" xfId="33394"/>
    <cellStyle name="Notas 17 2" xfId="33395"/>
    <cellStyle name="Notas 17 2 2" xfId="33396"/>
    <cellStyle name="Notas 17 2 3" xfId="33397"/>
    <cellStyle name="Notas 17 3" xfId="33398"/>
    <cellStyle name="Notas 17 4" xfId="33399"/>
    <cellStyle name="Notas 170" xfId="33400"/>
    <cellStyle name="Notas 170 2" xfId="33401"/>
    <cellStyle name="Notas 170 2 2" xfId="33402"/>
    <cellStyle name="Notas 170 2 3" xfId="33403"/>
    <cellStyle name="Notas 170 3" xfId="33404"/>
    <cellStyle name="Notas 170 4" xfId="33405"/>
    <cellStyle name="Notas 171" xfId="33406"/>
    <cellStyle name="Notas 171 2" xfId="33407"/>
    <cellStyle name="Notas 171 2 2" xfId="33408"/>
    <cellStyle name="Notas 171 2 3" xfId="33409"/>
    <cellStyle name="Notas 171 3" xfId="33410"/>
    <cellStyle name="Notas 171 4" xfId="33411"/>
    <cellStyle name="Notas 172" xfId="33412"/>
    <cellStyle name="Notas 172 2" xfId="33413"/>
    <cellStyle name="Notas 172 2 2" xfId="33414"/>
    <cellStyle name="Notas 172 2 3" xfId="33415"/>
    <cellStyle name="Notas 172 3" xfId="33416"/>
    <cellStyle name="Notas 172 4" xfId="33417"/>
    <cellStyle name="Notas 173" xfId="33418"/>
    <cellStyle name="Notas 173 2" xfId="33419"/>
    <cellStyle name="Notas 173 2 2" xfId="33420"/>
    <cellStyle name="Notas 173 2 3" xfId="33421"/>
    <cellStyle name="Notas 173 3" xfId="33422"/>
    <cellStyle name="Notas 173 4" xfId="33423"/>
    <cellStyle name="Notas 174" xfId="33424"/>
    <cellStyle name="Notas 174 2" xfId="33425"/>
    <cellStyle name="Notas 174 2 2" xfId="33426"/>
    <cellStyle name="Notas 174 2 3" xfId="33427"/>
    <cellStyle name="Notas 174 3" xfId="33428"/>
    <cellStyle name="Notas 174 4" xfId="33429"/>
    <cellStyle name="Notas 175" xfId="33430"/>
    <cellStyle name="Notas 175 2" xfId="33431"/>
    <cellStyle name="Notas 175 2 2" xfId="33432"/>
    <cellStyle name="Notas 175 2 3" xfId="33433"/>
    <cellStyle name="Notas 175 3" xfId="33434"/>
    <cellStyle name="Notas 175 4" xfId="33435"/>
    <cellStyle name="Notas 176" xfId="33436"/>
    <cellStyle name="Notas 176 2" xfId="33437"/>
    <cellStyle name="Notas 176 2 2" xfId="33438"/>
    <cellStyle name="Notas 176 2 3" xfId="33439"/>
    <cellStyle name="Notas 176 3" xfId="33440"/>
    <cellStyle name="Notas 176 4" xfId="33441"/>
    <cellStyle name="Notas 177" xfId="33442"/>
    <cellStyle name="Notas 177 2" xfId="33443"/>
    <cellStyle name="Notas 177 2 2" xfId="33444"/>
    <cellStyle name="Notas 177 2 3" xfId="33445"/>
    <cellStyle name="Notas 177 3" xfId="33446"/>
    <cellStyle name="Notas 177 4" xfId="33447"/>
    <cellStyle name="Notas 178" xfId="33448"/>
    <cellStyle name="Notas 178 2" xfId="33449"/>
    <cellStyle name="Notas 178 2 2" xfId="33450"/>
    <cellStyle name="Notas 178 2 3" xfId="33451"/>
    <cellStyle name="Notas 178 3" xfId="33452"/>
    <cellStyle name="Notas 178 4" xfId="33453"/>
    <cellStyle name="Notas 179" xfId="33454"/>
    <cellStyle name="Notas 179 2" xfId="33455"/>
    <cellStyle name="Notas 179 2 2" xfId="33456"/>
    <cellStyle name="Notas 179 2 3" xfId="33457"/>
    <cellStyle name="Notas 179 3" xfId="33458"/>
    <cellStyle name="Notas 179 4" xfId="33459"/>
    <cellStyle name="Notas 18" xfId="33460"/>
    <cellStyle name="Notas 18 2" xfId="33461"/>
    <cellStyle name="Notas 18 2 2" xfId="33462"/>
    <cellStyle name="Notas 18 2 3" xfId="33463"/>
    <cellStyle name="Notas 18 3" xfId="33464"/>
    <cellStyle name="Notas 18 4" xfId="33465"/>
    <cellStyle name="Notas 180" xfId="33466"/>
    <cellStyle name="Notas 180 2" xfId="33467"/>
    <cellStyle name="Notas 180 2 2" xfId="33468"/>
    <cellStyle name="Notas 180 2 3" xfId="33469"/>
    <cellStyle name="Notas 180 3" xfId="33470"/>
    <cellStyle name="Notas 180 4" xfId="33471"/>
    <cellStyle name="Notas 181" xfId="33472"/>
    <cellStyle name="Notas 181 2" xfId="33473"/>
    <cellStyle name="Notas 181 2 2" xfId="33474"/>
    <cellStyle name="Notas 181 2 3" xfId="33475"/>
    <cellStyle name="Notas 181 3" xfId="33476"/>
    <cellStyle name="Notas 181 4" xfId="33477"/>
    <cellStyle name="Notas 182" xfId="33478"/>
    <cellStyle name="Notas 182 2" xfId="33479"/>
    <cellStyle name="Notas 182 2 2" xfId="33480"/>
    <cellStyle name="Notas 182 2 3" xfId="33481"/>
    <cellStyle name="Notas 182 3" xfId="33482"/>
    <cellStyle name="Notas 182 4" xfId="33483"/>
    <cellStyle name="Notas 183" xfId="33484"/>
    <cellStyle name="Notas 183 2" xfId="33485"/>
    <cellStyle name="Notas 183 2 2" xfId="33486"/>
    <cellStyle name="Notas 183 2 3" xfId="33487"/>
    <cellStyle name="Notas 183 3" xfId="33488"/>
    <cellStyle name="Notas 183 4" xfId="33489"/>
    <cellStyle name="Notas 184" xfId="33490"/>
    <cellStyle name="Notas 184 2" xfId="33491"/>
    <cellStyle name="Notas 184 2 2" xfId="33492"/>
    <cellStyle name="Notas 184 2 3" xfId="33493"/>
    <cellStyle name="Notas 184 3" xfId="33494"/>
    <cellStyle name="Notas 184 4" xfId="33495"/>
    <cellStyle name="Notas 185" xfId="33496"/>
    <cellStyle name="Notas 185 2" xfId="33497"/>
    <cellStyle name="Notas 185 2 2" xfId="33498"/>
    <cellStyle name="Notas 185 2 3" xfId="33499"/>
    <cellStyle name="Notas 185 3" xfId="33500"/>
    <cellStyle name="Notas 185 4" xfId="33501"/>
    <cellStyle name="Notas 186" xfId="33502"/>
    <cellStyle name="Notas 186 2" xfId="33503"/>
    <cellStyle name="Notas 186 2 2" xfId="33504"/>
    <cellStyle name="Notas 186 2 3" xfId="33505"/>
    <cellStyle name="Notas 186 3" xfId="33506"/>
    <cellStyle name="Notas 186 4" xfId="33507"/>
    <cellStyle name="Notas 187" xfId="33508"/>
    <cellStyle name="Notas 187 2" xfId="33509"/>
    <cellStyle name="Notas 187 2 2" xfId="33510"/>
    <cellStyle name="Notas 187 2 3" xfId="33511"/>
    <cellStyle name="Notas 187 3" xfId="33512"/>
    <cellStyle name="Notas 187 4" xfId="33513"/>
    <cellStyle name="Notas 188" xfId="33514"/>
    <cellStyle name="Notas 188 2" xfId="33515"/>
    <cellStyle name="Notas 188 2 2" xfId="33516"/>
    <cellStyle name="Notas 188 2 3" xfId="33517"/>
    <cellStyle name="Notas 188 3" xfId="33518"/>
    <cellStyle name="Notas 188 4" xfId="33519"/>
    <cellStyle name="Notas 189" xfId="33520"/>
    <cellStyle name="Notas 189 2" xfId="33521"/>
    <cellStyle name="Notas 189 2 2" xfId="33522"/>
    <cellStyle name="Notas 189 2 3" xfId="33523"/>
    <cellStyle name="Notas 189 3" xfId="33524"/>
    <cellStyle name="Notas 189 4" xfId="33525"/>
    <cellStyle name="Notas 19" xfId="33526"/>
    <cellStyle name="Notas 19 2" xfId="33527"/>
    <cellStyle name="Notas 19 2 2" xfId="33528"/>
    <cellStyle name="Notas 19 2 3" xfId="33529"/>
    <cellStyle name="Notas 19 3" xfId="33530"/>
    <cellStyle name="Notas 19 4" xfId="33531"/>
    <cellStyle name="Notas 190" xfId="33532"/>
    <cellStyle name="Notas 190 2" xfId="33533"/>
    <cellStyle name="Notas 190 2 2" xfId="33534"/>
    <cellStyle name="Notas 190 2 3" xfId="33535"/>
    <cellStyle name="Notas 190 3" xfId="33536"/>
    <cellStyle name="Notas 190 4" xfId="33537"/>
    <cellStyle name="Notas 2" xfId="183"/>
    <cellStyle name="Notas 2 10" xfId="33538"/>
    <cellStyle name="Notas 2 11" xfId="33539"/>
    <cellStyle name="Notas 2 12" xfId="33540"/>
    <cellStyle name="Notas 2 13" xfId="33541"/>
    <cellStyle name="Notas 2 14" xfId="33542"/>
    <cellStyle name="Notas 2 15" xfId="33543"/>
    <cellStyle name="Notas 2 2" xfId="184"/>
    <cellStyle name="Notas 2 2 2" xfId="185"/>
    <cellStyle name="Notas 2 2 2 2" xfId="33544"/>
    <cellStyle name="Notas 2 2 2 3" xfId="33545"/>
    <cellStyle name="Notas 2 2 3" xfId="33546"/>
    <cellStyle name="Notas 2 3" xfId="186"/>
    <cellStyle name="Notas 2 3 2" xfId="33547"/>
    <cellStyle name="Notas 2 3 3" xfId="33548"/>
    <cellStyle name="Notas 2 4" xfId="187"/>
    <cellStyle name="Notas 2 4 2" xfId="33549"/>
    <cellStyle name="Notas 2 4 3" xfId="33550"/>
    <cellStyle name="Notas 2 5" xfId="33551"/>
    <cellStyle name="Notas 2 6" xfId="33552"/>
    <cellStyle name="Notas 2 7" xfId="33553"/>
    <cellStyle name="Notas 2 8" xfId="33554"/>
    <cellStyle name="Notas 2 9" xfId="33555"/>
    <cellStyle name="Notas 20" xfId="33556"/>
    <cellStyle name="Notas 20 2" xfId="33557"/>
    <cellStyle name="Notas 20 2 2" xfId="33558"/>
    <cellStyle name="Notas 20 2 3" xfId="33559"/>
    <cellStyle name="Notas 20 3" xfId="33560"/>
    <cellStyle name="Notas 20 4" xfId="33561"/>
    <cellStyle name="Notas 21" xfId="33562"/>
    <cellStyle name="Notas 21 2" xfId="33563"/>
    <cellStyle name="Notas 21 2 2" xfId="33564"/>
    <cellStyle name="Notas 21 2 3" xfId="33565"/>
    <cellStyle name="Notas 21 3" xfId="33566"/>
    <cellStyle name="Notas 21 4" xfId="33567"/>
    <cellStyle name="Notas 22" xfId="33568"/>
    <cellStyle name="Notas 22 2" xfId="33569"/>
    <cellStyle name="Notas 22 2 2" xfId="33570"/>
    <cellStyle name="Notas 22 2 3" xfId="33571"/>
    <cellStyle name="Notas 22 3" xfId="33572"/>
    <cellStyle name="Notas 22 4" xfId="33573"/>
    <cellStyle name="Notas 23" xfId="33574"/>
    <cellStyle name="Notas 23 2" xfId="33575"/>
    <cellStyle name="Notas 23 2 2" xfId="33576"/>
    <cellStyle name="Notas 23 2 3" xfId="33577"/>
    <cellStyle name="Notas 23 3" xfId="33578"/>
    <cellStyle name="Notas 23 4" xfId="33579"/>
    <cellStyle name="Notas 24" xfId="33580"/>
    <cellStyle name="Notas 24 2" xfId="33581"/>
    <cellStyle name="Notas 24 2 2" xfId="33582"/>
    <cellStyle name="Notas 24 2 3" xfId="33583"/>
    <cellStyle name="Notas 24 3" xfId="33584"/>
    <cellStyle name="Notas 24 4" xfId="33585"/>
    <cellStyle name="Notas 25" xfId="33586"/>
    <cellStyle name="Notas 25 2" xfId="33587"/>
    <cellStyle name="Notas 25 2 2" xfId="33588"/>
    <cellStyle name="Notas 25 2 3" xfId="33589"/>
    <cellStyle name="Notas 25 3" xfId="33590"/>
    <cellStyle name="Notas 25 4" xfId="33591"/>
    <cellStyle name="Notas 26" xfId="33592"/>
    <cellStyle name="Notas 26 2" xfId="33593"/>
    <cellStyle name="Notas 26 2 2" xfId="33594"/>
    <cellStyle name="Notas 26 2 3" xfId="33595"/>
    <cellStyle name="Notas 26 3" xfId="33596"/>
    <cellStyle name="Notas 26 4" xfId="33597"/>
    <cellStyle name="Notas 27" xfId="33598"/>
    <cellStyle name="Notas 27 2" xfId="33599"/>
    <cellStyle name="Notas 27 2 2" xfId="33600"/>
    <cellStyle name="Notas 27 2 3" xfId="33601"/>
    <cellStyle name="Notas 27 3" xfId="33602"/>
    <cellStyle name="Notas 27 4" xfId="33603"/>
    <cellStyle name="Notas 28" xfId="33604"/>
    <cellStyle name="Notas 28 2" xfId="33605"/>
    <cellStyle name="Notas 28 2 2" xfId="33606"/>
    <cellStyle name="Notas 28 2 3" xfId="33607"/>
    <cellStyle name="Notas 28 3" xfId="33608"/>
    <cellStyle name="Notas 28 4" xfId="33609"/>
    <cellStyle name="Notas 29" xfId="33610"/>
    <cellStyle name="Notas 29 2" xfId="33611"/>
    <cellStyle name="Notas 29 2 2" xfId="33612"/>
    <cellStyle name="Notas 29 2 3" xfId="33613"/>
    <cellStyle name="Notas 29 3" xfId="33614"/>
    <cellStyle name="Notas 29 4" xfId="33615"/>
    <cellStyle name="Notas 3" xfId="188"/>
    <cellStyle name="Notas 3 2" xfId="33616"/>
    <cellStyle name="Notas 3 2 2" xfId="33617"/>
    <cellStyle name="Notas 3 2 3" xfId="33618"/>
    <cellStyle name="Notas 3 3" xfId="33619"/>
    <cellStyle name="Notas 3 4" xfId="33620"/>
    <cellStyle name="Notas 3 5" xfId="33621"/>
    <cellStyle name="Notas 3 6" xfId="33622"/>
    <cellStyle name="Notas 30" xfId="33623"/>
    <cellStyle name="Notas 30 2" xfId="33624"/>
    <cellStyle name="Notas 30 2 2" xfId="33625"/>
    <cellStyle name="Notas 30 2 3" xfId="33626"/>
    <cellStyle name="Notas 30 3" xfId="33627"/>
    <cellStyle name="Notas 30 4" xfId="33628"/>
    <cellStyle name="Notas 31" xfId="33629"/>
    <cellStyle name="Notas 31 2" xfId="33630"/>
    <cellStyle name="Notas 31 2 2" xfId="33631"/>
    <cellStyle name="Notas 31 2 3" xfId="33632"/>
    <cellStyle name="Notas 31 3" xfId="33633"/>
    <cellStyle name="Notas 31 4" xfId="33634"/>
    <cellStyle name="Notas 32" xfId="33635"/>
    <cellStyle name="Notas 32 2" xfId="33636"/>
    <cellStyle name="Notas 32 2 2" xfId="33637"/>
    <cellStyle name="Notas 32 2 3" xfId="33638"/>
    <cellStyle name="Notas 32 3" xfId="33639"/>
    <cellStyle name="Notas 32 4" xfId="33640"/>
    <cellStyle name="Notas 33" xfId="33641"/>
    <cellStyle name="Notas 33 2" xfId="33642"/>
    <cellStyle name="Notas 33 2 2" xfId="33643"/>
    <cellStyle name="Notas 33 2 3" xfId="33644"/>
    <cellStyle name="Notas 33 3" xfId="33645"/>
    <cellStyle name="Notas 33 4" xfId="33646"/>
    <cellStyle name="Notas 34" xfId="33647"/>
    <cellStyle name="Notas 34 2" xfId="33648"/>
    <cellStyle name="Notas 34 2 2" xfId="33649"/>
    <cellStyle name="Notas 34 2 3" xfId="33650"/>
    <cellStyle name="Notas 34 3" xfId="33651"/>
    <cellStyle name="Notas 34 4" xfId="33652"/>
    <cellStyle name="Notas 35" xfId="33653"/>
    <cellStyle name="Notas 35 2" xfId="33654"/>
    <cellStyle name="Notas 35 2 2" xfId="33655"/>
    <cellStyle name="Notas 35 2 3" xfId="33656"/>
    <cellStyle name="Notas 35 3" xfId="33657"/>
    <cellStyle name="Notas 35 4" xfId="33658"/>
    <cellStyle name="Notas 36" xfId="33659"/>
    <cellStyle name="Notas 36 2" xfId="33660"/>
    <cellStyle name="Notas 36 2 2" xfId="33661"/>
    <cellStyle name="Notas 36 2 3" xfId="33662"/>
    <cellStyle name="Notas 36 3" xfId="33663"/>
    <cellStyle name="Notas 36 4" xfId="33664"/>
    <cellStyle name="Notas 37" xfId="33665"/>
    <cellStyle name="Notas 37 2" xfId="33666"/>
    <cellStyle name="Notas 37 2 2" xfId="33667"/>
    <cellStyle name="Notas 37 2 3" xfId="33668"/>
    <cellStyle name="Notas 37 3" xfId="33669"/>
    <cellStyle name="Notas 37 4" xfId="33670"/>
    <cellStyle name="Notas 38" xfId="33671"/>
    <cellStyle name="Notas 38 2" xfId="33672"/>
    <cellStyle name="Notas 38 2 2" xfId="33673"/>
    <cellStyle name="Notas 38 2 3" xfId="33674"/>
    <cellStyle name="Notas 38 3" xfId="33675"/>
    <cellStyle name="Notas 38 4" xfId="33676"/>
    <cellStyle name="Notas 39" xfId="33677"/>
    <cellStyle name="Notas 39 2" xfId="33678"/>
    <cellStyle name="Notas 39 2 2" xfId="33679"/>
    <cellStyle name="Notas 39 2 3" xfId="33680"/>
    <cellStyle name="Notas 39 3" xfId="33681"/>
    <cellStyle name="Notas 39 4" xfId="33682"/>
    <cellStyle name="Notas 4" xfId="189"/>
    <cellStyle name="Notas 4 2" xfId="33683"/>
    <cellStyle name="Notas 4 2 2" xfId="33684"/>
    <cellStyle name="Notas 4 2 3" xfId="33685"/>
    <cellStyle name="Notas 4 3" xfId="33686"/>
    <cellStyle name="Notas 4 4" xfId="33687"/>
    <cellStyle name="Notas 4 5" xfId="33688"/>
    <cellStyle name="Notas 40" xfId="33689"/>
    <cellStyle name="Notas 40 2" xfId="33690"/>
    <cellStyle name="Notas 40 2 2" xfId="33691"/>
    <cellStyle name="Notas 40 2 3" xfId="33692"/>
    <cellStyle name="Notas 40 3" xfId="33693"/>
    <cellStyle name="Notas 40 4" xfId="33694"/>
    <cellStyle name="Notas 41" xfId="33695"/>
    <cellStyle name="Notas 41 2" xfId="33696"/>
    <cellStyle name="Notas 41 2 2" xfId="33697"/>
    <cellStyle name="Notas 41 2 3" xfId="33698"/>
    <cellStyle name="Notas 41 3" xfId="33699"/>
    <cellStyle name="Notas 41 4" xfId="33700"/>
    <cellStyle name="Notas 42" xfId="33701"/>
    <cellStyle name="Notas 42 2" xfId="33702"/>
    <cellStyle name="Notas 42 2 2" xfId="33703"/>
    <cellStyle name="Notas 42 2 3" xfId="33704"/>
    <cellStyle name="Notas 42 3" xfId="33705"/>
    <cellStyle name="Notas 42 4" xfId="33706"/>
    <cellStyle name="Notas 43" xfId="33707"/>
    <cellStyle name="Notas 43 2" xfId="33708"/>
    <cellStyle name="Notas 43 2 2" xfId="33709"/>
    <cellStyle name="Notas 43 2 3" xfId="33710"/>
    <cellStyle name="Notas 43 3" xfId="33711"/>
    <cellStyle name="Notas 43 4" xfId="33712"/>
    <cellStyle name="Notas 44" xfId="33713"/>
    <cellStyle name="Notas 44 2" xfId="33714"/>
    <cellStyle name="Notas 44 2 2" xfId="33715"/>
    <cellStyle name="Notas 44 2 3" xfId="33716"/>
    <cellStyle name="Notas 44 3" xfId="33717"/>
    <cellStyle name="Notas 44 4" xfId="33718"/>
    <cellStyle name="Notas 45" xfId="33719"/>
    <cellStyle name="Notas 45 2" xfId="33720"/>
    <cellStyle name="Notas 45 2 2" xfId="33721"/>
    <cellStyle name="Notas 45 2 3" xfId="33722"/>
    <cellStyle name="Notas 45 3" xfId="33723"/>
    <cellStyle name="Notas 45 4" xfId="33724"/>
    <cellStyle name="Notas 46" xfId="33725"/>
    <cellStyle name="Notas 46 2" xfId="33726"/>
    <cellStyle name="Notas 46 2 2" xfId="33727"/>
    <cellStyle name="Notas 46 2 3" xfId="33728"/>
    <cellStyle name="Notas 46 3" xfId="33729"/>
    <cellStyle name="Notas 46 4" xfId="33730"/>
    <cellStyle name="Notas 47" xfId="33731"/>
    <cellStyle name="Notas 47 2" xfId="33732"/>
    <cellStyle name="Notas 47 2 2" xfId="33733"/>
    <cellStyle name="Notas 47 2 3" xfId="33734"/>
    <cellStyle name="Notas 47 3" xfId="33735"/>
    <cellStyle name="Notas 47 4" xfId="33736"/>
    <cellStyle name="Notas 48" xfId="33737"/>
    <cellStyle name="Notas 48 2" xfId="33738"/>
    <cellStyle name="Notas 48 2 2" xfId="33739"/>
    <cellStyle name="Notas 48 2 3" xfId="33740"/>
    <cellStyle name="Notas 48 3" xfId="33741"/>
    <cellStyle name="Notas 48 4" xfId="33742"/>
    <cellStyle name="Notas 49" xfId="33743"/>
    <cellStyle name="Notas 49 2" xfId="33744"/>
    <cellStyle name="Notas 49 2 2" xfId="33745"/>
    <cellStyle name="Notas 49 2 3" xfId="33746"/>
    <cellStyle name="Notas 49 3" xfId="33747"/>
    <cellStyle name="Notas 49 4" xfId="33748"/>
    <cellStyle name="Notas 5" xfId="33749"/>
    <cellStyle name="Notas 5 2" xfId="33750"/>
    <cellStyle name="Notas 5 2 2" xfId="33751"/>
    <cellStyle name="Notas 5 2 3" xfId="33752"/>
    <cellStyle name="Notas 5 3" xfId="33753"/>
    <cellStyle name="Notas 5 4" xfId="33754"/>
    <cellStyle name="Notas 50" xfId="33755"/>
    <cellStyle name="Notas 50 2" xfId="33756"/>
    <cellStyle name="Notas 50 2 2" xfId="33757"/>
    <cellStyle name="Notas 50 2 3" xfId="33758"/>
    <cellStyle name="Notas 50 3" xfId="33759"/>
    <cellStyle name="Notas 50 4" xfId="33760"/>
    <cellStyle name="Notas 51" xfId="33761"/>
    <cellStyle name="Notas 51 2" xfId="33762"/>
    <cellStyle name="Notas 51 2 2" xfId="33763"/>
    <cellStyle name="Notas 51 2 3" xfId="33764"/>
    <cellStyle name="Notas 51 3" xfId="33765"/>
    <cellStyle name="Notas 51 4" xfId="33766"/>
    <cellStyle name="Notas 52" xfId="33767"/>
    <cellStyle name="Notas 52 2" xfId="33768"/>
    <cellStyle name="Notas 52 2 2" xfId="33769"/>
    <cellStyle name="Notas 52 2 3" xfId="33770"/>
    <cellStyle name="Notas 52 3" xfId="33771"/>
    <cellStyle name="Notas 52 4" xfId="33772"/>
    <cellStyle name="Notas 53" xfId="33773"/>
    <cellStyle name="Notas 53 2" xfId="33774"/>
    <cellStyle name="Notas 53 2 2" xfId="33775"/>
    <cellStyle name="Notas 53 2 3" xfId="33776"/>
    <cellStyle name="Notas 53 3" xfId="33777"/>
    <cellStyle name="Notas 53 4" xfId="33778"/>
    <cellStyle name="Notas 54" xfId="33779"/>
    <cellStyle name="Notas 54 2" xfId="33780"/>
    <cellStyle name="Notas 54 2 2" xfId="33781"/>
    <cellStyle name="Notas 54 2 3" xfId="33782"/>
    <cellStyle name="Notas 54 3" xfId="33783"/>
    <cellStyle name="Notas 54 4" xfId="33784"/>
    <cellStyle name="Notas 55" xfId="33785"/>
    <cellStyle name="Notas 55 2" xfId="33786"/>
    <cellStyle name="Notas 55 2 2" xfId="33787"/>
    <cellStyle name="Notas 55 2 3" xfId="33788"/>
    <cellStyle name="Notas 55 3" xfId="33789"/>
    <cellStyle name="Notas 55 4" xfId="33790"/>
    <cellStyle name="Notas 56" xfId="33791"/>
    <cellStyle name="Notas 56 2" xfId="33792"/>
    <cellStyle name="Notas 56 2 2" xfId="33793"/>
    <cellStyle name="Notas 56 2 3" xfId="33794"/>
    <cellStyle name="Notas 56 3" xfId="33795"/>
    <cellStyle name="Notas 56 4" xfId="33796"/>
    <cellStyle name="Notas 57" xfId="33797"/>
    <cellStyle name="Notas 57 2" xfId="33798"/>
    <cellStyle name="Notas 57 2 2" xfId="33799"/>
    <cellStyle name="Notas 57 2 3" xfId="33800"/>
    <cellStyle name="Notas 57 3" xfId="33801"/>
    <cellStyle name="Notas 57 4" xfId="33802"/>
    <cellStyle name="Notas 58" xfId="33803"/>
    <cellStyle name="Notas 58 2" xfId="33804"/>
    <cellStyle name="Notas 58 2 2" xfId="33805"/>
    <cellStyle name="Notas 58 2 3" xfId="33806"/>
    <cellStyle name="Notas 58 3" xfId="33807"/>
    <cellStyle name="Notas 58 4" xfId="33808"/>
    <cellStyle name="Notas 59" xfId="33809"/>
    <cellStyle name="Notas 59 2" xfId="33810"/>
    <cellStyle name="Notas 59 2 2" xfId="33811"/>
    <cellStyle name="Notas 59 2 3" xfId="33812"/>
    <cellStyle name="Notas 59 3" xfId="33813"/>
    <cellStyle name="Notas 59 4" xfId="33814"/>
    <cellStyle name="Notas 6" xfId="33815"/>
    <cellStyle name="Notas 6 2" xfId="33816"/>
    <cellStyle name="Notas 6 2 2" xfId="33817"/>
    <cellStyle name="Notas 6 2 3" xfId="33818"/>
    <cellStyle name="Notas 6 3" xfId="33819"/>
    <cellStyle name="Notas 6 4" xfId="33820"/>
    <cellStyle name="Notas 60" xfId="33821"/>
    <cellStyle name="Notas 60 2" xfId="33822"/>
    <cellStyle name="Notas 60 2 2" xfId="33823"/>
    <cellStyle name="Notas 60 2 3" xfId="33824"/>
    <cellStyle name="Notas 60 3" xfId="33825"/>
    <cellStyle name="Notas 60 4" xfId="33826"/>
    <cellStyle name="Notas 61" xfId="33827"/>
    <cellStyle name="Notas 61 2" xfId="33828"/>
    <cellStyle name="Notas 61 2 2" xfId="33829"/>
    <cellStyle name="Notas 61 2 3" xfId="33830"/>
    <cellStyle name="Notas 61 3" xfId="33831"/>
    <cellStyle name="Notas 61 4" xfId="33832"/>
    <cellStyle name="Notas 62" xfId="33833"/>
    <cellStyle name="Notas 62 2" xfId="33834"/>
    <cellStyle name="Notas 62 2 2" xfId="33835"/>
    <cellStyle name="Notas 62 2 3" xfId="33836"/>
    <cellStyle name="Notas 62 3" xfId="33837"/>
    <cellStyle name="Notas 62 4" xfId="33838"/>
    <cellStyle name="Notas 63" xfId="33839"/>
    <cellStyle name="Notas 63 2" xfId="33840"/>
    <cellStyle name="Notas 63 2 2" xfId="33841"/>
    <cellStyle name="Notas 63 2 3" xfId="33842"/>
    <cellStyle name="Notas 63 3" xfId="33843"/>
    <cellStyle name="Notas 63 4" xfId="33844"/>
    <cellStyle name="Notas 64" xfId="33845"/>
    <cellStyle name="Notas 64 2" xfId="33846"/>
    <cellStyle name="Notas 64 2 2" xfId="33847"/>
    <cellStyle name="Notas 64 2 3" xfId="33848"/>
    <cellStyle name="Notas 64 3" xfId="33849"/>
    <cellStyle name="Notas 64 4" xfId="33850"/>
    <cellStyle name="Notas 65" xfId="33851"/>
    <cellStyle name="Notas 65 2" xfId="33852"/>
    <cellStyle name="Notas 65 2 2" xfId="33853"/>
    <cellStyle name="Notas 65 2 3" xfId="33854"/>
    <cellStyle name="Notas 65 3" xfId="33855"/>
    <cellStyle name="Notas 65 4" xfId="33856"/>
    <cellStyle name="Notas 66" xfId="33857"/>
    <cellStyle name="Notas 66 2" xfId="33858"/>
    <cellStyle name="Notas 66 2 2" xfId="33859"/>
    <cellStyle name="Notas 66 2 3" xfId="33860"/>
    <cellStyle name="Notas 66 3" xfId="33861"/>
    <cellStyle name="Notas 66 4" xfId="33862"/>
    <cellStyle name="Notas 67" xfId="33863"/>
    <cellStyle name="Notas 67 2" xfId="33864"/>
    <cellStyle name="Notas 67 2 2" xfId="33865"/>
    <cellStyle name="Notas 67 2 3" xfId="33866"/>
    <cellStyle name="Notas 67 3" xfId="33867"/>
    <cellStyle name="Notas 67 4" xfId="33868"/>
    <cellStyle name="Notas 68" xfId="33869"/>
    <cellStyle name="Notas 68 2" xfId="33870"/>
    <cellStyle name="Notas 68 2 2" xfId="33871"/>
    <cellStyle name="Notas 68 2 3" xfId="33872"/>
    <cellStyle name="Notas 68 3" xfId="33873"/>
    <cellStyle name="Notas 68 4" xfId="33874"/>
    <cellStyle name="Notas 69" xfId="33875"/>
    <cellStyle name="Notas 69 2" xfId="33876"/>
    <cellStyle name="Notas 69 2 2" xfId="33877"/>
    <cellStyle name="Notas 69 2 3" xfId="33878"/>
    <cellStyle name="Notas 69 3" xfId="33879"/>
    <cellStyle name="Notas 69 4" xfId="33880"/>
    <cellStyle name="Notas 7" xfId="33881"/>
    <cellStyle name="Notas 7 2" xfId="33882"/>
    <cellStyle name="Notas 7 2 2" xfId="33883"/>
    <cellStyle name="Notas 7 2 3" xfId="33884"/>
    <cellStyle name="Notas 7 3" xfId="33885"/>
    <cellStyle name="Notas 7 4" xfId="33886"/>
    <cellStyle name="Notas 70" xfId="33887"/>
    <cellStyle name="Notas 70 2" xfId="33888"/>
    <cellStyle name="Notas 70 2 2" xfId="33889"/>
    <cellStyle name="Notas 70 2 3" xfId="33890"/>
    <cellStyle name="Notas 70 3" xfId="33891"/>
    <cellStyle name="Notas 70 4" xfId="33892"/>
    <cellStyle name="Notas 71" xfId="33893"/>
    <cellStyle name="Notas 71 2" xfId="33894"/>
    <cellStyle name="Notas 71 2 2" xfId="33895"/>
    <cellStyle name="Notas 71 2 3" xfId="33896"/>
    <cellStyle name="Notas 71 3" xfId="33897"/>
    <cellStyle name="Notas 71 4" xfId="33898"/>
    <cellStyle name="Notas 72" xfId="33899"/>
    <cellStyle name="Notas 72 2" xfId="33900"/>
    <cellStyle name="Notas 72 2 2" xfId="33901"/>
    <cellStyle name="Notas 72 2 3" xfId="33902"/>
    <cellStyle name="Notas 72 3" xfId="33903"/>
    <cellStyle name="Notas 72 4" xfId="33904"/>
    <cellStyle name="Notas 73" xfId="33905"/>
    <cellStyle name="Notas 73 2" xfId="33906"/>
    <cellStyle name="Notas 73 2 2" xfId="33907"/>
    <cellStyle name="Notas 73 2 3" xfId="33908"/>
    <cellStyle name="Notas 73 3" xfId="33909"/>
    <cellStyle name="Notas 73 4" xfId="33910"/>
    <cellStyle name="Notas 74" xfId="33911"/>
    <cellStyle name="Notas 74 2" xfId="33912"/>
    <cellStyle name="Notas 74 2 2" xfId="33913"/>
    <cellStyle name="Notas 74 2 3" xfId="33914"/>
    <cellStyle name="Notas 74 3" xfId="33915"/>
    <cellStyle name="Notas 74 4" xfId="33916"/>
    <cellStyle name="Notas 75" xfId="33917"/>
    <cellStyle name="Notas 75 2" xfId="33918"/>
    <cellStyle name="Notas 75 2 2" xfId="33919"/>
    <cellStyle name="Notas 75 2 3" xfId="33920"/>
    <cellStyle name="Notas 75 3" xfId="33921"/>
    <cellStyle name="Notas 75 4" xfId="33922"/>
    <cellStyle name="Notas 76" xfId="33923"/>
    <cellStyle name="Notas 76 2" xfId="33924"/>
    <cellStyle name="Notas 76 2 2" xfId="33925"/>
    <cellStyle name="Notas 76 2 3" xfId="33926"/>
    <cellStyle name="Notas 76 3" xfId="33927"/>
    <cellStyle name="Notas 76 4" xfId="33928"/>
    <cellStyle name="Notas 77" xfId="33929"/>
    <cellStyle name="Notas 77 2" xfId="33930"/>
    <cellStyle name="Notas 77 2 2" xfId="33931"/>
    <cellStyle name="Notas 77 2 3" xfId="33932"/>
    <cellStyle name="Notas 77 3" xfId="33933"/>
    <cellStyle name="Notas 77 4" xfId="33934"/>
    <cellStyle name="Notas 78" xfId="33935"/>
    <cellStyle name="Notas 78 2" xfId="33936"/>
    <cellStyle name="Notas 78 2 2" xfId="33937"/>
    <cellStyle name="Notas 78 2 3" xfId="33938"/>
    <cellStyle name="Notas 78 3" xfId="33939"/>
    <cellStyle name="Notas 78 4" xfId="33940"/>
    <cellStyle name="Notas 79" xfId="33941"/>
    <cellStyle name="Notas 79 2" xfId="33942"/>
    <cellStyle name="Notas 79 2 2" xfId="33943"/>
    <cellStyle name="Notas 79 2 3" xfId="33944"/>
    <cellStyle name="Notas 79 3" xfId="33945"/>
    <cellStyle name="Notas 79 4" xfId="33946"/>
    <cellStyle name="Notas 8" xfId="33947"/>
    <cellStyle name="Notas 8 2" xfId="33948"/>
    <cellStyle name="Notas 8 2 2" xfId="33949"/>
    <cellStyle name="Notas 8 2 3" xfId="33950"/>
    <cellStyle name="Notas 8 3" xfId="33951"/>
    <cellStyle name="Notas 8 4" xfId="33952"/>
    <cellStyle name="Notas 80" xfId="33953"/>
    <cellStyle name="Notas 80 2" xfId="33954"/>
    <cellStyle name="Notas 80 2 2" xfId="33955"/>
    <cellStyle name="Notas 80 2 3" xfId="33956"/>
    <cellStyle name="Notas 80 3" xfId="33957"/>
    <cellStyle name="Notas 80 4" xfId="33958"/>
    <cellStyle name="Notas 81" xfId="33959"/>
    <cellStyle name="Notas 81 2" xfId="33960"/>
    <cellStyle name="Notas 81 2 2" xfId="33961"/>
    <cellStyle name="Notas 81 2 3" xfId="33962"/>
    <cellStyle name="Notas 81 3" xfId="33963"/>
    <cellStyle name="Notas 81 4" xfId="33964"/>
    <cellStyle name="Notas 82" xfId="33965"/>
    <cellStyle name="Notas 82 2" xfId="33966"/>
    <cellStyle name="Notas 82 2 2" xfId="33967"/>
    <cellStyle name="Notas 82 2 3" xfId="33968"/>
    <cellStyle name="Notas 82 3" xfId="33969"/>
    <cellStyle name="Notas 82 4" xfId="33970"/>
    <cellStyle name="Notas 83" xfId="33971"/>
    <cellStyle name="Notas 83 2" xfId="33972"/>
    <cellStyle name="Notas 83 2 2" xfId="33973"/>
    <cellStyle name="Notas 83 2 3" xfId="33974"/>
    <cellStyle name="Notas 83 3" xfId="33975"/>
    <cellStyle name="Notas 83 4" xfId="33976"/>
    <cellStyle name="Notas 84" xfId="33977"/>
    <cellStyle name="Notas 84 2" xfId="33978"/>
    <cellStyle name="Notas 84 2 2" xfId="33979"/>
    <cellStyle name="Notas 84 2 3" xfId="33980"/>
    <cellStyle name="Notas 84 3" xfId="33981"/>
    <cellStyle name="Notas 84 4" xfId="33982"/>
    <cellStyle name="Notas 85" xfId="33983"/>
    <cellStyle name="Notas 85 2" xfId="33984"/>
    <cellStyle name="Notas 85 2 2" xfId="33985"/>
    <cellStyle name="Notas 85 2 3" xfId="33986"/>
    <cellStyle name="Notas 85 3" xfId="33987"/>
    <cellStyle name="Notas 85 4" xfId="33988"/>
    <cellStyle name="Notas 86" xfId="33989"/>
    <cellStyle name="Notas 86 2" xfId="33990"/>
    <cellStyle name="Notas 86 2 2" xfId="33991"/>
    <cellStyle name="Notas 86 2 3" xfId="33992"/>
    <cellStyle name="Notas 86 3" xfId="33993"/>
    <cellStyle name="Notas 86 4" xfId="33994"/>
    <cellStyle name="Notas 87" xfId="33995"/>
    <cellStyle name="Notas 87 2" xfId="33996"/>
    <cellStyle name="Notas 87 2 2" xfId="33997"/>
    <cellStyle name="Notas 87 2 3" xfId="33998"/>
    <cellStyle name="Notas 87 3" xfId="33999"/>
    <cellStyle name="Notas 87 4" xfId="34000"/>
    <cellStyle name="Notas 88" xfId="34001"/>
    <cellStyle name="Notas 88 2" xfId="34002"/>
    <cellStyle name="Notas 88 2 2" xfId="34003"/>
    <cellStyle name="Notas 88 2 3" xfId="34004"/>
    <cellStyle name="Notas 88 3" xfId="34005"/>
    <cellStyle name="Notas 88 4" xfId="34006"/>
    <cellStyle name="Notas 89" xfId="34007"/>
    <cellStyle name="Notas 89 2" xfId="34008"/>
    <cellStyle name="Notas 89 2 2" xfId="34009"/>
    <cellStyle name="Notas 89 2 3" xfId="34010"/>
    <cellStyle name="Notas 89 3" xfId="34011"/>
    <cellStyle name="Notas 89 4" xfId="34012"/>
    <cellStyle name="Notas 9" xfId="34013"/>
    <cellStyle name="Notas 9 2" xfId="34014"/>
    <cellStyle name="Notas 9 2 2" xfId="34015"/>
    <cellStyle name="Notas 9 2 3" xfId="34016"/>
    <cellStyle name="Notas 9 3" xfId="34017"/>
    <cellStyle name="Notas 9 4" xfId="34018"/>
    <cellStyle name="Notas 90" xfId="34019"/>
    <cellStyle name="Notas 90 2" xfId="34020"/>
    <cellStyle name="Notas 90 2 2" xfId="34021"/>
    <cellStyle name="Notas 90 2 3" xfId="34022"/>
    <cellStyle name="Notas 90 3" xfId="34023"/>
    <cellStyle name="Notas 90 4" xfId="34024"/>
    <cellStyle name="Notas 91" xfId="34025"/>
    <cellStyle name="Notas 91 2" xfId="34026"/>
    <cellStyle name="Notas 91 2 2" xfId="34027"/>
    <cellStyle name="Notas 91 2 3" xfId="34028"/>
    <cellStyle name="Notas 91 3" xfId="34029"/>
    <cellStyle name="Notas 91 4" xfId="34030"/>
    <cellStyle name="Notas 92" xfId="34031"/>
    <cellStyle name="Notas 92 2" xfId="34032"/>
    <cellStyle name="Notas 92 2 2" xfId="34033"/>
    <cellStyle name="Notas 92 2 3" xfId="34034"/>
    <cellStyle name="Notas 92 3" xfId="34035"/>
    <cellStyle name="Notas 92 4" xfId="34036"/>
    <cellStyle name="Notas 93" xfId="34037"/>
    <cellStyle name="Notas 93 2" xfId="34038"/>
    <cellStyle name="Notas 93 2 2" xfId="34039"/>
    <cellStyle name="Notas 93 2 3" xfId="34040"/>
    <cellStyle name="Notas 93 3" xfId="34041"/>
    <cellStyle name="Notas 93 4" xfId="34042"/>
    <cellStyle name="Notas 94" xfId="34043"/>
    <cellStyle name="Notas 94 2" xfId="34044"/>
    <cellStyle name="Notas 94 2 2" xfId="34045"/>
    <cellStyle name="Notas 94 2 3" xfId="34046"/>
    <cellStyle name="Notas 94 3" xfId="34047"/>
    <cellStyle name="Notas 94 4" xfId="34048"/>
    <cellStyle name="Notas 95" xfId="34049"/>
    <cellStyle name="Notas 95 2" xfId="34050"/>
    <cellStyle name="Notas 95 2 2" xfId="34051"/>
    <cellStyle name="Notas 95 2 3" xfId="34052"/>
    <cellStyle name="Notas 95 3" xfId="34053"/>
    <cellStyle name="Notas 95 4" xfId="34054"/>
    <cellStyle name="Notas 96" xfId="34055"/>
    <cellStyle name="Notas 96 2" xfId="34056"/>
    <cellStyle name="Notas 96 2 2" xfId="34057"/>
    <cellStyle name="Notas 96 2 3" xfId="34058"/>
    <cellStyle name="Notas 96 3" xfId="34059"/>
    <cellStyle name="Notas 96 4" xfId="34060"/>
    <cellStyle name="Notas 97" xfId="34061"/>
    <cellStyle name="Notas 97 2" xfId="34062"/>
    <cellStyle name="Notas 97 2 2" xfId="34063"/>
    <cellStyle name="Notas 97 2 3" xfId="34064"/>
    <cellStyle name="Notas 97 3" xfId="34065"/>
    <cellStyle name="Notas 97 4" xfId="34066"/>
    <cellStyle name="Notas 98" xfId="34067"/>
    <cellStyle name="Notas 98 2" xfId="34068"/>
    <cellStyle name="Notas 98 2 2" xfId="34069"/>
    <cellStyle name="Notas 98 2 3" xfId="34070"/>
    <cellStyle name="Notas 98 3" xfId="34071"/>
    <cellStyle name="Notas 98 4" xfId="34072"/>
    <cellStyle name="Notas 99" xfId="34073"/>
    <cellStyle name="Notas 99 2" xfId="34074"/>
    <cellStyle name="Notas 99 2 2" xfId="34075"/>
    <cellStyle name="Notas 99 2 3" xfId="34076"/>
    <cellStyle name="Notas 99 3" xfId="34077"/>
    <cellStyle name="Notas 99 4" xfId="34078"/>
    <cellStyle name="Note" xfId="34079"/>
    <cellStyle name="Note 2" xfId="34080"/>
    <cellStyle name="Note 3" xfId="34081"/>
    <cellStyle name="Note 4" xfId="34082"/>
    <cellStyle name="OBI_ColHeader" xfId="34083"/>
    <cellStyle name="Output" xfId="34084"/>
    <cellStyle name="Output 2" xfId="34085"/>
    <cellStyle name="Output 3" xfId="34086"/>
    <cellStyle name="Percent 2" xfId="190"/>
    <cellStyle name="Percent 2 2" xfId="34087"/>
    <cellStyle name="Percent 3" xfId="191"/>
    <cellStyle name="Percent 3 2" xfId="34088"/>
    <cellStyle name="Percent 4" xfId="34089"/>
    <cellStyle name="percentage difference" xfId="34090"/>
    <cellStyle name="percentage difference 2" xfId="34091"/>
    <cellStyle name="percentage difference 2 2" xfId="34092"/>
    <cellStyle name="percentage difference 3" xfId="34093"/>
    <cellStyle name="percentage difference 4" xfId="34094"/>
    <cellStyle name="percentage difference one decimal" xfId="34095"/>
    <cellStyle name="percentage difference zero decimal" xfId="34096"/>
    <cellStyle name="Porcentaje 2" xfId="192"/>
    <cellStyle name="Porcentaje 2 2" xfId="193"/>
    <cellStyle name="Porcentaje 2 2 2" xfId="34097"/>
    <cellStyle name="Porcentaje 2 2 3" xfId="34098"/>
    <cellStyle name="Porcentaje 2 3" xfId="34099"/>
    <cellStyle name="Porcentaje 2 4" xfId="34100"/>
    <cellStyle name="Porcentaje 2 5" xfId="34101"/>
    <cellStyle name="Porcentaje 2 6" xfId="34102"/>
    <cellStyle name="Porcentaje 2 7" xfId="34103"/>
    <cellStyle name="Porcentaje 3" xfId="194"/>
    <cellStyle name="Porcentaje 3 2" xfId="34104"/>
    <cellStyle name="Porcentaje 3 3" xfId="34105"/>
    <cellStyle name="Porcentaje 3 4" xfId="34106"/>
    <cellStyle name="Porcentaje 3 5" xfId="34107"/>
    <cellStyle name="Porcentaje 3 6" xfId="34108"/>
    <cellStyle name="Porcentaje 4" xfId="195"/>
    <cellStyle name="Porcentaje 4 2" xfId="196"/>
    <cellStyle name="Porcentaje 4 3" xfId="34109"/>
    <cellStyle name="Porcentaje 5" xfId="197"/>
    <cellStyle name="Porcentaje 6" xfId="198"/>
    <cellStyle name="Porcentaje 6 2" xfId="199"/>
    <cellStyle name="Porcentaje 6 2 2" xfId="200"/>
    <cellStyle name="Porcentaje 6 2 2 2" xfId="201"/>
    <cellStyle name="Porcentaje 6 2 3" xfId="202"/>
    <cellStyle name="Porcentaje 6 3" xfId="203"/>
    <cellStyle name="Porcentaje 6 4" xfId="204"/>
    <cellStyle name="Porcentaje 6 4 2" xfId="205"/>
    <cellStyle name="Porcentaje 6 5" xfId="206"/>
    <cellStyle name="Porcentaje 6 6" xfId="207"/>
    <cellStyle name="Porcentual" xfId="44761" builtinId="5"/>
    <cellStyle name="Porcentual 10" xfId="34110"/>
    <cellStyle name="Porcentual 10 2" xfId="34111"/>
    <cellStyle name="Porcentual 10 2 2" xfId="34112"/>
    <cellStyle name="Porcentual 10 2 2 2" xfId="34113"/>
    <cellStyle name="Porcentual 10 2 2 2 2" xfId="34114"/>
    <cellStyle name="Porcentual 10 2 2 3" xfId="34115"/>
    <cellStyle name="Porcentual 10 2 2 4" xfId="34116"/>
    <cellStyle name="Porcentual 10 2 3" xfId="34117"/>
    <cellStyle name="Porcentual 10 2 4" xfId="34118"/>
    <cellStyle name="Porcentual 10 2 4 2" xfId="34119"/>
    <cellStyle name="Porcentual 10 2 5" xfId="34120"/>
    <cellStyle name="Porcentual 10 3" xfId="34121"/>
    <cellStyle name="Porcentual 10 4" xfId="34122"/>
    <cellStyle name="Porcentual 10 5" xfId="34123"/>
    <cellStyle name="Porcentual 10 6" xfId="34124"/>
    <cellStyle name="Porcentual 11" xfId="34125"/>
    <cellStyle name="Porcentual 11 2" xfId="34126"/>
    <cellStyle name="Porcentual 11 2 2" xfId="34127"/>
    <cellStyle name="Porcentual 11 2 2 2" xfId="34128"/>
    <cellStyle name="Porcentual 11 2 3" xfId="34129"/>
    <cellStyle name="Porcentual 11 2 4" xfId="34130"/>
    <cellStyle name="Porcentual 11 3" xfId="34131"/>
    <cellStyle name="Porcentual 11 4" xfId="34132"/>
    <cellStyle name="Porcentual 11 5" xfId="34133"/>
    <cellStyle name="Porcentual 11 6" xfId="34134"/>
    <cellStyle name="Porcentual 111" xfId="34135"/>
    <cellStyle name="Porcentual 112" xfId="34136"/>
    <cellStyle name="Porcentual 113" xfId="34137"/>
    <cellStyle name="Porcentual 114" xfId="34138"/>
    <cellStyle name="Porcentual 115" xfId="34139"/>
    <cellStyle name="Porcentual 116" xfId="34140"/>
    <cellStyle name="Porcentual 117" xfId="34141"/>
    <cellStyle name="Porcentual 118" xfId="34142"/>
    <cellStyle name="Porcentual 119" xfId="34143"/>
    <cellStyle name="Porcentual 12" xfId="34144"/>
    <cellStyle name="Porcentual 12 2" xfId="34145"/>
    <cellStyle name="Porcentual 12 2 2" xfId="34146"/>
    <cellStyle name="Porcentual 12 2 2 2" xfId="34147"/>
    <cellStyle name="Porcentual 12 2 3" xfId="34148"/>
    <cellStyle name="Porcentual 12 2 4" xfId="34149"/>
    <cellStyle name="Porcentual 12 3" xfId="34150"/>
    <cellStyle name="Porcentual 12 4" xfId="34151"/>
    <cellStyle name="Porcentual 12 5" xfId="34152"/>
    <cellStyle name="Porcentual 12 6" xfId="34153"/>
    <cellStyle name="Porcentual 120" xfId="34154"/>
    <cellStyle name="Porcentual 121" xfId="34155"/>
    <cellStyle name="Porcentual 122" xfId="34156"/>
    <cellStyle name="Porcentual 123" xfId="34157"/>
    <cellStyle name="Porcentual 124" xfId="34158"/>
    <cellStyle name="Porcentual 125" xfId="34159"/>
    <cellStyle name="Porcentual 126" xfId="34160"/>
    <cellStyle name="Porcentual 13" xfId="34161"/>
    <cellStyle name="Porcentual 13 2" xfId="34162"/>
    <cellStyle name="Porcentual 13 2 2" xfId="34163"/>
    <cellStyle name="Porcentual 13 2 2 2" xfId="34164"/>
    <cellStyle name="Porcentual 13 2 3" xfId="34165"/>
    <cellStyle name="Porcentual 13 2 4" xfId="34166"/>
    <cellStyle name="Porcentual 13 3" xfId="34167"/>
    <cellStyle name="Porcentual 13 4" xfId="34168"/>
    <cellStyle name="Porcentual 13 5" xfId="34169"/>
    <cellStyle name="Porcentual 13 6" xfId="34170"/>
    <cellStyle name="Porcentual 14" xfId="34171"/>
    <cellStyle name="Porcentual 14 2" xfId="34172"/>
    <cellStyle name="Porcentual 14 2 2" xfId="34173"/>
    <cellStyle name="Porcentual 14 3" xfId="34174"/>
    <cellStyle name="Porcentual 14 4" xfId="34175"/>
    <cellStyle name="Porcentual 15" xfId="34176"/>
    <cellStyle name="Porcentual 15 2" xfId="34177"/>
    <cellStyle name="Porcentual 15 2 2" xfId="34178"/>
    <cellStyle name="Porcentual 15 3" xfId="34179"/>
    <cellStyle name="Porcentual 15 4" xfId="34180"/>
    <cellStyle name="Porcentual 16" xfId="34181"/>
    <cellStyle name="Porcentual 16 2" xfId="34182"/>
    <cellStyle name="Porcentual 16 3" xfId="34183"/>
    <cellStyle name="Porcentual 16 4" xfId="34184"/>
    <cellStyle name="Porcentual 17" xfId="34185"/>
    <cellStyle name="Porcentual 17 2" xfId="34186"/>
    <cellStyle name="Porcentual 18" xfId="34187"/>
    <cellStyle name="Porcentual 2" xfId="6"/>
    <cellStyle name="Porcentual 2 10" xfId="34188"/>
    <cellStyle name="Porcentual 2 10 2" xfId="34189"/>
    <cellStyle name="Porcentual 2 10 2 2" xfId="34190"/>
    <cellStyle name="Porcentual 2 10 2 3" xfId="34191"/>
    <cellStyle name="Porcentual 2 10 3" xfId="34192"/>
    <cellStyle name="Porcentual 2 10 4" xfId="34193"/>
    <cellStyle name="Porcentual 2 11" xfId="34194"/>
    <cellStyle name="Porcentual 2 11 2" xfId="34195"/>
    <cellStyle name="Porcentual 2 11 2 2" xfId="34196"/>
    <cellStyle name="Porcentual 2 11 2 3" xfId="34197"/>
    <cellStyle name="Porcentual 2 11 3" xfId="34198"/>
    <cellStyle name="Porcentual 2 11 4" xfId="34199"/>
    <cellStyle name="Porcentual 2 12" xfId="34200"/>
    <cellStyle name="Porcentual 2 12 2" xfId="34201"/>
    <cellStyle name="Porcentual 2 12 2 2" xfId="34202"/>
    <cellStyle name="Porcentual 2 12 2 3" xfId="34203"/>
    <cellStyle name="Porcentual 2 12 3" xfId="34204"/>
    <cellStyle name="Porcentual 2 12 4" xfId="34205"/>
    <cellStyle name="Porcentual 2 13" xfId="34206"/>
    <cellStyle name="Porcentual 2 13 2" xfId="34207"/>
    <cellStyle name="Porcentual 2 13 2 2" xfId="34208"/>
    <cellStyle name="Porcentual 2 13 2 3" xfId="34209"/>
    <cellStyle name="Porcentual 2 13 3" xfId="34210"/>
    <cellStyle name="Porcentual 2 13 4" xfId="34211"/>
    <cellStyle name="Porcentual 2 14" xfId="34212"/>
    <cellStyle name="Porcentual 2 14 2" xfId="34213"/>
    <cellStyle name="Porcentual 2 14 2 2" xfId="34214"/>
    <cellStyle name="Porcentual 2 14 2 3" xfId="34215"/>
    <cellStyle name="Porcentual 2 14 3" xfId="34216"/>
    <cellStyle name="Porcentual 2 14 4" xfId="34217"/>
    <cellStyle name="Porcentual 2 15" xfId="34218"/>
    <cellStyle name="Porcentual 2 15 2" xfId="34219"/>
    <cellStyle name="Porcentual 2 15 2 2" xfId="34220"/>
    <cellStyle name="Porcentual 2 15 2 3" xfId="34221"/>
    <cellStyle name="Porcentual 2 15 3" xfId="34222"/>
    <cellStyle name="Porcentual 2 15 4" xfId="34223"/>
    <cellStyle name="Porcentual 2 16" xfId="34224"/>
    <cellStyle name="Porcentual 2 16 2" xfId="34225"/>
    <cellStyle name="Porcentual 2 16 2 2" xfId="34226"/>
    <cellStyle name="Porcentual 2 16 3" xfId="34227"/>
    <cellStyle name="Porcentual 2 16 4" xfId="34228"/>
    <cellStyle name="Porcentual 2 17" xfId="34229"/>
    <cellStyle name="Porcentual 2 17 2" xfId="34230"/>
    <cellStyle name="Porcentual 2 17 2 2" xfId="34231"/>
    <cellStyle name="Porcentual 2 17 3" xfId="34232"/>
    <cellStyle name="Porcentual 2 17 4" xfId="34233"/>
    <cellStyle name="Porcentual 2 18" xfId="34234"/>
    <cellStyle name="Porcentual 2 19" xfId="34235"/>
    <cellStyle name="Porcentual 2 2" xfId="208"/>
    <cellStyle name="Porcentual 2 2 2" xfId="34236"/>
    <cellStyle name="Porcentual 2 2 3" xfId="34237"/>
    <cellStyle name="Porcentual 2 2 4" xfId="34238"/>
    <cellStyle name="Porcentual 2 20" xfId="34239"/>
    <cellStyle name="Porcentual 2 21" xfId="34240"/>
    <cellStyle name="Porcentual 2 22" xfId="34241"/>
    <cellStyle name="Porcentual 2 23" xfId="34242"/>
    <cellStyle name="Porcentual 2 24" xfId="34243"/>
    <cellStyle name="Porcentual 2 25" xfId="34244"/>
    <cellStyle name="Porcentual 2 26" xfId="34245"/>
    <cellStyle name="Porcentual 2 27" xfId="34246"/>
    <cellStyle name="Porcentual 2 28" xfId="34247"/>
    <cellStyle name="Porcentual 2 29" xfId="34248"/>
    <cellStyle name="Porcentual 2 3" xfId="34249"/>
    <cellStyle name="Porcentual 2 3 2" xfId="34250"/>
    <cellStyle name="Porcentual 2 3 2 2" xfId="34251"/>
    <cellStyle name="Porcentual 2 3 3" xfId="34252"/>
    <cellStyle name="Porcentual 2 3 4" xfId="34253"/>
    <cellStyle name="Porcentual 2 3 5" xfId="34254"/>
    <cellStyle name="Porcentual 2 3 6" xfId="34255"/>
    <cellStyle name="Porcentual 2 3 7" xfId="34256"/>
    <cellStyle name="Porcentual 2 3 8" xfId="34257"/>
    <cellStyle name="Porcentual 2 3 9" xfId="34258"/>
    <cellStyle name="Porcentual 2 30" xfId="34259"/>
    <cellStyle name="Porcentual 2 31" xfId="34260"/>
    <cellStyle name="Porcentual 2 32" xfId="34261"/>
    <cellStyle name="Porcentual 2 33" xfId="34262"/>
    <cellStyle name="Porcentual 2 34" xfId="34263"/>
    <cellStyle name="Porcentual 2 35" xfId="34264"/>
    <cellStyle name="Porcentual 2 36" xfId="34265"/>
    <cellStyle name="Porcentual 2 37" xfId="34266"/>
    <cellStyle name="Porcentual 2 38" xfId="34267"/>
    <cellStyle name="Porcentual 2 39" xfId="34268"/>
    <cellStyle name="Porcentual 2 4" xfId="34269"/>
    <cellStyle name="Porcentual 2 4 2" xfId="34270"/>
    <cellStyle name="Porcentual 2 4 2 2" xfId="34271"/>
    <cellStyle name="Porcentual 2 4 3" xfId="34272"/>
    <cellStyle name="Porcentual 2 4 4" xfId="34273"/>
    <cellStyle name="Porcentual 2 40" xfId="34274"/>
    <cellStyle name="Porcentual 2 41" xfId="34275"/>
    <cellStyle name="Porcentual 2 42" xfId="34276"/>
    <cellStyle name="Porcentual 2 43" xfId="34277"/>
    <cellStyle name="Porcentual 2 44" xfId="34278"/>
    <cellStyle name="Porcentual 2 45" xfId="34279"/>
    <cellStyle name="Porcentual 2 46" xfId="34280"/>
    <cellStyle name="Porcentual 2 47" xfId="34281"/>
    <cellStyle name="Porcentual 2 48" xfId="34282"/>
    <cellStyle name="Porcentual 2 49" xfId="34283"/>
    <cellStyle name="Porcentual 2 5" xfId="34284"/>
    <cellStyle name="Porcentual 2 5 2" xfId="34285"/>
    <cellStyle name="Porcentual 2 5 2 2" xfId="34286"/>
    <cellStyle name="Porcentual 2 5 3" xfId="34287"/>
    <cellStyle name="Porcentual 2 5 4" xfId="34288"/>
    <cellStyle name="Porcentual 2 50" xfId="34289"/>
    <cellStyle name="Porcentual 2 51" xfId="34290"/>
    <cellStyle name="Porcentual 2 52" xfId="34291"/>
    <cellStyle name="Porcentual 2 53" xfId="34292"/>
    <cellStyle name="Porcentual 2 54" xfId="34293"/>
    <cellStyle name="Porcentual 2 55" xfId="34294"/>
    <cellStyle name="Porcentual 2 56" xfId="34295"/>
    <cellStyle name="Porcentual 2 57" xfId="34296"/>
    <cellStyle name="Porcentual 2 58" xfId="34297"/>
    <cellStyle name="Porcentual 2 59" xfId="34298"/>
    <cellStyle name="Porcentual 2 6" xfId="34299"/>
    <cellStyle name="Porcentual 2 6 2" xfId="34300"/>
    <cellStyle name="Porcentual 2 6 2 2" xfId="34301"/>
    <cellStyle name="Porcentual 2 6 2 3" xfId="34302"/>
    <cellStyle name="Porcentual 2 6 3" xfId="34303"/>
    <cellStyle name="Porcentual 2 6 4" xfId="34304"/>
    <cellStyle name="Porcentual 2 60" xfId="34305"/>
    <cellStyle name="Porcentual 2 61" xfId="34306"/>
    <cellStyle name="Porcentual 2 62" xfId="34307"/>
    <cellStyle name="Porcentual 2 63" xfId="34308"/>
    <cellStyle name="Porcentual 2 64" xfId="34309"/>
    <cellStyle name="Porcentual 2 65" xfId="34310"/>
    <cellStyle name="Porcentual 2 66" xfId="34311"/>
    <cellStyle name="Porcentual 2 67" xfId="34312"/>
    <cellStyle name="Porcentual 2 68" xfId="34313"/>
    <cellStyle name="Porcentual 2 69" xfId="34314"/>
    <cellStyle name="Porcentual 2 7" xfId="34315"/>
    <cellStyle name="Porcentual 2 7 2" xfId="34316"/>
    <cellStyle name="Porcentual 2 7 2 2" xfId="34317"/>
    <cellStyle name="Porcentual 2 7 2 3" xfId="34318"/>
    <cellStyle name="Porcentual 2 7 3" xfId="34319"/>
    <cellStyle name="Porcentual 2 7 4" xfId="34320"/>
    <cellStyle name="Porcentual 2 70" xfId="34321"/>
    <cellStyle name="Porcentual 2 71" xfId="34322"/>
    <cellStyle name="Porcentual 2 72" xfId="34323"/>
    <cellStyle name="Porcentual 2 73" xfId="34324"/>
    <cellStyle name="Porcentual 2 74" xfId="34325"/>
    <cellStyle name="Porcentual 2 75" xfId="34326"/>
    <cellStyle name="Porcentual 2 76" xfId="34327"/>
    <cellStyle name="Porcentual 2 77" xfId="34328"/>
    <cellStyle name="Porcentual 2 78" xfId="34329"/>
    <cellStyle name="Porcentual 2 79" xfId="34330"/>
    <cellStyle name="Porcentual 2 8" xfId="34331"/>
    <cellStyle name="Porcentual 2 8 2" xfId="34332"/>
    <cellStyle name="Porcentual 2 8 2 2" xfId="34333"/>
    <cellStyle name="Porcentual 2 8 2 3" xfId="34334"/>
    <cellStyle name="Porcentual 2 8 3" xfId="34335"/>
    <cellStyle name="Porcentual 2 8 4" xfId="34336"/>
    <cellStyle name="Porcentual 2 80" xfId="34337"/>
    <cellStyle name="Porcentual 2 81" xfId="34338"/>
    <cellStyle name="Porcentual 2 82" xfId="34339"/>
    <cellStyle name="Porcentual 2 9" xfId="34340"/>
    <cellStyle name="Porcentual 2 9 2" xfId="34341"/>
    <cellStyle name="Porcentual 2 9 2 2" xfId="34342"/>
    <cellStyle name="Porcentual 2 9 2 3" xfId="34343"/>
    <cellStyle name="Porcentual 2 9 3" xfId="34344"/>
    <cellStyle name="Porcentual 2 9 4" xfId="34345"/>
    <cellStyle name="Porcentual 24" xfId="34346"/>
    <cellStyle name="Porcentual 3" xfId="34347"/>
    <cellStyle name="Porcentual 3 10" xfId="34348"/>
    <cellStyle name="Porcentual 3 10 10" xfId="34349"/>
    <cellStyle name="Porcentual 3 10 2" xfId="34350"/>
    <cellStyle name="Porcentual 3 10 3" xfId="34351"/>
    <cellStyle name="Porcentual 3 10 4" xfId="34352"/>
    <cellStyle name="Porcentual 3 10 5" xfId="34353"/>
    <cellStyle name="Porcentual 3 10 6" xfId="34354"/>
    <cellStyle name="Porcentual 3 10 7" xfId="34355"/>
    <cellStyle name="Porcentual 3 10 8" xfId="34356"/>
    <cellStyle name="Porcentual 3 10 9" xfId="34357"/>
    <cellStyle name="Porcentual 3 11" xfId="34358"/>
    <cellStyle name="Porcentual 3 11 2" xfId="34359"/>
    <cellStyle name="Porcentual 3 11 3" xfId="34360"/>
    <cellStyle name="Porcentual 3 11 4" xfId="34361"/>
    <cellStyle name="Porcentual 3 11 5" xfId="34362"/>
    <cellStyle name="Porcentual 3 11 6" xfId="34363"/>
    <cellStyle name="Porcentual 3 11 7" xfId="34364"/>
    <cellStyle name="Porcentual 3 12" xfId="34365"/>
    <cellStyle name="Porcentual 3 12 2" xfId="34366"/>
    <cellStyle name="Porcentual 3 12 3" xfId="34367"/>
    <cellStyle name="Porcentual 3 12 4" xfId="34368"/>
    <cellStyle name="Porcentual 3 12 5" xfId="34369"/>
    <cellStyle name="Porcentual 3 12 6" xfId="34370"/>
    <cellStyle name="Porcentual 3 12 7" xfId="34371"/>
    <cellStyle name="Porcentual 3 13" xfId="34372"/>
    <cellStyle name="Porcentual 3 13 2" xfId="34373"/>
    <cellStyle name="Porcentual 3 13 3" xfId="34374"/>
    <cellStyle name="Porcentual 3 13 4" xfId="34375"/>
    <cellStyle name="Porcentual 3 13 5" xfId="34376"/>
    <cellStyle name="Porcentual 3 13 6" xfId="34377"/>
    <cellStyle name="Porcentual 3 13 7" xfId="34378"/>
    <cellStyle name="Porcentual 3 14" xfId="34379"/>
    <cellStyle name="Porcentual 3 14 2" xfId="34380"/>
    <cellStyle name="Porcentual 3 14 3" xfId="34381"/>
    <cellStyle name="Porcentual 3 14 4" xfId="34382"/>
    <cellStyle name="Porcentual 3 14 5" xfId="34383"/>
    <cellStyle name="Porcentual 3 14 6" xfId="34384"/>
    <cellStyle name="Porcentual 3 14 7" xfId="34385"/>
    <cellStyle name="Porcentual 3 15" xfId="34386"/>
    <cellStyle name="Porcentual 3 15 2" xfId="34387"/>
    <cellStyle name="Porcentual 3 15 3" xfId="34388"/>
    <cellStyle name="Porcentual 3 15 4" xfId="34389"/>
    <cellStyle name="Porcentual 3 15 5" xfId="34390"/>
    <cellStyle name="Porcentual 3 15 6" xfId="34391"/>
    <cellStyle name="Porcentual 3 15 7" xfId="34392"/>
    <cellStyle name="Porcentual 3 16" xfId="34393"/>
    <cellStyle name="Porcentual 3 16 2" xfId="34394"/>
    <cellStyle name="Porcentual 3 16 3" xfId="34395"/>
    <cellStyle name="Porcentual 3 16 4" xfId="34396"/>
    <cellStyle name="Porcentual 3 16 5" xfId="34397"/>
    <cellStyle name="Porcentual 3 16 6" xfId="34398"/>
    <cellStyle name="Porcentual 3 16 7" xfId="34399"/>
    <cellStyle name="Porcentual 3 17" xfId="34400"/>
    <cellStyle name="Porcentual 3 18" xfId="34401"/>
    <cellStyle name="Porcentual 3 19" xfId="34402"/>
    <cellStyle name="Porcentual 3 2" xfId="34403"/>
    <cellStyle name="Porcentual 3 2 10" xfId="34404"/>
    <cellStyle name="Porcentual 3 2 10 2" xfId="34405"/>
    <cellStyle name="Porcentual 3 2 10 3" xfId="34406"/>
    <cellStyle name="Porcentual 3 2 10 4" xfId="34407"/>
    <cellStyle name="Porcentual 3 2 11" xfId="34408"/>
    <cellStyle name="Porcentual 3 2 12" xfId="34409"/>
    <cellStyle name="Porcentual 3 2 13" xfId="34410"/>
    <cellStyle name="Porcentual 3 2 14" xfId="34411"/>
    <cellStyle name="Porcentual 3 2 15" xfId="34412"/>
    <cellStyle name="Porcentual 3 2 16" xfId="34413"/>
    <cellStyle name="Porcentual 3 2 17" xfId="34414"/>
    <cellStyle name="Porcentual 3 2 18" xfId="34415"/>
    <cellStyle name="Porcentual 3 2 19" xfId="34416"/>
    <cellStyle name="Porcentual 3 2 2" xfId="34417"/>
    <cellStyle name="Porcentual 3 2 2 10" xfId="34418"/>
    <cellStyle name="Porcentual 3 2 2 11" xfId="34419"/>
    <cellStyle name="Porcentual 3 2 2 12" xfId="34420"/>
    <cellStyle name="Porcentual 3 2 2 13" xfId="34421"/>
    <cellStyle name="Porcentual 3 2 2 14" xfId="34422"/>
    <cellStyle name="Porcentual 3 2 2 15" xfId="34423"/>
    <cellStyle name="Porcentual 3 2 2 16" xfId="34424"/>
    <cellStyle name="Porcentual 3 2 2 17" xfId="34425"/>
    <cellStyle name="Porcentual 3 2 2 18" xfId="34426"/>
    <cellStyle name="Porcentual 3 2 2 19" xfId="34427"/>
    <cellStyle name="Porcentual 3 2 2 2" xfId="34428"/>
    <cellStyle name="Porcentual 3 2 2 2 10" xfId="34429"/>
    <cellStyle name="Porcentual 3 2 2 2 11" xfId="34430"/>
    <cellStyle name="Porcentual 3 2 2 2 12" xfId="34431"/>
    <cellStyle name="Porcentual 3 2 2 2 13" xfId="34432"/>
    <cellStyle name="Porcentual 3 2 2 2 14" xfId="34433"/>
    <cellStyle name="Porcentual 3 2 2 2 15" xfId="34434"/>
    <cellStyle name="Porcentual 3 2 2 2 16" xfId="34435"/>
    <cellStyle name="Porcentual 3 2 2 2 17" xfId="34436"/>
    <cellStyle name="Porcentual 3 2 2 2 18" xfId="34437"/>
    <cellStyle name="Porcentual 3 2 2 2 19" xfId="34438"/>
    <cellStyle name="Porcentual 3 2 2 2 2" xfId="34439"/>
    <cellStyle name="Porcentual 3 2 2 2 2 10" xfId="34440"/>
    <cellStyle name="Porcentual 3 2 2 2 2 11" xfId="34441"/>
    <cellStyle name="Porcentual 3 2 2 2 2 12" xfId="34442"/>
    <cellStyle name="Porcentual 3 2 2 2 2 13" xfId="34443"/>
    <cellStyle name="Porcentual 3 2 2 2 2 14" xfId="34444"/>
    <cellStyle name="Porcentual 3 2 2 2 2 15" xfId="34445"/>
    <cellStyle name="Porcentual 3 2 2 2 2 16" xfId="34446"/>
    <cellStyle name="Porcentual 3 2 2 2 2 17" xfId="34447"/>
    <cellStyle name="Porcentual 3 2 2 2 2 18" xfId="34448"/>
    <cellStyle name="Porcentual 3 2 2 2 2 19" xfId="34449"/>
    <cellStyle name="Porcentual 3 2 2 2 2 2" xfId="34450"/>
    <cellStyle name="Porcentual 3 2 2 2 2 2 2" xfId="34451"/>
    <cellStyle name="Porcentual 3 2 2 2 2 20" xfId="34452"/>
    <cellStyle name="Porcentual 3 2 2 2 2 21" xfId="34453"/>
    <cellStyle name="Porcentual 3 2 2 2 2 22" xfId="34454"/>
    <cellStyle name="Porcentual 3 2 2 2 2 23" xfId="34455"/>
    <cellStyle name="Porcentual 3 2 2 2 2 24" xfId="34456"/>
    <cellStyle name="Porcentual 3 2 2 2 2 25" xfId="34457"/>
    <cellStyle name="Porcentual 3 2 2 2 2 26" xfId="34458"/>
    <cellStyle name="Porcentual 3 2 2 2 2 27" xfId="34459"/>
    <cellStyle name="Porcentual 3 2 2 2 2 28" xfId="34460"/>
    <cellStyle name="Porcentual 3 2 2 2 2 29" xfId="34461"/>
    <cellStyle name="Porcentual 3 2 2 2 2 3" xfId="34462"/>
    <cellStyle name="Porcentual 3 2 2 2 2 30" xfId="34463"/>
    <cellStyle name="Porcentual 3 2 2 2 2 4" xfId="34464"/>
    <cellStyle name="Porcentual 3 2 2 2 2 5" xfId="34465"/>
    <cellStyle name="Porcentual 3 2 2 2 2 6" xfId="34466"/>
    <cellStyle name="Porcentual 3 2 2 2 2 7" xfId="34467"/>
    <cellStyle name="Porcentual 3 2 2 2 2 8" xfId="34468"/>
    <cellStyle name="Porcentual 3 2 2 2 2 9" xfId="34469"/>
    <cellStyle name="Porcentual 3 2 2 2 20" xfId="34470"/>
    <cellStyle name="Porcentual 3 2 2 2 21" xfId="34471"/>
    <cellStyle name="Porcentual 3 2 2 2 22" xfId="34472"/>
    <cellStyle name="Porcentual 3 2 2 2 23" xfId="34473"/>
    <cellStyle name="Porcentual 3 2 2 2 24" xfId="34474"/>
    <cellStyle name="Porcentual 3 2 2 2 25" xfId="34475"/>
    <cellStyle name="Porcentual 3 2 2 2 26" xfId="34476"/>
    <cellStyle name="Porcentual 3 2 2 2 27" xfId="34477"/>
    <cellStyle name="Porcentual 3 2 2 2 28" xfId="34478"/>
    <cellStyle name="Porcentual 3 2 2 2 29" xfId="34479"/>
    <cellStyle name="Porcentual 3 2 2 2 3" xfId="34480"/>
    <cellStyle name="Porcentual 3 2 2 2 30" xfId="34481"/>
    <cellStyle name="Porcentual 3 2 2 2 31" xfId="34482"/>
    <cellStyle name="Porcentual 3 2 2 2 32" xfId="34483"/>
    <cellStyle name="Porcentual 3 2 2 2 33" xfId="34484"/>
    <cellStyle name="Porcentual 3 2 2 2 34" xfId="34485"/>
    <cellStyle name="Porcentual 3 2 2 2 4" xfId="34486"/>
    <cellStyle name="Porcentual 3 2 2 2 5" xfId="34487"/>
    <cellStyle name="Porcentual 3 2 2 2 6" xfId="34488"/>
    <cellStyle name="Porcentual 3 2 2 2 7" xfId="34489"/>
    <cellStyle name="Porcentual 3 2 2 2 8" xfId="34490"/>
    <cellStyle name="Porcentual 3 2 2 2 9" xfId="34491"/>
    <cellStyle name="Porcentual 3 2 2 20" xfId="34492"/>
    <cellStyle name="Porcentual 3 2 2 21" xfId="34493"/>
    <cellStyle name="Porcentual 3 2 2 22" xfId="34494"/>
    <cellStyle name="Porcentual 3 2 2 23" xfId="34495"/>
    <cellStyle name="Porcentual 3 2 2 24" xfId="34496"/>
    <cellStyle name="Porcentual 3 2 2 25" xfId="34497"/>
    <cellStyle name="Porcentual 3 2 2 26" xfId="34498"/>
    <cellStyle name="Porcentual 3 2 2 27" xfId="34499"/>
    <cellStyle name="Porcentual 3 2 2 28" xfId="34500"/>
    <cellStyle name="Porcentual 3 2 2 29" xfId="34501"/>
    <cellStyle name="Porcentual 3 2 2 3" xfId="34502"/>
    <cellStyle name="Porcentual 3 2 2 30" xfId="34503"/>
    <cellStyle name="Porcentual 3 2 2 31" xfId="34504"/>
    <cellStyle name="Porcentual 3 2 2 32" xfId="34505"/>
    <cellStyle name="Porcentual 3 2 2 33" xfId="34506"/>
    <cellStyle name="Porcentual 3 2 2 4" xfId="34507"/>
    <cellStyle name="Porcentual 3 2 2 5" xfId="34508"/>
    <cellStyle name="Porcentual 3 2 2 6" xfId="34509"/>
    <cellStyle name="Porcentual 3 2 2 7" xfId="34510"/>
    <cellStyle name="Porcentual 3 2 2 8" xfId="34511"/>
    <cellStyle name="Porcentual 3 2 2 9" xfId="34512"/>
    <cellStyle name="Porcentual 3 2 20" xfId="34513"/>
    <cellStyle name="Porcentual 3 2 21" xfId="34514"/>
    <cellStyle name="Porcentual 3 2 22" xfId="34515"/>
    <cellStyle name="Porcentual 3 2 23" xfId="34516"/>
    <cellStyle name="Porcentual 3 2 24" xfId="34517"/>
    <cellStyle name="Porcentual 3 2 25" xfId="34518"/>
    <cellStyle name="Porcentual 3 2 26" xfId="34519"/>
    <cellStyle name="Porcentual 3 2 27" xfId="34520"/>
    <cellStyle name="Porcentual 3 2 28" xfId="34521"/>
    <cellStyle name="Porcentual 3 2 29" xfId="34522"/>
    <cellStyle name="Porcentual 3 2 3" xfId="34523"/>
    <cellStyle name="Porcentual 3 2 30" xfId="34524"/>
    <cellStyle name="Porcentual 3 2 31" xfId="34525"/>
    <cellStyle name="Porcentual 3 2 32" xfId="34526"/>
    <cellStyle name="Porcentual 3 2 33" xfId="34527"/>
    <cellStyle name="Porcentual 3 2 34" xfId="34528"/>
    <cellStyle name="Porcentual 3 2 35" xfId="34529"/>
    <cellStyle name="Porcentual 3 2 36" xfId="34530"/>
    <cellStyle name="Porcentual 3 2 37" xfId="34531"/>
    <cellStyle name="Porcentual 3 2 38" xfId="34532"/>
    <cellStyle name="Porcentual 3 2 39" xfId="34533"/>
    <cellStyle name="Porcentual 3 2 4" xfId="34534"/>
    <cellStyle name="Porcentual 3 2 5" xfId="34535"/>
    <cellStyle name="Porcentual 3 2 6" xfId="34536"/>
    <cellStyle name="Porcentual 3 2 7" xfId="34537"/>
    <cellStyle name="Porcentual 3 2 8" xfId="34538"/>
    <cellStyle name="Porcentual 3 2 8 10" xfId="34539"/>
    <cellStyle name="Porcentual 3 2 8 11" xfId="34540"/>
    <cellStyle name="Porcentual 3 2 8 12" xfId="34541"/>
    <cellStyle name="Porcentual 3 2 8 2" xfId="34542"/>
    <cellStyle name="Porcentual 3 2 8 3" xfId="34543"/>
    <cellStyle name="Porcentual 3 2 8 4" xfId="34544"/>
    <cellStyle name="Porcentual 3 2 8 5" xfId="34545"/>
    <cellStyle name="Porcentual 3 2 8 6" xfId="34546"/>
    <cellStyle name="Porcentual 3 2 8 7" xfId="34547"/>
    <cellStyle name="Porcentual 3 2 8 8" xfId="34548"/>
    <cellStyle name="Porcentual 3 2 8 9" xfId="34549"/>
    <cellStyle name="Porcentual 3 2 9" xfId="34550"/>
    <cellStyle name="Porcentual 3 2 9 2" xfId="34551"/>
    <cellStyle name="Porcentual 3 2 9 3" xfId="34552"/>
    <cellStyle name="Porcentual 3 2 9 4" xfId="34553"/>
    <cellStyle name="Porcentual 3 2 9 5" xfId="34554"/>
    <cellStyle name="Porcentual 3 20" xfId="34555"/>
    <cellStyle name="Porcentual 3 21" xfId="34556"/>
    <cellStyle name="Porcentual 3 22" xfId="34557"/>
    <cellStyle name="Porcentual 3 23" xfId="34558"/>
    <cellStyle name="Porcentual 3 24" xfId="34559"/>
    <cellStyle name="Porcentual 3 25" xfId="34560"/>
    <cellStyle name="Porcentual 3 26" xfId="34561"/>
    <cellStyle name="Porcentual 3 27" xfId="34562"/>
    <cellStyle name="Porcentual 3 28" xfId="34563"/>
    <cellStyle name="Porcentual 3 29" xfId="34564"/>
    <cellStyle name="Porcentual 3 3" xfId="34565"/>
    <cellStyle name="Porcentual 3 3 2" xfId="34566"/>
    <cellStyle name="Porcentual 3 3 3" xfId="34567"/>
    <cellStyle name="Porcentual 3 3 4" xfId="34568"/>
    <cellStyle name="Porcentual 3 3 5" xfId="34569"/>
    <cellStyle name="Porcentual 3 3 6" xfId="34570"/>
    <cellStyle name="Porcentual 3 3 7" xfId="34571"/>
    <cellStyle name="Porcentual 3 3 8" xfId="34572"/>
    <cellStyle name="Porcentual 3 30" xfId="34573"/>
    <cellStyle name="Porcentual 3 31" xfId="34574"/>
    <cellStyle name="Porcentual 3 32" xfId="34575"/>
    <cellStyle name="Porcentual 3 33" xfId="34576"/>
    <cellStyle name="Porcentual 3 34" xfId="34577"/>
    <cellStyle name="Porcentual 3 35" xfId="34578"/>
    <cellStyle name="Porcentual 3 36" xfId="34579"/>
    <cellStyle name="Porcentual 3 37" xfId="34580"/>
    <cellStyle name="Porcentual 3 38" xfId="34581"/>
    <cellStyle name="Porcentual 3 39" xfId="34582"/>
    <cellStyle name="Porcentual 3 4" xfId="34583"/>
    <cellStyle name="Porcentual 3 4 2" xfId="34584"/>
    <cellStyle name="Porcentual 3 4 3" xfId="34585"/>
    <cellStyle name="Porcentual 3 4 4" xfId="34586"/>
    <cellStyle name="Porcentual 3 4 5" xfId="34587"/>
    <cellStyle name="Porcentual 3 4 6" xfId="34588"/>
    <cellStyle name="Porcentual 3 4 7" xfId="34589"/>
    <cellStyle name="Porcentual 3 40" xfId="34590"/>
    <cellStyle name="Porcentual 3 41" xfId="34591"/>
    <cellStyle name="Porcentual 3 42" xfId="34592"/>
    <cellStyle name="Porcentual 3 43" xfId="34593"/>
    <cellStyle name="Porcentual 3 44" xfId="34594"/>
    <cellStyle name="Porcentual 3 45" xfId="34595"/>
    <cellStyle name="Porcentual 3 46" xfId="34596"/>
    <cellStyle name="Porcentual 3 47" xfId="34597"/>
    <cellStyle name="Porcentual 3 48" xfId="34598"/>
    <cellStyle name="Porcentual 3 49" xfId="34599"/>
    <cellStyle name="Porcentual 3 5" xfId="34600"/>
    <cellStyle name="Porcentual 3 5 2" xfId="34601"/>
    <cellStyle name="Porcentual 3 5 3" xfId="34602"/>
    <cellStyle name="Porcentual 3 5 4" xfId="34603"/>
    <cellStyle name="Porcentual 3 5 5" xfId="34604"/>
    <cellStyle name="Porcentual 3 5 6" xfId="34605"/>
    <cellStyle name="Porcentual 3 5 7" xfId="34606"/>
    <cellStyle name="Porcentual 3 50" xfId="34607"/>
    <cellStyle name="Porcentual 3 51" xfId="34608"/>
    <cellStyle name="Porcentual 3 52" xfId="34609"/>
    <cellStyle name="Porcentual 3 53" xfId="34610"/>
    <cellStyle name="Porcentual 3 54" xfId="34611"/>
    <cellStyle name="Porcentual 3 55" xfId="34612"/>
    <cellStyle name="Porcentual 3 56" xfId="34613"/>
    <cellStyle name="Porcentual 3 57" xfId="34614"/>
    <cellStyle name="Porcentual 3 58" xfId="34615"/>
    <cellStyle name="Porcentual 3 59" xfId="34616"/>
    <cellStyle name="Porcentual 3 6" xfId="34617"/>
    <cellStyle name="Porcentual 3 6 2" xfId="34618"/>
    <cellStyle name="Porcentual 3 6 3" xfId="34619"/>
    <cellStyle name="Porcentual 3 6 4" xfId="34620"/>
    <cellStyle name="Porcentual 3 6 5" xfId="34621"/>
    <cellStyle name="Porcentual 3 6 6" xfId="34622"/>
    <cellStyle name="Porcentual 3 6 7" xfId="34623"/>
    <cellStyle name="Porcentual 3 60" xfId="34624"/>
    <cellStyle name="Porcentual 3 61" xfId="34625"/>
    <cellStyle name="Porcentual 3 62" xfId="34626"/>
    <cellStyle name="Porcentual 3 63" xfId="34627"/>
    <cellStyle name="Porcentual 3 7" xfId="34628"/>
    <cellStyle name="Porcentual 3 7 2" xfId="34629"/>
    <cellStyle name="Porcentual 3 7 3" xfId="34630"/>
    <cellStyle name="Porcentual 3 7 4" xfId="34631"/>
    <cellStyle name="Porcentual 3 7 5" xfId="34632"/>
    <cellStyle name="Porcentual 3 7 6" xfId="34633"/>
    <cellStyle name="Porcentual 3 7 7" xfId="34634"/>
    <cellStyle name="Porcentual 3 8" xfId="34635"/>
    <cellStyle name="Porcentual 3 8 10" xfId="34636"/>
    <cellStyle name="Porcentual 3 8 11" xfId="34637"/>
    <cellStyle name="Porcentual 3 8 12" xfId="34638"/>
    <cellStyle name="Porcentual 3 8 13" xfId="34639"/>
    <cellStyle name="Porcentual 3 8 14" xfId="34640"/>
    <cellStyle name="Porcentual 3 8 15" xfId="34641"/>
    <cellStyle name="Porcentual 3 8 16" xfId="34642"/>
    <cellStyle name="Porcentual 3 8 17" xfId="34643"/>
    <cellStyle name="Porcentual 3 8 18" xfId="34644"/>
    <cellStyle name="Porcentual 3 8 2" xfId="34645"/>
    <cellStyle name="Porcentual 3 8 3" xfId="34646"/>
    <cellStyle name="Porcentual 3 8 4" xfId="34647"/>
    <cellStyle name="Porcentual 3 8 5" xfId="34648"/>
    <cellStyle name="Porcentual 3 8 6" xfId="34649"/>
    <cellStyle name="Porcentual 3 8 7" xfId="34650"/>
    <cellStyle name="Porcentual 3 8 8" xfId="34651"/>
    <cellStyle name="Porcentual 3 8 9" xfId="34652"/>
    <cellStyle name="Porcentual 3 9" xfId="34653"/>
    <cellStyle name="Porcentual 3 9 10" xfId="34654"/>
    <cellStyle name="Porcentual 3 9 11" xfId="34655"/>
    <cellStyle name="Porcentual 3 9 2" xfId="34656"/>
    <cellStyle name="Porcentual 3 9 3" xfId="34657"/>
    <cellStyle name="Porcentual 3 9 4" xfId="34658"/>
    <cellStyle name="Porcentual 3 9 5" xfId="34659"/>
    <cellStyle name="Porcentual 3 9 6" xfId="34660"/>
    <cellStyle name="Porcentual 3 9 7" xfId="34661"/>
    <cellStyle name="Porcentual 3 9 8" xfId="34662"/>
    <cellStyle name="Porcentual 3 9 9" xfId="34663"/>
    <cellStyle name="Porcentual 4" xfId="34664"/>
    <cellStyle name="Porcentual 4 10" xfId="34665"/>
    <cellStyle name="Porcentual 4 11" xfId="34666"/>
    <cellStyle name="Porcentual 4 12" xfId="34667"/>
    <cellStyle name="Porcentual 4 13" xfId="34668"/>
    <cellStyle name="Porcentual 4 14" xfId="34669"/>
    <cellStyle name="Porcentual 4 15" xfId="34670"/>
    <cellStyle name="Porcentual 4 16" xfId="34671"/>
    <cellStyle name="Porcentual 4 17" xfId="34672"/>
    <cellStyle name="Porcentual 4 18" xfId="34673"/>
    <cellStyle name="Porcentual 4 19" xfId="34674"/>
    <cellStyle name="Porcentual 4 2" xfId="34675"/>
    <cellStyle name="Porcentual 4 2 2" xfId="34676"/>
    <cellStyle name="Porcentual 4 2 2 2" xfId="34677"/>
    <cellStyle name="Porcentual 4 2 3" xfId="34678"/>
    <cellStyle name="Porcentual 4 2 4" xfId="34679"/>
    <cellStyle name="Porcentual 4 20" xfId="34680"/>
    <cellStyle name="Porcentual 4 21" xfId="34681"/>
    <cellStyle name="Porcentual 4 22" xfId="34682"/>
    <cellStyle name="Porcentual 4 23" xfId="34683"/>
    <cellStyle name="Porcentual 4 24" xfId="34684"/>
    <cellStyle name="Porcentual 4 25" xfId="34685"/>
    <cellStyle name="Porcentual 4 26" xfId="34686"/>
    <cellStyle name="Porcentual 4 27" xfId="34687"/>
    <cellStyle name="Porcentual 4 28" xfId="34688"/>
    <cellStyle name="Porcentual 4 29" xfId="34689"/>
    <cellStyle name="Porcentual 4 3" xfId="34690"/>
    <cellStyle name="Porcentual 4 3 2" xfId="34691"/>
    <cellStyle name="Porcentual 4 3 3" xfId="34692"/>
    <cellStyle name="Porcentual 4 30" xfId="34693"/>
    <cellStyle name="Porcentual 4 31" xfId="34694"/>
    <cellStyle name="Porcentual 4 32" xfId="34695"/>
    <cellStyle name="Porcentual 4 33" xfId="34696"/>
    <cellStyle name="Porcentual 4 34" xfId="34697"/>
    <cellStyle name="Porcentual 4 35" xfId="34698"/>
    <cellStyle name="Porcentual 4 36" xfId="34699"/>
    <cellStyle name="Porcentual 4 37" xfId="34700"/>
    <cellStyle name="Porcentual 4 38" xfId="34701"/>
    <cellStyle name="Porcentual 4 39" xfId="34702"/>
    <cellStyle name="Porcentual 4 4" xfId="34703"/>
    <cellStyle name="Porcentual 4 40" xfId="34704"/>
    <cellStyle name="Porcentual 4 41" xfId="34705"/>
    <cellStyle name="Porcentual 4 42" xfId="34706"/>
    <cellStyle name="Porcentual 4 43" xfId="34707"/>
    <cellStyle name="Porcentual 4 44" xfId="34708"/>
    <cellStyle name="Porcentual 4 45" xfId="34709"/>
    <cellStyle name="Porcentual 4 46" xfId="34710"/>
    <cellStyle name="Porcentual 4 5" xfId="34711"/>
    <cellStyle name="Porcentual 4 6" xfId="34712"/>
    <cellStyle name="Porcentual 4 7" xfId="34713"/>
    <cellStyle name="Porcentual 4 8" xfId="34714"/>
    <cellStyle name="Porcentual 4 9" xfId="34715"/>
    <cellStyle name="Porcentual 5" xfId="34716"/>
    <cellStyle name="Porcentual 5 10" xfId="34717"/>
    <cellStyle name="Porcentual 5 11" xfId="34718"/>
    <cellStyle name="Porcentual 5 12" xfId="34719"/>
    <cellStyle name="Porcentual 5 13" xfId="34720"/>
    <cellStyle name="Porcentual 5 14" xfId="34721"/>
    <cellStyle name="Porcentual 5 15" xfId="34722"/>
    <cellStyle name="Porcentual 5 16" xfId="34723"/>
    <cellStyle name="Porcentual 5 17" xfId="34724"/>
    <cellStyle name="Porcentual 5 18" xfId="34725"/>
    <cellStyle name="Porcentual 5 19" xfId="34726"/>
    <cellStyle name="Porcentual 5 2" xfId="34727"/>
    <cellStyle name="Porcentual 5 2 2" xfId="34728"/>
    <cellStyle name="Porcentual 5 2 2 2" xfId="34729"/>
    <cellStyle name="Porcentual 5 2 3" xfId="34730"/>
    <cellStyle name="Porcentual 5 2 4" xfId="34731"/>
    <cellStyle name="Porcentual 5 20" xfId="34732"/>
    <cellStyle name="Porcentual 5 21" xfId="34733"/>
    <cellStyle name="Porcentual 5 22" xfId="34734"/>
    <cellStyle name="Porcentual 5 23" xfId="34735"/>
    <cellStyle name="Porcentual 5 24" xfId="34736"/>
    <cellStyle name="Porcentual 5 25" xfId="34737"/>
    <cellStyle name="Porcentual 5 26" xfId="34738"/>
    <cellStyle name="Porcentual 5 27" xfId="34739"/>
    <cellStyle name="Porcentual 5 28" xfId="34740"/>
    <cellStyle name="Porcentual 5 3" xfId="34741"/>
    <cellStyle name="Porcentual 5 4" xfId="34742"/>
    <cellStyle name="Porcentual 5 5" xfId="34743"/>
    <cellStyle name="Porcentual 5 6" xfId="34744"/>
    <cellStyle name="Porcentual 5 7" xfId="34745"/>
    <cellStyle name="Porcentual 5 8" xfId="34746"/>
    <cellStyle name="Porcentual 5 9" xfId="34747"/>
    <cellStyle name="Porcentual 6" xfId="34748"/>
    <cellStyle name="Porcentual 6 10" xfId="34749"/>
    <cellStyle name="Porcentual 6 11" xfId="34750"/>
    <cellStyle name="Porcentual 6 12" xfId="34751"/>
    <cellStyle name="Porcentual 6 13" xfId="34752"/>
    <cellStyle name="Porcentual 6 14" xfId="34753"/>
    <cellStyle name="Porcentual 6 15" xfId="34754"/>
    <cellStyle name="Porcentual 6 16" xfId="34755"/>
    <cellStyle name="Porcentual 6 17" xfId="34756"/>
    <cellStyle name="Porcentual 6 18" xfId="34757"/>
    <cellStyle name="Porcentual 6 19" xfId="34758"/>
    <cellStyle name="Porcentual 6 2" xfId="34759"/>
    <cellStyle name="Porcentual 6 2 2" xfId="34760"/>
    <cellStyle name="Porcentual 6 2 2 2" xfId="34761"/>
    <cellStyle name="Porcentual 6 2 3" xfId="34762"/>
    <cellStyle name="Porcentual 6 2 4" xfId="34763"/>
    <cellStyle name="Porcentual 6 20" xfId="34764"/>
    <cellStyle name="Porcentual 6 21" xfId="34765"/>
    <cellStyle name="Porcentual 6 22" xfId="34766"/>
    <cellStyle name="Porcentual 6 23" xfId="34767"/>
    <cellStyle name="Porcentual 6 24" xfId="34768"/>
    <cellStyle name="Porcentual 6 25" xfId="34769"/>
    <cellStyle name="Porcentual 6 26" xfId="34770"/>
    <cellStyle name="Porcentual 6 27" xfId="34771"/>
    <cellStyle name="Porcentual 6 28" xfId="34772"/>
    <cellStyle name="Porcentual 6 3" xfId="34773"/>
    <cellStyle name="Porcentual 6 4" xfId="34774"/>
    <cellStyle name="Porcentual 6 5" xfId="34775"/>
    <cellStyle name="Porcentual 6 6" xfId="34776"/>
    <cellStyle name="Porcentual 6 7" xfId="34777"/>
    <cellStyle name="Porcentual 6 8" xfId="34778"/>
    <cellStyle name="Porcentual 6 9" xfId="34779"/>
    <cellStyle name="Porcentual 69" xfId="34780"/>
    <cellStyle name="Porcentual 7" xfId="34781"/>
    <cellStyle name="Porcentual 7 10" xfId="34782"/>
    <cellStyle name="Porcentual 7 11" xfId="34783"/>
    <cellStyle name="Porcentual 7 12" xfId="34784"/>
    <cellStyle name="Porcentual 7 13" xfId="34785"/>
    <cellStyle name="Porcentual 7 14" xfId="34786"/>
    <cellStyle name="Porcentual 7 15" xfId="34787"/>
    <cellStyle name="Porcentual 7 16" xfId="34788"/>
    <cellStyle name="Porcentual 7 17" xfId="34789"/>
    <cellStyle name="Porcentual 7 18" xfId="34790"/>
    <cellStyle name="Porcentual 7 19" xfId="34791"/>
    <cellStyle name="Porcentual 7 2" xfId="34792"/>
    <cellStyle name="Porcentual 7 2 2" xfId="34793"/>
    <cellStyle name="Porcentual 7 2 2 2" xfId="34794"/>
    <cellStyle name="Porcentual 7 2 3" xfId="34795"/>
    <cellStyle name="Porcentual 7 2 4" xfId="34796"/>
    <cellStyle name="Porcentual 7 20" xfId="34797"/>
    <cellStyle name="Porcentual 7 21" xfId="34798"/>
    <cellStyle name="Porcentual 7 22" xfId="34799"/>
    <cellStyle name="Porcentual 7 23" xfId="34800"/>
    <cellStyle name="Porcentual 7 24" xfId="34801"/>
    <cellStyle name="Porcentual 7 25" xfId="34802"/>
    <cellStyle name="Porcentual 7 26" xfId="34803"/>
    <cellStyle name="Porcentual 7 27" xfId="34804"/>
    <cellStyle name="Porcentual 7 28" xfId="34805"/>
    <cellStyle name="Porcentual 7 3" xfId="34806"/>
    <cellStyle name="Porcentual 7 4" xfId="34807"/>
    <cellStyle name="Porcentual 7 5" xfId="34808"/>
    <cellStyle name="Porcentual 7 6" xfId="34809"/>
    <cellStyle name="Porcentual 7 7" xfId="34810"/>
    <cellStyle name="Porcentual 7 8" xfId="34811"/>
    <cellStyle name="Porcentual 7 9" xfId="34812"/>
    <cellStyle name="Porcentual 77" xfId="34813"/>
    <cellStyle name="Porcentual 78" xfId="34814"/>
    <cellStyle name="Porcentual 8" xfId="34815"/>
    <cellStyle name="Porcentual 8 10" xfId="34816"/>
    <cellStyle name="Porcentual 8 11" xfId="34817"/>
    <cellStyle name="Porcentual 8 12" xfId="34818"/>
    <cellStyle name="Porcentual 8 13" xfId="34819"/>
    <cellStyle name="Porcentual 8 14" xfId="34820"/>
    <cellStyle name="Porcentual 8 15" xfId="34821"/>
    <cellStyle name="Porcentual 8 16" xfId="34822"/>
    <cellStyle name="Porcentual 8 17" xfId="34823"/>
    <cellStyle name="Porcentual 8 18" xfId="34824"/>
    <cellStyle name="Porcentual 8 19" xfId="34825"/>
    <cellStyle name="Porcentual 8 2" xfId="34826"/>
    <cellStyle name="Porcentual 8 2 2" xfId="34827"/>
    <cellStyle name="Porcentual 8 2 2 2" xfId="34828"/>
    <cellStyle name="Porcentual 8 2 3" xfId="34829"/>
    <cellStyle name="Porcentual 8 2 4" xfId="34830"/>
    <cellStyle name="Porcentual 8 20" xfId="34831"/>
    <cellStyle name="Porcentual 8 21" xfId="34832"/>
    <cellStyle name="Porcentual 8 22" xfId="34833"/>
    <cellStyle name="Porcentual 8 23" xfId="34834"/>
    <cellStyle name="Porcentual 8 24" xfId="34835"/>
    <cellStyle name="Porcentual 8 25" xfId="34836"/>
    <cellStyle name="Porcentual 8 26" xfId="34837"/>
    <cellStyle name="Porcentual 8 27" xfId="34838"/>
    <cellStyle name="Porcentual 8 28" xfId="34839"/>
    <cellStyle name="Porcentual 8 3" xfId="34840"/>
    <cellStyle name="Porcentual 8 4" xfId="34841"/>
    <cellStyle name="Porcentual 8 5" xfId="34842"/>
    <cellStyle name="Porcentual 8 6" xfId="34843"/>
    <cellStyle name="Porcentual 8 7" xfId="34844"/>
    <cellStyle name="Porcentual 8 8" xfId="34845"/>
    <cellStyle name="Porcentual 8 9" xfId="34846"/>
    <cellStyle name="Porcentual 81" xfId="34847"/>
    <cellStyle name="Porcentual 82" xfId="34848"/>
    <cellStyle name="Porcentual 9" xfId="34849"/>
    <cellStyle name="Porcentual 9 10" xfId="34850"/>
    <cellStyle name="Porcentual 9 11" xfId="34851"/>
    <cellStyle name="Porcentual 9 12" xfId="34852"/>
    <cellStyle name="Porcentual 9 13" xfId="34853"/>
    <cellStyle name="Porcentual 9 14" xfId="34854"/>
    <cellStyle name="Porcentual 9 15" xfId="34855"/>
    <cellStyle name="Porcentual 9 16" xfId="34856"/>
    <cellStyle name="Porcentual 9 17" xfId="34857"/>
    <cellStyle name="Porcentual 9 18" xfId="34858"/>
    <cellStyle name="Porcentual 9 19" xfId="34859"/>
    <cellStyle name="Porcentual 9 2" xfId="34860"/>
    <cellStyle name="Porcentual 9 2 2" xfId="34861"/>
    <cellStyle name="Porcentual 9 2 2 2" xfId="34862"/>
    <cellStyle name="Porcentual 9 2 2 2 2" xfId="34863"/>
    <cellStyle name="Porcentual 9 2 2 2 3" xfId="34864"/>
    <cellStyle name="Porcentual 9 2 2 3" xfId="34865"/>
    <cellStyle name="Porcentual 9 2 3" xfId="34866"/>
    <cellStyle name="Porcentual 9 2 4" xfId="34867"/>
    <cellStyle name="Porcentual 9 2 5" xfId="34868"/>
    <cellStyle name="Porcentual 9 20" xfId="34869"/>
    <cellStyle name="Porcentual 9 3" xfId="34870"/>
    <cellStyle name="Porcentual 9 3 2" xfId="34871"/>
    <cellStyle name="Porcentual 9 3 2 2" xfId="34872"/>
    <cellStyle name="Porcentual 9 3 2 3" xfId="34873"/>
    <cellStyle name="Porcentual 9 3 3" xfId="34874"/>
    <cellStyle name="Porcentual 9 4" xfId="34875"/>
    <cellStyle name="Porcentual 9 4 2" xfId="34876"/>
    <cellStyle name="Porcentual 9 4 3" xfId="34877"/>
    <cellStyle name="Porcentual 9 4 4" xfId="34878"/>
    <cellStyle name="Porcentual 9 4 5" xfId="34879"/>
    <cellStyle name="Porcentual 9 4 6" xfId="34880"/>
    <cellStyle name="Porcentual 9 4 7" xfId="34881"/>
    <cellStyle name="Porcentual 9 4 8" xfId="34882"/>
    <cellStyle name="Porcentual 9 5" xfId="34883"/>
    <cellStyle name="Porcentual 9 5 2" xfId="34884"/>
    <cellStyle name="Porcentual 9 5 3" xfId="34885"/>
    <cellStyle name="Porcentual 9 5 4" xfId="34886"/>
    <cellStyle name="Porcentual 9 5 5" xfId="34887"/>
    <cellStyle name="Porcentual 9 5 6" xfId="34888"/>
    <cellStyle name="Porcentual 9 5 7" xfId="34889"/>
    <cellStyle name="Porcentual 9 6" xfId="34890"/>
    <cellStyle name="Porcentual 9 7" xfId="34891"/>
    <cellStyle name="Porcentual 9 8" xfId="34892"/>
    <cellStyle name="Porcentual 9 9" xfId="34893"/>
    <cellStyle name="Salida 10" xfId="34894"/>
    <cellStyle name="Salida 10 2" xfId="34895"/>
    <cellStyle name="Salida 10 2 2" xfId="34896"/>
    <cellStyle name="Salida 10 2 3" xfId="34897"/>
    <cellStyle name="Salida 10 3" xfId="34898"/>
    <cellStyle name="Salida 10 4" xfId="34899"/>
    <cellStyle name="Salida 100" xfId="34900"/>
    <cellStyle name="Salida 100 2" xfId="34901"/>
    <cellStyle name="Salida 100 2 2" xfId="34902"/>
    <cellStyle name="Salida 100 2 3" xfId="34903"/>
    <cellStyle name="Salida 100 3" xfId="34904"/>
    <cellStyle name="Salida 100 4" xfId="34905"/>
    <cellStyle name="Salida 101" xfId="34906"/>
    <cellStyle name="Salida 101 2" xfId="34907"/>
    <cellStyle name="Salida 101 2 2" xfId="34908"/>
    <cellStyle name="Salida 101 2 3" xfId="34909"/>
    <cellStyle name="Salida 101 3" xfId="34910"/>
    <cellStyle name="Salida 101 4" xfId="34911"/>
    <cellStyle name="Salida 102" xfId="34912"/>
    <cellStyle name="Salida 102 2" xfId="34913"/>
    <cellStyle name="Salida 102 2 2" xfId="34914"/>
    <cellStyle name="Salida 102 2 3" xfId="34915"/>
    <cellStyle name="Salida 102 3" xfId="34916"/>
    <cellStyle name="Salida 102 4" xfId="34917"/>
    <cellStyle name="Salida 103" xfId="34918"/>
    <cellStyle name="Salida 103 2" xfId="34919"/>
    <cellStyle name="Salida 103 2 2" xfId="34920"/>
    <cellStyle name="Salida 103 2 3" xfId="34921"/>
    <cellStyle name="Salida 103 3" xfId="34922"/>
    <cellStyle name="Salida 103 4" xfId="34923"/>
    <cellStyle name="Salida 104" xfId="34924"/>
    <cellStyle name="Salida 104 2" xfId="34925"/>
    <cellStyle name="Salida 104 2 2" xfId="34926"/>
    <cellStyle name="Salida 104 2 3" xfId="34927"/>
    <cellStyle name="Salida 104 3" xfId="34928"/>
    <cellStyle name="Salida 104 4" xfId="34929"/>
    <cellStyle name="Salida 105" xfId="34930"/>
    <cellStyle name="Salida 105 2" xfId="34931"/>
    <cellStyle name="Salida 105 2 2" xfId="34932"/>
    <cellStyle name="Salida 105 2 3" xfId="34933"/>
    <cellStyle name="Salida 105 3" xfId="34934"/>
    <cellStyle name="Salida 105 4" xfId="34935"/>
    <cellStyle name="Salida 106" xfId="34936"/>
    <cellStyle name="Salida 106 2" xfId="34937"/>
    <cellStyle name="Salida 106 2 2" xfId="34938"/>
    <cellStyle name="Salida 106 2 3" xfId="34939"/>
    <cellStyle name="Salida 106 3" xfId="34940"/>
    <cellStyle name="Salida 106 4" xfId="34941"/>
    <cellStyle name="Salida 107" xfId="34942"/>
    <cellStyle name="Salida 107 2" xfId="34943"/>
    <cellStyle name="Salida 107 2 2" xfId="34944"/>
    <cellStyle name="Salida 107 2 3" xfId="34945"/>
    <cellStyle name="Salida 107 3" xfId="34946"/>
    <cellStyle name="Salida 107 4" xfId="34947"/>
    <cellStyle name="Salida 108" xfId="34948"/>
    <cellStyle name="Salida 108 2" xfId="34949"/>
    <cellStyle name="Salida 108 2 2" xfId="34950"/>
    <cellStyle name="Salida 108 2 3" xfId="34951"/>
    <cellStyle name="Salida 108 3" xfId="34952"/>
    <cellStyle name="Salida 108 4" xfId="34953"/>
    <cellStyle name="Salida 109" xfId="34954"/>
    <cellStyle name="Salida 109 2" xfId="34955"/>
    <cellStyle name="Salida 109 2 2" xfId="34956"/>
    <cellStyle name="Salida 109 2 3" xfId="34957"/>
    <cellStyle name="Salida 109 3" xfId="34958"/>
    <cellStyle name="Salida 109 4" xfId="34959"/>
    <cellStyle name="Salida 11" xfId="34960"/>
    <cellStyle name="Salida 11 2" xfId="34961"/>
    <cellStyle name="Salida 11 2 2" xfId="34962"/>
    <cellStyle name="Salida 11 2 3" xfId="34963"/>
    <cellStyle name="Salida 11 3" xfId="34964"/>
    <cellStyle name="Salida 11 4" xfId="34965"/>
    <cellStyle name="Salida 110" xfId="34966"/>
    <cellStyle name="Salida 110 2" xfId="34967"/>
    <cellStyle name="Salida 110 2 2" xfId="34968"/>
    <cellStyle name="Salida 110 2 3" xfId="34969"/>
    <cellStyle name="Salida 110 3" xfId="34970"/>
    <cellStyle name="Salida 110 4" xfId="34971"/>
    <cellStyle name="Salida 111" xfId="34972"/>
    <cellStyle name="Salida 111 2" xfId="34973"/>
    <cellStyle name="Salida 111 2 2" xfId="34974"/>
    <cellStyle name="Salida 111 2 3" xfId="34975"/>
    <cellStyle name="Salida 111 3" xfId="34976"/>
    <cellStyle name="Salida 111 4" xfId="34977"/>
    <cellStyle name="Salida 112" xfId="34978"/>
    <cellStyle name="Salida 112 2" xfId="34979"/>
    <cellStyle name="Salida 112 2 2" xfId="34980"/>
    <cellStyle name="Salida 112 2 3" xfId="34981"/>
    <cellStyle name="Salida 112 3" xfId="34982"/>
    <cellStyle name="Salida 112 4" xfId="34983"/>
    <cellStyle name="Salida 113" xfId="34984"/>
    <cellStyle name="Salida 113 2" xfId="34985"/>
    <cellStyle name="Salida 113 2 2" xfId="34986"/>
    <cellStyle name="Salida 113 2 3" xfId="34987"/>
    <cellStyle name="Salida 113 3" xfId="34988"/>
    <cellStyle name="Salida 113 4" xfId="34989"/>
    <cellStyle name="Salida 114" xfId="34990"/>
    <cellStyle name="Salida 114 2" xfId="34991"/>
    <cellStyle name="Salida 114 2 2" xfId="34992"/>
    <cellStyle name="Salida 114 2 3" xfId="34993"/>
    <cellStyle name="Salida 114 3" xfId="34994"/>
    <cellStyle name="Salida 114 4" xfId="34995"/>
    <cellStyle name="Salida 115" xfId="34996"/>
    <cellStyle name="Salida 115 2" xfId="34997"/>
    <cellStyle name="Salida 115 2 2" xfId="34998"/>
    <cellStyle name="Salida 115 2 3" xfId="34999"/>
    <cellStyle name="Salida 115 3" xfId="35000"/>
    <cellStyle name="Salida 115 4" xfId="35001"/>
    <cellStyle name="Salida 116" xfId="35002"/>
    <cellStyle name="Salida 116 2" xfId="35003"/>
    <cellStyle name="Salida 116 2 2" xfId="35004"/>
    <cellStyle name="Salida 116 2 3" xfId="35005"/>
    <cellStyle name="Salida 116 3" xfId="35006"/>
    <cellStyle name="Salida 116 4" xfId="35007"/>
    <cellStyle name="Salida 117" xfId="35008"/>
    <cellStyle name="Salida 117 2" xfId="35009"/>
    <cellStyle name="Salida 117 2 2" xfId="35010"/>
    <cellStyle name="Salida 117 2 3" xfId="35011"/>
    <cellStyle name="Salida 117 3" xfId="35012"/>
    <cellStyle name="Salida 117 4" xfId="35013"/>
    <cellStyle name="Salida 118" xfId="35014"/>
    <cellStyle name="Salida 118 2" xfId="35015"/>
    <cellStyle name="Salida 118 2 2" xfId="35016"/>
    <cellStyle name="Salida 118 2 3" xfId="35017"/>
    <cellStyle name="Salida 118 3" xfId="35018"/>
    <cellStyle name="Salida 118 4" xfId="35019"/>
    <cellStyle name="Salida 119" xfId="35020"/>
    <cellStyle name="Salida 119 2" xfId="35021"/>
    <cellStyle name="Salida 119 2 2" xfId="35022"/>
    <cellStyle name="Salida 119 2 3" xfId="35023"/>
    <cellStyle name="Salida 119 3" xfId="35024"/>
    <cellStyle name="Salida 119 4" xfId="35025"/>
    <cellStyle name="Salida 12" xfId="35026"/>
    <cellStyle name="Salida 12 2" xfId="35027"/>
    <cellStyle name="Salida 12 2 2" xfId="35028"/>
    <cellStyle name="Salida 12 2 3" xfId="35029"/>
    <cellStyle name="Salida 12 3" xfId="35030"/>
    <cellStyle name="Salida 12 4" xfId="35031"/>
    <cellStyle name="Salida 120" xfId="35032"/>
    <cellStyle name="Salida 120 2" xfId="35033"/>
    <cellStyle name="Salida 120 2 2" xfId="35034"/>
    <cellStyle name="Salida 120 2 3" xfId="35035"/>
    <cellStyle name="Salida 120 3" xfId="35036"/>
    <cellStyle name="Salida 120 4" xfId="35037"/>
    <cellStyle name="Salida 121" xfId="35038"/>
    <cellStyle name="Salida 121 2" xfId="35039"/>
    <cellStyle name="Salida 121 2 2" xfId="35040"/>
    <cellStyle name="Salida 121 2 3" xfId="35041"/>
    <cellStyle name="Salida 121 3" xfId="35042"/>
    <cellStyle name="Salida 121 4" xfId="35043"/>
    <cellStyle name="Salida 122" xfId="35044"/>
    <cellStyle name="Salida 122 2" xfId="35045"/>
    <cellStyle name="Salida 122 2 2" xfId="35046"/>
    <cellStyle name="Salida 122 2 3" xfId="35047"/>
    <cellStyle name="Salida 122 3" xfId="35048"/>
    <cellStyle name="Salida 122 4" xfId="35049"/>
    <cellStyle name="Salida 123" xfId="35050"/>
    <cellStyle name="Salida 123 2" xfId="35051"/>
    <cellStyle name="Salida 123 2 2" xfId="35052"/>
    <cellStyle name="Salida 123 2 3" xfId="35053"/>
    <cellStyle name="Salida 123 3" xfId="35054"/>
    <cellStyle name="Salida 123 4" xfId="35055"/>
    <cellStyle name="Salida 124" xfId="35056"/>
    <cellStyle name="Salida 124 2" xfId="35057"/>
    <cellStyle name="Salida 124 2 2" xfId="35058"/>
    <cellStyle name="Salida 124 2 3" xfId="35059"/>
    <cellStyle name="Salida 124 3" xfId="35060"/>
    <cellStyle name="Salida 124 4" xfId="35061"/>
    <cellStyle name="Salida 125" xfId="35062"/>
    <cellStyle name="Salida 125 2" xfId="35063"/>
    <cellStyle name="Salida 125 2 2" xfId="35064"/>
    <cellStyle name="Salida 125 2 3" xfId="35065"/>
    <cellStyle name="Salida 125 3" xfId="35066"/>
    <cellStyle name="Salida 125 4" xfId="35067"/>
    <cellStyle name="Salida 126" xfId="35068"/>
    <cellStyle name="Salida 126 2" xfId="35069"/>
    <cellStyle name="Salida 126 2 2" xfId="35070"/>
    <cellStyle name="Salida 126 2 3" xfId="35071"/>
    <cellStyle name="Salida 126 3" xfId="35072"/>
    <cellStyle name="Salida 126 4" xfId="35073"/>
    <cellStyle name="Salida 127" xfId="35074"/>
    <cellStyle name="Salida 127 2" xfId="35075"/>
    <cellStyle name="Salida 127 2 2" xfId="35076"/>
    <cellStyle name="Salida 127 2 3" xfId="35077"/>
    <cellStyle name="Salida 127 3" xfId="35078"/>
    <cellStyle name="Salida 127 4" xfId="35079"/>
    <cellStyle name="Salida 128" xfId="35080"/>
    <cellStyle name="Salida 128 2" xfId="35081"/>
    <cellStyle name="Salida 128 2 2" xfId="35082"/>
    <cellStyle name="Salida 128 2 3" xfId="35083"/>
    <cellStyle name="Salida 128 3" xfId="35084"/>
    <cellStyle name="Salida 128 4" xfId="35085"/>
    <cellStyle name="Salida 129" xfId="35086"/>
    <cellStyle name="Salida 129 2" xfId="35087"/>
    <cellStyle name="Salida 129 2 2" xfId="35088"/>
    <cellStyle name="Salida 129 2 3" xfId="35089"/>
    <cellStyle name="Salida 129 3" xfId="35090"/>
    <cellStyle name="Salida 129 4" xfId="35091"/>
    <cellStyle name="Salida 13" xfId="35092"/>
    <cellStyle name="Salida 13 2" xfId="35093"/>
    <cellStyle name="Salida 13 2 2" xfId="35094"/>
    <cellStyle name="Salida 13 2 3" xfId="35095"/>
    <cellStyle name="Salida 13 3" xfId="35096"/>
    <cellStyle name="Salida 13 4" xfId="35097"/>
    <cellStyle name="Salida 130" xfId="35098"/>
    <cellStyle name="Salida 130 2" xfId="35099"/>
    <cellStyle name="Salida 130 2 2" xfId="35100"/>
    <cellStyle name="Salida 130 2 3" xfId="35101"/>
    <cellStyle name="Salida 130 3" xfId="35102"/>
    <cellStyle name="Salida 130 4" xfId="35103"/>
    <cellStyle name="Salida 131" xfId="35104"/>
    <cellStyle name="Salida 131 2" xfId="35105"/>
    <cellStyle name="Salida 131 2 2" xfId="35106"/>
    <cellStyle name="Salida 131 2 3" xfId="35107"/>
    <cellStyle name="Salida 131 3" xfId="35108"/>
    <cellStyle name="Salida 131 4" xfId="35109"/>
    <cellStyle name="Salida 132" xfId="35110"/>
    <cellStyle name="Salida 132 2" xfId="35111"/>
    <cellStyle name="Salida 132 2 2" xfId="35112"/>
    <cellStyle name="Salida 132 2 3" xfId="35113"/>
    <cellStyle name="Salida 132 3" xfId="35114"/>
    <cellStyle name="Salida 132 4" xfId="35115"/>
    <cellStyle name="Salida 133" xfId="35116"/>
    <cellStyle name="Salida 133 2" xfId="35117"/>
    <cellStyle name="Salida 133 2 2" xfId="35118"/>
    <cellStyle name="Salida 133 2 3" xfId="35119"/>
    <cellStyle name="Salida 133 3" xfId="35120"/>
    <cellStyle name="Salida 133 4" xfId="35121"/>
    <cellStyle name="Salida 134" xfId="35122"/>
    <cellStyle name="Salida 134 2" xfId="35123"/>
    <cellStyle name="Salida 134 2 2" xfId="35124"/>
    <cellStyle name="Salida 134 2 3" xfId="35125"/>
    <cellStyle name="Salida 134 3" xfId="35126"/>
    <cellStyle name="Salida 134 4" xfId="35127"/>
    <cellStyle name="Salida 135" xfId="35128"/>
    <cellStyle name="Salida 135 2" xfId="35129"/>
    <cellStyle name="Salida 135 2 2" xfId="35130"/>
    <cellStyle name="Salida 135 2 3" xfId="35131"/>
    <cellStyle name="Salida 135 3" xfId="35132"/>
    <cellStyle name="Salida 135 4" xfId="35133"/>
    <cellStyle name="Salida 136" xfId="35134"/>
    <cellStyle name="Salida 136 2" xfId="35135"/>
    <cellStyle name="Salida 136 2 2" xfId="35136"/>
    <cellStyle name="Salida 136 2 3" xfId="35137"/>
    <cellStyle name="Salida 136 3" xfId="35138"/>
    <cellStyle name="Salida 136 4" xfId="35139"/>
    <cellStyle name="Salida 137" xfId="35140"/>
    <cellStyle name="Salida 137 2" xfId="35141"/>
    <cellStyle name="Salida 137 2 2" xfId="35142"/>
    <cellStyle name="Salida 137 2 3" xfId="35143"/>
    <cellStyle name="Salida 137 3" xfId="35144"/>
    <cellStyle name="Salida 137 4" xfId="35145"/>
    <cellStyle name="Salida 138" xfId="35146"/>
    <cellStyle name="Salida 138 2" xfId="35147"/>
    <cellStyle name="Salida 138 2 2" xfId="35148"/>
    <cellStyle name="Salida 138 2 3" xfId="35149"/>
    <cellStyle name="Salida 138 3" xfId="35150"/>
    <cellStyle name="Salida 138 4" xfId="35151"/>
    <cellStyle name="Salida 139" xfId="35152"/>
    <cellStyle name="Salida 139 2" xfId="35153"/>
    <cellStyle name="Salida 139 2 2" xfId="35154"/>
    <cellStyle name="Salida 139 2 3" xfId="35155"/>
    <cellStyle name="Salida 139 3" xfId="35156"/>
    <cellStyle name="Salida 139 4" xfId="35157"/>
    <cellStyle name="Salida 14" xfId="35158"/>
    <cellStyle name="Salida 14 2" xfId="35159"/>
    <cellStyle name="Salida 14 2 2" xfId="35160"/>
    <cellStyle name="Salida 14 2 3" xfId="35161"/>
    <cellStyle name="Salida 14 3" xfId="35162"/>
    <cellStyle name="Salida 14 4" xfId="35163"/>
    <cellStyle name="Salida 140" xfId="35164"/>
    <cellStyle name="Salida 140 2" xfId="35165"/>
    <cellStyle name="Salida 140 2 2" xfId="35166"/>
    <cellStyle name="Salida 140 2 3" xfId="35167"/>
    <cellStyle name="Salida 140 3" xfId="35168"/>
    <cellStyle name="Salida 140 4" xfId="35169"/>
    <cellStyle name="Salida 141" xfId="35170"/>
    <cellStyle name="Salida 141 2" xfId="35171"/>
    <cellStyle name="Salida 141 2 2" xfId="35172"/>
    <cellStyle name="Salida 141 2 3" xfId="35173"/>
    <cellStyle name="Salida 141 3" xfId="35174"/>
    <cellStyle name="Salida 141 4" xfId="35175"/>
    <cellStyle name="Salida 142" xfId="35176"/>
    <cellStyle name="Salida 142 2" xfId="35177"/>
    <cellStyle name="Salida 142 2 2" xfId="35178"/>
    <cellStyle name="Salida 142 2 3" xfId="35179"/>
    <cellStyle name="Salida 142 3" xfId="35180"/>
    <cellStyle name="Salida 142 4" xfId="35181"/>
    <cellStyle name="Salida 143" xfId="35182"/>
    <cellStyle name="Salida 143 2" xfId="35183"/>
    <cellStyle name="Salida 143 2 2" xfId="35184"/>
    <cellStyle name="Salida 143 2 3" xfId="35185"/>
    <cellStyle name="Salida 143 3" xfId="35186"/>
    <cellStyle name="Salida 143 4" xfId="35187"/>
    <cellStyle name="Salida 144" xfId="35188"/>
    <cellStyle name="Salida 144 2" xfId="35189"/>
    <cellStyle name="Salida 144 2 2" xfId="35190"/>
    <cellStyle name="Salida 144 2 3" xfId="35191"/>
    <cellStyle name="Salida 144 3" xfId="35192"/>
    <cellStyle name="Salida 144 4" xfId="35193"/>
    <cellStyle name="Salida 145" xfId="35194"/>
    <cellStyle name="Salida 145 2" xfId="35195"/>
    <cellStyle name="Salida 145 2 2" xfId="35196"/>
    <cellStyle name="Salida 145 2 3" xfId="35197"/>
    <cellStyle name="Salida 145 3" xfId="35198"/>
    <cellStyle name="Salida 145 4" xfId="35199"/>
    <cellStyle name="Salida 146" xfId="35200"/>
    <cellStyle name="Salida 146 2" xfId="35201"/>
    <cellStyle name="Salida 146 2 2" xfId="35202"/>
    <cellStyle name="Salida 146 2 3" xfId="35203"/>
    <cellStyle name="Salida 146 3" xfId="35204"/>
    <cellStyle name="Salida 146 4" xfId="35205"/>
    <cellStyle name="Salida 147" xfId="35206"/>
    <cellStyle name="Salida 147 2" xfId="35207"/>
    <cellStyle name="Salida 147 2 2" xfId="35208"/>
    <cellStyle name="Salida 147 2 3" xfId="35209"/>
    <cellStyle name="Salida 147 3" xfId="35210"/>
    <cellStyle name="Salida 147 4" xfId="35211"/>
    <cellStyle name="Salida 148" xfId="35212"/>
    <cellStyle name="Salida 148 2" xfId="35213"/>
    <cellStyle name="Salida 148 2 2" xfId="35214"/>
    <cellStyle name="Salida 148 2 3" xfId="35215"/>
    <cellStyle name="Salida 148 3" xfId="35216"/>
    <cellStyle name="Salida 148 4" xfId="35217"/>
    <cellStyle name="Salida 149" xfId="35218"/>
    <cellStyle name="Salida 149 2" xfId="35219"/>
    <cellStyle name="Salida 149 2 2" xfId="35220"/>
    <cellStyle name="Salida 149 2 3" xfId="35221"/>
    <cellStyle name="Salida 149 3" xfId="35222"/>
    <cellStyle name="Salida 149 4" xfId="35223"/>
    <cellStyle name="Salida 15" xfId="35224"/>
    <cellStyle name="Salida 15 2" xfId="35225"/>
    <cellStyle name="Salida 15 2 2" xfId="35226"/>
    <cellStyle name="Salida 15 2 3" xfId="35227"/>
    <cellStyle name="Salida 15 3" xfId="35228"/>
    <cellStyle name="Salida 15 4" xfId="35229"/>
    <cellStyle name="Salida 150" xfId="35230"/>
    <cellStyle name="Salida 150 2" xfId="35231"/>
    <cellStyle name="Salida 150 2 2" xfId="35232"/>
    <cellStyle name="Salida 150 2 3" xfId="35233"/>
    <cellStyle name="Salida 150 3" xfId="35234"/>
    <cellStyle name="Salida 150 4" xfId="35235"/>
    <cellStyle name="Salida 151" xfId="35236"/>
    <cellStyle name="Salida 151 2" xfId="35237"/>
    <cellStyle name="Salida 151 2 2" xfId="35238"/>
    <cellStyle name="Salida 151 2 3" xfId="35239"/>
    <cellStyle name="Salida 151 3" xfId="35240"/>
    <cellStyle name="Salida 151 4" xfId="35241"/>
    <cellStyle name="Salida 152" xfId="35242"/>
    <cellStyle name="Salida 152 2" xfId="35243"/>
    <cellStyle name="Salida 152 2 2" xfId="35244"/>
    <cellStyle name="Salida 152 2 3" xfId="35245"/>
    <cellStyle name="Salida 152 3" xfId="35246"/>
    <cellStyle name="Salida 152 4" xfId="35247"/>
    <cellStyle name="Salida 153" xfId="35248"/>
    <cellStyle name="Salida 153 2" xfId="35249"/>
    <cellStyle name="Salida 153 2 2" xfId="35250"/>
    <cellStyle name="Salida 153 2 3" xfId="35251"/>
    <cellStyle name="Salida 153 3" xfId="35252"/>
    <cellStyle name="Salida 153 4" xfId="35253"/>
    <cellStyle name="Salida 154" xfId="35254"/>
    <cellStyle name="Salida 154 2" xfId="35255"/>
    <cellStyle name="Salida 154 2 2" xfId="35256"/>
    <cellStyle name="Salida 154 2 3" xfId="35257"/>
    <cellStyle name="Salida 154 3" xfId="35258"/>
    <cellStyle name="Salida 154 4" xfId="35259"/>
    <cellStyle name="Salida 155" xfId="35260"/>
    <cellStyle name="Salida 155 2" xfId="35261"/>
    <cellStyle name="Salida 155 2 2" xfId="35262"/>
    <cellStyle name="Salida 155 2 3" xfId="35263"/>
    <cellStyle name="Salida 155 3" xfId="35264"/>
    <cellStyle name="Salida 155 4" xfId="35265"/>
    <cellStyle name="Salida 156" xfId="35266"/>
    <cellStyle name="Salida 156 2" xfId="35267"/>
    <cellStyle name="Salida 156 2 2" xfId="35268"/>
    <cellStyle name="Salida 156 2 3" xfId="35269"/>
    <cellStyle name="Salida 156 3" xfId="35270"/>
    <cellStyle name="Salida 156 4" xfId="35271"/>
    <cellStyle name="Salida 157" xfId="35272"/>
    <cellStyle name="Salida 157 2" xfId="35273"/>
    <cellStyle name="Salida 157 2 2" xfId="35274"/>
    <cellStyle name="Salida 157 2 3" xfId="35275"/>
    <cellStyle name="Salida 157 3" xfId="35276"/>
    <cellStyle name="Salida 157 4" xfId="35277"/>
    <cellStyle name="Salida 158" xfId="35278"/>
    <cellStyle name="Salida 158 2" xfId="35279"/>
    <cellStyle name="Salida 158 2 2" xfId="35280"/>
    <cellStyle name="Salida 158 2 3" xfId="35281"/>
    <cellStyle name="Salida 158 3" xfId="35282"/>
    <cellStyle name="Salida 158 4" xfId="35283"/>
    <cellStyle name="Salida 159" xfId="35284"/>
    <cellStyle name="Salida 159 2" xfId="35285"/>
    <cellStyle name="Salida 159 2 2" xfId="35286"/>
    <cellStyle name="Salida 159 2 3" xfId="35287"/>
    <cellStyle name="Salida 159 3" xfId="35288"/>
    <cellStyle name="Salida 159 4" xfId="35289"/>
    <cellStyle name="Salida 16" xfId="35290"/>
    <cellStyle name="Salida 16 2" xfId="35291"/>
    <cellStyle name="Salida 16 2 2" xfId="35292"/>
    <cellStyle name="Salida 16 2 3" xfId="35293"/>
    <cellStyle name="Salida 16 3" xfId="35294"/>
    <cellStyle name="Salida 16 4" xfId="35295"/>
    <cellStyle name="Salida 160" xfId="35296"/>
    <cellStyle name="Salida 160 2" xfId="35297"/>
    <cellStyle name="Salida 160 2 2" xfId="35298"/>
    <cellStyle name="Salida 160 2 3" xfId="35299"/>
    <cellStyle name="Salida 160 3" xfId="35300"/>
    <cellStyle name="Salida 160 4" xfId="35301"/>
    <cellStyle name="Salida 161" xfId="35302"/>
    <cellStyle name="Salida 161 2" xfId="35303"/>
    <cellStyle name="Salida 161 2 2" xfId="35304"/>
    <cellStyle name="Salida 161 2 3" xfId="35305"/>
    <cellStyle name="Salida 161 3" xfId="35306"/>
    <cellStyle name="Salida 161 4" xfId="35307"/>
    <cellStyle name="Salida 162" xfId="35308"/>
    <cellStyle name="Salida 162 2" xfId="35309"/>
    <cellStyle name="Salida 162 2 2" xfId="35310"/>
    <cellStyle name="Salida 162 2 3" xfId="35311"/>
    <cellStyle name="Salida 162 3" xfId="35312"/>
    <cellStyle name="Salida 162 4" xfId="35313"/>
    <cellStyle name="Salida 163" xfId="35314"/>
    <cellStyle name="Salida 163 2" xfId="35315"/>
    <cellStyle name="Salida 163 2 2" xfId="35316"/>
    <cellStyle name="Salida 163 2 3" xfId="35317"/>
    <cellStyle name="Salida 163 3" xfId="35318"/>
    <cellStyle name="Salida 163 4" xfId="35319"/>
    <cellStyle name="Salida 164" xfId="35320"/>
    <cellStyle name="Salida 164 2" xfId="35321"/>
    <cellStyle name="Salida 164 2 2" xfId="35322"/>
    <cellStyle name="Salida 164 2 3" xfId="35323"/>
    <cellStyle name="Salida 164 3" xfId="35324"/>
    <cellStyle name="Salida 164 4" xfId="35325"/>
    <cellStyle name="Salida 165" xfId="35326"/>
    <cellStyle name="Salida 165 2" xfId="35327"/>
    <cellStyle name="Salida 165 2 2" xfId="35328"/>
    <cellStyle name="Salida 165 2 3" xfId="35329"/>
    <cellStyle name="Salida 165 3" xfId="35330"/>
    <cellStyle name="Salida 165 4" xfId="35331"/>
    <cellStyle name="Salida 166" xfId="35332"/>
    <cellStyle name="Salida 166 2" xfId="35333"/>
    <cellStyle name="Salida 166 2 2" xfId="35334"/>
    <cellStyle name="Salida 166 2 3" xfId="35335"/>
    <cellStyle name="Salida 166 3" xfId="35336"/>
    <cellStyle name="Salida 166 4" xfId="35337"/>
    <cellStyle name="Salida 167" xfId="35338"/>
    <cellStyle name="Salida 167 2" xfId="35339"/>
    <cellStyle name="Salida 167 2 2" xfId="35340"/>
    <cellStyle name="Salida 167 2 3" xfId="35341"/>
    <cellStyle name="Salida 167 3" xfId="35342"/>
    <cellStyle name="Salida 167 4" xfId="35343"/>
    <cellStyle name="Salida 168" xfId="35344"/>
    <cellStyle name="Salida 168 2" xfId="35345"/>
    <cellStyle name="Salida 168 2 2" xfId="35346"/>
    <cellStyle name="Salida 168 2 3" xfId="35347"/>
    <cellStyle name="Salida 168 3" xfId="35348"/>
    <cellStyle name="Salida 168 4" xfId="35349"/>
    <cellStyle name="Salida 169" xfId="35350"/>
    <cellStyle name="Salida 169 2" xfId="35351"/>
    <cellStyle name="Salida 169 2 2" xfId="35352"/>
    <cellStyle name="Salida 169 2 3" xfId="35353"/>
    <cellStyle name="Salida 169 3" xfId="35354"/>
    <cellStyle name="Salida 169 4" xfId="35355"/>
    <cellStyle name="Salida 17" xfId="35356"/>
    <cellStyle name="Salida 17 2" xfId="35357"/>
    <cellStyle name="Salida 17 2 2" xfId="35358"/>
    <cellStyle name="Salida 17 2 3" xfId="35359"/>
    <cellStyle name="Salida 17 3" xfId="35360"/>
    <cellStyle name="Salida 17 4" xfId="35361"/>
    <cellStyle name="Salida 170" xfId="35362"/>
    <cellStyle name="Salida 170 2" xfId="35363"/>
    <cellStyle name="Salida 170 2 2" xfId="35364"/>
    <cellStyle name="Salida 170 2 3" xfId="35365"/>
    <cellStyle name="Salida 170 3" xfId="35366"/>
    <cellStyle name="Salida 170 4" xfId="35367"/>
    <cellStyle name="Salida 171" xfId="35368"/>
    <cellStyle name="Salida 171 2" xfId="35369"/>
    <cellStyle name="Salida 171 2 2" xfId="35370"/>
    <cellStyle name="Salida 171 2 3" xfId="35371"/>
    <cellStyle name="Salida 171 3" xfId="35372"/>
    <cellStyle name="Salida 171 4" xfId="35373"/>
    <cellStyle name="Salida 172" xfId="35374"/>
    <cellStyle name="Salida 172 2" xfId="35375"/>
    <cellStyle name="Salida 172 2 2" xfId="35376"/>
    <cellStyle name="Salida 172 2 3" xfId="35377"/>
    <cellStyle name="Salida 172 3" xfId="35378"/>
    <cellStyle name="Salida 172 4" xfId="35379"/>
    <cellStyle name="Salida 173" xfId="35380"/>
    <cellStyle name="Salida 173 2" xfId="35381"/>
    <cellStyle name="Salida 173 2 2" xfId="35382"/>
    <cellStyle name="Salida 173 2 3" xfId="35383"/>
    <cellStyle name="Salida 173 3" xfId="35384"/>
    <cellStyle name="Salida 173 4" xfId="35385"/>
    <cellStyle name="Salida 174" xfId="35386"/>
    <cellStyle name="Salida 174 2" xfId="35387"/>
    <cellStyle name="Salida 174 2 2" xfId="35388"/>
    <cellStyle name="Salida 174 2 3" xfId="35389"/>
    <cellStyle name="Salida 174 3" xfId="35390"/>
    <cellStyle name="Salida 174 4" xfId="35391"/>
    <cellStyle name="Salida 175" xfId="35392"/>
    <cellStyle name="Salida 175 2" xfId="35393"/>
    <cellStyle name="Salida 175 2 2" xfId="35394"/>
    <cellStyle name="Salida 175 2 3" xfId="35395"/>
    <cellStyle name="Salida 175 3" xfId="35396"/>
    <cellStyle name="Salida 175 4" xfId="35397"/>
    <cellStyle name="Salida 176" xfId="35398"/>
    <cellStyle name="Salida 176 2" xfId="35399"/>
    <cellStyle name="Salida 176 2 2" xfId="35400"/>
    <cellStyle name="Salida 176 2 3" xfId="35401"/>
    <cellStyle name="Salida 176 3" xfId="35402"/>
    <cellStyle name="Salida 176 4" xfId="35403"/>
    <cellStyle name="Salida 177" xfId="35404"/>
    <cellStyle name="Salida 177 2" xfId="35405"/>
    <cellStyle name="Salida 177 2 2" xfId="35406"/>
    <cellStyle name="Salida 177 2 3" xfId="35407"/>
    <cellStyle name="Salida 177 3" xfId="35408"/>
    <cellStyle name="Salida 177 4" xfId="35409"/>
    <cellStyle name="Salida 178" xfId="35410"/>
    <cellStyle name="Salida 178 2" xfId="35411"/>
    <cellStyle name="Salida 178 2 2" xfId="35412"/>
    <cellStyle name="Salida 178 2 3" xfId="35413"/>
    <cellStyle name="Salida 178 3" xfId="35414"/>
    <cellStyle name="Salida 178 4" xfId="35415"/>
    <cellStyle name="Salida 179" xfId="35416"/>
    <cellStyle name="Salida 179 2" xfId="35417"/>
    <cellStyle name="Salida 179 2 2" xfId="35418"/>
    <cellStyle name="Salida 179 2 3" xfId="35419"/>
    <cellStyle name="Salida 179 3" xfId="35420"/>
    <cellStyle name="Salida 179 4" xfId="35421"/>
    <cellStyle name="Salida 18" xfId="35422"/>
    <cellStyle name="Salida 18 2" xfId="35423"/>
    <cellStyle name="Salida 18 2 2" xfId="35424"/>
    <cellStyle name="Salida 18 2 3" xfId="35425"/>
    <cellStyle name="Salida 18 3" xfId="35426"/>
    <cellStyle name="Salida 18 4" xfId="35427"/>
    <cellStyle name="Salida 180" xfId="35428"/>
    <cellStyle name="Salida 180 2" xfId="35429"/>
    <cellStyle name="Salida 180 2 2" xfId="35430"/>
    <cellStyle name="Salida 180 2 3" xfId="35431"/>
    <cellStyle name="Salida 180 3" xfId="35432"/>
    <cellStyle name="Salida 180 4" xfId="35433"/>
    <cellStyle name="Salida 181" xfId="35434"/>
    <cellStyle name="Salida 181 2" xfId="35435"/>
    <cellStyle name="Salida 181 2 2" xfId="35436"/>
    <cellStyle name="Salida 181 2 3" xfId="35437"/>
    <cellStyle name="Salida 181 3" xfId="35438"/>
    <cellStyle name="Salida 181 4" xfId="35439"/>
    <cellStyle name="Salida 182" xfId="35440"/>
    <cellStyle name="Salida 182 2" xfId="35441"/>
    <cellStyle name="Salida 182 2 2" xfId="35442"/>
    <cellStyle name="Salida 182 2 3" xfId="35443"/>
    <cellStyle name="Salida 182 3" xfId="35444"/>
    <cellStyle name="Salida 182 4" xfId="35445"/>
    <cellStyle name="Salida 183" xfId="35446"/>
    <cellStyle name="Salida 183 2" xfId="35447"/>
    <cellStyle name="Salida 183 2 2" xfId="35448"/>
    <cellStyle name="Salida 183 2 3" xfId="35449"/>
    <cellStyle name="Salida 183 3" xfId="35450"/>
    <cellStyle name="Salida 183 4" xfId="35451"/>
    <cellStyle name="Salida 184" xfId="35452"/>
    <cellStyle name="Salida 184 2" xfId="35453"/>
    <cellStyle name="Salida 184 2 2" xfId="35454"/>
    <cellStyle name="Salida 184 2 3" xfId="35455"/>
    <cellStyle name="Salida 184 3" xfId="35456"/>
    <cellStyle name="Salida 184 4" xfId="35457"/>
    <cellStyle name="Salida 185" xfId="35458"/>
    <cellStyle name="Salida 185 2" xfId="35459"/>
    <cellStyle name="Salida 185 2 2" xfId="35460"/>
    <cellStyle name="Salida 185 2 3" xfId="35461"/>
    <cellStyle name="Salida 185 3" xfId="35462"/>
    <cellStyle name="Salida 185 4" xfId="35463"/>
    <cellStyle name="Salida 186" xfId="35464"/>
    <cellStyle name="Salida 186 2" xfId="35465"/>
    <cellStyle name="Salida 186 2 2" xfId="35466"/>
    <cellStyle name="Salida 186 2 3" xfId="35467"/>
    <cellStyle name="Salida 186 3" xfId="35468"/>
    <cellStyle name="Salida 186 4" xfId="35469"/>
    <cellStyle name="Salida 187" xfId="35470"/>
    <cellStyle name="Salida 187 2" xfId="35471"/>
    <cellStyle name="Salida 187 2 2" xfId="35472"/>
    <cellStyle name="Salida 187 2 3" xfId="35473"/>
    <cellStyle name="Salida 187 3" xfId="35474"/>
    <cellStyle name="Salida 187 4" xfId="35475"/>
    <cellStyle name="Salida 188" xfId="35476"/>
    <cellStyle name="Salida 188 2" xfId="35477"/>
    <cellStyle name="Salida 188 2 2" xfId="35478"/>
    <cellStyle name="Salida 188 2 3" xfId="35479"/>
    <cellStyle name="Salida 188 3" xfId="35480"/>
    <cellStyle name="Salida 188 4" xfId="35481"/>
    <cellStyle name="Salida 189" xfId="35482"/>
    <cellStyle name="Salida 189 2" xfId="35483"/>
    <cellStyle name="Salida 189 2 2" xfId="35484"/>
    <cellStyle name="Salida 189 2 3" xfId="35485"/>
    <cellStyle name="Salida 189 3" xfId="35486"/>
    <cellStyle name="Salida 189 4" xfId="35487"/>
    <cellStyle name="Salida 19" xfId="35488"/>
    <cellStyle name="Salida 19 2" xfId="35489"/>
    <cellStyle name="Salida 19 2 2" xfId="35490"/>
    <cellStyle name="Salida 19 2 3" xfId="35491"/>
    <cellStyle name="Salida 19 3" xfId="35492"/>
    <cellStyle name="Salida 19 4" xfId="35493"/>
    <cellStyle name="Salida 190" xfId="35494"/>
    <cellStyle name="Salida 190 2" xfId="35495"/>
    <cellStyle name="Salida 190 2 2" xfId="35496"/>
    <cellStyle name="Salida 190 2 3" xfId="35497"/>
    <cellStyle name="Salida 190 3" xfId="35498"/>
    <cellStyle name="Salida 190 4" xfId="35499"/>
    <cellStyle name="Salida 2" xfId="209"/>
    <cellStyle name="Salida 2 10" xfId="35500"/>
    <cellStyle name="Salida 2 11" xfId="35501"/>
    <cellStyle name="Salida 2 12" xfId="35502"/>
    <cellStyle name="Salida 2 13" xfId="35503"/>
    <cellStyle name="Salida 2 14" xfId="35504"/>
    <cellStyle name="Salida 2 15" xfId="35505"/>
    <cellStyle name="Salida 2 2" xfId="35506"/>
    <cellStyle name="Salida 2 2 2" xfId="35507"/>
    <cellStyle name="Salida 2 2 3" xfId="35508"/>
    <cellStyle name="Salida 2 3" xfId="35509"/>
    <cellStyle name="Salida 2 4" xfId="35510"/>
    <cellStyle name="Salida 2 5" xfId="35511"/>
    <cellStyle name="Salida 2 6" xfId="35512"/>
    <cellStyle name="Salida 2 7" xfId="35513"/>
    <cellStyle name="Salida 2 8" xfId="35514"/>
    <cellStyle name="Salida 2 9" xfId="35515"/>
    <cellStyle name="Salida 20" xfId="35516"/>
    <cellStyle name="Salida 20 2" xfId="35517"/>
    <cellStyle name="Salida 20 2 2" xfId="35518"/>
    <cellStyle name="Salida 20 2 3" xfId="35519"/>
    <cellStyle name="Salida 20 3" xfId="35520"/>
    <cellStyle name="Salida 20 4" xfId="35521"/>
    <cellStyle name="Salida 21" xfId="35522"/>
    <cellStyle name="Salida 21 2" xfId="35523"/>
    <cellStyle name="Salida 21 2 2" xfId="35524"/>
    <cellStyle name="Salida 21 2 3" xfId="35525"/>
    <cellStyle name="Salida 21 3" xfId="35526"/>
    <cellStyle name="Salida 21 4" xfId="35527"/>
    <cellStyle name="Salida 22" xfId="35528"/>
    <cellStyle name="Salida 22 2" xfId="35529"/>
    <cellStyle name="Salida 22 2 2" xfId="35530"/>
    <cellStyle name="Salida 22 2 3" xfId="35531"/>
    <cellStyle name="Salida 22 3" xfId="35532"/>
    <cellStyle name="Salida 22 4" xfId="35533"/>
    <cellStyle name="Salida 23" xfId="35534"/>
    <cellStyle name="Salida 23 2" xfId="35535"/>
    <cellStyle name="Salida 23 2 2" xfId="35536"/>
    <cellStyle name="Salida 23 2 3" xfId="35537"/>
    <cellStyle name="Salida 23 3" xfId="35538"/>
    <cellStyle name="Salida 23 4" xfId="35539"/>
    <cellStyle name="Salida 24" xfId="35540"/>
    <cellStyle name="Salida 24 2" xfId="35541"/>
    <cellStyle name="Salida 24 2 2" xfId="35542"/>
    <cellStyle name="Salida 24 2 3" xfId="35543"/>
    <cellStyle name="Salida 24 3" xfId="35544"/>
    <cellStyle name="Salida 24 4" xfId="35545"/>
    <cellStyle name="Salida 25" xfId="35546"/>
    <cellStyle name="Salida 25 2" xfId="35547"/>
    <cellStyle name="Salida 25 2 2" xfId="35548"/>
    <cellStyle name="Salida 25 2 3" xfId="35549"/>
    <cellStyle name="Salida 25 3" xfId="35550"/>
    <cellStyle name="Salida 25 4" xfId="35551"/>
    <cellStyle name="Salida 26" xfId="35552"/>
    <cellStyle name="Salida 26 2" xfId="35553"/>
    <cellStyle name="Salida 26 2 2" xfId="35554"/>
    <cellStyle name="Salida 26 2 3" xfId="35555"/>
    <cellStyle name="Salida 26 3" xfId="35556"/>
    <cellStyle name="Salida 26 4" xfId="35557"/>
    <cellStyle name="Salida 27" xfId="35558"/>
    <cellStyle name="Salida 27 2" xfId="35559"/>
    <cellStyle name="Salida 27 2 2" xfId="35560"/>
    <cellStyle name="Salida 27 2 3" xfId="35561"/>
    <cellStyle name="Salida 27 3" xfId="35562"/>
    <cellStyle name="Salida 27 4" xfId="35563"/>
    <cellStyle name="Salida 28" xfId="35564"/>
    <cellStyle name="Salida 28 2" xfId="35565"/>
    <cellStyle name="Salida 28 2 2" xfId="35566"/>
    <cellStyle name="Salida 28 2 3" xfId="35567"/>
    <cellStyle name="Salida 28 3" xfId="35568"/>
    <cellStyle name="Salida 28 4" xfId="35569"/>
    <cellStyle name="Salida 29" xfId="35570"/>
    <cellStyle name="Salida 29 2" xfId="35571"/>
    <cellStyle name="Salida 29 2 2" xfId="35572"/>
    <cellStyle name="Salida 29 2 3" xfId="35573"/>
    <cellStyle name="Salida 29 3" xfId="35574"/>
    <cellStyle name="Salida 29 4" xfId="35575"/>
    <cellStyle name="Salida 3" xfId="210"/>
    <cellStyle name="Salida 3 2" xfId="35576"/>
    <cellStyle name="Salida 3 2 2" xfId="35577"/>
    <cellStyle name="Salida 3 2 3" xfId="35578"/>
    <cellStyle name="Salida 3 3" xfId="35579"/>
    <cellStyle name="Salida 3 4" xfId="35580"/>
    <cellStyle name="Salida 3 5" xfId="35581"/>
    <cellStyle name="Salida 30" xfId="35582"/>
    <cellStyle name="Salida 30 2" xfId="35583"/>
    <cellStyle name="Salida 30 2 2" xfId="35584"/>
    <cellStyle name="Salida 30 2 3" xfId="35585"/>
    <cellStyle name="Salida 30 3" xfId="35586"/>
    <cellStyle name="Salida 30 4" xfId="35587"/>
    <cellStyle name="Salida 31" xfId="35588"/>
    <cellStyle name="Salida 31 2" xfId="35589"/>
    <cellStyle name="Salida 31 2 2" xfId="35590"/>
    <cellStyle name="Salida 31 2 3" xfId="35591"/>
    <cellStyle name="Salida 31 3" xfId="35592"/>
    <cellStyle name="Salida 31 4" xfId="35593"/>
    <cellStyle name="Salida 32" xfId="35594"/>
    <cellStyle name="Salida 32 2" xfId="35595"/>
    <cellStyle name="Salida 32 2 2" xfId="35596"/>
    <cellStyle name="Salida 32 2 3" xfId="35597"/>
    <cellStyle name="Salida 32 3" xfId="35598"/>
    <cellStyle name="Salida 32 4" xfId="35599"/>
    <cellStyle name="Salida 33" xfId="35600"/>
    <cellStyle name="Salida 33 2" xfId="35601"/>
    <cellStyle name="Salida 33 2 2" xfId="35602"/>
    <cellStyle name="Salida 33 2 3" xfId="35603"/>
    <cellStyle name="Salida 33 3" xfId="35604"/>
    <cellStyle name="Salida 33 4" xfId="35605"/>
    <cellStyle name="Salida 34" xfId="35606"/>
    <cellStyle name="Salida 34 2" xfId="35607"/>
    <cellStyle name="Salida 34 2 2" xfId="35608"/>
    <cellStyle name="Salida 34 2 3" xfId="35609"/>
    <cellStyle name="Salida 34 3" xfId="35610"/>
    <cellStyle name="Salida 34 4" xfId="35611"/>
    <cellStyle name="Salida 35" xfId="35612"/>
    <cellStyle name="Salida 35 2" xfId="35613"/>
    <cellStyle name="Salida 35 2 2" xfId="35614"/>
    <cellStyle name="Salida 35 2 3" xfId="35615"/>
    <cellStyle name="Salida 35 3" xfId="35616"/>
    <cellStyle name="Salida 35 4" xfId="35617"/>
    <cellStyle name="Salida 36" xfId="35618"/>
    <cellStyle name="Salida 36 2" xfId="35619"/>
    <cellStyle name="Salida 36 2 2" xfId="35620"/>
    <cellStyle name="Salida 36 2 3" xfId="35621"/>
    <cellStyle name="Salida 36 3" xfId="35622"/>
    <cellStyle name="Salida 36 4" xfId="35623"/>
    <cellStyle name="Salida 37" xfId="35624"/>
    <cellStyle name="Salida 37 2" xfId="35625"/>
    <cellStyle name="Salida 37 2 2" xfId="35626"/>
    <cellStyle name="Salida 37 2 3" xfId="35627"/>
    <cellStyle name="Salida 37 3" xfId="35628"/>
    <cellStyle name="Salida 37 4" xfId="35629"/>
    <cellStyle name="Salida 38" xfId="35630"/>
    <cellStyle name="Salida 38 2" xfId="35631"/>
    <cellStyle name="Salida 38 2 2" xfId="35632"/>
    <cellStyle name="Salida 38 2 3" xfId="35633"/>
    <cellStyle name="Salida 38 3" xfId="35634"/>
    <cellStyle name="Salida 38 4" xfId="35635"/>
    <cellStyle name="Salida 39" xfId="35636"/>
    <cellStyle name="Salida 39 2" xfId="35637"/>
    <cellStyle name="Salida 39 2 2" xfId="35638"/>
    <cellStyle name="Salida 39 2 3" xfId="35639"/>
    <cellStyle name="Salida 39 3" xfId="35640"/>
    <cellStyle name="Salida 39 4" xfId="35641"/>
    <cellStyle name="Salida 4" xfId="211"/>
    <cellStyle name="Salida 4 2" xfId="35642"/>
    <cellStyle name="Salida 4 2 2" xfId="35643"/>
    <cellStyle name="Salida 4 2 3" xfId="35644"/>
    <cellStyle name="Salida 4 3" xfId="35645"/>
    <cellStyle name="Salida 4 4" xfId="35646"/>
    <cellStyle name="Salida 4 5" xfId="35647"/>
    <cellStyle name="Salida 40" xfId="35648"/>
    <cellStyle name="Salida 40 2" xfId="35649"/>
    <cellStyle name="Salida 40 2 2" xfId="35650"/>
    <cellStyle name="Salida 40 2 3" xfId="35651"/>
    <cellStyle name="Salida 40 3" xfId="35652"/>
    <cellStyle name="Salida 40 4" xfId="35653"/>
    <cellStyle name="Salida 41" xfId="35654"/>
    <cellStyle name="Salida 41 2" xfId="35655"/>
    <cellStyle name="Salida 41 2 2" xfId="35656"/>
    <cellStyle name="Salida 41 2 3" xfId="35657"/>
    <cellStyle name="Salida 41 3" xfId="35658"/>
    <cellStyle name="Salida 41 4" xfId="35659"/>
    <cellStyle name="Salida 42" xfId="35660"/>
    <cellStyle name="Salida 42 2" xfId="35661"/>
    <cellStyle name="Salida 42 2 2" xfId="35662"/>
    <cellStyle name="Salida 42 2 3" xfId="35663"/>
    <cellStyle name="Salida 42 3" xfId="35664"/>
    <cellStyle name="Salida 42 4" xfId="35665"/>
    <cellStyle name="Salida 43" xfId="35666"/>
    <cellStyle name="Salida 43 2" xfId="35667"/>
    <cellStyle name="Salida 43 2 2" xfId="35668"/>
    <cellStyle name="Salida 43 2 3" xfId="35669"/>
    <cellStyle name="Salida 43 3" xfId="35670"/>
    <cellStyle name="Salida 43 4" xfId="35671"/>
    <cellStyle name="Salida 44" xfId="35672"/>
    <cellStyle name="Salida 44 2" xfId="35673"/>
    <cellStyle name="Salida 44 2 2" xfId="35674"/>
    <cellStyle name="Salida 44 2 3" xfId="35675"/>
    <cellStyle name="Salida 44 3" xfId="35676"/>
    <cellStyle name="Salida 44 4" xfId="35677"/>
    <cellStyle name="Salida 45" xfId="35678"/>
    <cellStyle name="Salida 45 2" xfId="35679"/>
    <cellStyle name="Salida 45 2 2" xfId="35680"/>
    <cellStyle name="Salida 45 2 3" xfId="35681"/>
    <cellStyle name="Salida 45 3" xfId="35682"/>
    <cellStyle name="Salida 45 4" xfId="35683"/>
    <cellStyle name="Salida 46" xfId="35684"/>
    <cellStyle name="Salida 46 2" xfId="35685"/>
    <cellStyle name="Salida 46 2 2" xfId="35686"/>
    <cellStyle name="Salida 46 2 3" xfId="35687"/>
    <cellStyle name="Salida 46 3" xfId="35688"/>
    <cellStyle name="Salida 46 4" xfId="35689"/>
    <cellStyle name="Salida 47" xfId="35690"/>
    <cellStyle name="Salida 47 2" xfId="35691"/>
    <cellStyle name="Salida 47 2 2" xfId="35692"/>
    <cellStyle name="Salida 47 2 3" xfId="35693"/>
    <cellStyle name="Salida 47 3" xfId="35694"/>
    <cellStyle name="Salida 47 4" xfId="35695"/>
    <cellStyle name="Salida 48" xfId="35696"/>
    <cellStyle name="Salida 48 2" xfId="35697"/>
    <cellStyle name="Salida 48 2 2" xfId="35698"/>
    <cellStyle name="Salida 48 2 3" xfId="35699"/>
    <cellStyle name="Salida 48 3" xfId="35700"/>
    <cellStyle name="Salida 48 4" xfId="35701"/>
    <cellStyle name="Salida 49" xfId="35702"/>
    <cellStyle name="Salida 49 2" xfId="35703"/>
    <cellStyle name="Salida 49 2 2" xfId="35704"/>
    <cellStyle name="Salida 49 2 3" xfId="35705"/>
    <cellStyle name="Salida 49 3" xfId="35706"/>
    <cellStyle name="Salida 49 4" xfId="35707"/>
    <cellStyle name="Salida 5" xfId="35708"/>
    <cellStyle name="Salida 5 2" xfId="35709"/>
    <cellStyle name="Salida 5 2 2" xfId="35710"/>
    <cellStyle name="Salida 5 2 3" xfId="35711"/>
    <cellStyle name="Salida 5 3" xfId="35712"/>
    <cellStyle name="Salida 5 4" xfId="35713"/>
    <cellStyle name="Salida 50" xfId="35714"/>
    <cellStyle name="Salida 50 2" xfId="35715"/>
    <cellStyle name="Salida 50 2 2" xfId="35716"/>
    <cellStyle name="Salida 50 2 3" xfId="35717"/>
    <cellStyle name="Salida 50 3" xfId="35718"/>
    <cellStyle name="Salida 50 4" xfId="35719"/>
    <cellStyle name="Salida 51" xfId="35720"/>
    <cellStyle name="Salida 51 2" xfId="35721"/>
    <cellStyle name="Salida 51 2 2" xfId="35722"/>
    <cellStyle name="Salida 51 2 3" xfId="35723"/>
    <cellStyle name="Salida 51 3" xfId="35724"/>
    <cellStyle name="Salida 51 4" xfId="35725"/>
    <cellStyle name="Salida 52" xfId="35726"/>
    <cellStyle name="Salida 52 2" xfId="35727"/>
    <cellStyle name="Salida 52 2 2" xfId="35728"/>
    <cellStyle name="Salida 52 2 3" xfId="35729"/>
    <cellStyle name="Salida 52 3" xfId="35730"/>
    <cellStyle name="Salida 52 4" xfId="35731"/>
    <cellStyle name="Salida 53" xfId="35732"/>
    <cellStyle name="Salida 53 2" xfId="35733"/>
    <cellStyle name="Salida 53 2 2" xfId="35734"/>
    <cellStyle name="Salida 53 2 3" xfId="35735"/>
    <cellStyle name="Salida 53 3" xfId="35736"/>
    <cellStyle name="Salida 53 4" xfId="35737"/>
    <cellStyle name="Salida 54" xfId="35738"/>
    <cellStyle name="Salida 54 2" xfId="35739"/>
    <cellStyle name="Salida 54 2 2" xfId="35740"/>
    <cellStyle name="Salida 54 2 3" xfId="35741"/>
    <cellStyle name="Salida 54 3" xfId="35742"/>
    <cellStyle name="Salida 54 4" xfId="35743"/>
    <cellStyle name="Salida 55" xfId="35744"/>
    <cellStyle name="Salida 55 2" xfId="35745"/>
    <cellStyle name="Salida 55 2 2" xfId="35746"/>
    <cellStyle name="Salida 55 2 3" xfId="35747"/>
    <cellStyle name="Salida 55 3" xfId="35748"/>
    <cellStyle name="Salida 55 4" xfId="35749"/>
    <cellStyle name="Salida 56" xfId="35750"/>
    <cellStyle name="Salida 56 2" xfId="35751"/>
    <cellStyle name="Salida 56 2 2" xfId="35752"/>
    <cellStyle name="Salida 56 2 3" xfId="35753"/>
    <cellStyle name="Salida 56 3" xfId="35754"/>
    <cellStyle name="Salida 56 4" xfId="35755"/>
    <cellStyle name="Salida 57" xfId="35756"/>
    <cellStyle name="Salida 57 2" xfId="35757"/>
    <cellStyle name="Salida 57 2 2" xfId="35758"/>
    <cellStyle name="Salida 57 2 3" xfId="35759"/>
    <cellStyle name="Salida 57 3" xfId="35760"/>
    <cellStyle name="Salida 57 4" xfId="35761"/>
    <cellStyle name="Salida 58" xfId="35762"/>
    <cellStyle name="Salida 58 2" xfId="35763"/>
    <cellStyle name="Salida 58 2 2" xfId="35764"/>
    <cellStyle name="Salida 58 2 3" xfId="35765"/>
    <cellStyle name="Salida 58 3" xfId="35766"/>
    <cellStyle name="Salida 58 4" xfId="35767"/>
    <cellStyle name="Salida 59" xfId="35768"/>
    <cellStyle name="Salida 59 2" xfId="35769"/>
    <cellStyle name="Salida 59 2 2" xfId="35770"/>
    <cellStyle name="Salida 59 2 3" xfId="35771"/>
    <cellStyle name="Salida 59 3" xfId="35772"/>
    <cellStyle name="Salida 59 4" xfId="35773"/>
    <cellStyle name="Salida 6" xfId="35774"/>
    <cellStyle name="Salida 6 2" xfId="35775"/>
    <cellStyle name="Salida 6 2 2" xfId="35776"/>
    <cellStyle name="Salida 6 2 3" xfId="35777"/>
    <cellStyle name="Salida 6 3" xfId="35778"/>
    <cellStyle name="Salida 6 4" xfId="35779"/>
    <cellStyle name="Salida 60" xfId="35780"/>
    <cellStyle name="Salida 60 2" xfId="35781"/>
    <cellStyle name="Salida 60 2 2" xfId="35782"/>
    <cellStyle name="Salida 60 2 3" xfId="35783"/>
    <cellStyle name="Salida 60 3" xfId="35784"/>
    <cellStyle name="Salida 60 4" xfId="35785"/>
    <cellStyle name="Salida 61" xfId="35786"/>
    <cellStyle name="Salida 61 2" xfId="35787"/>
    <cellStyle name="Salida 61 2 2" xfId="35788"/>
    <cellStyle name="Salida 61 2 3" xfId="35789"/>
    <cellStyle name="Salida 61 3" xfId="35790"/>
    <cellStyle name="Salida 61 4" xfId="35791"/>
    <cellStyle name="Salida 62" xfId="35792"/>
    <cellStyle name="Salida 62 2" xfId="35793"/>
    <cellStyle name="Salida 62 2 2" xfId="35794"/>
    <cellStyle name="Salida 62 2 3" xfId="35795"/>
    <cellStyle name="Salida 62 3" xfId="35796"/>
    <cellStyle name="Salida 62 4" xfId="35797"/>
    <cellStyle name="Salida 63" xfId="35798"/>
    <cellStyle name="Salida 63 2" xfId="35799"/>
    <cellStyle name="Salida 63 2 2" xfId="35800"/>
    <cellStyle name="Salida 63 2 3" xfId="35801"/>
    <cellStyle name="Salida 63 3" xfId="35802"/>
    <cellStyle name="Salida 63 4" xfId="35803"/>
    <cellStyle name="Salida 64" xfId="35804"/>
    <cellStyle name="Salida 64 2" xfId="35805"/>
    <cellStyle name="Salida 64 2 2" xfId="35806"/>
    <cellStyle name="Salida 64 2 3" xfId="35807"/>
    <cellStyle name="Salida 64 3" xfId="35808"/>
    <cellStyle name="Salida 64 4" xfId="35809"/>
    <cellStyle name="Salida 65" xfId="35810"/>
    <cellStyle name="Salida 65 2" xfId="35811"/>
    <cellStyle name="Salida 65 2 2" xfId="35812"/>
    <cellStyle name="Salida 65 2 3" xfId="35813"/>
    <cellStyle name="Salida 65 3" xfId="35814"/>
    <cellStyle name="Salida 65 4" xfId="35815"/>
    <cellStyle name="Salida 66" xfId="35816"/>
    <cellStyle name="Salida 66 2" xfId="35817"/>
    <cellStyle name="Salida 66 2 2" xfId="35818"/>
    <cellStyle name="Salida 66 2 3" xfId="35819"/>
    <cellStyle name="Salida 66 3" xfId="35820"/>
    <cellStyle name="Salida 66 4" xfId="35821"/>
    <cellStyle name="Salida 67" xfId="35822"/>
    <cellStyle name="Salida 67 2" xfId="35823"/>
    <cellStyle name="Salida 67 2 2" xfId="35824"/>
    <cellStyle name="Salida 67 2 3" xfId="35825"/>
    <cellStyle name="Salida 67 3" xfId="35826"/>
    <cellStyle name="Salida 67 4" xfId="35827"/>
    <cellStyle name="Salida 68" xfId="35828"/>
    <cellStyle name="Salida 68 2" xfId="35829"/>
    <cellStyle name="Salida 68 2 2" xfId="35830"/>
    <cellStyle name="Salida 68 2 3" xfId="35831"/>
    <cellStyle name="Salida 68 3" xfId="35832"/>
    <cellStyle name="Salida 68 4" xfId="35833"/>
    <cellStyle name="Salida 69" xfId="35834"/>
    <cellStyle name="Salida 69 2" xfId="35835"/>
    <cellStyle name="Salida 69 2 2" xfId="35836"/>
    <cellStyle name="Salida 69 2 3" xfId="35837"/>
    <cellStyle name="Salida 69 3" xfId="35838"/>
    <cellStyle name="Salida 69 4" xfId="35839"/>
    <cellStyle name="Salida 7" xfId="35840"/>
    <cellStyle name="Salida 7 2" xfId="35841"/>
    <cellStyle name="Salida 7 2 2" xfId="35842"/>
    <cellStyle name="Salida 7 2 3" xfId="35843"/>
    <cellStyle name="Salida 7 3" xfId="35844"/>
    <cellStyle name="Salida 7 4" xfId="35845"/>
    <cellStyle name="Salida 70" xfId="35846"/>
    <cellStyle name="Salida 70 2" xfId="35847"/>
    <cellStyle name="Salida 70 2 2" xfId="35848"/>
    <cellStyle name="Salida 70 2 3" xfId="35849"/>
    <cellStyle name="Salida 70 3" xfId="35850"/>
    <cellStyle name="Salida 70 4" xfId="35851"/>
    <cellStyle name="Salida 71" xfId="35852"/>
    <cellStyle name="Salida 71 2" xfId="35853"/>
    <cellStyle name="Salida 71 2 2" xfId="35854"/>
    <cellStyle name="Salida 71 2 3" xfId="35855"/>
    <cellStyle name="Salida 71 3" xfId="35856"/>
    <cellStyle name="Salida 71 4" xfId="35857"/>
    <cellStyle name="Salida 72" xfId="35858"/>
    <cellStyle name="Salida 72 2" xfId="35859"/>
    <cellStyle name="Salida 72 2 2" xfId="35860"/>
    <cellStyle name="Salida 72 2 3" xfId="35861"/>
    <cellStyle name="Salida 72 3" xfId="35862"/>
    <cellStyle name="Salida 72 4" xfId="35863"/>
    <cellStyle name="Salida 73" xfId="35864"/>
    <cellStyle name="Salida 73 2" xfId="35865"/>
    <cellStyle name="Salida 73 2 2" xfId="35866"/>
    <cellStyle name="Salida 73 2 3" xfId="35867"/>
    <cellStyle name="Salida 73 3" xfId="35868"/>
    <cellStyle name="Salida 73 4" xfId="35869"/>
    <cellStyle name="Salida 74" xfId="35870"/>
    <cellStyle name="Salida 74 2" xfId="35871"/>
    <cellStyle name="Salida 74 2 2" xfId="35872"/>
    <cellStyle name="Salida 74 2 3" xfId="35873"/>
    <cellStyle name="Salida 74 3" xfId="35874"/>
    <cellStyle name="Salida 74 4" xfId="35875"/>
    <cellStyle name="Salida 75" xfId="35876"/>
    <cellStyle name="Salida 75 2" xfId="35877"/>
    <cellStyle name="Salida 75 2 2" xfId="35878"/>
    <cellStyle name="Salida 75 2 3" xfId="35879"/>
    <cellStyle name="Salida 75 3" xfId="35880"/>
    <cellStyle name="Salida 75 4" xfId="35881"/>
    <cellStyle name="Salida 76" xfId="35882"/>
    <cellStyle name="Salida 76 2" xfId="35883"/>
    <cellStyle name="Salida 76 2 2" xfId="35884"/>
    <cellStyle name="Salida 76 2 3" xfId="35885"/>
    <cellStyle name="Salida 76 3" xfId="35886"/>
    <cellStyle name="Salida 76 4" xfId="35887"/>
    <cellStyle name="Salida 77" xfId="35888"/>
    <cellStyle name="Salida 77 2" xfId="35889"/>
    <cellStyle name="Salida 77 2 2" xfId="35890"/>
    <cellStyle name="Salida 77 2 3" xfId="35891"/>
    <cellStyle name="Salida 77 3" xfId="35892"/>
    <cellStyle name="Salida 77 4" xfId="35893"/>
    <cellStyle name="Salida 78" xfId="35894"/>
    <cellStyle name="Salida 78 2" xfId="35895"/>
    <cellStyle name="Salida 78 2 2" xfId="35896"/>
    <cellStyle name="Salida 78 2 3" xfId="35897"/>
    <cellStyle name="Salida 78 3" xfId="35898"/>
    <cellStyle name="Salida 78 4" xfId="35899"/>
    <cellStyle name="Salida 79" xfId="35900"/>
    <cellStyle name="Salida 79 2" xfId="35901"/>
    <cellStyle name="Salida 79 2 2" xfId="35902"/>
    <cellStyle name="Salida 79 2 3" xfId="35903"/>
    <cellStyle name="Salida 79 3" xfId="35904"/>
    <cellStyle name="Salida 79 4" xfId="35905"/>
    <cellStyle name="Salida 8" xfId="35906"/>
    <cellStyle name="Salida 8 2" xfId="35907"/>
    <cellStyle name="Salida 8 2 2" xfId="35908"/>
    <cellStyle name="Salida 8 2 3" xfId="35909"/>
    <cellStyle name="Salida 8 3" xfId="35910"/>
    <cellStyle name="Salida 8 4" xfId="35911"/>
    <cellStyle name="Salida 80" xfId="35912"/>
    <cellStyle name="Salida 80 2" xfId="35913"/>
    <cellStyle name="Salida 80 2 2" xfId="35914"/>
    <cellStyle name="Salida 80 2 3" xfId="35915"/>
    <cellStyle name="Salida 80 3" xfId="35916"/>
    <cellStyle name="Salida 80 4" xfId="35917"/>
    <cellStyle name="Salida 81" xfId="35918"/>
    <cellStyle name="Salida 81 2" xfId="35919"/>
    <cellStyle name="Salida 81 2 2" xfId="35920"/>
    <cellStyle name="Salida 81 2 3" xfId="35921"/>
    <cellStyle name="Salida 81 3" xfId="35922"/>
    <cellStyle name="Salida 81 4" xfId="35923"/>
    <cellStyle name="Salida 82" xfId="35924"/>
    <cellStyle name="Salida 82 2" xfId="35925"/>
    <cellStyle name="Salida 82 2 2" xfId="35926"/>
    <cellStyle name="Salida 82 2 3" xfId="35927"/>
    <cellStyle name="Salida 82 3" xfId="35928"/>
    <cellStyle name="Salida 82 4" xfId="35929"/>
    <cellStyle name="Salida 83" xfId="35930"/>
    <cellStyle name="Salida 83 2" xfId="35931"/>
    <cellStyle name="Salida 83 2 2" xfId="35932"/>
    <cellStyle name="Salida 83 2 3" xfId="35933"/>
    <cellStyle name="Salida 83 3" xfId="35934"/>
    <cellStyle name="Salida 83 4" xfId="35935"/>
    <cellStyle name="Salida 84" xfId="35936"/>
    <cellStyle name="Salida 84 2" xfId="35937"/>
    <cellStyle name="Salida 84 2 2" xfId="35938"/>
    <cellStyle name="Salida 84 2 3" xfId="35939"/>
    <cellStyle name="Salida 84 3" xfId="35940"/>
    <cellStyle name="Salida 84 4" xfId="35941"/>
    <cellStyle name="Salida 85" xfId="35942"/>
    <cellStyle name="Salida 85 2" xfId="35943"/>
    <cellStyle name="Salida 85 2 2" xfId="35944"/>
    <cellStyle name="Salida 85 2 3" xfId="35945"/>
    <cellStyle name="Salida 85 3" xfId="35946"/>
    <cellStyle name="Salida 85 4" xfId="35947"/>
    <cellStyle name="Salida 86" xfId="35948"/>
    <cellStyle name="Salida 86 2" xfId="35949"/>
    <cellStyle name="Salida 86 2 2" xfId="35950"/>
    <cellStyle name="Salida 86 2 3" xfId="35951"/>
    <cellStyle name="Salida 86 3" xfId="35952"/>
    <cellStyle name="Salida 86 4" xfId="35953"/>
    <cellStyle name="Salida 87" xfId="35954"/>
    <cellStyle name="Salida 87 2" xfId="35955"/>
    <cellStyle name="Salida 87 2 2" xfId="35956"/>
    <cellStyle name="Salida 87 2 3" xfId="35957"/>
    <cellStyle name="Salida 87 3" xfId="35958"/>
    <cellStyle name="Salida 87 4" xfId="35959"/>
    <cellStyle name="Salida 88" xfId="35960"/>
    <cellStyle name="Salida 88 2" xfId="35961"/>
    <cellStyle name="Salida 88 2 2" xfId="35962"/>
    <cellStyle name="Salida 88 2 3" xfId="35963"/>
    <cellStyle name="Salida 88 3" xfId="35964"/>
    <cellStyle name="Salida 88 4" xfId="35965"/>
    <cellStyle name="Salida 89" xfId="35966"/>
    <cellStyle name="Salida 89 2" xfId="35967"/>
    <cellStyle name="Salida 89 2 2" xfId="35968"/>
    <cellStyle name="Salida 89 2 3" xfId="35969"/>
    <cellStyle name="Salida 89 3" xfId="35970"/>
    <cellStyle name="Salida 89 4" xfId="35971"/>
    <cellStyle name="Salida 9" xfId="35972"/>
    <cellStyle name="Salida 9 2" xfId="35973"/>
    <cellStyle name="Salida 9 2 2" xfId="35974"/>
    <cellStyle name="Salida 9 2 3" xfId="35975"/>
    <cellStyle name="Salida 9 3" xfId="35976"/>
    <cellStyle name="Salida 9 4" xfId="35977"/>
    <cellStyle name="Salida 90" xfId="35978"/>
    <cellStyle name="Salida 90 2" xfId="35979"/>
    <cellStyle name="Salida 90 2 2" xfId="35980"/>
    <cellStyle name="Salida 90 2 3" xfId="35981"/>
    <cellStyle name="Salida 90 3" xfId="35982"/>
    <cellStyle name="Salida 90 4" xfId="35983"/>
    <cellStyle name="Salida 91" xfId="35984"/>
    <cellStyle name="Salida 91 2" xfId="35985"/>
    <cellStyle name="Salida 91 2 2" xfId="35986"/>
    <cellStyle name="Salida 91 2 3" xfId="35987"/>
    <cellStyle name="Salida 91 3" xfId="35988"/>
    <cellStyle name="Salida 91 4" xfId="35989"/>
    <cellStyle name="Salida 92" xfId="35990"/>
    <cellStyle name="Salida 92 2" xfId="35991"/>
    <cellStyle name="Salida 92 2 2" xfId="35992"/>
    <cellStyle name="Salida 92 2 3" xfId="35993"/>
    <cellStyle name="Salida 92 3" xfId="35994"/>
    <cellStyle name="Salida 92 4" xfId="35995"/>
    <cellStyle name="Salida 93" xfId="35996"/>
    <cellStyle name="Salida 93 2" xfId="35997"/>
    <cellStyle name="Salida 93 2 2" xfId="35998"/>
    <cellStyle name="Salida 93 2 3" xfId="35999"/>
    <cellStyle name="Salida 93 3" xfId="36000"/>
    <cellStyle name="Salida 93 4" xfId="36001"/>
    <cellStyle name="Salida 94" xfId="36002"/>
    <cellStyle name="Salida 94 2" xfId="36003"/>
    <cellStyle name="Salida 94 2 2" xfId="36004"/>
    <cellStyle name="Salida 94 2 3" xfId="36005"/>
    <cellStyle name="Salida 94 3" xfId="36006"/>
    <cellStyle name="Salida 94 4" xfId="36007"/>
    <cellStyle name="Salida 95" xfId="36008"/>
    <cellStyle name="Salida 95 2" xfId="36009"/>
    <cellStyle name="Salida 95 2 2" xfId="36010"/>
    <cellStyle name="Salida 95 2 3" xfId="36011"/>
    <cellStyle name="Salida 95 3" xfId="36012"/>
    <cellStyle name="Salida 95 4" xfId="36013"/>
    <cellStyle name="Salida 96" xfId="36014"/>
    <cellStyle name="Salida 96 2" xfId="36015"/>
    <cellStyle name="Salida 96 2 2" xfId="36016"/>
    <cellStyle name="Salida 96 2 3" xfId="36017"/>
    <cellStyle name="Salida 96 3" xfId="36018"/>
    <cellStyle name="Salida 96 4" xfId="36019"/>
    <cellStyle name="Salida 97" xfId="36020"/>
    <cellStyle name="Salida 97 2" xfId="36021"/>
    <cellStyle name="Salida 97 2 2" xfId="36022"/>
    <cellStyle name="Salida 97 2 3" xfId="36023"/>
    <cellStyle name="Salida 97 3" xfId="36024"/>
    <cellStyle name="Salida 97 4" xfId="36025"/>
    <cellStyle name="Salida 98" xfId="36026"/>
    <cellStyle name="Salida 98 2" xfId="36027"/>
    <cellStyle name="Salida 98 2 2" xfId="36028"/>
    <cellStyle name="Salida 98 2 3" xfId="36029"/>
    <cellStyle name="Salida 98 3" xfId="36030"/>
    <cellStyle name="Salida 98 4" xfId="36031"/>
    <cellStyle name="Salida 99" xfId="36032"/>
    <cellStyle name="Salida 99 2" xfId="36033"/>
    <cellStyle name="Salida 99 2 2" xfId="36034"/>
    <cellStyle name="Salida 99 2 3" xfId="36035"/>
    <cellStyle name="Salida 99 3" xfId="36036"/>
    <cellStyle name="Salida 99 4" xfId="36037"/>
    <cellStyle name="Style 1" xfId="36038"/>
    <cellStyle name="style1412024752564" xfId="36039"/>
    <cellStyle name="style1412024752564 2" xfId="36040"/>
    <cellStyle name="style1412024752626" xfId="36041"/>
    <cellStyle name="style1412024752626 2" xfId="36042"/>
    <cellStyle name="style1412024752673" xfId="36043"/>
    <cellStyle name="style1412024752673 2" xfId="36044"/>
    <cellStyle name="style1412024752720" xfId="36045"/>
    <cellStyle name="style1412024752720 2" xfId="36046"/>
    <cellStyle name="style1412024752751" xfId="36047"/>
    <cellStyle name="style1412024752751 2" xfId="36048"/>
    <cellStyle name="style1412024752829" xfId="36049"/>
    <cellStyle name="style1412024752829 2" xfId="36050"/>
    <cellStyle name="style1412024752923" xfId="36051"/>
    <cellStyle name="style1412024752923 2" xfId="36052"/>
    <cellStyle name="style1412024752954" xfId="36053"/>
    <cellStyle name="style1412024752954 2" xfId="36054"/>
    <cellStyle name="style1412024752985" xfId="36055"/>
    <cellStyle name="style1412024752985 2" xfId="36056"/>
    <cellStyle name="style1412024753032" xfId="36057"/>
    <cellStyle name="style1412024753032 2" xfId="36058"/>
    <cellStyle name="style1412024753094" xfId="36059"/>
    <cellStyle name="style1412024753094 2" xfId="36060"/>
    <cellStyle name="style1412024753188" xfId="36061"/>
    <cellStyle name="style1412024753188 2" xfId="36062"/>
    <cellStyle name="style1412024753219" xfId="36063"/>
    <cellStyle name="style1412024753219 2" xfId="36064"/>
    <cellStyle name="style1412024753250" xfId="36065"/>
    <cellStyle name="style1412024753250 2" xfId="36066"/>
    <cellStyle name="style1412024753313" xfId="36067"/>
    <cellStyle name="style1412024753313 2" xfId="36068"/>
    <cellStyle name="style1412024753360" xfId="36069"/>
    <cellStyle name="style1412024753360 2" xfId="36070"/>
    <cellStyle name="style1412024753391" xfId="36071"/>
    <cellStyle name="style1412024753391 2" xfId="36072"/>
    <cellStyle name="style1412024753422" xfId="36073"/>
    <cellStyle name="style1412024753422 2" xfId="36074"/>
    <cellStyle name="style1412024753484" xfId="36075"/>
    <cellStyle name="style1412024753484 2" xfId="36076"/>
    <cellStyle name="style1412024753531" xfId="36077"/>
    <cellStyle name="style1412024753531 2" xfId="36078"/>
    <cellStyle name="style1412024753547" xfId="36079"/>
    <cellStyle name="style1412024753547 2" xfId="36080"/>
    <cellStyle name="style1412024755310" xfId="36081"/>
    <cellStyle name="style1412024755310 2" xfId="36082"/>
    <cellStyle name="style1412024755341" xfId="36083"/>
    <cellStyle name="style1412024755341 2" xfId="36084"/>
    <cellStyle name="style1412024755450" xfId="36085"/>
    <cellStyle name="style1412024755450 2" xfId="36086"/>
    <cellStyle name="style1412024755481" xfId="36087"/>
    <cellStyle name="style1412024755481 2" xfId="36088"/>
    <cellStyle name="style1412024755512" xfId="36089"/>
    <cellStyle name="style1412024755512 2" xfId="36090"/>
    <cellStyle name="style1412271628268" xfId="36091"/>
    <cellStyle name="style1412271628268 2" xfId="36092"/>
    <cellStyle name="style1412271628299" xfId="36093"/>
    <cellStyle name="style1412271628299 2" xfId="36094"/>
    <cellStyle name="style1412271628362" xfId="36095"/>
    <cellStyle name="style1412271628362 2" xfId="36096"/>
    <cellStyle name="style1412271628409" xfId="36097"/>
    <cellStyle name="style1412271628409 2" xfId="36098"/>
    <cellStyle name="style1412271628502" xfId="36099"/>
    <cellStyle name="style1412271628502 2" xfId="36100"/>
    <cellStyle name="style1412271628689" xfId="36101"/>
    <cellStyle name="style1412271628689 2" xfId="36102"/>
    <cellStyle name="style1412271628783" xfId="36103"/>
    <cellStyle name="style1412271628783 2" xfId="36104"/>
    <cellStyle name="style1412271628830" xfId="36105"/>
    <cellStyle name="style1412271628830 2" xfId="36106"/>
    <cellStyle name="style1412271628845" xfId="36107"/>
    <cellStyle name="style1412271628845 2" xfId="36108"/>
    <cellStyle name="style1412271628861" xfId="36109"/>
    <cellStyle name="style1412271628861 2" xfId="36110"/>
    <cellStyle name="style1412271628892" xfId="36111"/>
    <cellStyle name="style1412271628892 2" xfId="36112"/>
    <cellStyle name="style1412271628908" xfId="36113"/>
    <cellStyle name="style1412271628908 2" xfId="36114"/>
    <cellStyle name="style1412271628939" xfId="36115"/>
    <cellStyle name="style1412271628939 2" xfId="36116"/>
    <cellStyle name="style1412713427744" xfId="36117"/>
    <cellStyle name="style1412713427744 2" xfId="36118"/>
    <cellStyle name="style1412713427775" xfId="36119"/>
    <cellStyle name="style1412713427775 2" xfId="36120"/>
    <cellStyle name="style1412713427822" xfId="36121"/>
    <cellStyle name="style1412713427822 2" xfId="36122"/>
    <cellStyle name="style1412713427853" xfId="36123"/>
    <cellStyle name="style1412713427853 2" xfId="36124"/>
    <cellStyle name="style1412713427900" xfId="36125"/>
    <cellStyle name="style1412713427900 2" xfId="36126"/>
    <cellStyle name="style1412713427931" xfId="36127"/>
    <cellStyle name="style1412713427931 2" xfId="36128"/>
    <cellStyle name="style1412713427948" xfId="36129"/>
    <cellStyle name="style1412713427948 2" xfId="36130"/>
    <cellStyle name="style1412713427989" xfId="36131"/>
    <cellStyle name="style1412713427989 2" xfId="36132"/>
    <cellStyle name="style1412713428159" xfId="36133"/>
    <cellStyle name="style1412713428159 2" xfId="36134"/>
    <cellStyle name="style1412713428209" xfId="36135"/>
    <cellStyle name="style1412713428209 2" xfId="36136"/>
    <cellStyle name="style1412713428249" xfId="36137"/>
    <cellStyle name="style1412713428249 2" xfId="36138"/>
    <cellStyle name="style1412713448288" xfId="36139"/>
    <cellStyle name="style1412713448288 2" xfId="36140"/>
    <cellStyle name="style1412713448335" xfId="36141"/>
    <cellStyle name="style1412713448335 2" xfId="36142"/>
    <cellStyle name="style1412713448366" xfId="36143"/>
    <cellStyle name="style1412713448366 2" xfId="36144"/>
    <cellStyle name="style1412713448398" xfId="36145"/>
    <cellStyle name="style1412713448398 2" xfId="36146"/>
    <cellStyle name="style1412713448429" xfId="36147"/>
    <cellStyle name="style1412713448429 2" xfId="36148"/>
    <cellStyle name="style1412713448460" xfId="36149"/>
    <cellStyle name="style1412713448460 2" xfId="36150"/>
    <cellStyle name="style1412713448585" xfId="36151"/>
    <cellStyle name="style1412713448585 2" xfId="36152"/>
    <cellStyle name="style1412713448616" xfId="36153"/>
    <cellStyle name="style1412713448616 2" xfId="36154"/>
    <cellStyle name="style1412713448647" xfId="36155"/>
    <cellStyle name="style1412713448647 2" xfId="36156"/>
    <cellStyle name="style1412713483950" xfId="36157"/>
    <cellStyle name="style1412713483950 2" xfId="36158"/>
    <cellStyle name="style1412713483966" xfId="36159"/>
    <cellStyle name="style1412713483966 2" xfId="36160"/>
    <cellStyle name="style1412713483997" xfId="36161"/>
    <cellStyle name="style1412713483997 2" xfId="36162"/>
    <cellStyle name="style1412713484028" xfId="36163"/>
    <cellStyle name="style1412713484028 2" xfId="36164"/>
    <cellStyle name="style1412713484059" xfId="36165"/>
    <cellStyle name="style1412713484059 2" xfId="36166"/>
    <cellStyle name="style1412713484091" xfId="36167"/>
    <cellStyle name="style1412713484091 2" xfId="36168"/>
    <cellStyle name="style1412713484122" xfId="36169"/>
    <cellStyle name="style1412713484122 2" xfId="36170"/>
    <cellStyle name="style1412713484153" xfId="36171"/>
    <cellStyle name="style1412713484153 2" xfId="36172"/>
    <cellStyle name="style1412713484247" xfId="36173"/>
    <cellStyle name="style1412713484247 2" xfId="36174"/>
    <cellStyle name="style1412713484293" xfId="36175"/>
    <cellStyle name="style1412713484293 2" xfId="36176"/>
    <cellStyle name="style1412713484340" xfId="36177"/>
    <cellStyle name="style1412713484340 2" xfId="36178"/>
    <cellStyle name="style1412713484371" xfId="36179"/>
    <cellStyle name="style1412713484371 2" xfId="36180"/>
    <cellStyle name="style1412713498770" xfId="36181"/>
    <cellStyle name="style1412713498770 2" xfId="36182"/>
    <cellStyle name="style1412713498802" xfId="36183"/>
    <cellStyle name="style1412713498802 2" xfId="36184"/>
    <cellStyle name="style1412713498848" xfId="36185"/>
    <cellStyle name="style1412713498848 2" xfId="36186"/>
    <cellStyle name="style1412713498911" xfId="36187"/>
    <cellStyle name="style1412713498911 2" xfId="36188"/>
    <cellStyle name="style1412713498942" xfId="36189"/>
    <cellStyle name="style1412713498942 2" xfId="36190"/>
    <cellStyle name="style1412713498989" xfId="36191"/>
    <cellStyle name="style1412713498989 2" xfId="36192"/>
    <cellStyle name="style1412713499129" xfId="36193"/>
    <cellStyle name="style1412713499129 2" xfId="36194"/>
    <cellStyle name="style1412713499160" xfId="36195"/>
    <cellStyle name="style1412713499160 2" xfId="36196"/>
    <cellStyle name="style1412713499192" xfId="36197"/>
    <cellStyle name="style1412713499192 2" xfId="36198"/>
    <cellStyle name="style1412713519612" xfId="36199"/>
    <cellStyle name="style1412713519612 2" xfId="36200"/>
    <cellStyle name="style1412713519721" xfId="36201"/>
    <cellStyle name="style1412713519721 2" xfId="36202"/>
    <cellStyle name="style1412713519784" xfId="36203"/>
    <cellStyle name="style1412713519784 2" xfId="36204"/>
    <cellStyle name="style1412713519815" xfId="36205"/>
    <cellStyle name="style1412713519815 2" xfId="36206"/>
    <cellStyle name="style1412713519862" xfId="36207"/>
    <cellStyle name="style1412713519862 2" xfId="36208"/>
    <cellStyle name="style1412713519893" xfId="36209"/>
    <cellStyle name="style1412713519893 2" xfId="36210"/>
    <cellStyle name="style1412713519924" xfId="36211"/>
    <cellStyle name="style1412713519924 2" xfId="36212"/>
    <cellStyle name="style1412713519940" xfId="36213"/>
    <cellStyle name="style1412713519940 2" xfId="36214"/>
    <cellStyle name="style1412713531999" xfId="36215"/>
    <cellStyle name="style1412713531999 2" xfId="36216"/>
    <cellStyle name="style1412713532092" xfId="36217"/>
    <cellStyle name="style1412713532092 2" xfId="36218"/>
    <cellStyle name="style1412713532123" xfId="36219"/>
    <cellStyle name="style1412713532123 2" xfId="36220"/>
    <cellStyle name="style1412713532201" xfId="36221"/>
    <cellStyle name="style1412713532201 2" xfId="36222"/>
    <cellStyle name="style1412713532248" xfId="36223"/>
    <cellStyle name="style1412713532248 2" xfId="36224"/>
    <cellStyle name="style1412713532279" xfId="36225"/>
    <cellStyle name="style1412713532279 2" xfId="36226"/>
    <cellStyle name="style1415110502098" xfId="36227"/>
    <cellStyle name="style1415110502098 2" xfId="36228"/>
    <cellStyle name="style1415110502129" xfId="36229"/>
    <cellStyle name="style1415110502129 2" xfId="36230"/>
    <cellStyle name="style1415110502270" xfId="36231"/>
    <cellStyle name="style1415110502270 2" xfId="36232"/>
    <cellStyle name="style1415110502348" xfId="36233"/>
    <cellStyle name="style1415110502348 2" xfId="36234"/>
    <cellStyle name="style1415110502394" xfId="36235"/>
    <cellStyle name="style1415110502394 2" xfId="36236"/>
    <cellStyle name="style1415110502441" xfId="36237"/>
    <cellStyle name="style1415110502441 2" xfId="36238"/>
    <cellStyle name="style1415110502519" xfId="36239"/>
    <cellStyle name="style1415110502519 2" xfId="36240"/>
    <cellStyle name="style1415110503564" xfId="36241"/>
    <cellStyle name="style1415110503564 2" xfId="36242"/>
    <cellStyle name="style1415110504968" xfId="36243"/>
    <cellStyle name="style1415110504968 2" xfId="36244"/>
    <cellStyle name="style1415110505031" xfId="36245"/>
    <cellStyle name="style1415110505031 2" xfId="36246"/>
    <cellStyle name="style1415111181507" xfId="36247"/>
    <cellStyle name="style1415111181507 2" xfId="36248"/>
    <cellStyle name="style1415111181569" xfId="36249"/>
    <cellStyle name="style1415111181569 2" xfId="36250"/>
    <cellStyle name="style1415111181647" xfId="36251"/>
    <cellStyle name="style1415111181647 2" xfId="36252"/>
    <cellStyle name="style1415111181709" xfId="36253"/>
    <cellStyle name="style1415111181709 2" xfId="36254"/>
    <cellStyle name="style1415111184127" xfId="36255"/>
    <cellStyle name="style1415111184127 2" xfId="36256"/>
    <cellStyle name="style1415111184190" xfId="36257"/>
    <cellStyle name="style1415111184190 2" xfId="36258"/>
    <cellStyle name="style1415760949615" xfId="36259"/>
    <cellStyle name="style1415760949615 2" xfId="36260"/>
    <cellStyle name="style1415760949662" xfId="36261"/>
    <cellStyle name="style1415760949662 2" xfId="36262"/>
    <cellStyle name="style1415761707729" xfId="36263"/>
    <cellStyle name="style1415761707729 2" xfId="36264"/>
    <cellStyle name="style1415761707776" xfId="36265"/>
    <cellStyle name="style1415761707776 2" xfId="36266"/>
    <cellStyle name="style1427328137440" xfId="36267"/>
    <cellStyle name="style1427328137440 2" xfId="36268"/>
    <cellStyle name="style1427328137487" xfId="36269"/>
    <cellStyle name="style1427328137487 2" xfId="36270"/>
    <cellStyle name="style1427328137549" xfId="36271"/>
    <cellStyle name="style1427328137549 2" xfId="36272"/>
    <cellStyle name="style1427328137612" xfId="36273"/>
    <cellStyle name="style1427328137612 2" xfId="36274"/>
    <cellStyle name="style1427328137674" xfId="36275"/>
    <cellStyle name="style1427328137674 2" xfId="36276"/>
    <cellStyle name="style1427328137752" xfId="36277"/>
    <cellStyle name="style1427328137752 2" xfId="36278"/>
    <cellStyle name="style1427328137986" xfId="36279"/>
    <cellStyle name="style1427328137986 2" xfId="36280"/>
    <cellStyle name="style1427328138049" xfId="36281"/>
    <cellStyle name="style1427328138049 2" xfId="36282"/>
    <cellStyle name="style1427328138111" xfId="36283"/>
    <cellStyle name="style1427328138111 2" xfId="36284"/>
    <cellStyle name="style1427336245964" xfId="36285"/>
    <cellStyle name="style1427336245964 2" xfId="36286"/>
    <cellStyle name="style1427336245995" xfId="36287"/>
    <cellStyle name="style1427336245995 2" xfId="36288"/>
    <cellStyle name="style1427336246027" xfId="36289"/>
    <cellStyle name="style1427336246027 2" xfId="36290"/>
    <cellStyle name="style1427336246058" xfId="36291"/>
    <cellStyle name="style1427336246058 2" xfId="36292"/>
    <cellStyle name="style1427336246073" xfId="36293"/>
    <cellStyle name="style1427336246073 2" xfId="36294"/>
    <cellStyle name="style1427336246120" xfId="36295"/>
    <cellStyle name="style1427336246120 2" xfId="36296"/>
    <cellStyle name="style1427336246151" xfId="36297"/>
    <cellStyle name="style1427336246151 2" xfId="36298"/>
    <cellStyle name="style1427336246183" xfId="36299"/>
    <cellStyle name="style1427336246183 2" xfId="36300"/>
    <cellStyle name="style1427336246229" xfId="36301"/>
    <cellStyle name="style1427336246229 2" xfId="36302"/>
    <cellStyle name="style1427336246261" xfId="36303"/>
    <cellStyle name="style1427336246261 2" xfId="36304"/>
    <cellStyle name="style1427336246292" xfId="36305"/>
    <cellStyle name="style1427336246292 2" xfId="36306"/>
    <cellStyle name="style1427336248694" xfId="36307"/>
    <cellStyle name="style1427336248694 2" xfId="36308"/>
    <cellStyle name="style1427336248725" xfId="36309"/>
    <cellStyle name="style1427336248725 2" xfId="36310"/>
    <cellStyle name="style1427336248757" xfId="36311"/>
    <cellStyle name="style1427336248757 2" xfId="36312"/>
    <cellStyle name="style1427336248772" xfId="36313"/>
    <cellStyle name="style1427336248772 2" xfId="36314"/>
    <cellStyle name="style1427336248803" xfId="36315"/>
    <cellStyle name="style1427336248803 2" xfId="36316"/>
    <cellStyle name="style1427336248819" xfId="36317"/>
    <cellStyle name="style1427336248819 2" xfId="36318"/>
    <cellStyle name="style1427336248866" xfId="36319"/>
    <cellStyle name="style1427336248866 2" xfId="36320"/>
    <cellStyle name="style1427336248881" xfId="36321"/>
    <cellStyle name="style1427336248881 2" xfId="36322"/>
    <cellStyle name="style1427336248913" xfId="36323"/>
    <cellStyle name="style1427336248913 2" xfId="36324"/>
    <cellStyle name="style1427336248944" xfId="36325"/>
    <cellStyle name="style1427336248944 2" xfId="36326"/>
    <cellStyle name="style1427336248959" xfId="36327"/>
    <cellStyle name="style1427336248959 2" xfId="36328"/>
    <cellStyle name="style1427336250831" xfId="36329"/>
    <cellStyle name="style1427336250831 2" xfId="36330"/>
    <cellStyle name="style1427336250863" xfId="36331"/>
    <cellStyle name="style1427336250863 2" xfId="36332"/>
    <cellStyle name="style1427336250878" xfId="36333"/>
    <cellStyle name="style1427336250878 2" xfId="36334"/>
    <cellStyle name="style1427336250909" xfId="36335"/>
    <cellStyle name="style1427336250909 2" xfId="36336"/>
    <cellStyle name="style1427336250925" xfId="36337"/>
    <cellStyle name="style1427336250925 2" xfId="36338"/>
    <cellStyle name="style1427336250956" xfId="36339"/>
    <cellStyle name="style1427336250956 2" xfId="36340"/>
    <cellStyle name="style1427336250987" xfId="36341"/>
    <cellStyle name="style1427336250987 2" xfId="36342"/>
    <cellStyle name="style1427336251003" xfId="36343"/>
    <cellStyle name="style1427336251003 2" xfId="36344"/>
    <cellStyle name="style1427336251034" xfId="36345"/>
    <cellStyle name="style1427336251034 2" xfId="36346"/>
    <cellStyle name="style1427336251050" xfId="36347"/>
    <cellStyle name="style1427336251050 2" xfId="36348"/>
    <cellStyle name="style1427336251081" xfId="36349"/>
    <cellStyle name="style1427336251081 2" xfId="36350"/>
    <cellStyle name="style1427336253546" xfId="36351"/>
    <cellStyle name="style1427336253546 2" xfId="36352"/>
    <cellStyle name="style1427336253561" xfId="36353"/>
    <cellStyle name="style1427336253561 2" xfId="36354"/>
    <cellStyle name="style1427336253593" xfId="36355"/>
    <cellStyle name="style1427336253593 2" xfId="36356"/>
    <cellStyle name="style1427336253686" xfId="36357"/>
    <cellStyle name="style1427336253686 2" xfId="36358"/>
    <cellStyle name="style1427336253702" xfId="36359"/>
    <cellStyle name="style1427336253702 2" xfId="36360"/>
    <cellStyle name="style1427336253733" xfId="36361"/>
    <cellStyle name="style1427336253733 2" xfId="36362"/>
    <cellStyle name="style1427336253827" xfId="36363"/>
    <cellStyle name="style1427336253827 2" xfId="36364"/>
    <cellStyle name="style1427336253858" xfId="36365"/>
    <cellStyle name="style1427336253858 2" xfId="36366"/>
    <cellStyle name="style1427336253873" xfId="36367"/>
    <cellStyle name="style1427336253873 2" xfId="36368"/>
    <cellStyle name="style1427336256089" xfId="36369"/>
    <cellStyle name="style1427336256089 2" xfId="36370"/>
    <cellStyle name="style1427336256104" xfId="36371"/>
    <cellStyle name="style1427336256104 2" xfId="36372"/>
    <cellStyle name="style1427336256135" xfId="36373"/>
    <cellStyle name="style1427336256135 2" xfId="36374"/>
    <cellStyle name="style1427336256167" xfId="36375"/>
    <cellStyle name="style1427336256167 2" xfId="36376"/>
    <cellStyle name="style1427336256182" xfId="36377"/>
    <cellStyle name="style1427336256182 2" xfId="36378"/>
    <cellStyle name="style1427336256213" xfId="36379"/>
    <cellStyle name="style1427336256213 2" xfId="36380"/>
    <cellStyle name="style1427336256323" xfId="36381"/>
    <cellStyle name="style1427336256323 2" xfId="36382"/>
    <cellStyle name="style1427336256338" xfId="36383"/>
    <cellStyle name="style1427336256338 2" xfId="36384"/>
    <cellStyle name="style1427336256369" xfId="36385"/>
    <cellStyle name="style1427336256369 2" xfId="36386"/>
    <cellStyle name="style1427336258195" xfId="36387"/>
    <cellStyle name="style1427336258195 2" xfId="36388"/>
    <cellStyle name="style1427336258226" xfId="36389"/>
    <cellStyle name="style1427336258226 2" xfId="36390"/>
    <cellStyle name="style1427336258257" xfId="36391"/>
    <cellStyle name="style1427336258257 2" xfId="36392"/>
    <cellStyle name="style1427336258273" xfId="36393"/>
    <cellStyle name="style1427336258273 2" xfId="36394"/>
    <cellStyle name="style1427336258304" xfId="36395"/>
    <cellStyle name="style1427336258304 2" xfId="36396"/>
    <cellStyle name="style1427336258319" xfId="36397"/>
    <cellStyle name="style1427336258319 2" xfId="36398"/>
    <cellStyle name="style1427336258366" xfId="36399"/>
    <cellStyle name="style1427336258366 2" xfId="36400"/>
    <cellStyle name="style1427336258397" xfId="36401"/>
    <cellStyle name="style1427336258397 2" xfId="36402"/>
    <cellStyle name="style1427336258413" xfId="36403"/>
    <cellStyle name="style1427336258413 2" xfId="36404"/>
    <cellStyle name="style1427337758225" xfId="36405"/>
    <cellStyle name="style1427337758225 2" xfId="36406"/>
    <cellStyle name="style1427337758272" xfId="36407"/>
    <cellStyle name="style1427337758272 2" xfId="36408"/>
    <cellStyle name="style1427337758303" xfId="36409"/>
    <cellStyle name="style1427337758303 2" xfId="36410"/>
    <cellStyle name="style1427337758334" xfId="36411"/>
    <cellStyle name="style1427337758334 2" xfId="36412"/>
    <cellStyle name="style1427337758365" xfId="36413"/>
    <cellStyle name="style1427337758365 2" xfId="36414"/>
    <cellStyle name="style1427337758412" xfId="36415"/>
    <cellStyle name="style1427337758412 2" xfId="36416"/>
    <cellStyle name="style1427337758474" xfId="36417"/>
    <cellStyle name="style1427337758474 2" xfId="36418"/>
    <cellStyle name="style1427337758521" xfId="36419"/>
    <cellStyle name="style1427337758521 2" xfId="36420"/>
    <cellStyle name="style1427337758584" xfId="36421"/>
    <cellStyle name="style1427337758584 2" xfId="36422"/>
    <cellStyle name="style1427337758630" xfId="36423"/>
    <cellStyle name="style1427337758630 2" xfId="36424"/>
    <cellStyle name="style1427337758662" xfId="36425"/>
    <cellStyle name="style1427337758662 2" xfId="36426"/>
    <cellStyle name="style1427337758708" xfId="36427"/>
    <cellStyle name="style1427337758708 2" xfId="36428"/>
    <cellStyle name="style1427337761548" xfId="36429"/>
    <cellStyle name="style1427337761548 2" xfId="36430"/>
    <cellStyle name="style1427337761594" xfId="36431"/>
    <cellStyle name="style1427337761594 2" xfId="36432"/>
    <cellStyle name="style1427337761610" xfId="36433"/>
    <cellStyle name="style1427337761610 2" xfId="36434"/>
    <cellStyle name="style1427337761641" xfId="36435"/>
    <cellStyle name="style1427337761641 2" xfId="36436"/>
    <cellStyle name="style1427337761672" xfId="36437"/>
    <cellStyle name="style1427337761672 2" xfId="36438"/>
    <cellStyle name="style1427337761704" xfId="36439"/>
    <cellStyle name="style1427337761704 2" xfId="36440"/>
    <cellStyle name="style1427337761735" xfId="36441"/>
    <cellStyle name="style1427337761735 2" xfId="36442"/>
    <cellStyle name="style1427337761766" xfId="36443"/>
    <cellStyle name="style1427337761766 2" xfId="36444"/>
    <cellStyle name="style1427337761797" xfId="36445"/>
    <cellStyle name="style1427337761797 2" xfId="36446"/>
    <cellStyle name="style1427337761828" xfId="36447"/>
    <cellStyle name="style1427337761828 2" xfId="36448"/>
    <cellStyle name="style1427337761860" xfId="36449"/>
    <cellStyle name="style1427337761860 2" xfId="36450"/>
    <cellStyle name="style1427337761875" xfId="36451"/>
    <cellStyle name="style1427337761875 2" xfId="36452"/>
    <cellStyle name="style1427337763981" xfId="36453"/>
    <cellStyle name="style1427337763981 2" xfId="36454"/>
    <cellStyle name="style1427337764012" xfId="36455"/>
    <cellStyle name="style1427337764012 2" xfId="36456"/>
    <cellStyle name="style1427337764044" xfId="36457"/>
    <cellStyle name="style1427337764044 2" xfId="36458"/>
    <cellStyle name="style1427337764075" xfId="36459"/>
    <cellStyle name="style1427337764075 2" xfId="36460"/>
    <cellStyle name="style1427337764106" xfId="36461"/>
    <cellStyle name="style1427337764106 2" xfId="36462"/>
    <cellStyle name="style1427337764122" xfId="36463"/>
    <cellStyle name="style1427337764122 2" xfId="36464"/>
    <cellStyle name="style1427337764153" xfId="36465"/>
    <cellStyle name="style1427337764153 2" xfId="36466"/>
    <cellStyle name="style1427337764184" xfId="36467"/>
    <cellStyle name="style1427337764184 2" xfId="36468"/>
    <cellStyle name="style1427337764215" xfId="36469"/>
    <cellStyle name="style1427337764215 2" xfId="36470"/>
    <cellStyle name="style1427337764246" xfId="36471"/>
    <cellStyle name="style1427337764246 2" xfId="36472"/>
    <cellStyle name="style1427337764278" xfId="36473"/>
    <cellStyle name="style1427337764278 2" xfId="36474"/>
    <cellStyle name="style1427337764324" xfId="36475"/>
    <cellStyle name="style1427337764324 2" xfId="36476"/>
    <cellStyle name="style1427337766945" xfId="36477"/>
    <cellStyle name="style1427337766945 2" xfId="36478"/>
    <cellStyle name="style1427337766976" xfId="36479"/>
    <cellStyle name="style1427337766976 2" xfId="36480"/>
    <cellStyle name="style1427337767023" xfId="36481"/>
    <cellStyle name="style1427337767023 2" xfId="36482"/>
    <cellStyle name="style1427337767054" xfId="36483"/>
    <cellStyle name="style1427337767054 2" xfId="36484"/>
    <cellStyle name="style1427337767070" xfId="36485"/>
    <cellStyle name="style1427337767070 2" xfId="36486"/>
    <cellStyle name="style1427337767117" xfId="36487"/>
    <cellStyle name="style1427337767117 2" xfId="36488"/>
    <cellStyle name="style1427337767273" xfId="36489"/>
    <cellStyle name="style1427337767273 2" xfId="36490"/>
    <cellStyle name="style1427337767304" xfId="36491"/>
    <cellStyle name="style1427337767304 2" xfId="36492"/>
    <cellStyle name="style1427337767335" xfId="36493"/>
    <cellStyle name="style1427337767335 2" xfId="36494"/>
    <cellStyle name="style1427337769800" xfId="36495"/>
    <cellStyle name="style1427337769800 2" xfId="36496"/>
    <cellStyle name="style1427337769831" xfId="36497"/>
    <cellStyle name="style1427337769831 2" xfId="36498"/>
    <cellStyle name="style1427337769878" xfId="36499"/>
    <cellStyle name="style1427337769878 2" xfId="36500"/>
    <cellStyle name="style1427337769909" xfId="36501"/>
    <cellStyle name="style1427337769909 2" xfId="36502"/>
    <cellStyle name="style1427337769940" xfId="36503"/>
    <cellStyle name="style1427337769940 2" xfId="36504"/>
    <cellStyle name="style1427337769972" xfId="36505"/>
    <cellStyle name="style1427337769972 2" xfId="36506"/>
    <cellStyle name="style1427337770018" xfId="36507"/>
    <cellStyle name="style1427337770018 2" xfId="36508"/>
    <cellStyle name="style1427337770050" xfId="36509"/>
    <cellStyle name="style1427337770050 2" xfId="36510"/>
    <cellStyle name="style1427337770081" xfId="36511"/>
    <cellStyle name="style1427337770081 2" xfId="36512"/>
    <cellStyle name="style1427337772093" xfId="36513"/>
    <cellStyle name="style1427337772093 2" xfId="36514"/>
    <cellStyle name="style1427337772124" xfId="36515"/>
    <cellStyle name="style1427337772124 2" xfId="36516"/>
    <cellStyle name="style1427337772156" xfId="36517"/>
    <cellStyle name="style1427337772156 2" xfId="36518"/>
    <cellStyle name="style1427337772187" xfId="36519"/>
    <cellStyle name="style1427337772187 2" xfId="36520"/>
    <cellStyle name="style1427337772218" xfId="36521"/>
    <cellStyle name="style1427337772218 2" xfId="36522"/>
    <cellStyle name="style1427337772249" xfId="36523"/>
    <cellStyle name="style1427337772249 2" xfId="36524"/>
    <cellStyle name="style1427337772296" xfId="36525"/>
    <cellStyle name="style1427337772296 2" xfId="36526"/>
    <cellStyle name="style1427337772374" xfId="36527"/>
    <cellStyle name="style1427337772374 2" xfId="36528"/>
    <cellStyle name="style1427337772405" xfId="36529"/>
    <cellStyle name="style1427337772405 2" xfId="36530"/>
    <cellStyle name="style1427337774355" xfId="36531"/>
    <cellStyle name="style1427337774355 2" xfId="36532"/>
    <cellStyle name="style1427337774386" xfId="36533"/>
    <cellStyle name="style1427337774386 2" xfId="36534"/>
    <cellStyle name="style1427337774418" xfId="36535"/>
    <cellStyle name="style1427337774418 2" xfId="36536"/>
    <cellStyle name="style1427337774433" xfId="36537"/>
    <cellStyle name="style1427337774433 2" xfId="36538"/>
    <cellStyle name="style1427337774464" xfId="36539"/>
    <cellStyle name="style1427337774464 2" xfId="36540"/>
    <cellStyle name="style1427337774480" xfId="36541"/>
    <cellStyle name="style1427337774480 2" xfId="36542"/>
    <cellStyle name="style1427337774511" xfId="36543"/>
    <cellStyle name="style1427337774511 2" xfId="36544"/>
    <cellStyle name="style1427337774527" xfId="36545"/>
    <cellStyle name="style1427337774527 2" xfId="36546"/>
    <cellStyle name="style1427337774558" xfId="36547"/>
    <cellStyle name="style1427337774558 2" xfId="36548"/>
    <cellStyle name="style1427337774589" xfId="36549"/>
    <cellStyle name="style1427337774589 2" xfId="36550"/>
    <cellStyle name="style1427337774620" xfId="36551"/>
    <cellStyle name="style1427337774620 2" xfId="36552"/>
    <cellStyle name="style1427337774636" xfId="36553"/>
    <cellStyle name="style1427337774636 2" xfId="36554"/>
    <cellStyle name="style1427337776243" xfId="36555"/>
    <cellStyle name="style1427337776243 2" xfId="36556"/>
    <cellStyle name="style1427337776258" xfId="36557"/>
    <cellStyle name="style1427337776258 2" xfId="36558"/>
    <cellStyle name="style1427337776290" xfId="36559"/>
    <cellStyle name="style1427337776290 2" xfId="36560"/>
    <cellStyle name="style1427337776305" xfId="36561"/>
    <cellStyle name="style1427337776305 2" xfId="36562"/>
    <cellStyle name="style1427337776336" xfId="36563"/>
    <cellStyle name="style1427337776336 2" xfId="36564"/>
    <cellStyle name="style1427337776368" xfId="36565"/>
    <cellStyle name="style1427337776368 2" xfId="36566"/>
    <cellStyle name="style1427337776383" xfId="36567"/>
    <cellStyle name="style1427337776383 2" xfId="36568"/>
    <cellStyle name="style1427337776414" xfId="36569"/>
    <cellStyle name="style1427337776414 2" xfId="36570"/>
    <cellStyle name="style1427337776430" xfId="36571"/>
    <cellStyle name="style1427337776430 2" xfId="36572"/>
    <cellStyle name="style1427337776461" xfId="36573"/>
    <cellStyle name="style1427337776461 2" xfId="36574"/>
    <cellStyle name="style1427337776492" xfId="36575"/>
    <cellStyle name="style1427337776492 2" xfId="36576"/>
    <cellStyle name="style1427337776508" xfId="36577"/>
    <cellStyle name="style1427337776508 2" xfId="36578"/>
    <cellStyle name="style1427337778286" xfId="36579"/>
    <cellStyle name="style1427337778286 2" xfId="36580"/>
    <cellStyle name="style1427337778349" xfId="36581"/>
    <cellStyle name="style1427337778349 2" xfId="36582"/>
    <cellStyle name="style1427337778380" xfId="36583"/>
    <cellStyle name="style1427337778380 2" xfId="36584"/>
    <cellStyle name="style1427337778442" xfId="36585"/>
    <cellStyle name="style1427337778442 2" xfId="36586"/>
    <cellStyle name="style1427337778739" xfId="36587"/>
    <cellStyle name="style1427337778739 2" xfId="36588"/>
    <cellStyle name="style1427337778770" xfId="36589"/>
    <cellStyle name="style1427337778770 2" xfId="36590"/>
    <cellStyle name="style1427337778786" xfId="36591"/>
    <cellStyle name="style1427337778786 2" xfId="36592"/>
    <cellStyle name="style1427337778817" xfId="36593"/>
    <cellStyle name="style1427337778817 2" xfId="36594"/>
    <cellStyle name="style1427420764389" xfId="36595"/>
    <cellStyle name="style1427420764389 2" xfId="36596"/>
    <cellStyle name="style1427420764436" xfId="36597"/>
    <cellStyle name="style1427420764436 2" xfId="36598"/>
    <cellStyle name="style1427420764467" xfId="36599"/>
    <cellStyle name="style1427420764467 2" xfId="36600"/>
    <cellStyle name="style1427420764514" xfId="36601"/>
    <cellStyle name="style1427420764514 2" xfId="36602"/>
    <cellStyle name="style1427420764763" xfId="36603"/>
    <cellStyle name="style1427420764763 2" xfId="36604"/>
    <cellStyle name="style1427420764779" xfId="36605"/>
    <cellStyle name="style1427420764779 2" xfId="36606"/>
    <cellStyle name="style1427420764810" xfId="36607"/>
    <cellStyle name="style1427420764810 2" xfId="36608"/>
    <cellStyle name="style1427420764826" xfId="36609"/>
    <cellStyle name="style1427420764826 2" xfId="36610"/>
    <cellStyle name="style1427420768773" xfId="36611"/>
    <cellStyle name="style1427420768773 2" xfId="36612"/>
    <cellStyle name="style1427420768882" xfId="36613"/>
    <cellStyle name="style1427420768882 2" xfId="36614"/>
    <cellStyle name="style1427430534719" xfId="36615"/>
    <cellStyle name="style1427430534719 2" xfId="36616"/>
    <cellStyle name="style1427430534750" xfId="36617"/>
    <cellStyle name="style1427430534750 2" xfId="36618"/>
    <cellStyle name="style1427430534828" xfId="36619"/>
    <cellStyle name="style1427430534828 2" xfId="36620"/>
    <cellStyle name="style1427430534843" xfId="36621"/>
    <cellStyle name="style1427430534843 2" xfId="36622"/>
    <cellStyle name="style1427430534921" xfId="36623"/>
    <cellStyle name="style1427430534921 2" xfId="36624"/>
    <cellStyle name="style1427430534953" xfId="36625"/>
    <cellStyle name="style1427430534953 2" xfId="36626"/>
    <cellStyle name="style1427430536450" xfId="36627"/>
    <cellStyle name="style1427430536450 2" xfId="36628"/>
    <cellStyle name="style1427430536528" xfId="36629"/>
    <cellStyle name="style1427430536528 2" xfId="36630"/>
    <cellStyle name="style1427430536559" xfId="36631"/>
    <cellStyle name="style1427430536559 2" xfId="36632"/>
    <cellStyle name="style1427430536669" xfId="36633"/>
    <cellStyle name="style1427430536669 2" xfId="36634"/>
    <cellStyle name="style1427430538400" xfId="36635"/>
    <cellStyle name="style1427430538400 2" xfId="36636"/>
    <cellStyle name="style1427430540475" xfId="36637"/>
    <cellStyle name="style1427430540475 2" xfId="36638"/>
    <cellStyle name="style1427430540522" xfId="36639"/>
    <cellStyle name="style1427430540522 2" xfId="36640"/>
    <cellStyle name="style1427430540553" xfId="36641"/>
    <cellStyle name="style1427430540553 2" xfId="36642"/>
    <cellStyle name="style1427430540631" xfId="36643"/>
    <cellStyle name="style1427430540631 2" xfId="36644"/>
    <cellStyle name="style1427430540912" xfId="36645"/>
    <cellStyle name="style1427430540912 2" xfId="36646"/>
    <cellStyle name="style1427430540943" xfId="36647"/>
    <cellStyle name="style1427430540943 2" xfId="36648"/>
    <cellStyle name="style1427430540959" xfId="36649"/>
    <cellStyle name="style1427430540959 2" xfId="36650"/>
    <cellStyle name="style1427430540974" xfId="36651"/>
    <cellStyle name="style1427430540974 2" xfId="36652"/>
    <cellStyle name="style1427430542550" xfId="36653"/>
    <cellStyle name="style1427430542550 2" xfId="36654"/>
    <cellStyle name="style1427430542877" xfId="36655"/>
    <cellStyle name="style1427430542877 2" xfId="36656"/>
    <cellStyle name="style1427430542909" xfId="36657"/>
    <cellStyle name="style1427430542909 2" xfId="36658"/>
    <cellStyle name="style1427430542924" xfId="36659"/>
    <cellStyle name="style1427430542924 2" xfId="36660"/>
    <cellStyle name="style1427430542940" xfId="36661"/>
    <cellStyle name="style1427430542940 2" xfId="36662"/>
    <cellStyle name="style1427430544375" xfId="36663"/>
    <cellStyle name="style1427430544375 2" xfId="36664"/>
    <cellStyle name="style1427430544422" xfId="36665"/>
    <cellStyle name="style1427430544422 2" xfId="36666"/>
    <cellStyle name="style1427430544484" xfId="36667"/>
    <cellStyle name="style1427430544484 2" xfId="36668"/>
    <cellStyle name="style1436546144341" xfId="36669"/>
    <cellStyle name="style1436546144450" xfId="36670"/>
    <cellStyle name="style1436546145027" xfId="36671"/>
    <cellStyle name="style1436546145089" xfId="36672"/>
    <cellStyle name="style1436546145121" xfId="36673"/>
    <cellStyle name="style1436546145136" xfId="36674"/>
    <cellStyle name="style1436546145183" xfId="36675"/>
    <cellStyle name="style1436546145214" xfId="36676"/>
    <cellStyle name="style1436546157991" xfId="36677"/>
    <cellStyle name="style1436546158022" xfId="36678"/>
    <cellStyle name="style1436546158038" xfId="36679"/>
    <cellStyle name="style1436546158100" xfId="36680"/>
    <cellStyle name="style1436546158209" xfId="36681"/>
    <cellStyle name="style1436546158240" xfId="36682"/>
    <cellStyle name="style1436546158287" xfId="36683"/>
    <cellStyle name="style1436546158318" xfId="36684"/>
    <cellStyle name="style1436546158506" xfId="36685"/>
    <cellStyle name="style1436546158552" xfId="36686"/>
    <cellStyle name="style1436546158849" xfId="36687"/>
    <cellStyle name="style1436546158911" xfId="36688"/>
    <cellStyle name="style1436546158927" xfId="36689"/>
    <cellStyle name="style1436546158942" xfId="36690"/>
    <cellStyle name="style1436546158989" xfId="36691"/>
    <cellStyle name="style1436546159036" xfId="36692"/>
    <cellStyle name="style1436546172171" xfId="36693"/>
    <cellStyle name="style1436546172202" xfId="36694"/>
    <cellStyle name="style1436546172234" xfId="36695"/>
    <cellStyle name="style1436546172280" xfId="36696"/>
    <cellStyle name="style1436546172312" xfId="36697"/>
    <cellStyle name="style1436546172343" xfId="36698"/>
    <cellStyle name="style1436546172390" xfId="36699"/>
    <cellStyle name="style1436546172436" xfId="36700"/>
    <cellStyle name="style1436546172608" xfId="36701"/>
    <cellStyle name="style1436546172717" xfId="36702"/>
    <cellStyle name="style1436546172936" xfId="36703"/>
    <cellStyle name="style1436546172998" xfId="36704"/>
    <cellStyle name="style1436546173014" xfId="36705"/>
    <cellStyle name="style1436546173045" xfId="36706"/>
    <cellStyle name="style1436546173076" xfId="36707"/>
    <cellStyle name="style1436546173123" xfId="36708"/>
    <cellStyle name="style1436555828191" xfId="36709"/>
    <cellStyle name="style1436555828206" xfId="36710"/>
    <cellStyle name="style1436555828237" xfId="36711"/>
    <cellStyle name="style1436555828253" xfId="36712"/>
    <cellStyle name="style1436555828284" xfId="36713"/>
    <cellStyle name="style1436555828300" xfId="36714"/>
    <cellStyle name="style1436555828331" xfId="36715"/>
    <cellStyle name="style1436555828347" xfId="36716"/>
    <cellStyle name="style1436555828378" xfId="36717"/>
    <cellStyle name="style1436555828393" xfId="36718"/>
    <cellStyle name="style1436555828425" xfId="36719"/>
    <cellStyle name="style1436555828440" xfId="36720"/>
    <cellStyle name="style1436555830172" xfId="36721"/>
    <cellStyle name="style1436555830203" xfId="36722"/>
    <cellStyle name="style1436555830234" xfId="36723"/>
    <cellStyle name="style1436555830250" xfId="36724"/>
    <cellStyle name="style1436555830281" xfId="36725"/>
    <cellStyle name="style1436555830297" xfId="36726"/>
    <cellStyle name="style1436555830328" xfId="36727"/>
    <cellStyle name="style1436555830343" xfId="36728"/>
    <cellStyle name="style1436555830375" xfId="36729"/>
    <cellStyle name="style1436555830390" xfId="36730"/>
    <cellStyle name="style1436555830421" xfId="36731"/>
    <cellStyle name="style1436555830437" xfId="36732"/>
    <cellStyle name="style1436629135424" xfId="36733"/>
    <cellStyle name="style1436630971510" xfId="36734"/>
    <cellStyle name="style1436630977900" xfId="36735"/>
    <cellStyle name="Texto de advertencia 10" xfId="36736"/>
    <cellStyle name="Texto de advertencia 10 2" xfId="36737"/>
    <cellStyle name="Texto de advertencia 10 2 2" xfId="36738"/>
    <cellStyle name="Texto de advertencia 10 2 3" xfId="36739"/>
    <cellStyle name="Texto de advertencia 10 3" xfId="36740"/>
    <cellStyle name="Texto de advertencia 10 4" xfId="36741"/>
    <cellStyle name="Texto de advertencia 100" xfId="36742"/>
    <cellStyle name="Texto de advertencia 100 2" xfId="36743"/>
    <cellStyle name="Texto de advertencia 100 2 2" xfId="36744"/>
    <cellStyle name="Texto de advertencia 100 2 3" xfId="36745"/>
    <cellStyle name="Texto de advertencia 100 3" xfId="36746"/>
    <cellStyle name="Texto de advertencia 100 4" xfId="36747"/>
    <cellStyle name="Texto de advertencia 101" xfId="36748"/>
    <cellStyle name="Texto de advertencia 101 2" xfId="36749"/>
    <cellStyle name="Texto de advertencia 101 2 2" xfId="36750"/>
    <cellStyle name="Texto de advertencia 101 2 3" xfId="36751"/>
    <cellStyle name="Texto de advertencia 101 3" xfId="36752"/>
    <cellStyle name="Texto de advertencia 101 4" xfId="36753"/>
    <cellStyle name="Texto de advertencia 102" xfId="36754"/>
    <cellStyle name="Texto de advertencia 102 2" xfId="36755"/>
    <cellStyle name="Texto de advertencia 102 2 2" xfId="36756"/>
    <cellStyle name="Texto de advertencia 102 2 3" xfId="36757"/>
    <cellStyle name="Texto de advertencia 102 3" xfId="36758"/>
    <cellStyle name="Texto de advertencia 102 4" xfId="36759"/>
    <cellStyle name="Texto de advertencia 103" xfId="36760"/>
    <cellStyle name="Texto de advertencia 103 2" xfId="36761"/>
    <cellStyle name="Texto de advertencia 103 2 2" xfId="36762"/>
    <cellStyle name="Texto de advertencia 103 2 3" xfId="36763"/>
    <cellStyle name="Texto de advertencia 103 3" xfId="36764"/>
    <cellStyle name="Texto de advertencia 103 4" xfId="36765"/>
    <cellStyle name="Texto de advertencia 104" xfId="36766"/>
    <cellStyle name="Texto de advertencia 104 2" xfId="36767"/>
    <cellStyle name="Texto de advertencia 104 2 2" xfId="36768"/>
    <cellStyle name="Texto de advertencia 104 2 3" xfId="36769"/>
    <cellStyle name="Texto de advertencia 104 3" xfId="36770"/>
    <cellStyle name="Texto de advertencia 104 4" xfId="36771"/>
    <cellStyle name="Texto de advertencia 105" xfId="36772"/>
    <cellStyle name="Texto de advertencia 105 2" xfId="36773"/>
    <cellStyle name="Texto de advertencia 105 2 2" xfId="36774"/>
    <cellStyle name="Texto de advertencia 105 2 3" xfId="36775"/>
    <cellStyle name="Texto de advertencia 105 3" xfId="36776"/>
    <cellStyle name="Texto de advertencia 105 4" xfId="36777"/>
    <cellStyle name="Texto de advertencia 106" xfId="36778"/>
    <cellStyle name="Texto de advertencia 106 2" xfId="36779"/>
    <cellStyle name="Texto de advertencia 106 2 2" xfId="36780"/>
    <cellStyle name="Texto de advertencia 106 2 3" xfId="36781"/>
    <cellStyle name="Texto de advertencia 106 3" xfId="36782"/>
    <cellStyle name="Texto de advertencia 106 4" xfId="36783"/>
    <cellStyle name="Texto de advertencia 107" xfId="36784"/>
    <cellStyle name="Texto de advertencia 107 2" xfId="36785"/>
    <cellStyle name="Texto de advertencia 107 2 2" xfId="36786"/>
    <cellStyle name="Texto de advertencia 107 2 3" xfId="36787"/>
    <cellStyle name="Texto de advertencia 107 3" xfId="36788"/>
    <cellStyle name="Texto de advertencia 107 4" xfId="36789"/>
    <cellStyle name="Texto de advertencia 108" xfId="36790"/>
    <cellStyle name="Texto de advertencia 108 2" xfId="36791"/>
    <cellStyle name="Texto de advertencia 108 2 2" xfId="36792"/>
    <cellStyle name="Texto de advertencia 108 2 3" xfId="36793"/>
    <cellStyle name="Texto de advertencia 108 3" xfId="36794"/>
    <cellStyle name="Texto de advertencia 108 4" xfId="36795"/>
    <cellStyle name="Texto de advertencia 109" xfId="36796"/>
    <cellStyle name="Texto de advertencia 109 2" xfId="36797"/>
    <cellStyle name="Texto de advertencia 109 2 2" xfId="36798"/>
    <cellStyle name="Texto de advertencia 109 2 3" xfId="36799"/>
    <cellStyle name="Texto de advertencia 109 3" xfId="36800"/>
    <cellStyle name="Texto de advertencia 109 4" xfId="36801"/>
    <cellStyle name="Texto de advertencia 11" xfId="36802"/>
    <cellStyle name="Texto de advertencia 11 2" xfId="36803"/>
    <cellStyle name="Texto de advertencia 11 2 2" xfId="36804"/>
    <cellStyle name="Texto de advertencia 11 2 3" xfId="36805"/>
    <cellStyle name="Texto de advertencia 11 3" xfId="36806"/>
    <cellStyle name="Texto de advertencia 11 4" xfId="36807"/>
    <cellStyle name="Texto de advertencia 110" xfId="36808"/>
    <cellStyle name="Texto de advertencia 110 2" xfId="36809"/>
    <cellStyle name="Texto de advertencia 110 2 2" xfId="36810"/>
    <cellStyle name="Texto de advertencia 110 2 3" xfId="36811"/>
    <cellStyle name="Texto de advertencia 110 3" xfId="36812"/>
    <cellStyle name="Texto de advertencia 110 4" xfId="36813"/>
    <cellStyle name="Texto de advertencia 111" xfId="36814"/>
    <cellStyle name="Texto de advertencia 111 2" xfId="36815"/>
    <cellStyle name="Texto de advertencia 111 2 2" xfId="36816"/>
    <cellStyle name="Texto de advertencia 111 2 3" xfId="36817"/>
    <cellStyle name="Texto de advertencia 111 3" xfId="36818"/>
    <cellStyle name="Texto de advertencia 111 4" xfId="36819"/>
    <cellStyle name="Texto de advertencia 112" xfId="36820"/>
    <cellStyle name="Texto de advertencia 112 2" xfId="36821"/>
    <cellStyle name="Texto de advertencia 112 2 2" xfId="36822"/>
    <cellStyle name="Texto de advertencia 112 2 3" xfId="36823"/>
    <cellStyle name="Texto de advertencia 112 3" xfId="36824"/>
    <cellStyle name="Texto de advertencia 112 4" xfId="36825"/>
    <cellStyle name="Texto de advertencia 113" xfId="36826"/>
    <cellStyle name="Texto de advertencia 113 2" xfId="36827"/>
    <cellStyle name="Texto de advertencia 113 2 2" xfId="36828"/>
    <cellStyle name="Texto de advertencia 113 2 3" xfId="36829"/>
    <cellStyle name="Texto de advertencia 113 3" xfId="36830"/>
    <cellStyle name="Texto de advertencia 113 4" xfId="36831"/>
    <cellStyle name="Texto de advertencia 114" xfId="36832"/>
    <cellStyle name="Texto de advertencia 114 2" xfId="36833"/>
    <cellStyle name="Texto de advertencia 114 2 2" xfId="36834"/>
    <cellStyle name="Texto de advertencia 114 2 3" xfId="36835"/>
    <cellStyle name="Texto de advertencia 114 3" xfId="36836"/>
    <cellStyle name="Texto de advertencia 114 4" xfId="36837"/>
    <cellStyle name="Texto de advertencia 115" xfId="36838"/>
    <cellStyle name="Texto de advertencia 115 2" xfId="36839"/>
    <cellStyle name="Texto de advertencia 115 2 2" xfId="36840"/>
    <cellStyle name="Texto de advertencia 115 2 3" xfId="36841"/>
    <cellStyle name="Texto de advertencia 115 3" xfId="36842"/>
    <cellStyle name="Texto de advertencia 115 4" xfId="36843"/>
    <cellStyle name="Texto de advertencia 116" xfId="36844"/>
    <cellStyle name="Texto de advertencia 116 2" xfId="36845"/>
    <cellStyle name="Texto de advertencia 116 2 2" xfId="36846"/>
    <cellStyle name="Texto de advertencia 116 2 3" xfId="36847"/>
    <cellStyle name="Texto de advertencia 116 3" xfId="36848"/>
    <cellStyle name="Texto de advertencia 116 4" xfId="36849"/>
    <cellStyle name="Texto de advertencia 117" xfId="36850"/>
    <cellStyle name="Texto de advertencia 117 2" xfId="36851"/>
    <cellStyle name="Texto de advertencia 117 2 2" xfId="36852"/>
    <cellStyle name="Texto de advertencia 117 2 3" xfId="36853"/>
    <cellStyle name="Texto de advertencia 117 3" xfId="36854"/>
    <cellStyle name="Texto de advertencia 117 4" xfId="36855"/>
    <cellStyle name="Texto de advertencia 118" xfId="36856"/>
    <cellStyle name="Texto de advertencia 118 2" xfId="36857"/>
    <cellStyle name="Texto de advertencia 118 2 2" xfId="36858"/>
    <cellStyle name="Texto de advertencia 118 2 3" xfId="36859"/>
    <cellStyle name="Texto de advertencia 118 3" xfId="36860"/>
    <cellStyle name="Texto de advertencia 118 4" xfId="36861"/>
    <cellStyle name="Texto de advertencia 119" xfId="36862"/>
    <cellStyle name="Texto de advertencia 119 2" xfId="36863"/>
    <cellStyle name="Texto de advertencia 119 2 2" xfId="36864"/>
    <cellStyle name="Texto de advertencia 119 2 3" xfId="36865"/>
    <cellStyle name="Texto de advertencia 119 3" xfId="36866"/>
    <cellStyle name="Texto de advertencia 119 4" xfId="36867"/>
    <cellStyle name="Texto de advertencia 12" xfId="36868"/>
    <cellStyle name="Texto de advertencia 12 2" xfId="36869"/>
    <cellStyle name="Texto de advertencia 12 2 2" xfId="36870"/>
    <cellStyle name="Texto de advertencia 12 2 3" xfId="36871"/>
    <cellStyle name="Texto de advertencia 12 3" xfId="36872"/>
    <cellStyle name="Texto de advertencia 12 4" xfId="36873"/>
    <cellStyle name="Texto de advertencia 120" xfId="36874"/>
    <cellStyle name="Texto de advertencia 120 2" xfId="36875"/>
    <cellStyle name="Texto de advertencia 120 2 2" xfId="36876"/>
    <cellStyle name="Texto de advertencia 120 2 3" xfId="36877"/>
    <cellStyle name="Texto de advertencia 120 3" xfId="36878"/>
    <cellStyle name="Texto de advertencia 120 4" xfId="36879"/>
    <cellStyle name="Texto de advertencia 121" xfId="36880"/>
    <cellStyle name="Texto de advertencia 121 2" xfId="36881"/>
    <cellStyle name="Texto de advertencia 121 2 2" xfId="36882"/>
    <cellStyle name="Texto de advertencia 121 2 3" xfId="36883"/>
    <cellStyle name="Texto de advertencia 121 3" xfId="36884"/>
    <cellStyle name="Texto de advertencia 121 4" xfId="36885"/>
    <cellStyle name="Texto de advertencia 122" xfId="36886"/>
    <cellStyle name="Texto de advertencia 122 2" xfId="36887"/>
    <cellStyle name="Texto de advertencia 122 2 2" xfId="36888"/>
    <cellStyle name="Texto de advertencia 122 2 3" xfId="36889"/>
    <cellStyle name="Texto de advertencia 122 3" xfId="36890"/>
    <cellStyle name="Texto de advertencia 122 4" xfId="36891"/>
    <cellStyle name="Texto de advertencia 123" xfId="36892"/>
    <cellStyle name="Texto de advertencia 123 2" xfId="36893"/>
    <cellStyle name="Texto de advertencia 123 2 2" xfId="36894"/>
    <cellStyle name="Texto de advertencia 123 2 3" xfId="36895"/>
    <cellStyle name="Texto de advertencia 123 3" xfId="36896"/>
    <cellStyle name="Texto de advertencia 123 4" xfId="36897"/>
    <cellStyle name="Texto de advertencia 124" xfId="36898"/>
    <cellStyle name="Texto de advertencia 124 2" xfId="36899"/>
    <cellStyle name="Texto de advertencia 124 2 2" xfId="36900"/>
    <cellStyle name="Texto de advertencia 124 2 3" xfId="36901"/>
    <cellStyle name="Texto de advertencia 124 3" xfId="36902"/>
    <cellStyle name="Texto de advertencia 124 4" xfId="36903"/>
    <cellStyle name="Texto de advertencia 125" xfId="36904"/>
    <cellStyle name="Texto de advertencia 125 2" xfId="36905"/>
    <cellStyle name="Texto de advertencia 125 2 2" xfId="36906"/>
    <cellStyle name="Texto de advertencia 125 2 3" xfId="36907"/>
    <cellStyle name="Texto de advertencia 125 3" xfId="36908"/>
    <cellStyle name="Texto de advertencia 125 4" xfId="36909"/>
    <cellStyle name="Texto de advertencia 126" xfId="36910"/>
    <cellStyle name="Texto de advertencia 126 2" xfId="36911"/>
    <cellStyle name="Texto de advertencia 126 2 2" xfId="36912"/>
    <cellStyle name="Texto de advertencia 126 2 3" xfId="36913"/>
    <cellStyle name="Texto de advertencia 126 3" xfId="36914"/>
    <cellStyle name="Texto de advertencia 126 4" xfId="36915"/>
    <cellStyle name="Texto de advertencia 127" xfId="36916"/>
    <cellStyle name="Texto de advertencia 127 2" xfId="36917"/>
    <cellStyle name="Texto de advertencia 127 2 2" xfId="36918"/>
    <cellStyle name="Texto de advertencia 127 2 3" xfId="36919"/>
    <cellStyle name="Texto de advertencia 127 3" xfId="36920"/>
    <cellStyle name="Texto de advertencia 127 4" xfId="36921"/>
    <cellStyle name="Texto de advertencia 128" xfId="36922"/>
    <cellStyle name="Texto de advertencia 128 2" xfId="36923"/>
    <cellStyle name="Texto de advertencia 128 2 2" xfId="36924"/>
    <cellStyle name="Texto de advertencia 128 2 3" xfId="36925"/>
    <cellStyle name="Texto de advertencia 128 3" xfId="36926"/>
    <cellStyle name="Texto de advertencia 128 4" xfId="36927"/>
    <cellStyle name="Texto de advertencia 129" xfId="36928"/>
    <cellStyle name="Texto de advertencia 129 2" xfId="36929"/>
    <cellStyle name="Texto de advertencia 129 2 2" xfId="36930"/>
    <cellStyle name="Texto de advertencia 129 2 3" xfId="36931"/>
    <cellStyle name="Texto de advertencia 129 3" xfId="36932"/>
    <cellStyle name="Texto de advertencia 129 4" xfId="36933"/>
    <cellStyle name="Texto de advertencia 13" xfId="36934"/>
    <cellStyle name="Texto de advertencia 13 2" xfId="36935"/>
    <cellStyle name="Texto de advertencia 13 2 2" xfId="36936"/>
    <cellStyle name="Texto de advertencia 13 2 3" xfId="36937"/>
    <cellStyle name="Texto de advertencia 13 3" xfId="36938"/>
    <cellStyle name="Texto de advertencia 13 4" xfId="36939"/>
    <cellStyle name="Texto de advertencia 130" xfId="36940"/>
    <cellStyle name="Texto de advertencia 130 2" xfId="36941"/>
    <cellStyle name="Texto de advertencia 130 2 2" xfId="36942"/>
    <cellStyle name="Texto de advertencia 130 2 3" xfId="36943"/>
    <cellStyle name="Texto de advertencia 130 3" xfId="36944"/>
    <cellStyle name="Texto de advertencia 130 4" xfId="36945"/>
    <cellStyle name="Texto de advertencia 131" xfId="36946"/>
    <cellStyle name="Texto de advertencia 131 2" xfId="36947"/>
    <cellStyle name="Texto de advertencia 131 2 2" xfId="36948"/>
    <cellStyle name="Texto de advertencia 131 2 3" xfId="36949"/>
    <cellStyle name="Texto de advertencia 131 3" xfId="36950"/>
    <cellStyle name="Texto de advertencia 131 4" xfId="36951"/>
    <cellStyle name="Texto de advertencia 132" xfId="36952"/>
    <cellStyle name="Texto de advertencia 132 2" xfId="36953"/>
    <cellStyle name="Texto de advertencia 132 2 2" xfId="36954"/>
    <cellStyle name="Texto de advertencia 132 2 3" xfId="36955"/>
    <cellStyle name="Texto de advertencia 132 3" xfId="36956"/>
    <cellStyle name="Texto de advertencia 132 4" xfId="36957"/>
    <cellStyle name="Texto de advertencia 133" xfId="36958"/>
    <cellStyle name="Texto de advertencia 133 2" xfId="36959"/>
    <cellStyle name="Texto de advertencia 133 2 2" xfId="36960"/>
    <cellStyle name="Texto de advertencia 133 2 3" xfId="36961"/>
    <cellStyle name="Texto de advertencia 133 3" xfId="36962"/>
    <cellStyle name="Texto de advertencia 133 4" xfId="36963"/>
    <cellStyle name="Texto de advertencia 134" xfId="36964"/>
    <cellStyle name="Texto de advertencia 134 2" xfId="36965"/>
    <cellStyle name="Texto de advertencia 134 2 2" xfId="36966"/>
    <cellStyle name="Texto de advertencia 134 2 3" xfId="36967"/>
    <cellStyle name="Texto de advertencia 134 3" xfId="36968"/>
    <cellStyle name="Texto de advertencia 134 4" xfId="36969"/>
    <cellStyle name="Texto de advertencia 135" xfId="36970"/>
    <cellStyle name="Texto de advertencia 135 2" xfId="36971"/>
    <cellStyle name="Texto de advertencia 135 2 2" xfId="36972"/>
    <cellStyle name="Texto de advertencia 135 2 3" xfId="36973"/>
    <cellStyle name="Texto de advertencia 135 3" xfId="36974"/>
    <cellStyle name="Texto de advertencia 135 4" xfId="36975"/>
    <cellStyle name="Texto de advertencia 136" xfId="36976"/>
    <cellStyle name="Texto de advertencia 136 2" xfId="36977"/>
    <cellStyle name="Texto de advertencia 136 2 2" xfId="36978"/>
    <cellStyle name="Texto de advertencia 136 2 3" xfId="36979"/>
    <cellStyle name="Texto de advertencia 136 3" xfId="36980"/>
    <cellStyle name="Texto de advertencia 136 4" xfId="36981"/>
    <cellStyle name="Texto de advertencia 137" xfId="36982"/>
    <cellStyle name="Texto de advertencia 137 2" xfId="36983"/>
    <cellStyle name="Texto de advertencia 137 2 2" xfId="36984"/>
    <cellStyle name="Texto de advertencia 137 2 3" xfId="36985"/>
    <cellStyle name="Texto de advertencia 137 3" xfId="36986"/>
    <cellStyle name="Texto de advertencia 137 4" xfId="36987"/>
    <cellStyle name="Texto de advertencia 138" xfId="36988"/>
    <cellStyle name="Texto de advertencia 138 2" xfId="36989"/>
    <cellStyle name="Texto de advertencia 138 2 2" xfId="36990"/>
    <cellStyle name="Texto de advertencia 138 2 3" xfId="36991"/>
    <cellStyle name="Texto de advertencia 138 3" xfId="36992"/>
    <cellStyle name="Texto de advertencia 138 4" xfId="36993"/>
    <cellStyle name="Texto de advertencia 139" xfId="36994"/>
    <cellStyle name="Texto de advertencia 139 2" xfId="36995"/>
    <cellStyle name="Texto de advertencia 139 2 2" xfId="36996"/>
    <cellStyle name="Texto de advertencia 139 2 3" xfId="36997"/>
    <cellStyle name="Texto de advertencia 139 3" xfId="36998"/>
    <cellStyle name="Texto de advertencia 139 4" xfId="36999"/>
    <cellStyle name="Texto de advertencia 14" xfId="37000"/>
    <cellStyle name="Texto de advertencia 14 2" xfId="37001"/>
    <cellStyle name="Texto de advertencia 14 2 2" xfId="37002"/>
    <cellStyle name="Texto de advertencia 14 2 3" xfId="37003"/>
    <cellStyle name="Texto de advertencia 14 3" xfId="37004"/>
    <cellStyle name="Texto de advertencia 14 4" xfId="37005"/>
    <cellStyle name="Texto de advertencia 140" xfId="37006"/>
    <cellStyle name="Texto de advertencia 140 2" xfId="37007"/>
    <cellStyle name="Texto de advertencia 140 2 2" xfId="37008"/>
    <cellStyle name="Texto de advertencia 140 2 3" xfId="37009"/>
    <cellStyle name="Texto de advertencia 140 3" xfId="37010"/>
    <cellStyle name="Texto de advertencia 140 4" xfId="37011"/>
    <cellStyle name="Texto de advertencia 141" xfId="37012"/>
    <cellStyle name="Texto de advertencia 141 2" xfId="37013"/>
    <cellStyle name="Texto de advertencia 141 2 2" xfId="37014"/>
    <cellStyle name="Texto de advertencia 141 2 3" xfId="37015"/>
    <cellStyle name="Texto de advertencia 141 3" xfId="37016"/>
    <cellStyle name="Texto de advertencia 141 4" xfId="37017"/>
    <cellStyle name="Texto de advertencia 142" xfId="37018"/>
    <cellStyle name="Texto de advertencia 142 2" xfId="37019"/>
    <cellStyle name="Texto de advertencia 142 2 2" xfId="37020"/>
    <cellStyle name="Texto de advertencia 142 2 3" xfId="37021"/>
    <cellStyle name="Texto de advertencia 142 3" xfId="37022"/>
    <cellStyle name="Texto de advertencia 142 4" xfId="37023"/>
    <cellStyle name="Texto de advertencia 143" xfId="37024"/>
    <cellStyle name="Texto de advertencia 143 2" xfId="37025"/>
    <cellStyle name="Texto de advertencia 143 2 2" xfId="37026"/>
    <cellStyle name="Texto de advertencia 143 2 3" xfId="37027"/>
    <cellStyle name="Texto de advertencia 143 3" xfId="37028"/>
    <cellStyle name="Texto de advertencia 143 4" xfId="37029"/>
    <cellStyle name="Texto de advertencia 144" xfId="37030"/>
    <cellStyle name="Texto de advertencia 144 2" xfId="37031"/>
    <cellStyle name="Texto de advertencia 144 2 2" xfId="37032"/>
    <cellStyle name="Texto de advertencia 144 2 3" xfId="37033"/>
    <cellStyle name="Texto de advertencia 144 3" xfId="37034"/>
    <cellStyle name="Texto de advertencia 144 4" xfId="37035"/>
    <cellStyle name="Texto de advertencia 145" xfId="37036"/>
    <cellStyle name="Texto de advertencia 145 2" xfId="37037"/>
    <cellStyle name="Texto de advertencia 145 2 2" xfId="37038"/>
    <cellStyle name="Texto de advertencia 145 2 3" xfId="37039"/>
    <cellStyle name="Texto de advertencia 145 3" xfId="37040"/>
    <cellStyle name="Texto de advertencia 145 4" xfId="37041"/>
    <cellStyle name="Texto de advertencia 146" xfId="37042"/>
    <cellStyle name="Texto de advertencia 146 2" xfId="37043"/>
    <cellStyle name="Texto de advertencia 146 2 2" xfId="37044"/>
    <cellStyle name="Texto de advertencia 146 2 3" xfId="37045"/>
    <cellStyle name="Texto de advertencia 146 3" xfId="37046"/>
    <cellStyle name="Texto de advertencia 146 4" xfId="37047"/>
    <cellStyle name="Texto de advertencia 147" xfId="37048"/>
    <cellStyle name="Texto de advertencia 147 2" xfId="37049"/>
    <cellStyle name="Texto de advertencia 147 2 2" xfId="37050"/>
    <cellStyle name="Texto de advertencia 147 2 3" xfId="37051"/>
    <cellStyle name="Texto de advertencia 147 3" xfId="37052"/>
    <cellStyle name="Texto de advertencia 147 4" xfId="37053"/>
    <cellStyle name="Texto de advertencia 148" xfId="37054"/>
    <cellStyle name="Texto de advertencia 148 2" xfId="37055"/>
    <cellStyle name="Texto de advertencia 148 2 2" xfId="37056"/>
    <cellStyle name="Texto de advertencia 148 2 3" xfId="37057"/>
    <cellStyle name="Texto de advertencia 148 3" xfId="37058"/>
    <cellStyle name="Texto de advertencia 148 4" xfId="37059"/>
    <cellStyle name="Texto de advertencia 149" xfId="37060"/>
    <cellStyle name="Texto de advertencia 149 2" xfId="37061"/>
    <cellStyle name="Texto de advertencia 149 2 2" xfId="37062"/>
    <cellStyle name="Texto de advertencia 149 2 3" xfId="37063"/>
    <cellStyle name="Texto de advertencia 149 3" xfId="37064"/>
    <cellStyle name="Texto de advertencia 149 4" xfId="37065"/>
    <cellStyle name="Texto de advertencia 15" xfId="37066"/>
    <cellStyle name="Texto de advertencia 15 2" xfId="37067"/>
    <cellStyle name="Texto de advertencia 15 2 2" xfId="37068"/>
    <cellStyle name="Texto de advertencia 15 2 3" xfId="37069"/>
    <cellStyle name="Texto de advertencia 15 3" xfId="37070"/>
    <cellStyle name="Texto de advertencia 15 4" xfId="37071"/>
    <cellStyle name="Texto de advertencia 150" xfId="37072"/>
    <cellStyle name="Texto de advertencia 150 2" xfId="37073"/>
    <cellStyle name="Texto de advertencia 150 2 2" xfId="37074"/>
    <cellStyle name="Texto de advertencia 150 2 3" xfId="37075"/>
    <cellStyle name="Texto de advertencia 150 3" xfId="37076"/>
    <cellStyle name="Texto de advertencia 150 4" xfId="37077"/>
    <cellStyle name="Texto de advertencia 151" xfId="37078"/>
    <cellStyle name="Texto de advertencia 151 2" xfId="37079"/>
    <cellStyle name="Texto de advertencia 151 2 2" xfId="37080"/>
    <cellStyle name="Texto de advertencia 151 2 3" xfId="37081"/>
    <cellStyle name="Texto de advertencia 151 3" xfId="37082"/>
    <cellStyle name="Texto de advertencia 151 4" xfId="37083"/>
    <cellStyle name="Texto de advertencia 152" xfId="37084"/>
    <cellStyle name="Texto de advertencia 152 2" xfId="37085"/>
    <cellStyle name="Texto de advertencia 152 2 2" xfId="37086"/>
    <cellStyle name="Texto de advertencia 152 2 3" xfId="37087"/>
    <cellStyle name="Texto de advertencia 152 3" xfId="37088"/>
    <cellStyle name="Texto de advertencia 152 4" xfId="37089"/>
    <cellStyle name="Texto de advertencia 153" xfId="37090"/>
    <cellStyle name="Texto de advertencia 153 2" xfId="37091"/>
    <cellStyle name="Texto de advertencia 153 2 2" xfId="37092"/>
    <cellStyle name="Texto de advertencia 153 2 3" xfId="37093"/>
    <cellStyle name="Texto de advertencia 153 3" xfId="37094"/>
    <cellStyle name="Texto de advertencia 153 4" xfId="37095"/>
    <cellStyle name="Texto de advertencia 154" xfId="37096"/>
    <cellStyle name="Texto de advertencia 154 2" xfId="37097"/>
    <cellStyle name="Texto de advertencia 154 2 2" xfId="37098"/>
    <cellStyle name="Texto de advertencia 154 2 3" xfId="37099"/>
    <cellStyle name="Texto de advertencia 154 3" xfId="37100"/>
    <cellStyle name="Texto de advertencia 154 4" xfId="37101"/>
    <cellStyle name="Texto de advertencia 155" xfId="37102"/>
    <cellStyle name="Texto de advertencia 155 2" xfId="37103"/>
    <cellStyle name="Texto de advertencia 155 2 2" xfId="37104"/>
    <cellStyle name="Texto de advertencia 155 2 3" xfId="37105"/>
    <cellStyle name="Texto de advertencia 155 3" xfId="37106"/>
    <cellStyle name="Texto de advertencia 155 4" xfId="37107"/>
    <cellStyle name="Texto de advertencia 156" xfId="37108"/>
    <cellStyle name="Texto de advertencia 156 2" xfId="37109"/>
    <cellStyle name="Texto de advertencia 156 2 2" xfId="37110"/>
    <cellStyle name="Texto de advertencia 156 2 3" xfId="37111"/>
    <cellStyle name="Texto de advertencia 156 3" xfId="37112"/>
    <cellStyle name="Texto de advertencia 156 4" xfId="37113"/>
    <cellStyle name="Texto de advertencia 157" xfId="37114"/>
    <cellStyle name="Texto de advertencia 157 2" xfId="37115"/>
    <cellStyle name="Texto de advertencia 157 2 2" xfId="37116"/>
    <cellStyle name="Texto de advertencia 157 2 3" xfId="37117"/>
    <cellStyle name="Texto de advertencia 157 3" xfId="37118"/>
    <cellStyle name="Texto de advertencia 157 4" xfId="37119"/>
    <cellStyle name="Texto de advertencia 158" xfId="37120"/>
    <cellStyle name="Texto de advertencia 158 2" xfId="37121"/>
    <cellStyle name="Texto de advertencia 158 2 2" xfId="37122"/>
    <cellStyle name="Texto de advertencia 158 2 3" xfId="37123"/>
    <cellStyle name="Texto de advertencia 158 3" xfId="37124"/>
    <cellStyle name="Texto de advertencia 158 4" xfId="37125"/>
    <cellStyle name="Texto de advertencia 159" xfId="37126"/>
    <cellStyle name="Texto de advertencia 159 2" xfId="37127"/>
    <cellStyle name="Texto de advertencia 159 2 2" xfId="37128"/>
    <cellStyle name="Texto de advertencia 159 2 3" xfId="37129"/>
    <cellStyle name="Texto de advertencia 159 3" xfId="37130"/>
    <cellStyle name="Texto de advertencia 159 4" xfId="37131"/>
    <cellStyle name="Texto de advertencia 16" xfId="37132"/>
    <cellStyle name="Texto de advertencia 16 2" xfId="37133"/>
    <cellStyle name="Texto de advertencia 16 2 2" xfId="37134"/>
    <cellStyle name="Texto de advertencia 16 2 3" xfId="37135"/>
    <cellStyle name="Texto de advertencia 16 3" xfId="37136"/>
    <cellStyle name="Texto de advertencia 16 4" xfId="37137"/>
    <cellStyle name="Texto de advertencia 160" xfId="37138"/>
    <cellStyle name="Texto de advertencia 160 2" xfId="37139"/>
    <cellStyle name="Texto de advertencia 160 2 2" xfId="37140"/>
    <cellStyle name="Texto de advertencia 160 2 3" xfId="37141"/>
    <cellStyle name="Texto de advertencia 160 3" xfId="37142"/>
    <cellStyle name="Texto de advertencia 160 4" xfId="37143"/>
    <cellStyle name="Texto de advertencia 161" xfId="37144"/>
    <cellStyle name="Texto de advertencia 161 2" xfId="37145"/>
    <cellStyle name="Texto de advertencia 161 2 2" xfId="37146"/>
    <cellStyle name="Texto de advertencia 161 2 3" xfId="37147"/>
    <cellStyle name="Texto de advertencia 161 3" xfId="37148"/>
    <cellStyle name="Texto de advertencia 161 4" xfId="37149"/>
    <cellStyle name="Texto de advertencia 162" xfId="37150"/>
    <cellStyle name="Texto de advertencia 162 2" xfId="37151"/>
    <cellStyle name="Texto de advertencia 162 2 2" xfId="37152"/>
    <cellStyle name="Texto de advertencia 162 2 3" xfId="37153"/>
    <cellStyle name="Texto de advertencia 162 3" xfId="37154"/>
    <cellStyle name="Texto de advertencia 162 4" xfId="37155"/>
    <cellStyle name="Texto de advertencia 163" xfId="37156"/>
    <cellStyle name="Texto de advertencia 163 2" xfId="37157"/>
    <cellStyle name="Texto de advertencia 163 2 2" xfId="37158"/>
    <cellStyle name="Texto de advertencia 163 2 3" xfId="37159"/>
    <cellStyle name="Texto de advertencia 163 3" xfId="37160"/>
    <cellStyle name="Texto de advertencia 163 4" xfId="37161"/>
    <cellStyle name="Texto de advertencia 164" xfId="37162"/>
    <cellStyle name="Texto de advertencia 164 2" xfId="37163"/>
    <cellStyle name="Texto de advertencia 164 2 2" xfId="37164"/>
    <cellStyle name="Texto de advertencia 164 2 3" xfId="37165"/>
    <cellStyle name="Texto de advertencia 164 3" xfId="37166"/>
    <cellStyle name="Texto de advertencia 164 4" xfId="37167"/>
    <cellStyle name="Texto de advertencia 165" xfId="37168"/>
    <cellStyle name="Texto de advertencia 165 2" xfId="37169"/>
    <cellStyle name="Texto de advertencia 165 2 2" xfId="37170"/>
    <cellStyle name="Texto de advertencia 165 2 3" xfId="37171"/>
    <cellStyle name="Texto de advertencia 165 3" xfId="37172"/>
    <cellStyle name="Texto de advertencia 165 4" xfId="37173"/>
    <cellStyle name="Texto de advertencia 166" xfId="37174"/>
    <cellStyle name="Texto de advertencia 166 2" xfId="37175"/>
    <cellStyle name="Texto de advertencia 166 2 2" xfId="37176"/>
    <cellStyle name="Texto de advertencia 166 2 3" xfId="37177"/>
    <cellStyle name="Texto de advertencia 166 3" xfId="37178"/>
    <cellStyle name="Texto de advertencia 166 4" xfId="37179"/>
    <cellStyle name="Texto de advertencia 167" xfId="37180"/>
    <cellStyle name="Texto de advertencia 167 2" xfId="37181"/>
    <cellStyle name="Texto de advertencia 167 2 2" xfId="37182"/>
    <cellStyle name="Texto de advertencia 167 2 3" xfId="37183"/>
    <cellStyle name="Texto de advertencia 167 3" xfId="37184"/>
    <cellStyle name="Texto de advertencia 167 4" xfId="37185"/>
    <cellStyle name="Texto de advertencia 168" xfId="37186"/>
    <cellStyle name="Texto de advertencia 168 2" xfId="37187"/>
    <cellStyle name="Texto de advertencia 168 2 2" xfId="37188"/>
    <cellStyle name="Texto de advertencia 168 2 3" xfId="37189"/>
    <cellStyle name="Texto de advertencia 168 3" xfId="37190"/>
    <cellStyle name="Texto de advertencia 168 4" xfId="37191"/>
    <cellStyle name="Texto de advertencia 169" xfId="37192"/>
    <cellStyle name="Texto de advertencia 169 2" xfId="37193"/>
    <cellStyle name="Texto de advertencia 169 2 2" xfId="37194"/>
    <cellStyle name="Texto de advertencia 169 2 3" xfId="37195"/>
    <cellStyle name="Texto de advertencia 169 3" xfId="37196"/>
    <cellStyle name="Texto de advertencia 169 4" xfId="37197"/>
    <cellStyle name="Texto de advertencia 17" xfId="37198"/>
    <cellStyle name="Texto de advertencia 17 2" xfId="37199"/>
    <cellStyle name="Texto de advertencia 17 2 2" xfId="37200"/>
    <cellStyle name="Texto de advertencia 17 2 3" xfId="37201"/>
    <cellStyle name="Texto de advertencia 17 3" xfId="37202"/>
    <cellStyle name="Texto de advertencia 17 4" xfId="37203"/>
    <cellStyle name="Texto de advertencia 170" xfId="37204"/>
    <cellStyle name="Texto de advertencia 170 2" xfId="37205"/>
    <cellStyle name="Texto de advertencia 170 2 2" xfId="37206"/>
    <cellStyle name="Texto de advertencia 170 2 3" xfId="37207"/>
    <cellStyle name="Texto de advertencia 170 3" xfId="37208"/>
    <cellStyle name="Texto de advertencia 170 4" xfId="37209"/>
    <cellStyle name="Texto de advertencia 171" xfId="37210"/>
    <cellStyle name="Texto de advertencia 171 2" xfId="37211"/>
    <cellStyle name="Texto de advertencia 171 2 2" xfId="37212"/>
    <cellStyle name="Texto de advertencia 171 2 3" xfId="37213"/>
    <cellStyle name="Texto de advertencia 171 3" xfId="37214"/>
    <cellStyle name="Texto de advertencia 171 4" xfId="37215"/>
    <cellStyle name="Texto de advertencia 172" xfId="37216"/>
    <cellStyle name="Texto de advertencia 172 2" xfId="37217"/>
    <cellStyle name="Texto de advertencia 172 2 2" xfId="37218"/>
    <cellStyle name="Texto de advertencia 172 2 3" xfId="37219"/>
    <cellStyle name="Texto de advertencia 172 3" xfId="37220"/>
    <cellStyle name="Texto de advertencia 172 4" xfId="37221"/>
    <cellStyle name="Texto de advertencia 173" xfId="37222"/>
    <cellStyle name="Texto de advertencia 173 2" xfId="37223"/>
    <cellStyle name="Texto de advertencia 173 2 2" xfId="37224"/>
    <cellStyle name="Texto de advertencia 173 2 3" xfId="37225"/>
    <cellStyle name="Texto de advertencia 173 3" xfId="37226"/>
    <cellStyle name="Texto de advertencia 173 4" xfId="37227"/>
    <cellStyle name="Texto de advertencia 174" xfId="37228"/>
    <cellStyle name="Texto de advertencia 174 2" xfId="37229"/>
    <cellStyle name="Texto de advertencia 174 2 2" xfId="37230"/>
    <cellStyle name="Texto de advertencia 174 2 3" xfId="37231"/>
    <cellStyle name="Texto de advertencia 174 3" xfId="37232"/>
    <cellStyle name="Texto de advertencia 174 4" xfId="37233"/>
    <cellStyle name="Texto de advertencia 175" xfId="37234"/>
    <cellStyle name="Texto de advertencia 175 2" xfId="37235"/>
    <cellStyle name="Texto de advertencia 175 2 2" xfId="37236"/>
    <cellStyle name="Texto de advertencia 175 2 3" xfId="37237"/>
    <cellStyle name="Texto de advertencia 175 3" xfId="37238"/>
    <cellStyle name="Texto de advertencia 175 4" xfId="37239"/>
    <cellStyle name="Texto de advertencia 176" xfId="37240"/>
    <cellStyle name="Texto de advertencia 176 2" xfId="37241"/>
    <cellStyle name="Texto de advertencia 176 2 2" xfId="37242"/>
    <cellStyle name="Texto de advertencia 176 2 3" xfId="37243"/>
    <cellStyle name="Texto de advertencia 176 3" xfId="37244"/>
    <cellStyle name="Texto de advertencia 176 4" xfId="37245"/>
    <cellStyle name="Texto de advertencia 177" xfId="37246"/>
    <cellStyle name="Texto de advertencia 177 2" xfId="37247"/>
    <cellStyle name="Texto de advertencia 177 2 2" xfId="37248"/>
    <cellStyle name="Texto de advertencia 177 2 3" xfId="37249"/>
    <cellStyle name="Texto de advertencia 177 3" xfId="37250"/>
    <cellStyle name="Texto de advertencia 177 4" xfId="37251"/>
    <cellStyle name="Texto de advertencia 178" xfId="37252"/>
    <cellStyle name="Texto de advertencia 178 2" xfId="37253"/>
    <cellStyle name="Texto de advertencia 178 2 2" xfId="37254"/>
    <cellStyle name="Texto de advertencia 178 2 3" xfId="37255"/>
    <cellStyle name="Texto de advertencia 178 3" xfId="37256"/>
    <cellStyle name="Texto de advertencia 178 4" xfId="37257"/>
    <cellStyle name="Texto de advertencia 179" xfId="37258"/>
    <cellStyle name="Texto de advertencia 179 2" xfId="37259"/>
    <cellStyle name="Texto de advertencia 179 2 2" xfId="37260"/>
    <cellStyle name="Texto de advertencia 179 2 3" xfId="37261"/>
    <cellStyle name="Texto de advertencia 179 3" xfId="37262"/>
    <cellStyle name="Texto de advertencia 179 4" xfId="37263"/>
    <cellStyle name="Texto de advertencia 18" xfId="37264"/>
    <cellStyle name="Texto de advertencia 18 2" xfId="37265"/>
    <cellStyle name="Texto de advertencia 18 2 2" xfId="37266"/>
    <cellStyle name="Texto de advertencia 18 2 3" xfId="37267"/>
    <cellStyle name="Texto de advertencia 18 3" xfId="37268"/>
    <cellStyle name="Texto de advertencia 18 4" xfId="37269"/>
    <cellStyle name="Texto de advertencia 180" xfId="37270"/>
    <cellStyle name="Texto de advertencia 180 2" xfId="37271"/>
    <cellStyle name="Texto de advertencia 180 2 2" xfId="37272"/>
    <cellStyle name="Texto de advertencia 180 2 3" xfId="37273"/>
    <cellStyle name="Texto de advertencia 180 3" xfId="37274"/>
    <cellStyle name="Texto de advertencia 180 4" xfId="37275"/>
    <cellStyle name="Texto de advertencia 181" xfId="37276"/>
    <cellStyle name="Texto de advertencia 181 2" xfId="37277"/>
    <cellStyle name="Texto de advertencia 181 2 2" xfId="37278"/>
    <cellStyle name="Texto de advertencia 181 2 3" xfId="37279"/>
    <cellStyle name="Texto de advertencia 181 3" xfId="37280"/>
    <cellStyle name="Texto de advertencia 181 4" xfId="37281"/>
    <cellStyle name="Texto de advertencia 182" xfId="37282"/>
    <cellStyle name="Texto de advertencia 182 2" xfId="37283"/>
    <cellStyle name="Texto de advertencia 182 2 2" xfId="37284"/>
    <cellStyle name="Texto de advertencia 182 2 3" xfId="37285"/>
    <cellStyle name="Texto de advertencia 182 3" xfId="37286"/>
    <cellStyle name="Texto de advertencia 182 4" xfId="37287"/>
    <cellStyle name="Texto de advertencia 183" xfId="37288"/>
    <cellStyle name="Texto de advertencia 183 2" xfId="37289"/>
    <cellStyle name="Texto de advertencia 183 2 2" xfId="37290"/>
    <cellStyle name="Texto de advertencia 183 2 3" xfId="37291"/>
    <cellStyle name="Texto de advertencia 183 3" xfId="37292"/>
    <cellStyle name="Texto de advertencia 183 4" xfId="37293"/>
    <cellStyle name="Texto de advertencia 184" xfId="37294"/>
    <cellStyle name="Texto de advertencia 184 2" xfId="37295"/>
    <cellStyle name="Texto de advertencia 184 2 2" xfId="37296"/>
    <cellStyle name="Texto de advertencia 184 2 3" xfId="37297"/>
    <cellStyle name="Texto de advertencia 184 3" xfId="37298"/>
    <cellStyle name="Texto de advertencia 184 4" xfId="37299"/>
    <cellStyle name="Texto de advertencia 185" xfId="37300"/>
    <cellStyle name="Texto de advertencia 185 2" xfId="37301"/>
    <cellStyle name="Texto de advertencia 185 2 2" xfId="37302"/>
    <cellStyle name="Texto de advertencia 185 2 3" xfId="37303"/>
    <cellStyle name="Texto de advertencia 185 3" xfId="37304"/>
    <cellStyle name="Texto de advertencia 185 4" xfId="37305"/>
    <cellStyle name="Texto de advertencia 186" xfId="37306"/>
    <cellStyle name="Texto de advertencia 186 2" xfId="37307"/>
    <cellStyle name="Texto de advertencia 186 2 2" xfId="37308"/>
    <cellStyle name="Texto de advertencia 186 2 3" xfId="37309"/>
    <cellStyle name="Texto de advertencia 186 3" xfId="37310"/>
    <cellStyle name="Texto de advertencia 186 4" xfId="37311"/>
    <cellStyle name="Texto de advertencia 187" xfId="37312"/>
    <cellStyle name="Texto de advertencia 187 2" xfId="37313"/>
    <cellStyle name="Texto de advertencia 187 2 2" xfId="37314"/>
    <cellStyle name="Texto de advertencia 187 2 3" xfId="37315"/>
    <cellStyle name="Texto de advertencia 187 3" xfId="37316"/>
    <cellStyle name="Texto de advertencia 187 4" xfId="37317"/>
    <cellStyle name="Texto de advertencia 188" xfId="37318"/>
    <cellStyle name="Texto de advertencia 188 2" xfId="37319"/>
    <cellStyle name="Texto de advertencia 188 2 2" xfId="37320"/>
    <cellStyle name="Texto de advertencia 188 2 3" xfId="37321"/>
    <cellStyle name="Texto de advertencia 188 3" xfId="37322"/>
    <cellStyle name="Texto de advertencia 188 4" xfId="37323"/>
    <cellStyle name="Texto de advertencia 189" xfId="37324"/>
    <cellStyle name="Texto de advertencia 189 2" xfId="37325"/>
    <cellStyle name="Texto de advertencia 189 2 2" xfId="37326"/>
    <cellStyle name="Texto de advertencia 189 2 3" xfId="37327"/>
    <cellStyle name="Texto de advertencia 189 3" xfId="37328"/>
    <cellStyle name="Texto de advertencia 189 4" xfId="37329"/>
    <cellStyle name="Texto de advertencia 19" xfId="37330"/>
    <cellStyle name="Texto de advertencia 19 2" xfId="37331"/>
    <cellStyle name="Texto de advertencia 19 2 2" xfId="37332"/>
    <cellStyle name="Texto de advertencia 19 2 3" xfId="37333"/>
    <cellStyle name="Texto de advertencia 19 3" xfId="37334"/>
    <cellStyle name="Texto de advertencia 19 4" xfId="37335"/>
    <cellStyle name="Texto de advertencia 190" xfId="37336"/>
    <cellStyle name="Texto de advertencia 190 2" xfId="37337"/>
    <cellStyle name="Texto de advertencia 190 2 2" xfId="37338"/>
    <cellStyle name="Texto de advertencia 190 2 3" xfId="37339"/>
    <cellStyle name="Texto de advertencia 190 3" xfId="37340"/>
    <cellStyle name="Texto de advertencia 190 4" xfId="37341"/>
    <cellStyle name="Texto de advertencia 2" xfId="212"/>
    <cellStyle name="Texto de advertencia 2 10" xfId="37342"/>
    <cellStyle name="Texto de advertencia 2 11" xfId="37343"/>
    <cellStyle name="Texto de advertencia 2 12" xfId="37344"/>
    <cellStyle name="Texto de advertencia 2 13" xfId="37345"/>
    <cellStyle name="Texto de advertencia 2 14" xfId="37346"/>
    <cellStyle name="Texto de advertencia 2 15" xfId="37347"/>
    <cellStyle name="Texto de advertencia 2 2" xfId="37348"/>
    <cellStyle name="Texto de advertencia 2 2 2" xfId="37349"/>
    <cellStyle name="Texto de advertencia 2 2 3" xfId="37350"/>
    <cellStyle name="Texto de advertencia 2 3" xfId="37351"/>
    <cellStyle name="Texto de advertencia 2 4" xfId="37352"/>
    <cellStyle name="Texto de advertencia 2 5" xfId="37353"/>
    <cellStyle name="Texto de advertencia 2 6" xfId="37354"/>
    <cellStyle name="Texto de advertencia 2 7" xfId="37355"/>
    <cellStyle name="Texto de advertencia 2 8" xfId="37356"/>
    <cellStyle name="Texto de advertencia 2 9" xfId="37357"/>
    <cellStyle name="Texto de advertencia 20" xfId="37358"/>
    <cellStyle name="Texto de advertencia 20 2" xfId="37359"/>
    <cellStyle name="Texto de advertencia 20 2 2" xfId="37360"/>
    <cellStyle name="Texto de advertencia 20 2 3" xfId="37361"/>
    <cellStyle name="Texto de advertencia 20 3" xfId="37362"/>
    <cellStyle name="Texto de advertencia 20 4" xfId="37363"/>
    <cellStyle name="Texto de advertencia 21" xfId="37364"/>
    <cellStyle name="Texto de advertencia 21 2" xfId="37365"/>
    <cellStyle name="Texto de advertencia 21 2 2" xfId="37366"/>
    <cellStyle name="Texto de advertencia 21 2 3" xfId="37367"/>
    <cellStyle name="Texto de advertencia 21 3" xfId="37368"/>
    <cellStyle name="Texto de advertencia 21 4" xfId="37369"/>
    <cellStyle name="Texto de advertencia 22" xfId="37370"/>
    <cellStyle name="Texto de advertencia 22 2" xfId="37371"/>
    <cellStyle name="Texto de advertencia 22 2 2" xfId="37372"/>
    <cellStyle name="Texto de advertencia 22 2 3" xfId="37373"/>
    <cellStyle name="Texto de advertencia 22 3" xfId="37374"/>
    <cellStyle name="Texto de advertencia 22 4" xfId="37375"/>
    <cellStyle name="Texto de advertencia 23" xfId="37376"/>
    <cellStyle name="Texto de advertencia 23 2" xfId="37377"/>
    <cellStyle name="Texto de advertencia 23 2 2" xfId="37378"/>
    <cellStyle name="Texto de advertencia 23 2 3" xfId="37379"/>
    <cellStyle name="Texto de advertencia 23 3" xfId="37380"/>
    <cellStyle name="Texto de advertencia 23 4" xfId="37381"/>
    <cellStyle name="Texto de advertencia 24" xfId="37382"/>
    <cellStyle name="Texto de advertencia 24 2" xfId="37383"/>
    <cellStyle name="Texto de advertencia 24 2 2" xfId="37384"/>
    <cellStyle name="Texto de advertencia 24 2 3" xfId="37385"/>
    <cellStyle name="Texto de advertencia 24 3" xfId="37386"/>
    <cellStyle name="Texto de advertencia 24 4" xfId="37387"/>
    <cellStyle name="Texto de advertencia 25" xfId="37388"/>
    <cellStyle name="Texto de advertencia 25 2" xfId="37389"/>
    <cellStyle name="Texto de advertencia 25 2 2" xfId="37390"/>
    <cellStyle name="Texto de advertencia 25 2 3" xfId="37391"/>
    <cellStyle name="Texto de advertencia 25 3" xfId="37392"/>
    <cellStyle name="Texto de advertencia 25 4" xfId="37393"/>
    <cellStyle name="Texto de advertencia 26" xfId="37394"/>
    <cellStyle name="Texto de advertencia 26 2" xfId="37395"/>
    <cellStyle name="Texto de advertencia 26 2 2" xfId="37396"/>
    <cellStyle name="Texto de advertencia 26 2 3" xfId="37397"/>
    <cellStyle name="Texto de advertencia 26 3" xfId="37398"/>
    <cellStyle name="Texto de advertencia 26 4" xfId="37399"/>
    <cellStyle name="Texto de advertencia 27" xfId="37400"/>
    <cellStyle name="Texto de advertencia 27 2" xfId="37401"/>
    <cellStyle name="Texto de advertencia 27 2 2" xfId="37402"/>
    <cellStyle name="Texto de advertencia 27 2 3" xfId="37403"/>
    <cellStyle name="Texto de advertencia 27 3" xfId="37404"/>
    <cellStyle name="Texto de advertencia 27 4" xfId="37405"/>
    <cellStyle name="Texto de advertencia 28" xfId="37406"/>
    <cellStyle name="Texto de advertencia 28 2" xfId="37407"/>
    <cellStyle name="Texto de advertencia 28 2 2" xfId="37408"/>
    <cellStyle name="Texto de advertencia 28 2 3" xfId="37409"/>
    <cellStyle name="Texto de advertencia 28 3" xfId="37410"/>
    <cellStyle name="Texto de advertencia 28 4" xfId="37411"/>
    <cellStyle name="Texto de advertencia 29" xfId="37412"/>
    <cellStyle name="Texto de advertencia 29 2" xfId="37413"/>
    <cellStyle name="Texto de advertencia 29 2 2" xfId="37414"/>
    <cellStyle name="Texto de advertencia 29 2 3" xfId="37415"/>
    <cellStyle name="Texto de advertencia 29 3" xfId="37416"/>
    <cellStyle name="Texto de advertencia 29 4" xfId="37417"/>
    <cellStyle name="Texto de advertencia 3" xfId="213"/>
    <cellStyle name="Texto de advertencia 3 2" xfId="37418"/>
    <cellStyle name="Texto de advertencia 3 2 2" xfId="37419"/>
    <cellStyle name="Texto de advertencia 3 2 3" xfId="37420"/>
    <cellStyle name="Texto de advertencia 3 3" xfId="37421"/>
    <cellStyle name="Texto de advertencia 3 4" xfId="37422"/>
    <cellStyle name="Texto de advertencia 3 5" xfId="37423"/>
    <cellStyle name="Texto de advertencia 30" xfId="37424"/>
    <cellStyle name="Texto de advertencia 30 2" xfId="37425"/>
    <cellStyle name="Texto de advertencia 30 2 2" xfId="37426"/>
    <cellStyle name="Texto de advertencia 30 2 3" xfId="37427"/>
    <cellStyle name="Texto de advertencia 30 3" xfId="37428"/>
    <cellStyle name="Texto de advertencia 30 4" xfId="37429"/>
    <cellStyle name="Texto de advertencia 31" xfId="37430"/>
    <cellStyle name="Texto de advertencia 31 2" xfId="37431"/>
    <cellStyle name="Texto de advertencia 31 2 2" xfId="37432"/>
    <cellStyle name="Texto de advertencia 31 2 3" xfId="37433"/>
    <cellStyle name="Texto de advertencia 31 3" xfId="37434"/>
    <cellStyle name="Texto de advertencia 31 4" xfId="37435"/>
    <cellStyle name="Texto de advertencia 32" xfId="37436"/>
    <cellStyle name="Texto de advertencia 32 2" xfId="37437"/>
    <cellStyle name="Texto de advertencia 32 2 2" xfId="37438"/>
    <cellStyle name="Texto de advertencia 32 2 3" xfId="37439"/>
    <cellStyle name="Texto de advertencia 32 3" xfId="37440"/>
    <cellStyle name="Texto de advertencia 32 4" xfId="37441"/>
    <cellStyle name="Texto de advertencia 33" xfId="37442"/>
    <cellStyle name="Texto de advertencia 33 2" xfId="37443"/>
    <cellStyle name="Texto de advertencia 33 2 2" xfId="37444"/>
    <cellStyle name="Texto de advertencia 33 2 3" xfId="37445"/>
    <cellStyle name="Texto de advertencia 33 3" xfId="37446"/>
    <cellStyle name="Texto de advertencia 33 4" xfId="37447"/>
    <cellStyle name="Texto de advertencia 34" xfId="37448"/>
    <cellStyle name="Texto de advertencia 34 2" xfId="37449"/>
    <cellStyle name="Texto de advertencia 34 2 2" xfId="37450"/>
    <cellStyle name="Texto de advertencia 34 2 3" xfId="37451"/>
    <cellStyle name="Texto de advertencia 34 3" xfId="37452"/>
    <cellStyle name="Texto de advertencia 34 4" xfId="37453"/>
    <cellStyle name="Texto de advertencia 35" xfId="37454"/>
    <cellStyle name="Texto de advertencia 35 2" xfId="37455"/>
    <cellStyle name="Texto de advertencia 35 2 2" xfId="37456"/>
    <cellStyle name="Texto de advertencia 35 2 3" xfId="37457"/>
    <cellStyle name="Texto de advertencia 35 3" xfId="37458"/>
    <cellStyle name="Texto de advertencia 35 4" xfId="37459"/>
    <cellStyle name="Texto de advertencia 36" xfId="37460"/>
    <cellStyle name="Texto de advertencia 36 2" xfId="37461"/>
    <cellStyle name="Texto de advertencia 36 2 2" xfId="37462"/>
    <cellStyle name="Texto de advertencia 36 2 3" xfId="37463"/>
    <cellStyle name="Texto de advertencia 36 3" xfId="37464"/>
    <cellStyle name="Texto de advertencia 36 4" xfId="37465"/>
    <cellStyle name="Texto de advertencia 37" xfId="37466"/>
    <cellStyle name="Texto de advertencia 37 2" xfId="37467"/>
    <cellStyle name="Texto de advertencia 37 2 2" xfId="37468"/>
    <cellStyle name="Texto de advertencia 37 2 3" xfId="37469"/>
    <cellStyle name="Texto de advertencia 37 3" xfId="37470"/>
    <cellStyle name="Texto de advertencia 37 4" xfId="37471"/>
    <cellStyle name="Texto de advertencia 38" xfId="37472"/>
    <cellStyle name="Texto de advertencia 38 2" xfId="37473"/>
    <cellStyle name="Texto de advertencia 38 2 2" xfId="37474"/>
    <cellStyle name="Texto de advertencia 38 2 3" xfId="37475"/>
    <cellStyle name="Texto de advertencia 38 3" xfId="37476"/>
    <cellStyle name="Texto de advertencia 38 4" xfId="37477"/>
    <cellStyle name="Texto de advertencia 39" xfId="37478"/>
    <cellStyle name="Texto de advertencia 39 2" xfId="37479"/>
    <cellStyle name="Texto de advertencia 39 2 2" xfId="37480"/>
    <cellStyle name="Texto de advertencia 39 2 3" xfId="37481"/>
    <cellStyle name="Texto de advertencia 39 3" xfId="37482"/>
    <cellStyle name="Texto de advertencia 39 4" xfId="37483"/>
    <cellStyle name="Texto de advertencia 4" xfId="214"/>
    <cellStyle name="Texto de advertencia 4 2" xfId="37484"/>
    <cellStyle name="Texto de advertencia 4 2 2" xfId="37485"/>
    <cellStyle name="Texto de advertencia 4 2 3" xfId="37486"/>
    <cellStyle name="Texto de advertencia 4 3" xfId="37487"/>
    <cellStyle name="Texto de advertencia 4 4" xfId="37488"/>
    <cellStyle name="Texto de advertencia 4 5" xfId="37489"/>
    <cellStyle name="Texto de advertencia 40" xfId="37490"/>
    <cellStyle name="Texto de advertencia 40 2" xfId="37491"/>
    <cellStyle name="Texto de advertencia 40 2 2" xfId="37492"/>
    <cellStyle name="Texto de advertencia 40 2 3" xfId="37493"/>
    <cellStyle name="Texto de advertencia 40 3" xfId="37494"/>
    <cellStyle name="Texto de advertencia 40 4" xfId="37495"/>
    <cellStyle name="Texto de advertencia 41" xfId="37496"/>
    <cellStyle name="Texto de advertencia 41 2" xfId="37497"/>
    <cellStyle name="Texto de advertencia 41 2 2" xfId="37498"/>
    <cellStyle name="Texto de advertencia 41 2 3" xfId="37499"/>
    <cellStyle name="Texto de advertencia 41 3" xfId="37500"/>
    <cellStyle name="Texto de advertencia 41 4" xfId="37501"/>
    <cellStyle name="Texto de advertencia 42" xfId="37502"/>
    <cellStyle name="Texto de advertencia 42 2" xfId="37503"/>
    <cellStyle name="Texto de advertencia 42 2 2" xfId="37504"/>
    <cellStyle name="Texto de advertencia 42 2 3" xfId="37505"/>
    <cellStyle name="Texto de advertencia 42 3" xfId="37506"/>
    <cellStyle name="Texto de advertencia 42 4" xfId="37507"/>
    <cellStyle name="Texto de advertencia 43" xfId="37508"/>
    <cellStyle name="Texto de advertencia 43 2" xfId="37509"/>
    <cellStyle name="Texto de advertencia 43 2 2" xfId="37510"/>
    <cellStyle name="Texto de advertencia 43 2 3" xfId="37511"/>
    <cellStyle name="Texto de advertencia 43 3" xfId="37512"/>
    <cellStyle name="Texto de advertencia 43 4" xfId="37513"/>
    <cellStyle name="Texto de advertencia 44" xfId="37514"/>
    <cellStyle name="Texto de advertencia 44 2" xfId="37515"/>
    <cellStyle name="Texto de advertencia 44 2 2" xfId="37516"/>
    <cellStyle name="Texto de advertencia 44 2 3" xfId="37517"/>
    <cellStyle name="Texto de advertencia 44 3" xfId="37518"/>
    <cellStyle name="Texto de advertencia 44 4" xfId="37519"/>
    <cellStyle name="Texto de advertencia 45" xfId="37520"/>
    <cellStyle name="Texto de advertencia 45 2" xfId="37521"/>
    <cellStyle name="Texto de advertencia 45 2 2" xfId="37522"/>
    <cellStyle name="Texto de advertencia 45 2 3" xfId="37523"/>
    <cellStyle name="Texto de advertencia 45 3" xfId="37524"/>
    <cellStyle name="Texto de advertencia 45 4" xfId="37525"/>
    <cellStyle name="Texto de advertencia 46" xfId="37526"/>
    <cellStyle name="Texto de advertencia 46 2" xfId="37527"/>
    <cellStyle name="Texto de advertencia 46 2 2" xfId="37528"/>
    <cellStyle name="Texto de advertencia 46 2 3" xfId="37529"/>
    <cellStyle name="Texto de advertencia 46 3" xfId="37530"/>
    <cellStyle name="Texto de advertencia 46 4" xfId="37531"/>
    <cellStyle name="Texto de advertencia 47" xfId="37532"/>
    <cellStyle name="Texto de advertencia 47 2" xfId="37533"/>
    <cellStyle name="Texto de advertencia 47 2 2" xfId="37534"/>
    <cellStyle name="Texto de advertencia 47 2 3" xfId="37535"/>
    <cellStyle name="Texto de advertencia 47 3" xfId="37536"/>
    <cellStyle name="Texto de advertencia 47 4" xfId="37537"/>
    <cellStyle name="Texto de advertencia 48" xfId="37538"/>
    <cellStyle name="Texto de advertencia 48 2" xfId="37539"/>
    <cellStyle name="Texto de advertencia 48 2 2" xfId="37540"/>
    <cellStyle name="Texto de advertencia 48 2 3" xfId="37541"/>
    <cellStyle name="Texto de advertencia 48 3" xfId="37542"/>
    <cellStyle name="Texto de advertencia 48 4" xfId="37543"/>
    <cellStyle name="Texto de advertencia 49" xfId="37544"/>
    <cellStyle name="Texto de advertencia 49 2" xfId="37545"/>
    <cellStyle name="Texto de advertencia 49 2 2" xfId="37546"/>
    <cellStyle name="Texto de advertencia 49 2 3" xfId="37547"/>
    <cellStyle name="Texto de advertencia 49 3" xfId="37548"/>
    <cellStyle name="Texto de advertencia 49 4" xfId="37549"/>
    <cellStyle name="Texto de advertencia 5" xfId="37550"/>
    <cellStyle name="Texto de advertencia 5 2" xfId="37551"/>
    <cellStyle name="Texto de advertencia 5 2 2" xfId="37552"/>
    <cellStyle name="Texto de advertencia 5 2 3" xfId="37553"/>
    <cellStyle name="Texto de advertencia 5 3" xfId="37554"/>
    <cellStyle name="Texto de advertencia 5 4" xfId="37555"/>
    <cellStyle name="Texto de advertencia 50" xfId="37556"/>
    <cellStyle name="Texto de advertencia 50 2" xfId="37557"/>
    <cellStyle name="Texto de advertencia 50 2 2" xfId="37558"/>
    <cellStyle name="Texto de advertencia 50 2 3" xfId="37559"/>
    <cellStyle name="Texto de advertencia 50 3" xfId="37560"/>
    <cellStyle name="Texto de advertencia 50 4" xfId="37561"/>
    <cellStyle name="Texto de advertencia 51" xfId="37562"/>
    <cellStyle name="Texto de advertencia 51 2" xfId="37563"/>
    <cellStyle name="Texto de advertencia 51 2 2" xfId="37564"/>
    <cellStyle name="Texto de advertencia 51 2 3" xfId="37565"/>
    <cellStyle name="Texto de advertencia 51 3" xfId="37566"/>
    <cellStyle name="Texto de advertencia 51 4" xfId="37567"/>
    <cellStyle name="Texto de advertencia 52" xfId="37568"/>
    <cellStyle name="Texto de advertencia 52 2" xfId="37569"/>
    <cellStyle name="Texto de advertencia 52 2 2" xfId="37570"/>
    <cellStyle name="Texto de advertencia 52 2 3" xfId="37571"/>
    <cellStyle name="Texto de advertencia 52 3" xfId="37572"/>
    <cellStyle name="Texto de advertencia 52 4" xfId="37573"/>
    <cellStyle name="Texto de advertencia 53" xfId="37574"/>
    <cellStyle name="Texto de advertencia 53 2" xfId="37575"/>
    <cellStyle name="Texto de advertencia 53 2 2" xfId="37576"/>
    <cellStyle name="Texto de advertencia 53 2 3" xfId="37577"/>
    <cellStyle name="Texto de advertencia 53 3" xfId="37578"/>
    <cellStyle name="Texto de advertencia 53 4" xfId="37579"/>
    <cellStyle name="Texto de advertencia 54" xfId="37580"/>
    <cellStyle name="Texto de advertencia 54 2" xfId="37581"/>
    <cellStyle name="Texto de advertencia 54 2 2" xfId="37582"/>
    <cellStyle name="Texto de advertencia 54 2 3" xfId="37583"/>
    <cellStyle name="Texto de advertencia 54 3" xfId="37584"/>
    <cellStyle name="Texto de advertencia 54 4" xfId="37585"/>
    <cellStyle name="Texto de advertencia 55" xfId="37586"/>
    <cellStyle name="Texto de advertencia 55 2" xfId="37587"/>
    <cellStyle name="Texto de advertencia 55 2 2" xfId="37588"/>
    <cellStyle name="Texto de advertencia 55 2 3" xfId="37589"/>
    <cellStyle name="Texto de advertencia 55 3" xfId="37590"/>
    <cellStyle name="Texto de advertencia 55 4" xfId="37591"/>
    <cellStyle name="Texto de advertencia 56" xfId="37592"/>
    <cellStyle name="Texto de advertencia 56 2" xfId="37593"/>
    <cellStyle name="Texto de advertencia 56 2 2" xfId="37594"/>
    <cellStyle name="Texto de advertencia 56 2 3" xfId="37595"/>
    <cellStyle name="Texto de advertencia 56 3" xfId="37596"/>
    <cellStyle name="Texto de advertencia 56 4" xfId="37597"/>
    <cellStyle name="Texto de advertencia 57" xfId="37598"/>
    <cellStyle name="Texto de advertencia 57 2" xfId="37599"/>
    <cellStyle name="Texto de advertencia 57 2 2" xfId="37600"/>
    <cellStyle name="Texto de advertencia 57 2 3" xfId="37601"/>
    <cellStyle name="Texto de advertencia 57 3" xfId="37602"/>
    <cellStyle name="Texto de advertencia 57 4" xfId="37603"/>
    <cellStyle name="Texto de advertencia 58" xfId="37604"/>
    <cellStyle name="Texto de advertencia 58 2" xfId="37605"/>
    <cellStyle name="Texto de advertencia 58 2 2" xfId="37606"/>
    <cellStyle name="Texto de advertencia 58 2 3" xfId="37607"/>
    <cellStyle name="Texto de advertencia 58 3" xfId="37608"/>
    <cellStyle name="Texto de advertencia 58 4" xfId="37609"/>
    <cellStyle name="Texto de advertencia 59" xfId="37610"/>
    <cellStyle name="Texto de advertencia 59 2" xfId="37611"/>
    <cellStyle name="Texto de advertencia 59 2 2" xfId="37612"/>
    <cellStyle name="Texto de advertencia 59 2 3" xfId="37613"/>
    <cellStyle name="Texto de advertencia 59 3" xfId="37614"/>
    <cellStyle name="Texto de advertencia 59 4" xfId="37615"/>
    <cellStyle name="Texto de advertencia 6" xfId="37616"/>
    <cellStyle name="Texto de advertencia 6 2" xfId="37617"/>
    <cellStyle name="Texto de advertencia 6 2 2" xfId="37618"/>
    <cellStyle name="Texto de advertencia 6 2 3" xfId="37619"/>
    <cellStyle name="Texto de advertencia 6 3" xfId="37620"/>
    <cellStyle name="Texto de advertencia 6 4" xfId="37621"/>
    <cellStyle name="Texto de advertencia 60" xfId="37622"/>
    <cellStyle name="Texto de advertencia 60 2" xfId="37623"/>
    <cellStyle name="Texto de advertencia 60 2 2" xfId="37624"/>
    <cellStyle name="Texto de advertencia 60 2 3" xfId="37625"/>
    <cellStyle name="Texto de advertencia 60 3" xfId="37626"/>
    <cellStyle name="Texto de advertencia 60 4" xfId="37627"/>
    <cellStyle name="Texto de advertencia 61" xfId="37628"/>
    <cellStyle name="Texto de advertencia 61 2" xfId="37629"/>
    <cellStyle name="Texto de advertencia 61 2 2" xfId="37630"/>
    <cellStyle name="Texto de advertencia 61 2 3" xfId="37631"/>
    <cellStyle name="Texto de advertencia 61 3" xfId="37632"/>
    <cellStyle name="Texto de advertencia 61 4" xfId="37633"/>
    <cellStyle name="Texto de advertencia 62" xfId="37634"/>
    <cellStyle name="Texto de advertencia 62 2" xfId="37635"/>
    <cellStyle name="Texto de advertencia 62 2 2" xfId="37636"/>
    <cellStyle name="Texto de advertencia 62 2 3" xfId="37637"/>
    <cellStyle name="Texto de advertencia 62 3" xfId="37638"/>
    <cellStyle name="Texto de advertencia 62 4" xfId="37639"/>
    <cellStyle name="Texto de advertencia 63" xfId="37640"/>
    <cellStyle name="Texto de advertencia 63 2" xfId="37641"/>
    <cellStyle name="Texto de advertencia 63 2 2" xfId="37642"/>
    <cellStyle name="Texto de advertencia 63 2 3" xfId="37643"/>
    <cellStyle name="Texto de advertencia 63 3" xfId="37644"/>
    <cellStyle name="Texto de advertencia 63 4" xfId="37645"/>
    <cellStyle name="Texto de advertencia 64" xfId="37646"/>
    <cellStyle name="Texto de advertencia 64 2" xfId="37647"/>
    <cellStyle name="Texto de advertencia 64 2 2" xfId="37648"/>
    <cellStyle name="Texto de advertencia 64 2 3" xfId="37649"/>
    <cellStyle name="Texto de advertencia 64 3" xfId="37650"/>
    <cellStyle name="Texto de advertencia 64 4" xfId="37651"/>
    <cellStyle name="Texto de advertencia 65" xfId="37652"/>
    <cellStyle name="Texto de advertencia 65 2" xfId="37653"/>
    <cellStyle name="Texto de advertencia 65 2 2" xfId="37654"/>
    <cellStyle name="Texto de advertencia 65 2 3" xfId="37655"/>
    <cellStyle name="Texto de advertencia 65 3" xfId="37656"/>
    <cellStyle name="Texto de advertencia 65 4" xfId="37657"/>
    <cellStyle name="Texto de advertencia 66" xfId="37658"/>
    <cellStyle name="Texto de advertencia 66 2" xfId="37659"/>
    <cellStyle name="Texto de advertencia 66 2 2" xfId="37660"/>
    <cellStyle name="Texto de advertencia 66 2 3" xfId="37661"/>
    <cellStyle name="Texto de advertencia 66 3" xfId="37662"/>
    <cellStyle name="Texto de advertencia 66 4" xfId="37663"/>
    <cellStyle name="Texto de advertencia 67" xfId="37664"/>
    <cellStyle name="Texto de advertencia 67 2" xfId="37665"/>
    <cellStyle name="Texto de advertencia 67 2 2" xfId="37666"/>
    <cellStyle name="Texto de advertencia 67 2 3" xfId="37667"/>
    <cellStyle name="Texto de advertencia 67 3" xfId="37668"/>
    <cellStyle name="Texto de advertencia 67 4" xfId="37669"/>
    <cellStyle name="Texto de advertencia 68" xfId="37670"/>
    <cellStyle name="Texto de advertencia 68 2" xfId="37671"/>
    <cellStyle name="Texto de advertencia 68 2 2" xfId="37672"/>
    <cellStyle name="Texto de advertencia 68 2 3" xfId="37673"/>
    <cellStyle name="Texto de advertencia 68 3" xfId="37674"/>
    <cellStyle name="Texto de advertencia 68 4" xfId="37675"/>
    <cellStyle name="Texto de advertencia 69" xfId="37676"/>
    <cellStyle name="Texto de advertencia 69 2" xfId="37677"/>
    <cellStyle name="Texto de advertencia 69 2 2" xfId="37678"/>
    <cellStyle name="Texto de advertencia 69 2 3" xfId="37679"/>
    <cellStyle name="Texto de advertencia 69 3" xfId="37680"/>
    <cellStyle name="Texto de advertencia 69 4" xfId="37681"/>
    <cellStyle name="Texto de advertencia 7" xfId="37682"/>
    <cellStyle name="Texto de advertencia 7 2" xfId="37683"/>
    <cellStyle name="Texto de advertencia 7 2 2" xfId="37684"/>
    <cellStyle name="Texto de advertencia 7 2 3" xfId="37685"/>
    <cellStyle name="Texto de advertencia 7 3" xfId="37686"/>
    <cellStyle name="Texto de advertencia 7 4" xfId="37687"/>
    <cellStyle name="Texto de advertencia 70" xfId="37688"/>
    <cellStyle name="Texto de advertencia 70 2" xfId="37689"/>
    <cellStyle name="Texto de advertencia 70 2 2" xfId="37690"/>
    <cellStyle name="Texto de advertencia 70 2 3" xfId="37691"/>
    <cellStyle name="Texto de advertencia 70 3" xfId="37692"/>
    <cellStyle name="Texto de advertencia 70 4" xfId="37693"/>
    <cellStyle name="Texto de advertencia 71" xfId="37694"/>
    <cellStyle name="Texto de advertencia 71 2" xfId="37695"/>
    <cellStyle name="Texto de advertencia 71 2 2" xfId="37696"/>
    <cellStyle name="Texto de advertencia 71 2 3" xfId="37697"/>
    <cellStyle name="Texto de advertencia 71 3" xfId="37698"/>
    <cellStyle name="Texto de advertencia 71 4" xfId="37699"/>
    <cellStyle name="Texto de advertencia 72" xfId="37700"/>
    <cellStyle name="Texto de advertencia 72 2" xfId="37701"/>
    <cellStyle name="Texto de advertencia 72 2 2" xfId="37702"/>
    <cellStyle name="Texto de advertencia 72 2 3" xfId="37703"/>
    <cellStyle name="Texto de advertencia 72 3" xfId="37704"/>
    <cellStyle name="Texto de advertencia 72 4" xfId="37705"/>
    <cellStyle name="Texto de advertencia 73" xfId="37706"/>
    <cellStyle name="Texto de advertencia 73 2" xfId="37707"/>
    <cellStyle name="Texto de advertencia 73 2 2" xfId="37708"/>
    <cellStyle name="Texto de advertencia 73 2 3" xfId="37709"/>
    <cellStyle name="Texto de advertencia 73 3" xfId="37710"/>
    <cellStyle name="Texto de advertencia 73 4" xfId="37711"/>
    <cellStyle name="Texto de advertencia 74" xfId="37712"/>
    <cellStyle name="Texto de advertencia 74 2" xfId="37713"/>
    <cellStyle name="Texto de advertencia 74 2 2" xfId="37714"/>
    <cellStyle name="Texto de advertencia 74 2 3" xfId="37715"/>
    <cellStyle name="Texto de advertencia 74 3" xfId="37716"/>
    <cellStyle name="Texto de advertencia 74 4" xfId="37717"/>
    <cellStyle name="Texto de advertencia 75" xfId="37718"/>
    <cellStyle name="Texto de advertencia 75 2" xfId="37719"/>
    <cellStyle name="Texto de advertencia 75 2 2" xfId="37720"/>
    <cellStyle name="Texto de advertencia 75 2 3" xfId="37721"/>
    <cellStyle name="Texto de advertencia 75 3" xfId="37722"/>
    <cellStyle name="Texto de advertencia 75 4" xfId="37723"/>
    <cellStyle name="Texto de advertencia 76" xfId="37724"/>
    <cellStyle name="Texto de advertencia 76 2" xfId="37725"/>
    <cellStyle name="Texto de advertencia 76 2 2" xfId="37726"/>
    <cellStyle name="Texto de advertencia 76 2 3" xfId="37727"/>
    <cellStyle name="Texto de advertencia 76 3" xfId="37728"/>
    <cellStyle name="Texto de advertencia 76 4" xfId="37729"/>
    <cellStyle name="Texto de advertencia 77" xfId="37730"/>
    <cellStyle name="Texto de advertencia 77 2" xfId="37731"/>
    <cellStyle name="Texto de advertencia 77 2 2" xfId="37732"/>
    <cellStyle name="Texto de advertencia 77 2 3" xfId="37733"/>
    <cellStyle name="Texto de advertencia 77 3" xfId="37734"/>
    <cellStyle name="Texto de advertencia 77 4" xfId="37735"/>
    <cellStyle name="Texto de advertencia 78" xfId="37736"/>
    <cellStyle name="Texto de advertencia 78 2" xfId="37737"/>
    <cellStyle name="Texto de advertencia 78 2 2" xfId="37738"/>
    <cellStyle name="Texto de advertencia 78 2 3" xfId="37739"/>
    <cellStyle name="Texto de advertencia 78 3" xfId="37740"/>
    <cellStyle name="Texto de advertencia 78 4" xfId="37741"/>
    <cellStyle name="Texto de advertencia 79" xfId="37742"/>
    <cellStyle name="Texto de advertencia 79 2" xfId="37743"/>
    <cellStyle name="Texto de advertencia 79 2 2" xfId="37744"/>
    <cellStyle name="Texto de advertencia 79 2 3" xfId="37745"/>
    <cellStyle name="Texto de advertencia 79 3" xfId="37746"/>
    <cellStyle name="Texto de advertencia 79 4" xfId="37747"/>
    <cellStyle name="Texto de advertencia 8" xfId="37748"/>
    <cellStyle name="Texto de advertencia 8 2" xfId="37749"/>
    <cellStyle name="Texto de advertencia 8 2 2" xfId="37750"/>
    <cellStyle name="Texto de advertencia 8 2 3" xfId="37751"/>
    <cellStyle name="Texto de advertencia 8 3" xfId="37752"/>
    <cellStyle name="Texto de advertencia 8 4" xfId="37753"/>
    <cellStyle name="Texto de advertencia 80" xfId="37754"/>
    <cellStyle name="Texto de advertencia 80 2" xfId="37755"/>
    <cellStyle name="Texto de advertencia 80 2 2" xfId="37756"/>
    <cellStyle name="Texto de advertencia 80 2 3" xfId="37757"/>
    <cellStyle name="Texto de advertencia 80 3" xfId="37758"/>
    <cellStyle name="Texto de advertencia 80 4" xfId="37759"/>
    <cellStyle name="Texto de advertencia 81" xfId="37760"/>
    <cellStyle name="Texto de advertencia 81 2" xfId="37761"/>
    <cellStyle name="Texto de advertencia 81 2 2" xfId="37762"/>
    <cellStyle name="Texto de advertencia 81 2 3" xfId="37763"/>
    <cellStyle name="Texto de advertencia 81 3" xfId="37764"/>
    <cellStyle name="Texto de advertencia 81 4" xfId="37765"/>
    <cellStyle name="Texto de advertencia 82" xfId="37766"/>
    <cellStyle name="Texto de advertencia 82 2" xfId="37767"/>
    <cellStyle name="Texto de advertencia 82 2 2" xfId="37768"/>
    <cellStyle name="Texto de advertencia 82 2 3" xfId="37769"/>
    <cellStyle name="Texto de advertencia 82 3" xfId="37770"/>
    <cellStyle name="Texto de advertencia 82 4" xfId="37771"/>
    <cellStyle name="Texto de advertencia 83" xfId="37772"/>
    <cellStyle name="Texto de advertencia 83 2" xfId="37773"/>
    <cellStyle name="Texto de advertencia 83 2 2" xfId="37774"/>
    <cellStyle name="Texto de advertencia 83 2 3" xfId="37775"/>
    <cellStyle name="Texto de advertencia 83 3" xfId="37776"/>
    <cellStyle name="Texto de advertencia 83 4" xfId="37777"/>
    <cellStyle name="Texto de advertencia 84" xfId="37778"/>
    <cellStyle name="Texto de advertencia 84 2" xfId="37779"/>
    <cellStyle name="Texto de advertencia 84 2 2" xfId="37780"/>
    <cellStyle name="Texto de advertencia 84 2 3" xfId="37781"/>
    <cellStyle name="Texto de advertencia 84 3" xfId="37782"/>
    <cellStyle name="Texto de advertencia 84 4" xfId="37783"/>
    <cellStyle name="Texto de advertencia 85" xfId="37784"/>
    <cellStyle name="Texto de advertencia 85 2" xfId="37785"/>
    <cellStyle name="Texto de advertencia 85 2 2" xfId="37786"/>
    <cellStyle name="Texto de advertencia 85 2 3" xfId="37787"/>
    <cellStyle name="Texto de advertencia 85 3" xfId="37788"/>
    <cellStyle name="Texto de advertencia 85 4" xfId="37789"/>
    <cellStyle name="Texto de advertencia 86" xfId="37790"/>
    <cellStyle name="Texto de advertencia 86 2" xfId="37791"/>
    <cellStyle name="Texto de advertencia 86 2 2" xfId="37792"/>
    <cellStyle name="Texto de advertencia 86 2 3" xfId="37793"/>
    <cellStyle name="Texto de advertencia 86 3" xfId="37794"/>
    <cellStyle name="Texto de advertencia 86 4" xfId="37795"/>
    <cellStyle name="Texto de advertencia 87" xfId="37796"/>
    <cellStyle name="Texto de advertencia 87 2" xfId="37797"/>
    <cellStyle name="Texto de advertencia 87 2 2" xfId="37798"/>
    <cellStyle name="Texto de advertencia 87 2 3" xfId="37799"/>
    <cellStyle name="Texto de advertencia 87 3" xfId="37800"/>
    <cellStyle name="Texto de advertencia 87 4" xfId="37801"/>
    <cellStyle name="Texto de advertencia 88" xfId="37802"/>
    <cellStyle name="Texto de advertencia 88 2" xfId="37803"/>
    <cellStyle name="Texto de advertencia 88 2 2" xfId="37804"/>
    <cellStyle name="Texto de advertencia 88 2 3" xfId="37805"/>
    <cellStyle name="Texto de advertencia 88 3" xfId="37806"/>
    <cellStyle name="Texto de advertencia 88 4" xfId="37807"/>
    <cellStyle name="Texto de advertencia 89" xfId="37808"/>
    <cellStyle name="Texto de advertencia 89 2" xfId="37809"/>
    <cellStyle name="Texto de advertencia 89 2 2" xfId="37810"/>
    <cellStyle name="Texto de advertencia 89 2 3" xfId="37811"/>
    <cellStyle name="Texto de advertencia 89 3" xfId="37812"/>
    <cellStyle name="Texto de advertencia 89 4" xfId="37813"/>
    <cellStyle name="Texto de advertencia 9" xfId="37814"/>
    <cellStyle name="Texto de advertencia 9 2" xfId="37815"/>
    <cellStyle name="Texto de advertencia 9 2 2" xfId="37816"/>
    <cellStyle name="Texto de advertencia 9 2 3" xfId="37817"/>
    <cellStyle name="Texto de advertencia 9 3" xfId="37818"/>
    <cellStyle name="Texto de advertencia 9 4" xfId="37819"/>
    <cellStyle name="Texto de advertencia 90" xfId="37820"/>
    <cellStyle name="Texto de advertencia 90 2" xfId="37821"/>
    <cellStyle name="Texto de advertencia 90 2 2" xfId="37822"/>
    <cellStyle name="Texto de advertencia 90 2 3" xfId="37823"/>
    <cellStyle name="Texto de advertencia 90 3" xfId="37824"/>
    <cellStyle name="Texto de advertencia 90 4" xfId="37825"/>
    <cellStyle name="Texto de advertencia 91" xfId="37826"/>
    <cellStyle name="Texto de advertencia 91 2" xfId="37827"/>
    <cellStyle name="Texto de advertencia 91 2 2" xfId="37828"/>
    <cellStyle name="Texto de advertencia 91 2 3" xfId="37829"/>
    <cellStyle name="Texto de advertencia 91 3" xfId="37830"/>
    <cellStyle name="Texto de advertencia 91 4" xfId="37831"/>
    <cellStyle name="Texto de advertencia 92" xfId="37832"/>
    <cellStyle name="Texto de advertencia 92 2" xfId="37833"/>
    <cellStyle name="Texto de advertencia 92 2 2" xfId="37834"/>
    <cellStyle name="Texto de advertencia 92 2 3" xfId="37835"/>
    <cellStyle name="Texto de advertencia 92 3" xfId="37836"/>
    <cellStyle name="Texto de advertencia 92 4" xfId="37837"/>
    <cellStyle name="Texto de advertencia 93" xfId="37838"/>
    <cellStyle name="Texto de advertencia 93 2" xfId="37839"/>
    <cellStyle name="Texto de advertencia 93 2 2" xfId="37840"/>
    <cellStyle name="Texto de advertencia 93 2 3" xfId="37841"/>
    <cellStyle name="Texto de advertencia 93 3" xfId="37842"/>
    <cellStyle name="Texto de advertencia 93 4" xfId="37843"/>
    <cellStyle name="Texto de advertencia 94" xfId="37844"/>
    <cellStyle name="Texto de advertencia 94 2" xfId="37845"/>
    <cellStyle name="Texto de advertencia 94 2 2" xfId="37846"/>
    <cellStyle name="Texto de advertencia 94 2 3" xfId="37847"/>
    <cellStyle name="Texto de advertencia 94 3" xfId="37848"/>
    <cellStyle name="Texto de advertencia 94 4" xfId="37849"/>
    <cellStyle name="Texto de advertencia 95" xfId="37850"/>
    <cellStyle name="Texto de advertencia 95 2" xfId="37851"/>
    <cellStyle name="Texto de advertencia 95 2 2" xfId="37852"/>
    <cellStyle name="Texto de advertencia 95 2 3" xfId="37853"/>
    <cellStyle name="Texto de advertencia 95 3" xfId="37854"/>
    <cellStyle name="Texto de advertencia 95 4" xfId="37855"/>
    <cellStyle name="Texto de advertencia 96" xfId="37856"/>
    <cellStyle name="Texto de advertencia 96 2" xfId="37857"/>
    <cellStyle name="Texto de advertencia 96 2 2" xfId="37858"/>
    <cellStyle name="Texto de advertencia 96 2 3" xfId="37859"/>
    <cellStyle name="Texto de advertencia 96 3" xfId="37860"/>
    <cellStyle name="Texto de advertencia 96 4" xfId="37861"/>
    <cellStyle name="Texto de advertencia 97" xfId="37862"/>
    <cellStyle name="Texto de advertencia 97 2" xfId="37863"/>
    <cellStyle name="Texto de advertencia 97 2 2" xfId="37864"/>
    <cellStyle name="Texto de advertencia 97 2 3" xfId="37865"/>
    <cellStyle name="Texto de advertencia 97 3" xfId="37866"/>
    <cellStyle name="Texto de advertencia 97 4" xfId="37867"/>
    <cellStyle name="Texto de advertencia 98" xfId="37868"/>
    <cellStyle name="Texto de advertencia 98 2" xfId="37869"/>
    <cellStyle name="Texto de advertencia 98 2 2" xfId="37870"/>
    <cellStyle name="Texto de advertencia 98 2 3" xfId="37871"/>
    <cellStyle name="Texto de advertencia 98 3" xfId="37872"/>
    <cellStyle name="Texto de advertencia 98 4" xfId="37873"/>
    <cellStyle name="Texto de advertencia 99" xfId="37874"/>
    <cellStyle name="Texto de advertencia 99 2" xfId="37875"/>
    <cellStyle name="Texto de advertencia 99 2 2" xfId="37876"/>
    <cellStyle name="Texto de advertencia 99 2 3" xfId="37877"/>
    <cellStyle name="Texto de advertencia 99 3" xfId="37878"/>
    <cellStyle name="Texto de advertencia 99 4" xfId="37879"/>
    <cellStyle name="Texto explicativo 10" xfId="37880"/>
    <cellStyle name="Texto explicativo 10 2" xfId="37881"/>
    <cellStyle name="Texto explicativo 10 2 2" xfId="37882"/>
    <cellStyle name="Texto explicativo 10 2 3" xfId="37883"/>
    <cellStyle name="Texto explicativo 10 3" xfId="37884"/>
    <cellStyle name="Texto explicativo 10 4" xfId="37885"/>
    <cellStyle name="Texto explicativo 100" xfId="37886"/>
    <cellStyle name="Texto explicativo 100 2" xfId="37887"/>
    <cellStyle name="Texto explicativo 100 2 2" xfId="37888"/>
    <cellStyle name="Texto explicativo 100 2 3" xfId="37889"/>
    <cellStyle name="Texto explicativo 100 3" xfId="37890"/>
    <cellStyle name="Texto explicativo 100 4" xfId="37891"/>
    <cellStyle name="Texto explicativo 101" xfId="37892"/>
    <cellStyle name="Texto explicativo 101 2" xfId="37893"/>
    <cellStyle name="Texto explicativo 101 2 2" xfId="37894"/>
    <cellStyle name="Texto explicativo 101 2 3" xfId="37895"/>
    <cellStyle name="Texto explicativo 101 3" xfId="37896"/>
    <cellStyle name="Texto explicativo 101 4" xfId="37897"/>
    <cellStyle name="Texto explicativo 102" xfId="37898"/>
    <cellStyle name="Texto explicativo 102 2" xfId="37899"/>
    <cellStyle name="Texto explicativo 102 2 2" xfId="37900"/>
    <cellStyle name="Texto explicativo 102 2 3" xfId="37901"/>
    <cellStyle name="Texto explicativo 102 3" xfId="37902"/>
    <cellStyle name="Texto explicativo 102 4" xfId="37903"/>
    <cellStyle name="Texto explicativo 103" xfId="37904"/>
    <cellStyle name="Texto explicativo 103 2" xfId="37905"/>
    <cellStyle name="Texto explicativo 103 2 2" xfId="37906"/>
    <cellStyle name="Texto explicativo 103 2 3" xfId="37907"/>
    <cellStyle name="Texto explicativo 103 3" xfId="37908"/>
    <cellStyle name="Texto explicativo 103 4" xfId="37909"/>
    <cellStyle name="Texto explicativo 104" xfId="37910"/>
    <cellStyle name="Texto explicativo 104 2" xfId="37911"/>
    <cellStyle name="Texto explicativo 104 2 2" xfId="37912"/>
    <cellStyle name="Texto explicativo 104 2 3" xfId="37913"/>
    <cellStyle name="Texto explicativo 104 3" xfId="37914"/>
    <cellStyle name="Texto explicativo 104 4" xfId="37915"/>
    <cellStyle name="Texto explicativo 105" xfId="37916"/>
    <cellStyle name="Texto explicativo 105 2" xfId="37917"/>
    <cellStyle name="Texto explicativo 105 2 2" xfId="37918"/>
    <cellStyle name="Texto explicativo 105 2 3" xfId="37919"/>
    <cellStyle name="Texto explicativo 105 3" xfId="37920"/>
    <cellStyle name="Texto explicativo 105 4" xfId="37921"/>
    <cellStyle name="Texto explicativo 106" xfId="37922"/>
    <cellStyle name="Texto explicativo 106 2" xfId="37923"/>
    <cellStyle name="Texto explicativo 106 2 2" xfId="37924"/>
    <cellStyle name="Texto explicativo 106 2 3" xfId="37925"/>
    <cellStyle name="Texto explicativo 106 3" xfId="37926"/>
    <cellStyle name="Texto explicativo 106 4" xfId="37927"/>
    <cellStyle name="Texto explicativo 107" xfId="37928"/>
    <cellStyle name="Texto explicativo 107 2" xfId="37929"/>
    <cellStyle name="Texto explicativo 107 2 2" xfId="37930"/>
    <cellStyle name="Texto explicativo 107 2 3" xfId="37931"/>
    <cellStyle name="Texto explicativo 107 3" xfId="37932"/>
    <cellStyle name="Texto explicativo 107 4" xfId="37933"/>
    <cellStyle name="Texto explicativo 108" xfId="37934"/>
    <cellStyle name="Texto explicativo 108 2" xfId="37935"/>
    <cellStyle name="Texto explicativo 108 2 2" xfId="37936"/>
    <cellStyle name="Texto explicativo 108 2 3" xfId="37937"/>
    <cellStyle name="Texto explicativo 108 3" xfId="37938"/>
    <cellStyle name="Texto explicativo 108 4" xfId="37939"/>
    <cellStyle name="Texto explicativo 109" xfId="37940"/>
    <cellStyle name="Texto explicativo 109 2" xfId="37941"/>
    <cellStyle name="Texto explicativo 109 2 2" xfId="37942"/>
    <cellStyle name="Texto explicativo 109 2 3" xfId="37943"/>
    <cellStyle name="Texto explicativo 109 3" xfId="37944"/>
    <cellStyle name="Texto explicativo 109 4" xfId="37945"/>
    <cellStyle name="Texto explicativo 11" xfId="37946"/>
    <cellStyle name="Texto explicativo 11 2" xfId="37947"/>
    <cellStyle name="Texto explicativo 11 2 2" xfId="37948"/>
    <cellStyle name="Texto explicativo 11 2 3" xfId="37949"/>
    <cellStyle name="Texto explicativo 11 3" xfId="37950"/>
    <cellStyle name="Texto explicativo 11 4" xfId="37951"/>
    <cellStyle name="Texto explicativo 110" xfId="37952"/>
    <cellStyle name="Texto explicativo 110 2" xfId="37953"/>
    <cellStyle name="Texto explicativo 110 2 2" xfId="37954"/>
    <cellStyle name="Texto explicativo 110 2 3" xfId="37955"/>
    <cellStyle name="Texto explicativo 110 3" xfId="37956"/>
    <cellStyle name="Texto explicativo 110 4" xfId="37957"/>
    <cellStyle name="Texto explicativo 111" xfId="37958"/>
    <cellStyle name="Texto explicativo 111 2" xfId="37959"/>
    <cellStyle name="Texto explicativo 111 2 2" xfId="37960"/>
    <cellStyle name="Texto explicativo 111 2 3" xfId="37961"/>
    <cellStyle name="Texto explicativo 111 3" xfId="37962"/>
    <cellStyle name="Texto explicativo 111 4" xfId="37963"/>
    <cellStyle name="Texto explicativo 112" xfId="37964"/>
    <cellStyle name="Texto explicativo 112 2" xfId="37965"/>
    <cellStyle name="Texto explicativo 112 2 2" xfId="37966"/>
    <cellStyle name="Texto explicativo 112 2 3" xfId="37967"/>
    <cellStyle name="Texto explicativo 112 3" xfId="37968"/>
    <cellStyle name="Texto explicativo 112 4" xfId="37969"/>
    <cellStyle name="Texto explicativo 113" xfId="37970"/>
    <cellStyle name="Texto explicativo 113 2" xfId="37971"/>
    <cellStyle name="Texto explicativo 113 2 2" xfId="37972"/>
    <cellStyle name="Texto explicativo 113 2 3" xfId="37973"/>
    <cellStyle name="Texto explicativo 113 3" xfId="37974"/>
    <cellStyle name="Texto explicativo 113 4" xfId="37975"/>
    <cellStyle name="Texto explicativo 114" xfId="37976"/>
    <cellStyle name="Texto explicativo 114 2" xfId="37977"/>
    <cellStyle name="Texto explicativo 114 2 2" xfId="37978"/>
    <cellStyle name="Texto explicativo 114 2 3" xfId="37979"/>
    <cellStyle name="Texto explicativo 114 3" xfId="37980"/>
    <cellStyle name="Texto explicativo 114 4" xfId="37981"/>
    <cellStyle name="Texto explicativo 115" xfId="37982"/>
    <cellStyle name="Texto explicativo 115 2" xfId="37983"/>
    <cellStyle name="Texto explicativo 115 2 2" xfId="37984"/>
    <cellStyle name="Texto explicativo 115 2 3" xfId="37985"/>
    <cellStyle name="Texto explicativo 115 3" xfId="37986"/>
    <cellStyle name="Texto explicativo 115 4" xfId="37987"/>
    <cellStyle name="Texto explicativo 116" xfId="37988"/>
    <cellStyle name="Texto explicativo 116 2" xfId="37989"/>
    <cellStyle name="Texto explicativo 116 2 2" xfId="37990"/>
    <cellStyle name="Texto explicativo 116 2 3" xfId="37991"/>
    <cellStyle name="Texto explicativo 116 3" xfId="37992"/>
    <cellStyle name="Texto explicativo 116 4" xfId="37993"/>
    <cellStyle name="Texto explicativo 117" xfId="37994"/>
    <cellStyle name="Texto explicativo 117 2" xfId="37995"/>
    <cellStyle name="Texto explicativo 117 2 2" xfId="37996"/>
    <cellStyle name="Texto explicativo 117 2 3" xfId="37997"/>
    <cellStyle name="Texto explicativo 117 3" xfId="37998"/>
    <cellStyle name="Texto explicativo 117 4" xfId="37999"/>
    <cellStyle name="Texto explicativo 118" xfId="38000"/>
    <cellStyle name="Texto explicativo 118 2" xfId="38001"/>
    <cellStyle name="Texto explicativo 118 2 2" xfId="38002"/>
    <cellStyle name="Texto explicativo 118 2 3" xfId="38003"/>
    <cellStyle name="Texto explicativo 118 3" xfId="38004"/>
    <cellStyle name="Texto explicativo 118 4" xfId="38005"/>
    <cellStyle name="Texto explicativo 119" xfId="38006"/>
    <cellStyle name="Texto explicativo 119 2" xfId="38007"/>
    <cellStyle name="Texto explicativo 119 2 2" xfId="38008"/>
    <cellStyle name="Texto explicativo 119 2 3" xfId="38009"/>
    <cellStyle name="Texto explicativo 119 3" xfId="38010"/>
    <cellStyle name="Texto explicativo 119 4" xfId="38011"/>
    <cellStyle name="Texto explicativo 12" xfId="38012"/>
    <cellStyle name="Texto explicativo 12 2" xfId="38013"/>
    <cellStyle name="Texto explicativo 12 2 2" xfId="38014"/>
    <cellStyle name="Texto explicativo 12 2 3" xfId="38015"/>
    <cellStyle name="Texto explicativo 12 3" xfId="38016"/>
    <cellStyle name="Texto explicativo 12 4" xfId="38017"/>
    <cellStyle name="Texto explicativo 120" xfId="38018"/>
    <cellStyle name="Texto explicativo 120 2" xfId="38019"/>
    <cellStyle name="Texto explicativo 120 2 2" xfId="38020"/>
    <cellStyle name="Texto explicativo 120 2 3" xfId="38021"/>
    <cellStyle name="Texto explicativo 120 3" xfId="38022"/>
    <cellStyle name="Texto explicativo 120 4" xfId="38023"/>
    <cellStyle name="Texto explicativo 121" xfId="38024"/>
    <cellStyle name="Texto explicativo 121 2" xfId="38025"/>
    <cellStyle name="Texto explicativo 121 2 2" xfId="38026"/>
    <cellStyle name="Texto explicativo 121 2 3" xfId="38027"/>
    <cellStyle name="Texto explicativo 121 3" xfId="38028"/>
    <cellStyle name="Texto explicativo 121 4" xfId="38029"/>
    <cellStyle name="Texto explicativo 122" xfId="38030"/>
    <cellStyle name="Texto explicativo 122 2" xfId="38031"/>
    <cellStyle name="Texto explicativo 122 2 2" xfId="38032"/>
    <cellStyle name="Texto explicativo 122 2 3" xfId="38033"/>
    <cellStyle name="Texto explicativo 122 3" xfId="38034"/>
    <cellStyle name="Texto explicativo 122 4" xfId="38035"/>
    <cellStyle name="Texto explicativo 123" xfId="38036"/>
    <cellStyle name="Texto explicativo 123 2" xfId="38037"/>
    <cellStyle name="Texto explicativo 123 2 2" xfId="38038"/>
    <cellStyle name="Texto explicativo 123 2 3" xfId="38039"/>
    <cellStyle name="Texto explicativo 123 3" xfId="38040"/>
    <cellStyle name="Texto explicativo 123 4" xfId="38041"/>
    <cellStyle name="Texto explicativo 124" xfId="38042"/>
    <cellStyle name="Texto explicativo 124 2" xfId="38043"/>
    <cellStyle name="Texto explicativo 124 2 2" xfId="38044"/>
    <cellStyle name="Texto explicativo 124 2 3" xfId="38045"/>
    <cellStyle name="Texto explicativo 124 3" xfId="38046"/>
    <cellStyle name="Texto explicativo 124 4" xfId="38047"/>
    <cellStyle name="Texto explicativo 125" xfId="38048"/>
    <cellStyle name="Texto explicativo 125 2" xfId="38049"/>
    <cellStyle name="Texto explicativo 125 2 2" xfId="38050"/>
    <cellStyle name="Texto explicativo 125 2 3" xfId="38051"/>
    <cellStyle name="Texto explicativo 125 3" xfId="38052"/>
    <cellStyle name="Texto explicativo 125 4" xfId="38053"/>
    <cellStyle name="Texto explicativo 126" xfId="38054"/>
    <cellStyle name="Texto explicativo 126 2" xfId="38055"/>
    <cellStyle name="Texto explicativo 126 2 2" xfId="38056"/>
    <cellStyle name="Texto explicativo 126 2 3" xfId="38057"/>
    <cellStyle name="Texto explicativo 126 3" xfId="38058"/>
    <cellStyle name="Texto explicativo 126 4" xfId="38059"/>
    <cellStyle name="Texto explicativo 127" xfId="38060"/>
    <cellStyle name="Texto explicativo 127 2" xfId="38061"/>
    <cellStyle name="Texto explicativo 127 2 2" xfId="38062"/>
    <cellStyle name="Texto explicativo 127 2 3" xfId="38063"/>
    <cellStyle name="Texto explicativo 127 3" xfId="38064"/>
    <cellStyle name="Texto explicativo 127 4" xfId="38065"/>
    <cellStyle name="Texto explicativo 128" xfId="38066"/>
    <cellStyle name="Texto explicativo 128 2" xfId="38067"/>
    <cellStyle name="Texto explicativo 128 2 2" xfId="38068"/>
    <cellStyle name="Texto explicativo 128 2 3" xfId="38069"/>
    <cellStyle name="Texto explicativo 128 3" xfId="38070"/>
    <cellStyle name="Texto explicativo 128 4" xfId="38071"/>
    <cellStyle name="Texto explicativo 129" xfId="38072"/>
    <cellStyle name="Texto explicativo 129 2" xfId="38073"/>
    <cellStyle name="Texto explicativo 129 2 2" xfId="38074"/>
    <cellStyle name="Texto explicativo 129 2 3" xfId="38075"/>
    <cellStyle name="Texto explicativo 129 3" xfId="38076"/>
    <cellStyle name="Texto explicativo 129 4" xfId="38077"/>
    <cellStyle name="Texto explicativo 13" xfId="38078"/>
    <cellStyle name="Texto explicativo 13 2" xfId="38079"/>
    <cellStyle name="Texto explicativo 13 2 2" xfId="38080"/>
    <cellStyle name="Texto explicativo 13 2 3" xfId="38081"/>
    <cellStyle name="Texto explicativo 13 3" xfId="38082"/>
    <cellStyle name="Texto explicativo 13 4" xfId="38083"/>
    <cellStyle name="Texto explicativo 130" xfId="38084"/>
    <cellStyle name="Texto explicativo 130 2" xfId="38085"/>
    <cellStyle name="Texto explicativo 130 2 2" xfId="38086"/>
    <cellStyle name="Texto explicativo 130 2 3" xfId="38087"/>
    <cellStyle name="Texto explicativo 130 3" xfId="38088"/>
    <cellStyle name="Texto explicativo 130 4" xfId="38089"/>
    <cellStyle name="Texto explicativo 131" xfId="38090"/>
    <cellStyle name="Texto explicativo 131 2" xfId="38091"/>
    <cellStyle name="Texto explicativo 131 2 2" xfId="38092"/>
    <cellStyle name="Texto explicativo 131 2 3" xfId="38093"/>
    <cellStyle name="Texto explicativo 131 3" xfId="38094"/>
    <cellStyle name="Texto explicativo 131 4" xfId="38095"/>
    <cellStyle name="Texto explicativo 132" xfId="38096"/>
    <cellStyle name="Texto explicativo 132 2" xfId="38097"/>
    <cellStyle name="Texto explicativo 132 2 2" xfId="38098"/>
    <cellStyle name="Texto explicativo 132 2 3" xfId="38099"/>
    <cellStyle name="Texto explicativo 132 3" xfId="38100"/>
    <cellStyle name="Texto explicativo 132 4" xfId="38101"/>
    <cellStyle name="Texto explicativo 133" xfId="38102"/>
    <cellStyle name="Texto explicativo 133 2" xfId="38103"/>
    <cellStyle name="Texto explicativo 133 2 2" xfId="38104"/>
    <cellStyle name="Texto explicativo 133 2 3" xfId="38105"/>
    <cellStyle name="Texto explicativo 133 3" xfId="38106"/>
    <cellStyle name="Texto explicativo 133 4" xfId="38107"/>
    <cellStyle name="Texto explicativo 134" xfId="38108"/>
    <cellStyle name="Texto explicativo 134 2" xfId="38109"/>
    <cellStyle name="Texto explicativo 134 2 2" xfId="38110"/>
    <cellStyle name="Texto explicativo 134 2 3" xfId="38111"/>
    <cellStyle name="Texto explicativo 134 3" xfId="38112"/>
    <cellStyle name="Texto explicativo 134 4" xfId="38113"/>
    <cellStyle name="Texto explicativo 135" xfId="38114"/>
    <cellStyle name="Texto explicativo 135 2" xfId="38115"/>
    <cellStyle name="Texto explicativo 135 2 2" xfId="38116"/>
    <cellStyle name="Texto explicativo 135 2 3" xfId="38117"/>
    <cellStyle name="Texto explicativo 135 3" xfId="38118"/>
    <cellStyle name="Texto explicativo 135 4" xfId="38119"/>
    <cellStyle name="Texto explicativo 136" xfId="38120"/>
    <cellStyle name="Texto explicativo 136 2" xfId="38121"/>
    <cellStyle name="Texto explicativo 136 2 2" xfId="38122"/>
    <cellStyle name="Texto explicativo 136 2 3" xfId="38123"/>
    <cellStyle name="Texto explicativo 136 3" xfId="38124"/>
    <cellStyle name="Texto explicativo 136 4" xfId="38125"/>
    <cellStyle name="Texto explicativo 137" xfId="38126"/>
    <cellStyle name="Texto explicativo 137 2" xfId="38127"/>
    <cellStyle name="Texto explicativo 137 2 2" xfId="38128"/>
    <cellStyle name="Texto explicativo 137 2 3" xfId="38129"/>
    <cellStyle name="Texto explicativo 137 3" xfId="38130"/>
    <cellStyle name="Texto explicativo 137 4" xfId="38131"/>
    <cellStyle name="Texto explicativo 138" xfId="38132"/>
    <cellStyle name="Texto explicativo 138 2" xfId="38133"/>
    <cellStyle name="Texto explicativo 138 2 2" xfId="38134"/>
    <cellStyle name="Texto explicativo 138 2 3" xfId="38135"/>
    <cellStyle name="Texto explicativo 138 3" xfId="38136"/>
    <cellStyle name="Texto explicativo 138 4" xfId="38137"/>
    <cellStyle name="Texto explicativo 139" xfId="38138"/>
    <cellStyle name="Texto explicativo 139 2" xfId="38139"/>
    <cellStyle name="Texto explicativo 139 2 2" xfId="38140"/>
    <cellStyle name="Texto explicativo 139 2 3" xfId="38141"/>
    <cellStyle name="Texto explicativo 139 3" xfId="38142"/>
    <cellStyle name="Texto explicativo 139 4" xfId="38143"/>
    <cellStyle name="Texto explicativo 14" xfId="38144"/>
    <cellStyle name="Texto explicativo 14 2" xfId="38145"/>
    <cellStyle name="Texto explicativo 14 2 2" xfId="38146"/>
    <cellStyle name="Texto explicativo 14 2 3" xfId="38147"/>
    <cellStyle name="Texto explicativo 14 3" xfId="38148"/>
    <cellStyle name="Texto explicativo 14 4" xfId="38149"/>
    <cellStyle name="Texto explicativo 140" xfId="38150"/>
    <cellStyle name="Texto explicativo 140 2" xfId="38151"/>
    <cellStyle name="Texto explicativo 140 2 2" xfId="38152"/>
    <cellStyle name="Texto explicativo 140 2 3" xfId="38153"/>
    <cellStyle name="Texto explicativo 140 3" xfId="38154"/>
    <cellStyle name="Texto explicativo 140 4" xfId="38155"/>
    <cellStyle name="Texto explicativo 141" xfId="38156"/>
    <cellStyle name="Texto explicativo 141 2" xfId="38157"/>
    <cellStyle name="Texto explicativo 141 2 2" xfId="38158"/>
    <cellStyle name="Texto explicativo 141 2 3" xfId="38159"/>
    <cellStyle name="Texto explicativo 141 3" xfId="38160"/>
    <cellStyle name="Texto explicativo 141 4" xfId="38161"/>
    <cellStyle name="Texto explicativo 142" xfId="38162"/>
    <cellStyle name="Texto explicativo 142 2" xfId="38163"/>
    <cellStyle name="Texto explicativo 142 2 2" xfId="38164"/>
    <cellStyle name="Texto explicativo 142 2 3" xfId="38165"/>
    <cellStyle name="Texto explicativo 142 3" xfId="38166"/>
    <cellStyle name="Texto explicativo 142 4" xfId="38167"/>
    <cellStyle name="Texto explicativo 143" xfId="38168"/>
    <cellStyle name="Texto explicativo 143 2" xfId="38169"/>
    <cellStyle name="Texto explicativo 143 2 2" xfId="38170"/>
    <cellStyle name="Texto explicativo 143 2 3" xfId="38171"/>
    <cellStyle name="Texto explicativo 143 3" xfId="38172"/>
    <cellStyle name="Texto explicativo 143 4" xfId="38173"/>
    <cellStyle name="Texto explicativo 144" xfId="38174"/>
    <cellStyle name="Texto explicativo 144 2" xfId="38175"/>
    <cellStyle name="Texto explicativo 144 2 2" xfId="38176"/>
    <cellStyle name="Texto explicativo 144 2 3" xfId="38177"/>
    <cellStyle name="Texto explicativo 144 3" xfId="38178"/>
    <cellStyle name="Texto explicativo 144 4" xfId="38179"/>
    <cellStyle name="Texto explicativo 145" xfId="38180"/>
    <cellStyle name="Texto explicativo 145 2" xfId="38181"/>
    <cellStyle name="Texto explicativo 145 2 2" xfId="38182"/>
    <cellStyle name="Texto explicativo 145 2 3" xfId="38183"/>
    <cellStyle name="Texto explicativo 145 3" xfId="38184"/>
    <cellStyle name="Texto explicativo 145 4" xfId="38185"/>
    <cellStyle name="Texto explicativo 146" xfId="38186"/>
    <cellStyle name="Texto explicativo 146 2" xfId="38187"/>
    <cellStyle name="Texto explicativo 146 2 2" xfId="38188"/>
    <cellStyle name="Texto explicativo 146 2 3" xfId="38189"/>
    <cellStyle name="Texto explicativo 146 3" xfId="38190"/>
    <cellStyle name="Texto explicativo 146 4" xfId="38191"/>
    <cellStyle name="Texto explicativo 147" xfId="38192"/>
    <cellStyle name="Texto explicativo 147 2" xfId="38193"/>
    <cellStyle name="Texto explicativo 147 2 2" xfId="38194"/>
    <cellStyle name="Texto explicativo 147 2 3" xfId="38195"/>
    <cellStyle name="Texto explicativo 147 3" xfId="38196"/>
    <cellStyle name="Texto explicativo 147 4" xfId="38197"/>
    <cellStyle name="Texto explicativo 148" xfId="38198"/>
    <cellStyle name="Texto explicativo 148 2" xfId="38199"/>
    <cellStyle name="Texto explicativo 148 2 2" xfId="38200"/>
    <cellStyle name="Texto explicativo 148 2 3" xfId="38201"/>
    <cellStyle name="Texto explicativo 148 3" xfId="38202"/>
    <cellStyle name="Texto explicativo 148 4" xfId="38203"/>
    <cellStyle name="Texto explicativo 149" xfId="38204"/>
    <cellStyle name="Texto explicativo 149 2" xfId="38205"/>
    <cellStyle name="Texto explicativo 149 2 2" xfId="38206"/>
    <cellStyle name="Texto explicativo 149 2 3" xfId="38207"/>
    <cellStyle name="Texto explicativo 149 3" xfId="38208"/>
    <cellStyle name="Texto explicativo 149 4" xfId="38209"/>
    <cellStyle name="Texto explicativo 15" xfId="38210"/>
    <cellStyle name="Texto explicativo 15 2" xfId="38211"/>
    <cellStyle name="Texto explicativo 15 2 2" xfId="38212"/>
    <cellStyle name="Texto explicativo 15 2 3" xfId="38213"/>
    <cellStyle name="Texto explicativo 15 3" xfId="38214"/>
    <cellStyle name="Texto explicativo 15 4" xfId="38215"/>
    <cellStyle name="Texto explicativo 150" xfId="38216"/>
    <cellStyle name="Texto explicativo 150 2" xfId="38217"/>
    <cellStyle name="Texto explicativo 150 2 2" xfId="38218"/>
    <cellStyle name="Texto explicativo 150 2 3" xfId="38219"/>
    <cellStyle name="Texto explicativo 150 3" xfId="38220"/>
    <cellStyle name="Texto explicativo 150 4" xfId="38221"/>
    <cellStyle name="Texto explicativo 151" xfId="38222"/>
    <cellStyle name="Texto explicativo 151 2" xfId="38223"/>
    <cellStyle name="Texto explicativo 151 2 2" xfId="38224"/>
    <cellStyle name="Texto explicativo 151 2 3" xfId="38225"/>
    <cellStyle name="Texto explicativo 151 3" xfId="38226"/>
    <cellStyle name="Texto explicativo 151 4" xfId="38227"/>
    <cellStyle name="Texto explicativo 152" xfId="38228"/>
    <cellStyle name="Texto explicativo 152 2" xfId="38229"/>
    <cellStyle name="Texto explicativo 152 2 2" xfId="38230"/>
    <cellStyle name="Texto explicativo 152 2 3" xfId="38231"/>
    <cellStyle name="Texto explicativo 152 3" xfId="38232"/>
    <cellStyle name="Texto explicativo 152 4" xfId="38233"/>
    <cellStyle name="Texto explicativo 153" xfId="38234"/>
    <cellStyle name="Texto explicativo 153 2" xfId="38235"/>
    <cellStyle name="Texto explicativo 153 2 2" xfId="38236"/>
    <cellStyle name="Texto explicativo 153 2 3" xfId="38237"/>
    <cellStyle name="Texto explicativo 153 3" xfId="38238"/>
    <cellStyle name="Texto explicativo 153 4" xfId="38239"/>
    <cellStyle name="Texto explicativo 154" xfId="38240"/>
    <cellStyle name="Texto explicativo 154 2" xfId="38241"/>
    <cellStyle name="Texto explicativo 154 2 2" xfId="38242"/>
    <cellStyle name="Texto explicativo 154 2 3" xfId="38243"/>
    <cellStyle name="Texto explicativo 154 3" xfId="38244"/>
    <cellStyle name="Texto explicativo 154 4" xfId="38245"/>
    <cellStyle name="Texto explicativo 155" xfId="38246"/>
    <cellStyle name="Texto explicativo 155 2" xfId="38247"/>
    <cellStyle name="Texto explicativo 155 2 2" xfId="38248"/>
    <cellStyle name="Texto explicativo 155 2 3" xfId="38249"/>
    <cellStyle name="Texto explicativo 155 3" xfId="38250"/>
    <cellStyle name="Texto explicativo 155 4" xfId="38251"/>
    <cellStyle name="Texto explicativo 156" xfId="38252"/>
    <cellStyle name="Texto explicativo 156 2" xfId="38253"/>
    <cellStyle name="Texto explicativo 156 2 2" xfId="38254"/>
    <cellStyle name="Texto explicativo 156 2 3" xfId="38255"/>
    <cellStyle name="Texto explicativo 156 3" xfId="38256"/>
    <cellStyle name="Texto explicativo 156 4" xfId="38257"/>
    <cellStyle name="Texto explicativo 157" xfId="38258"/>
    <cellStyle name="Texto explicativo 157 2" xfId="38259"/>
    <cellStyle name="Texto explicativo 157 2 2" xfId="38260"/>
    <cellStyle name="Texto explicativo 157 2 3" xfId="38261"/>
    <cellStyle name="Texto explicativo 157 3" xfId="38262"/>
    <cellStyle name="Texto explicativo 157 4" xfId="38263"/>
    <cellStyle name="Texto explicativo 158" xfId="38264"/>
    <cellStyle name="Texto explicativo 158 2" xfId="38265"/>
    <cellStyle name="Texto explicativo 158 2 2" xfId="38266"/>
    <cellStyle name="Texto explicativo 158 2 3" xfId="38267"/>
    <cellStyle name="Texto explicativo 158 3" xfId="38268"/>
    <cellStyle name="Texto explicativo 158 4" xfId="38269"/>
    <cellStyle name="Texto explicativo 159" xfId="38270"/>
    <cellStyle name="Texto explicativo 159 2" xfId="38271"/>
    <cellStyle name="Texto explicativo 159 2 2" xfId="38272"/>
    <cellStyle name="Texto explicativo 159 2 3" xfId="38273"/>
    <cellStyle name="Texto explicativo 159 3" xfId="38274"/>
    <cellStyle name="Texto explicativo 159 4" xfId="38275"/>
    <cellStyle name="Texto explicativo 16" xfId="38276"/>
    <cellStyle name="Texto explicativo 16 2" xfId="38277"/>
    <cellStyle name="Texto explicativo 16 2 2" xfId="38278"/>
    <cellStyle name="Texto explicativo 16 2 3" xfId="38279"/>
    <cellStyle name="Texto explicativo 16 3" xfId="38280"/>
    <cellStyle name="Texto explicativo 16 4" xfId="38281"/>
    <cellStyle name="Texto explicativo 160" xfId="38282"/>
    <cellStyle name="Texto explicativo 160 2" xfId="38283"/>
    <cellStyle name="Texto explicativo 160 2 2" xfId="38284"/>
    <cellStyle name="Texto explicativo 160 2 3" xfId="38285"/>
    <cellStyle name="Texto explicativo 160 3" xfId="38286"/>
    <cellStyle name="Texto explicativo 160 4" xfId="38287"/>
    <cellStyle name="Texto explicativo 161" xfId="38288"/>
    <cellStyle name="Texto explicativo 161 2" xfId="38289"/>
    <cellStyle name="Texto explicativo 161 2 2" xfId="38290"/>
    <cellStyle name="Texto explicativo 161 2 3" xfId="38291"/>
    <cellStyle name="Texto explicativo 161 3" xfId="38292"/>
    <cellStyle name="Texto explicativo 161 4" xfId="38293"/>
    <cellStyle name="Texto explicativo 162" xfId="38294"/>
    <cellStyle name="Texto explicativo 162 2" xfId="38295"/>
    <cellStyle name="Texto explicativo 162 2 2" xfId="38296"/>
    <cellStyle name="Texto explicativo 162 2 3" xfId="38297"/>
    <cellStyle name="Texto explicativo 162 3" xfId="38298"/>
    <cellStyle name="Texto explicativo 162 4" xfId="38299"/>
    <cellStyle name="Texto explicativo 163" xfId="38300"/>
    <cellStyle name="Texto explicativo 163 2" xfId="38301"/>
    <cellStyle name="Texto explicativo 163 2 2" xfId="38302"/>
    <cellStyle name="Texto explicativo 163 2 3" xfId="38303"/>
    <cellStyle name="Texto explicativo 163 3" xfId="38304"/>
    <cellStyle name="Texto explicativo 163 4" xfId="38305"/>
    <cellStyle name="Texto explicativo 164" xfId="38306"/>
    <cellStyle name="Texto explicativo 164 2" xfId="38307"/>
    <cellStyle name="Texto explicativo 164 2 2" xfId="38308"/>
    <cellStyle name="Texto explicativo 164 2 3" xfId="38309"/>
    <cellStyle name="Texto explicativo 164 3" xfId="38310"/>
    <cellStyle name="Texto explicativo 164 4" xfId="38311"/>
    <cellStyle name="Texto explicativo 165" xfId="38312"/>
    <cellStyle name="Texto explicativo 165 2" xfId="38313"/>
    <cellStyle name="Texto explicativo 165 2 2" xfId="38314"/>
    <cellStyle name="Texto explicativo 165 2 3" xfId="38315"/>
    <cellStyle name="Texto explicativo 165 3" xfId="38316"/>
    <cellStyle name="Texto explicativo 165 4" xfId="38317"/>
    <cellStyle name="Texto explicativo 166" xfId="38318"/>
    <cellStyle name="Texto explicativo 166 2" xfId="38319"/>
    <cellStyle name="Texto explicativo 166 2 2" xfId="38320"/>
    <cellStyle name="Texto explicativo 166 2 3" xfId="38321"/>
    <cellStyle name="Texto explicativo 166 3" xfId="38322"/>
    <cellStyle name="Texto explicativo 166 4" xfId="38323"/>
    <cellStyle name="Texto explicativo 167" xfId="38324"/>
    <cellStyle name="Texto explicativo 167 2" xfId="38325"/>
    <cellStyle name="Texto explicativo 167 2 2" xfId="38326"/>
    <cellStyle name="Texto explicativo 167 2 3" xfId="38327"/>
    <cellStyle name="Texto explicativo 167 3" xfId="38328"/>
    <cellStyle name="Texto explicativo 167 4" xfId="38329"/>
    <cellStyle name="Texto explicativo 168" xfId="38330"/>
    <cellStyle name="Texto explicativo 168 2" xfId="38331"/>
    <cellStyle name="Texto explicativo 168 2 2" xfId="38332"/>
    <cellStyle name="Texto explicativo 168 2 3" xfId="38333"/>
    <cellStyle name="Texto explicativo 168 3" xfId="38334"/>
    <cellStyle name="Texto explicativo 168 4" xfId="38335"/>
    <cellStyle name="Texto explicativo 169" xfId="38336"/>
    <cellStyle name="Texto explicativo 169 2" xfId="38337"/>
    <cellStyle name="Texto explicativo 169 2 2" xfId="38338"/>
    <cellStyle name="Texto explicativo 169 2 3" xfId="38339"/>
    <cellStyle name="Texto explicativo 169 3" xfId="38340"/>
    <cellStyle name="Texto explicativo 169 4" xfId="38341"/>
    <cellStyle name="Texto explicativo 17" xfId="38342"/>
    <cellStyle name="Texto explicativo 17 2" xfId="38343"/>
    <cellStyle name="Texto explicativo 17 2 2" xfId="38344"/>
    <cellStyle name="Texto explicativo 17 2 3" xfId="38345"/>
    <cellStyle name="Texto explicativo 17 3" xfId="38346"/>
    <cellStyle name="Texto explicativo 17 4" xfId="38347"/>
    <cellStyle name="Texto explicativo 170" xfId="38348"/>
    <cellStyle name="Texto explicativo 170 2" xfId="38349"/>
    <cellStyle name="Texto explicativo 170 2 2" xfId="38350"/>
    <cellStyle name="Texto explicativo 170 2 3" xfId="38351"/>
    <cellStyle name="Texto explicativo 170 3" xfId="38352"/>
    <cellStyle name="Texto explicativo 170 4" xfId="38353"/>
    <cellStyle name="Texto explicativo 171" xfId="38354"/>
    <cellStyle name="Texto explicativo 171 2" xfId="38355"/>
    <cellStyle name="Texto explicativo 171 2 2" xfId="38356"/>
    <cellStyle name="Texto explicativo 171 2 3" xfId="38357"/>
    <cellStyle name="Texto explicativo 171 3" xfId="38358"/>
    <cellStyle name="Texto explicativo 171 4" xfId="38359"/>
    <cellStyle name="Texto explicativo 172" xfId="38360"/>
    <cellStyle name="Texto explicativo 172 2" xfId="38361"/>
    <cellStyle name="Texto explicativo 172 2 2" xfId="38362"/>
    <cellStyle name="Texto explicativo 172 2 3" xfId="38363"/>
    <cellStyle name="Texto explicativo 172 3" xfId="38364"/>
    <cellStyle name="Texto explicativo 172 4" xfId="38365"/>
    <cellStyle name="Texto explicativo 173" xfId="38366"/>
    <cellStyle name="Texto explicativo 173 2" xfId="38367"/>
    <cellStyle name="Texto explicativo 173 2 2" xfId="38368"/>
    <cellStyle name="Texto explicativo 173 2 3" xfId="38369"/>
    <cellStyle name="Texto explicativo 173 3" xfId="38370"/>
    <cellStyle name="Texto explicativo 173 4" xfId="38371"/>
    <cellStyle name="Texto explicativo 174" xfId="38372"/>
    <cellStyle name="Texto explicativo 174 2" xfId="38373"/>
    <cellStyle name="Texto explicativo 174 2 2" xfId="38374"/>
    <cellStyle name="Texto explicativo 174 2 3" xfId="38375"/>
    <cellStyle name="Texto explicativo 174 3" xfId="38376"/>
    <cellStyle name="Texto explicativo 174 4" xfId="38377"/>
    <cellStyle name="Texto explicativo 175" xfId="38378"/>
    <cellStyle name="Texto explicativo 175 2" xfId="38379"/>
    <cellStyle name="Texto explicativo 175 2 2" xfId="38380"/>
    <cellStyle name="Texto explicativo 175 2 3" xfId="38381"/>
    <cellStyle name="Texto explicativo 175 3" xfId="38382"/>
    <cellStyle name="Texto explicativo 175 4" xfId="38383"/>
    <cellStyle name="Texto explicativo 176" xfId="38384"/>
    <cellStyle name="Texto explicativo 176 2" xfId="38385"/>
    <cellStyle name="Texto explicativo 176 2 2" xfId="38386"/>
    <cellStyle name="Texto explicativo 176 2 3" xfId="38387"/>
    <cellStyle name="Texto explicativo 176 3" xfId="38388"/>
    <cellStyle name="Texto explicativo 176 4" xfId="38389"/>
    <cellStyle name="Texto explicativo 177" xfId="38390"/>
    <cellStyle name="Texto explicativo 177 2" xfId="38391"/>
    <cellStyle name="Texto explicativo 177 2 2" xfId="38392"/>
    <cellStyle name="Texto explicativo 177 2 3" xfId="38393"/>
    <cellStyle name="Texto explicativo 177 3" xfId="38394"/>
    <cellStyle name="Texto explicativo 177 4" xfId="38395"/>
    <cellStyle name="Texto explicativo 178" xfId="38396"/>
    <cellStyle name="Texto explicativo 178 2" xfId="38397"/>
    <cellStyle name="Texto explicativo 178 2 2" xfId="38398"/>
    <cellStyle name="Texto explicativo 178 2 3" xfId="38399"/>
    <cellStyle name="Texto explicativo 178 3" xfId="38400"/>
    <cellStyle name="Texto explicativo 178 4" xfId="38401"/>
    <cellStyle name="Texto explicativo 179" xfId="38402"/>
    <cellStyle name="Texto explicativo 179 2" xfId="38403"/>
    <cellStyle name="Texto explicativo 179 2 2" xfId="38404"/>
    <cellStyle name="Texto explicativo 179 2 3" xfId="38405"/>
    <cellStyle name="Texto explicativo 179 3" xfId="38406"/>
    <cellStyle name="Texto explicativo 179 4" xfId="38407"/>
    <cellStyle name="Texto explicativo 18" xfId="38408"/>
    <cellStyle name="Texto explicativo 18 2" xfId="38409"/>
    <cellStyle name="Texto explicativo 18 2 2" xfId="38410"/>
    <cellStyle name="Texto explicativo 18 2 3" xfId="38411"/>
    <cellStyle name="Texto explicativo 18 3" xfId="38412"/>
    <cellStyle name="Texto explicativo 18 4" xfId="38413"/>
    <cellStyle name="Texto explicativo 180" xfId="38414"/>
    <cellStyle name="Texto explicativo 180 2" xfId="38415"/>
    <cellStyle name="Texto explicativo 180 2 2" xfId="38416"/>
    <cellStyle name="Texto explicativo 180 2 3" xfId="38417"/>
    <cellStyle name="Texto explicativo 180 3" xfId="38418"/>
    <cellStyle name="Texto explicativo 180 4" xfId="38419"/>
    <cellStyle name="Texto explicativo 181" xfId="38420"/>
    <cellStyle name="Texto explicativo 181 2" xfId="38421"/>
    <cellStyle name="Texto explicativo 181 2 2" xfId="38422"/>
    <cellStyle name="Texto explicativo 181 2 3" xfId="38423"/>
    <cellStyle name="Texto explicativo 181 3" xfId="38424"/>
    <cellStyle name="Texto explicativo 181 4" xfId="38425"/>
    <cellStyle name="Texto explicativo 182" xfId="38426"/>
    <cellStyle name="Texto explicativo 182 2" xfId="38427"/>
    <cellStyle name="Texto explicativo 182 2 2" xfId="38428"/>
    <cellStyle name="Texto explicativo 182 2 3" xfId="38429"/>
    <cellStyle name="Texto explicativo 182 3" xfId="38430"/>
    <cellStyle name="Texto explicativo 182 4" xfId="38431"/>
    <cellStyle name="Texto explicativo 183" xfId="38432"/>
    <cellStyle name="Texto explicativo 183 2" xfId="38433"/>
    <cellStyle name="Texto explicativo 183 2 2" xfId="38434"/>
    <cellStyle name="Texto explicativo 183 2 3" xfId="38435"/>
    <cellStyle name="Texto explicativo 183 3" xfId="38436"/>
    <cellStyle name="Texto explicativo 183 4" xfId="38437"/>
    <cellStyle name="Texto explicativo 184" xfId="38438"/>
    <cellStyle name="Texto explicativo 184 2" xfId="38439"/>
    <cellStyle name="Texto explicativo 184 2 2" xfId="38440"/>
    <cellStyle name="Texto explicativo 184 2 3" xfId="38441"/>
    <cellStyle name="Texto explicativo 184 3" xfId="38442"/>
    <cellStyle name="Texto explicativo 184 4" xfId="38443"/>
    <cellStyle name="Texto explicativo 185" xfId="38444"/>
    <cellStyle name="Texto explicativo 185 2" xfId="38445"/>
    <cellStyle name="Texto explicativo 185 2 2" xfId="38446"/>
    <cellStyle name="Texto explicativo 185 2 3" xfId="38447"/>
    <cellStyle name="Texto explicativo 185 3" xfId="38448"/>
    <cellStyle name="Texto explicativo 185 4" xfId="38449"/>
    <cellStyle name="Texto explicativo 186" xfId="38450"/>
    <cellStyle name="Texto explicativo 186 2" xfId="38451"/>
    <cellStyle name="Texto explicativo 186 2 2" xfId="38452"/>
    <cellStyle name="Texto explicativo 186 2 3" xfId="38453"/>
    <cellStyle name="Texto explicativo 186 3" xfId="38454"/>
    <cellStyle name="Texto explicativo 186 4" xfId="38455"/>
    <cellStyle name="Texto explicativo 187" xfId="38456"/>
    <cellStyle name="Texto explicativo 187 2" xfId="38457"/>
    <cellStyle name="Texto explicativo 187 2 2" xfId="38458"/>
    <cellStyle name="Texto explicativo 187 2 3" xfId="38459"/>
    <cellStyle name="Texto explicativo 187 3" xfId="38460"/>
    <cellStyle name="Texto explicativo 187 4" xfId="38461"/>
    <cellStyle name="Texto explicativo 188" xfId="38462"/>
    <cellStyle name="Texto explicativo 188 2" xfId="38463"/>
    <cellStyle name="Texto explicativo 188 2 2" xfId="38464"/>
    <cellStyle name="Texto explicativo 188 2 3" xfId="38465"/>
    <cellStyle name="Texto explicativo 188 3" xfId="38466"/>
    <cellStyle name="Texto explicativo 188 4" xfId="38467"/>
    <cellStyle name="Texto explicativo 189" xfId="38468"/>
    <cellStyle name="Texto explicativo 189 2" xfId="38469"/>
    <cellStyle name="Texto explicativo 189 2 2" xfId="38470"/>
    <cellStyle name="Texto explicativo 189 2 3" xfId="38471"/>
    <cellStyle name="Texto explicativo 189 3" xfId="38472"/>
    <cellStyle name="Texto explicativo 189 4" xfId="38473"/>
    <cellStyle name="Texto explicativo 19" xfId="38474"/>
    <cellStyle name="Texto explicativo 19 2" xfId="38475"/>
    <cellStyle name="Texto explicativo 19 2 2" xfId="38476"/>
    <cellStyle name="Texto explicativo 19 2 3" xfId="38477"/>
    <cellStyle name="Texto explicativo 19 3" xfId="38478"/>
    <cellStyle name="Texto explicativo 19 4" xfId="38479"/>
    <cellStyle name="Texto explicativo 190" xfId="38480"/>
    <cellStyle name="Texto explicativo 190 2" xfId="38481"/>
    <cellStyle name="Texto explicativo 190 2 2" xfId="38482"/>
    <cellStyle name="Texto explicativo 190 2 3" xfId="38483"/>
    <cellStyle name="Texto explicativo 190 3" xfId="38484"/>
    <cellStyle name="Texto explicativo 190 4" xfId="38485"/>
    <cellStyle name="Texto explicativo 2" xfId="215"/>
    <cellStyle name="Texto explicativo 2 10" xfId="38486"/>
    <cellStyle name="Texto explicativo 2 11" xfId="38487"/>
    <cellStyle name="Texto explicativo 2 12" xfId="38488"/>
    <cellStyle name="Texto explicativo 2 13" xfId="38489"/>
    <cellStyle name="Texto explicativo 2 14" xfId="38490"/>
    <cellStyle name="Texto explicativo 2 15" xfId="38491"/>
    <cellStyle name="Texto explicativo 2 2" xfId="38492"/>
    <cellStyle name="Texto explicativo 2 2 2" xfId="38493"/>
    <cellStyle name="Texto explicativo 2 2 3" xfId="38494"/>
    <cellStyle name="Texto explicativo 2 3" xfId="38495"/>
    <cellStyle name="Texto explicativo 2 4" xfId="38496"/>
    <cellStyle name="Texto explicativo 2 5" xfId="38497"/>
    <cellStyle name="Texto explicativo 2 6" xfId="38498"/>
    <cellStyle name="Texto explicativo 2 7" xfId="38499"/>
    <cellStyle name="Texto explicativo 2 8" xfId="38500"/>
    <cellStyle name="Texto explicativo 2 9" xfId="38501"/>
    <cellStyle name="Texto explicativo 20" xfId="38502"/>
    <cellStyle name="Texto explicativo 20 2" xfId="38503"/>
    <cellStyle name="Texto explicativo 20 2 2" xfId="38504"/>
    <cellStyle name="Texto explicativo 20 2 3" xfId="38505"/>
    <cellStyle name="Texto explicativo 20 3" xfId="38506"/>
    <cellStyle name="Texto explicativo 20 4" xfId="38507"/>
    <cellStyle name="Texto explicativo 21" xfId="38508"/>
    <cellStyle name="Texto explicativo 21 2" xfId="38509"/>
    <cellStyle name="Texto explicativo 21 2 2" xfId="38510"/>
    <cellStyle name="Texto explicativo 21 2 3" xfId="38511"/>
    <cellStyle name="Texto explicativo 21 3" xfId="38512"/>
    <cellStyle name="Texto explicativo 21 4" xfId="38513"/>
    <cellStyle name="Texto explicativo 22" xfId="38514"/>
    <cellStyle name="Texto explicativo 22 2" xfId="38515"/>
    <cellStyle name="Texto explicativo 22 2 2" xfId="38516"/>
    <cellStyle name="Texto explicativo 22 2 3" xfId="38517"/>
    <cellStyle name="Texto explicativo 22 3" xfId="38518"/>
    <cellStyle name="Texto explicativo 22 4" xfId="38519"/>
    <cellStyle name="Texto explicativo 23" xfId="38520"/>
    <cellStyle name="Texto explicativo 23 2" xfId="38521"/>
    <cellStyle name="Texto explicativo 23 2 2" xfId="38522"/>
    <cellStyle name="Texto explicativo 23 2 3" xfId="38523"/>
    <cellStyle name="Texto explicativo 23 3" xfId="38524"/>
    <cellStyle name="Texto explicativo 23 4" xfId="38525"/>
    <cellStyle name="Texto explicativo 24" xfId="38526"/>
    <cellStyle name="Texto explicativo 24 2" xfId="38527"/>
    <cellStyle name="Texto explicativo 24 2 2" xfId="38528"/>
    <cellStyle name="Texto explicativo 24 2 3" xfId="38529"/>
    <cellStyle name="Texto explicativo 24 3" xfId="38530"/>
    <cellStyle name="Texto explicativo 24 4" xfId="38531"/>
    <cellStyle name="Texto explicativo 25" xfId="38532"/>
    <cellStyle name="Texto explicativo 25 2" xfId="38533"/>
    <cellStyle name="Texto explicativo 25 2 2" xfId="38534"/>
    <cellStyle name="Texto explicativo 25 2 3" xfId="38535"/>
    <cellStyle name="Texto explicativo 25 3" xfId="38536"/>
    <cellStyle name="Texto explicativo 25 4" xfId="38537"/>
    <cellStyle name="Texto explicativo 26" xfId="38538"/>
    <cellStyle name="Texto explicativo 26 2" xfId="38539"/>
    <cellStyle name="Texto explicativo 26 2 2" xfId="38540"/>
    <cellStyle name="Texto explicativo 26 2 3" xfId="38541"/>
    <cellStyle name="Texto explicativo 26 3" xfId="38542"/>
    <cellStyle name="Texto explicativo 26 4" xfId="38543"/>
    <cellStyle name="Texto explicativo 27" xfId="38544"/>
    <cellStyle name="Texto explicativo 27 2" xfId="38545"/>
    <cellStyle name="Texto explicativo 27 2 2" xfId="38546"/>
    <cellStyle name="Texto explicativo 27 2 3" xfId="38547"/>
    <cellStyle name="Texto explicativo 27 3" xfId="38548"/>
    <cellStyle name="Texto explicativo 27 4" xfId="38549"/>
    <cellStyle name="Texto explicativo 28" xfId="38550"/>
    <cellStyle name="Texto explicativo 28 2" xfId="38551"/>
    <cellStyle name="Texto explicativo 28 2 2" xfId="38552"/>
    <cellStyle name="Texto explicativo 28 2 3" xfId="38553"/>
    <cellStyle name="Texto explicativo 28 3" xfId="38554"/>
    <cellStyle name="Texto explicativo 28 4" xfId="38555"/>
    <cellStyle name="Texto explicativo 29" xfId="38556"/>
    <cellStyle name="Texto explicativo 29 2" xfId="38557"/>
    <cellStyle name="Texto explicativo 29 2 2" xfId="38558"/>
    <cellStyle name="Texto explicativo 29 2 3" xfId="38559"/>
    <cellStyle name="Texto explicativo 29 3" xfId="38560"/>
    <cellStyle name="Texto explicativo 29 4" xfId="38561"/>
    <cellStyle name="Texto explicativo 3" xfId="216"/>
    <cellStyle name="Texto explicativo 3 2" xfId="38562"/>
    <cellStyle name="Texto explicativo 3 2 2" xfId="38563"/>
    <cellStyle name="Texto explicativo 3 2 3" xfId="38564"/>
    <cellStyle name="Texto explicativo 3 3" xfId="38565"/>
    <cellStyle name="Texto explicativo 3 4" xfId="38566"/>
    <cellStyle name="Texto explicativo 3 5" xfId="38567"/>
    <cellStyle name="Texto explicativo 30" xfId="38568"/>
    <cellStyle name="Texto explicativo 30 2" xfId="38569"/>
    <cellStyle name="Texto explicativo 30 2 2" xfId="38570"/>
    <cellStyle name="Texto explicativo 30 2 3" xfId="38571"/>
    <cellStyle name="Texto explicativo 30 3" xfId="38572"/>
    <cellStyle name="Texto explicativo 30 4" xfId="38573"/>
    <cellStyle name="Texto explicativo 31" xfId="38574"/>
    <cellStyle name="Texto explicativo 31 2" xfId="38575"/>
    <cellStyle name="Texto explicativo 31 2 2" xfId="38576"/>
    <cellStyle name="Texto explicativo 31 2 3" xfId="38577"/>
    <cellStyle name="Texto explicativo 31 3" xfId="38578"/>
    <cellStyle name="Texto explicativo 31 4" xfId="38579"/>
    <cellStyle name="Texto explicativo 32" xfId="38580"/>
    <cellStyle name="Texto explicativo 32 2" xfId="38581"/>
    <cellStyle name="Texto explicativo 32 2 2" xfId="38582"/>
    <cellStyle name="Texto explicativo 32 2 3" xfId="38583"/>
    <cellStyle name="Texto explicativo 32 3" xfId="38584"/>
    <cellStyle name="Texto explicativo 32 4" xfId="38585"/>
    <cellStyle name="Texto explicativo 33" xfId="38586"/>
    <cellStyle name="Texto explicativo 33 2" xfId="38587"/>
    <cellStyle name="Texto explicativo 33 2 2" xfId="38588"/>
    <cellStyle name="Texto explicativo 33 2 3" xfId="38589"/>
    <cellStyle name="Texto explicativo 33 3" xfId="38590"/>
    <cellStyle name="Texto explicativo 33 4" xfId="38591"/>
    <cellStyle name="Texto explicativo 34" xfId="38592"/>
    <cellStyle name="Texto explicativo 34 2" xfId="38593"/>
    <cellStyle name="Texto explicativo 34 2 2" xfId="38594"/>
    <cellStyle name="Texto explicativo 34 2 3" xfId="38595"/>
    <cellStyle name="Texto explicativo 34 3" xfId="38596"/>
    <cellStyle name="Texto explicativo 34 4" xfId="38597"/>
    <cellStyle name="Texto explicativo 35" xfId="38598"/>
    <cellStyle name="Texto explicativo 35 2" xfId="38599"/>
    <cellStyle name="Texto explicativo 35 2 2" xfId="38600"/>
    <cellStyle name="Texto explicativo 35 2 3" xfId="38601"/>
    <cellStyle name="Texto explicativo 35 3" xfId="38602"/>
    <cellStyle name="Texto explicativo 35 4" xfId="38603"/>
    <cellStyle name="Texto explicativo 36" xfId="38604"/>
    <cellStyle name="Texto explicativo 36 2" xfId="38605"/>
    <cellStyle name="Texto explicativo 36 2 2" xfId="38606"/>
    <cellStyle name="Texto explicativo 36 2 3" xfId="38607"/>
    <cellStyle name="Texto explicativo 36 3" xfId="38608"/>
    <cellStyle name="Texto explicativo 36 4" xfId="38609"/>
    <cellStyle name="Texto explicativo 37" xfId="38610"/>
    <cellStyle name="Texto explicativo 37 2" xfId="38611"/>
    <cellStyle name="Texto explicativo 37 2 2" xfId="38612"/>
    <cellStyle name="Texto explicativo 37 2 3" xfId="38613"/>
    <cellStyle name="Texto explicativo 37 3" xfId="38614"/>
    <cellStyle name="Texto explicativo 37 4" xfId="38615"/>
    <cellStyle name="Texto explicativo 38" xfId="38616"/>
    <cellStyle name="Texto explicativo 38 2" xfId="38617"/>
    <cellStyle name="Texto explicativo 38 2 2" xfId="38618"/>
    <cellStyle name="Texto explicativo 38 2 3" xfId="38619"/>
    <cellStyle name="Texto explicativo 38 3" xfId="38620"/>
    <cellStyle name="Texto explicativo 38 4" xfId="38621"/>
    <cellStyle name="Texto explicativo 39" xfId="38622"/>
    <cellStyle name="Texto explicativo 39 2" xfId="38623"/>
    <cellStyle name="Texto explicativo 39 2 2" xfId="38624"/>
    <cellStyle name="Texto explicativo 39 2 3" xfId="38625"/>
    <cellStyle name="Texto explicativo 39 3" xfId="38626"/>
    <cellStyle name="Texto explicativo 39 4" xfId="38627"/>
    <cellStyle name="Texto explicativo 4" xfId="217"/>
    <cellStyle name="Texto explicativo 4 2" xfId="38628"/>
    <cellStyle name="Texto explicativo 4 2 2" xfId="38629"/>
    <cellStyle name="Texto explicativo 4 2 3" xfId="38630"/>
    <cellStyle name="Texto explicativo 4 3" xfId="38631"/>
    <cellStyle name="Texto explicativo 4 4" xfId="38632"/>
    <cellStyle name="Texto explicativo 4 5" xfId="38633"/>
    <cellStyle name="Texto explicativo 40" xfId="38634"/>
    <cellStyle name="Texto explicativo 40 2" xfId="38635"/>
    <cellStyle name="Texto explicativo 40 2 2" xfId="38636"/>
    <cellStyle name="Texto explicativo 40 2 3" xfId="38637"/>
    <cellStyle name="Texto explicativo 40 3" xfId="38638"/>
    <cellStyle name="Texto explicativo 40 4" xfId="38639"/>
    <cellStyle name="Texto explicativo 41" xfId="38640"/>
    <cellStyle name="Texto explicativo 41 2" xfId="38641"/>
    <cellStyle name="Texto explicativo 41 2 2" xfId="38642"/>
    <cellStyle name="Texto explicativo 41 2 3" xfId="38643"/>
    <cellStyle name="Texto explicativo 41 3" xfId="38644"/>
    <cellStyle name="Texto explicativo 41 4" xfId="38645"/>
    <cellStyle name="Texto explicativo 42" xfId="38646"/>
    <cellStyle name="Texto explicativo 42 2" xfId="38647"/>
    <cellStyle name="Texto explicativo 42 2 2" xfId="38648"/>
    <cellStyle name="Texto explicativo 42 2 3" xfId="38649"/>
    <cellStyle name="Texto explicativo 42 3" xfId="38650"/>
    <cellStyle name="Texto explicativo 42 4" xfId="38651"/>
    <cellStyle name="Texto explicativo 43" xfId="38652"/>
    <cellStyle name="Texto explicativo 43 2" xfId="38653"/>
    <cellStyle name="Texto explicativo 43 2 2" xfId="38654"/>
    <cellStyle name="Texto explicativo 43 2 3" xfId="38655"/>
    <cellStyle name="Texto explicativo 43 3" xfId="38656"/>
    <cellStyle name="Texto explicativo 43 4" xfId="38657"/>
    <cellStyle name="Texto explicativo 44" xfId="38658"/>
    <cellStyle name="Texto explicativo 44 2" xfId="38659"/>
    <cellStyle name="Texto explicativo 44 2 2" xfId="38660"/>
    <cellStyle name="Texto explicativo 44 2 3" xfId="38661"/>
    <cellStyle name="Texto explicativo 44 3" xfId="38662"/>
    <cellStyle name="Texto explicativo 44 4" xfId="38663"/>
    <cellStyle name="Texto explicativo 45" xfId="38664"/>
    <cellStyle name="Texto explicativo 45 2" xfId="38665"/>
    <cellStyle name="Texto explicativo 45 2 2" xfId="38666"/>
    <cellStyle name="Texto explicativo 45 2 3" xfId="38667"/>
    <cellStyle name="Texto explicativo 45 3" xfId="38668"/>
    <cellStyle name="Texto explicativo 45 4" xfId="38669"/>
    <cellStyle name="Texto explicativo 46" xfId="38670"/>
    <cellStyle name="Texto explicativo 46 2" xfId="38671"/>
    <cellStyle name="Texto explicativo 46 2 2" xfId="38672"/>
    <cellStyle name="Texto explicativo 46 2 3" xfId="38673"/>
    <cellStyle name="Texto explicativo 46 3" xfId="38674"/>
    <cellStyle name="Texto explicativo 46 4" xfId="38675"/>
    <cellStyle name="Texto explicativo 47" xfId="38676"/>
    <cellStyle name="Texto explicativo 47 2" xfId="38677"/>
    <cellStyle name="Texto explicativo 47 2 2" xfId="38678"/>
    <cellStyle name="Texto explicativo 47 2 3" xfId="38679"/>
    <cellStyle name="Texto explicativo 47 3" xfId="38680"/>
    <cellStyle name="Texto explicativo 47 4" xfId="38681"/>
    <cellStyle name="Texto explicativo 48" xfId="38682"/>
    <cellStyle name="Texto explicativo 48 2" xfId="38683"/>
    <cellStyle name="Texto explicativo 48 2 2" xfId="38684"/>
    <cellStyle name="Texto explicativo 48 2 3" xfId="38685"/>
    <cellStyle name="Texto explicativo 48 3" xfId="38686"/>
    <cellStyle name="Texto explicativo 48 4" xfId="38687"/>
    <cellStyle name="Texto explicativo 49" xfId="38688"/>
    <cellStyle name="Texto explicativo 49 2" xfId="38689"/>
    <cellStyle name="Texto explicativo 49 2 2" xfId="38690"/>
    <cellStyle name="Texto explicativo 49 2 3" xfId="38691"/>
    <cellStyle name="Texto explicativo 49 3" xfId="38692"/>
    <cellStyle name="Texto explicativo 49 4" xfId="38693"/>
    <cellStyle name="Texto explicativo 5" xfId="38694"/>
    <cellStyle name="Texto explicativo 5 2" xfId="38695"/>
    <cellStyle name="Texto explicativo 5 2 2" xfId="38696"/>
    <cellStyle name="Texto explicativo 5 2 3" xfId="38697"/>
    <cellStyle name="Texto explicativo 5 3" xfId="38698"/>
    <cellStyle name="Texto explicativo 5 4" xfId="38699"/>
    <cellStyle name="Texto explicativo 50" xfId="38700"/>
    <cellStyle name="Texto explicativo 50 2" xfId="38701"/>
    <cellStyle name="Texto explicativo 50 2 2" xfId="38702"/>
    <cellStyle name="Texto explicativo 50 2 3" xfId="38703"/>
    <cellStyle name="Texto explicativo 50 3" xfId="38704"/>
    <cellStyle name="Texto explicativo 50 4" xfId="38705"/>
    <cellStyle name="Texto explicativo 51" xfId="38706"/>
    <cellStyle name="Texto explicativo 51 2" xfId="38707"/>
    <cellStyle name="Texto explicativo 51 2 2" xfId="38708"/>
    <cellStyle name="Texto explicativo 51 2 3" xfId="38709"/>
    <cellStyle name="Texto explicativo 51 3" xfId="38710"/>
    <cellStyle name="Texto explicativo 51 4" xfId="38711"/>
    <cellStyle name="Texto explicativo 52" xfId="38712"/>
    <cellStyle name="Texto explicativo 52 2" xfId="38713"/>
    <cellStyle name="Texto explicativo 52 2 2" xfId="38714"/>
    <cellStyle name="Texto explicativo 52 2 3" xfId="38715"/>
    <cellStyle name="Texto explicativo 52 3" xfId="38716"/>
    <cellStyle name="Texto explicativo 52 4" xfId="38717"/>
    <cellStyle name="Texto explicativo 53" xfId="38718"/>
    <cellStyle name="Texto explicativo 53 2" xfId="38719"/>
    <cellStyle name="Texto explicativo 53 2 2" xfId="38720"/>
    <cellStyle name="Texto explicativo 53 2 3" xfId="38721"/>
    <cellStyle name="Texto explicativo 53 3" xfId="38722"/>
    <cellStyle name="Texto explicativo 53 4" xfId="38723"/>
    <cellStyle name="Texto explicativo 54" xfId="38724"/>
    <cellStyle name="Texto explicativo 54 2" xfId="38725"/>
    <cellStyle name="Texto explicativo 54 2 2" xfId="38726"/>
    <cellStyle name="Texto explicativo 54 2 3" xfId="38727"/>
    <cellStyle name="Texto explicativo 54 3" xfId="38728"/>
    <cellStyle name="Texto explicativo 54 4" xfId="38729"/>
    <cellStyle name="Texto explicativo 55" xfId="38730"/>
    <cellStyle name="Texto explicativo 55 2" xfId="38731"/>
    <cellStyle name="Texto explicativo 55 2 2" xfId="38732"/>
    <cellStyle name="Texto explicativo 55 2 3" xfId="38733"/>
    <cellStyle name="Texto explicativo 55 3" xfId="38734"/>
    <cellStyle name="Texto explicativo 55 4" xfId="38735"/>
    <cellStyle name="Texto explicativo 56" xfId="38736"/>
    <cellStyle name="Texto explicativo 56 2" xfId="38737"/>
    <cellStyle name="Texto explicativo 56 2 2" xfId="38738"/>
    <cellStyle name="Texto explicativo 56 2 3" xfId="38739"/>
    <cellStyle name="Texto explicativo 56 3" xfId="38740"/>
    <cellStyle name="Texto explicativo 56 4" xfId="38741"/>
    <cellStyle name="Texto explicativo 57" xfId="38742"/>
    <cellStyle name="Texto explicativo 57 2" xfId="38743"/>
    <cellStyle name="Texto explicativo 57 2 2" xfId="38744"/>
    <cellStyle name="Texto explicativo 57 2 3" xfId="38745"/>
    <cellStyle name="Texto explicativo 57 3" xfId="38746"/>
    <cellStyle name="Texto explicativo 57 4" xfId="38747"/>
    <cellStyle name="Texto explicativo 58" xfId="38748"/>
    <cellStyle name="Texto explicativo 58 2" xfId="38749"/>
    <cellStyle name="Texto explicativo 58 2 2" xfId="38750"/>
    <cellStyle name="Texto explicativo 58 2 3" xfId="38751"/>
    <cellStyle name="Texto explicativo 58 3" xfId="38752"/>
    <cellStyle name="Texto explicativo 58 4" xfId="38753"/>
    <cellStyle name="Texto explicativo 59" xfId="38754"/>
    <cellStyle name="Texto explicativo 59 2" xfId="38755"/>
    <cellStyle name="Texto explicativo 59 2 2" xfId="38756"/>
    <cellStyle name="Texto explicativo 59 2 3" xfId="38757"/>
    <cellStyle name="Texto explicativo 59 3" xfId="38758"/>
    <cellStyle name="Texto explicativo 59 4" xfId="38759"/>
    <cellStyle name="Texto explicativo 6" xfId="38760"/>
    <cellStyle name="Texto explicativo 6 2" xfId="38761"/>
    <cellStyle name="Texto explicativo 6 2 2" xfId="38762"/>
    <cellStyle name="Texto explicativo 6 2 3" xfId="38763"/>
    <cellStyle name="Texto explicativo 6 3" xfId="38764"/>
    <cellStyle name="Texto explicativo 6 4" xfId="38765"/>
    <cellStyle name="Texto explicativo 60" xfId="38766"/>
    <cellStyle name="Texto explicativo 60 2" xfId="38767"/>
    <cellStyle name="Texto explicativo 60 2 2" xfId="38768"/>
    <cellStyle name="Texto explicativo 60 2 3" xfId="38769"/>
    <cellStyle name="Texto explicativo 60 3" xfId="38770"/>
    <cellStyle name="Texto explicativo 60 4" xfId="38771"/>
    <cellStyle name="Texto explicativo 61" xfId="38772"/>
    <cellStyle name="Texto explicativo 61 2" xfId="38773"/>
    <cellStyle name="Texto explicativo 61 2 2" xfId="38774"/>
    <cellStyle name="Texto explicativo 61 2 3" xfId="38775"/>
    <cellStyle name="Texto explicativo 61 3" xfId="38776"/>
    <cellStyle name="Texto explicativo 61 4" xfId="38777"/>
    <cellStyle name="Texto explicativo 62" xfId="38778"/>
    <cellStyle name="Texto explicativo 62 2" xfId="38779"/>
    <cellStyle name="Texto explicativo 62 2 2" xfId="38780"/>
    <cellStyle name="Texto explicativo 62 2 3" xfId="38781"/>
    <cellStyle name="Texto explicativo 62 3" xfId="38782"/>
    <cellStyle name="Texto explicativo 62 4" xfId="38783"/>
    <cellStyle name="Texto explicativo 63" xfId="38784"/>
    <cellStyle name="Texto explicativo 63 2" xfId="38785"/>
    <cellStyle name="Texto explicativo 63 2 2" xfId="38786"/>
    <cellStyle name="Texto explicativo 63 2 3" xfId="38787"/>
    <cellStyle name="Texto explicativo 63 3" xfId="38788"/>
    <cellStyle name="Texto explicativo 63 4" xfId="38789"/>
    <cellStyle name="Texto explicativo 64" xfId="38790"/>
    <cellStyle name="Texto explicativo 64 2" xfId="38791"/>
    <cellStyle name="Texto explicativo 64 2 2" xfId="38792"/>
    <cellStyle name="Texto explicativo 64 2 3" xfId="38793"/>
    <cellStyle name="Texto explicativo 64 3" xfId="38794"/>
    <cellStyle name="Texto explicativo 64 4" xfId="38795"/>
    <cellStyle name="Texto explicativo 65" xfId="38796"/>
    <cellStyle name="Texto explicativo 65 2" xfId="38797"/>
    <cellStyle name="Texto explicativo 65 2 2" xfId="38798"/>
    <cellStyle name="Texto explicativo 65 2 3" xfId="38799"/>
    <cellStyle name="Texto explicativo 65 3" xfId="38800"/>
    <cellStyle name="Texto explicativo 65 4" xfId="38801"/>
    <cellStyle name="Texto explicativo 66" xfId="38802"/>
    <cellStyle name="Texto explicativo 66 2" xfId="38803"/>
    <cellStyle name="Texto explicativo 66 2 2" xfId="38804"/>
    <cellStyle name="Texto explicativo 66 2 3" xfId="38805"/>
    <cellStyle name="Texto explicativo 66 3" xfId="38806"/>
    <cellStyle name="Texto explicativo 66 4" xfId="38807"/>
    <cellStyle name="Texto explicativo 67" xfId="38808"/>
    <cellStyle name="Texto explicativo 67 2" xfId="38809"/>
    <cellStyle name="Texto explicativo 67 2 2" xfId="38810"/>
    <cellStyle name="Texto explicativo 67 2 3" xfId="38811"/>
    <cellStyle name="Texto explicativo 67 3" xfId="38812"/>
    <cellStyle name="Texto explicativo 67 4" xfId="38813"/>
    <cellStyle name="Texto explicativo 68" xfId="38814"/>
    <cellStyle name="Texto explicativo 68 2" xfId="38815"/>
    <cellStyle name="Texto explicativo 68 2 2" xfId="38816"/>
    <cellStyle name="Texto explicativo 68 2 3" xfId="38817"/>
    <cellStyle name="Texto explicativo 68 3" xfId="38818"/>
    <cellStyle name="Texto explicativo 68 4" xfId="38819"/>
    <cellStyle name="Texto explicativo 69" xfId="38820"/>
    <cellStyle name="Texto explicativo 69 2" xfId="38821"/>
    <cellStyle name="Texto explicativo 69 2 2" xfId="38822"/>
    <cellStyle name="Texto explicativo 69 2 3" xfId="38823"/>
    <cellStyle name="Texto explicativo 69 3" xfId="38824"/>
    <cellStyle name="Texto explicativo 69 4" xfId="38825"/>
    <cellStyle name="Texto explicativo 7" xfId="38826"/>
    <cellStyle name="Texto explicativo 7 2" xfId="38827"/>
    <cellStyle name="Texto explicativo 7 2 2" xfId="38828"/>
    <cellStyle name="Texto explicativo 7 2 3" xfId="38829"/>
    <cellStyle name="Texto explicativo 7 3" xfId="38830"/>
    <cellStyle name="Texto explicativo 7 4" xfId="38831"/>
    <cellStyle name="Texto explicativo 70" xfId="38832"/>
    <cellStyle name="Texto explicativo 70 2" xfId="38833"/>
    <cellStyle name="Texto explicativo 70 2 2" xfId="38834"/>
    <cellStyle name="Texto explicativo 70 2 3" xfId="38835"/>
    <cellStyle name="Texto explicativo 70 3" xfId="38836"/>
    <cellStyle name="Texto explicativo 70 4" xfId="38837"/>
    <cellStyle name="Texto explicativo 71" xfId="38838"/>
    <cellStyle name="Texto explicativo 71 2" xfId="38839"/>
    <cellStyle name="Texto explicativo 71 2 2" xfId="38840"/>
    <cellStyle name="Texto explicativo 71 2 3" xfId="38841"/>
    <cellStyle name="Texto explicativo 71 3" xfId="38842"/>
    <cellStyle name="Texto explicativo 71 4" xfId="38843"/>
    <cellStyle name="Texto explicativo 72" xfId="38844"/>
    <cellStyle name="Texto explicativo 72 2" xfId="38845"/>
    <cellStyle name="Texto explicativo 72 2 2" xfId="38846"/>
    <cellStyle name="Texto explicativo 72 2 3" xfId="38847"/>
    <cellStyle name="Texto explicativo 72 3" xfId="38848"/>
    <cellStyle name="Texto explicativo 72 4" xfId="38849"/>
    <cellStyle name="Texto explicativo 73" xfId="38850"/>
    <cellStyle name="Texto explicativo 73 2" xfId="38851"/>
    <cellStyle name="Texto explicativo 73 2 2" xfId="38852"/>
    <cellStyle name="Texto explicativo 73 2 3" xfId="38853"/>
    <cellStyle name="Texto explicativo 73 3" xfId="38854"/>
    <cellStyle name="Texto explicativo 73 4" xfId="38855"/>
    <cellStyle name="Texto explicativo 74" xfId="38856"/>
    <cellStyle name="Texto explicativo 74 2" xfId="38857"/>
    <cellStyle name="Texto explicativo 74 2 2" xfId="38858"/>
    <cellStyle name="Texto explicativo 74 2 3" xfId="38859"/>
    <cellStyle name="Texto explicativo 74 3" xfId="38860"/>
    <cellStyle name="Texto explicativo 74 4" xfId="38861"/>
    <cellStyle name="Texto explicativo 75" xfId="38862"/>
    <cellStyle name="Texto explicativo 75 2" xfId="38863"/>
    <cellStyle name="Texto explicativo 75 2 2" xfId="38864"/>
    <cellStyle name="Texto explicativo 75 2 3" xfId="38865"/>
    <cellStyle name="Texto explicativo 75 3" xfId="38866"/>
    <cellStyle name="Texto explicativo 75 4" xfId="38867"/>
    <cellStyle name="Texto explicativo 76" xfId="38868"/>
    <cellStyle name="Texto explicativo 76 2" xfId="38869"/>
    <cellStyle name="Texto explicativo 76 2 2" xfId="38870"/>
    <cellStyle name="Texto explicativo 76 2 3" xfId="38871"/>
    <cellStyle name="Texto explicativo 76 3" xfId="38872"/>
    <cellStyle name="Texto explicativo 76 4" xfId="38873"/>
    <cellStyle name="Texto explicativo 77" xfId="38874"/>
    <cellStyle name="Texto explicativo 77 2" xfId="38875"/>
    <cellStyle name="Texto explicativo 77 2 2" xfId="38876"/>
    <cellStyle name="Texto explicativo 77 2 3" xfId="38877"/>
    <cellStyle name="Texto explicativo 77 3" xfId="38878"/>
    <cellStyle name="Texto explicativo 77 4" xfId="38879"/>
    <cellStyle name="Texto explicativo 78" xfId="38880"/>
    <cellStyle name="Texto explicativo 78 2" xfId="38881"/>
    <cellStyle name="Texto explicativo 78 2 2" xfId="38882"/>
    <cellStyle name="Texto explicativo 78 2 3" xfId="38883"/>
    <cellStyle name="Texto explicativo 78 3" xfId="38884"/>
    <cellStyle name="Texto explicativo 78 4" xfId="38885"/>
    <cellStyle name="Texto explicativo 79" xfId="38886"/>
    <cellStyle name="Texto explicativo 79 2" xfId="38887"/>
    <cellStyle name="Texto explicativo 79 2 2" xfId="38888"/>
    <cellStyle name="Texto explicativo 79 2 3" xfId="38889"/>
    <cellStyle name="Texto explicativo 79 3" xfId="38890"/>
    <cellStyle name="Texto explicativo 79 4" xfId="38891"/>
    <cellStyle name="Texto explicativo 8" xfId="38892"/>
    <cellStyle name="Texto explicativo 8 2" xfId="38893"/>
    <cellStyle name="Texto explicativo 8 2 2" xfId="38894"/>
    <cellStyle name="Texto explicativo 8 2 3" xfId="38895"/>
    <cellStyle name="Texto explicativo 8 3" xfId="38896"/>
    <cellStyle name="Texto explicativo 8 4" xfId="38897"/>
    <cellStyle name="Texto explicativo 80" xfId="38898"/>
    <cellStyle name="Texto explicativo 80 2" xfId="38899"/>
    <cellStyle name="Texto explicativo 80 2 2" xfId="38900"/>
    <cellStyle name="Texto explicativo 80 2 3" xfId="38901"/>
    <cellStyle name="Texto explicativo 80 3" xfId="38902"/>
    <cellStyle name="Texto explicativo 80 4" xfId="38903"/>
    <cellStyle name="Texto explicativo 81" xfId="38904"/>
    <cellStyle name="Texto explicativo 81 2" xfId="38905"/>
    <cellStyle name="Texto explicativo 81 2 2" xfId="38906"/>
    <cellStyle name="Texto explicativo 81 2 3" xfId="38907"/>
    <cellStyle name="Texto explicativo 81 3" xfId="38908"/>
    <cellStyle name="Texto explicativo 81 4" xfId="38909"/>
    <cellStyle name="Texto explicativo 82" xfId="38910"/>
    <cellStyle name="Texto explicativo 82 2" xfId="38911"/>
    <cellStyle name="Texto explicativo 82 2 2" xfId="38912"/>
    <cellStyle name="Texto explicativo 82 2 3" xfId="38913"/>
    <cellStyle name="Texto explicativo 82 3" xfId="38914"/>
    <cellStyle name="Texto explicativo 82 4" xfId="38915"/>
    <cellStyle name="Texto explicativo 83" xfId="38916"/>
    <cellStyle name="Texto explicativo 83 2" xfId="38917"/>
    <cellStyle name="Texto explicativo 83 2 2" xfId="38918"/>
    <cellStyle name="Texto explicativo 83 2 3" xfId="38919"/>
    <cellStyle name="Texto explicativo 83 3" xfId="38920"/>
    <cellStyle name="Texto explicativo 83 4" xfId="38921"/>
    <cellStyle name="Texto explicativo 84" xfId="38922"/>
    <cellStyle name="Texto explicativo 84 2" xfId="38923"/>
    <cellStyle name="Texto explicativo 84 2 2" xfId="38924"/>
    <cellStyle name="Texto explicativo 84 2 3" xfId="38925"/>
    <cellStyle name="Texto explicativo 84 3" xfId="38926"/>
    <cellStyle name="Texto explicativo 84 4" xfId="38927"/>
    <cellStyle name="Texto explicativo 85" xfId="38928"/>
    <cellStyle name="Texto explicativo 85 2" xfId="38929"/>
    <cellStyle name="Texto explicativo 85 2 2" xfId="38930"/>
    <cellStyle name="Texto explicativo 85 2 3" xfId="38931"/>
    <cellStyle name="Texto explicativo 85 3" xfId="38932"/>
    <cellStyle name="Texto explicativo 85 4" xfId="38933"/>
    <cellStyle name="Texto explicativo 86" xfId="38934"/>
    <cellStyle name="Texto explicativo 86 2" xfId="38935"/>
    <cellStyle name="Texto explicativo 86 2 2" xfId="38936"/>
    <cellStyle name="Texto explicativo 86 2 3" xfId="38937"/>
    <cellStyle name="Texto explicativo 86 3" xfId="38938"/>
    <cellStyle name="Texto explicativo 86 4" xfId="38939"/>
    <cellStyle name="Texto explicativo 87" xfId="38940"/>
    <cellStyle name="Texto explicativo 87 2" xfId="38941"/>
    <cellStyle name="Texto explicativo 87 2 2" xfId="38942"/>
    <cellStyle name="Texto explicativo 87 2 3" xfId="38943"/>
    <cellStyle name="Texto explicativo 87 3" xfId="38944"/>
    <cellStyle name="Texto explicativo 87 4" xfId="38945"/>
    <cellStyle name="Texto explicativo 88" xfId="38946"/>
    <cellStyle name="Texto explicativo 88 2" xfId="38947"/>
    <cellStyle name="Texto explicativo 88 2 2" xfId="38948"/>
    <cellStyle name="Texto explicativo 88 2 3" xfId="38949"/>
    <cellStyle name="Texto explicativo 88 3" xfId="38950"/>
    <cellStyle name="Texto explicativo 88 4" xfId="38951"/>
    <cellStyle name="Texto explicativo 89" xfId="38952"/>
    <cellStyle name="Texto explicativo 89 2" xfId="38953"/>
    <cellStyle name="Texto explicativo 89 2 2" xfId="38954"/>
    <cellStyle name="Texto explicativo 89 2 3" xfId="38955"/>
    <cellStyle name="Texto explicativo 89 3" xfId="38956"/>
    <cellStyle name="Texto explicativo 89 4" xfId="38957"/>
    <cellStyle name="Texto explicativo 9" xfId="38958"/>
    <cellStyle name="Texto explicativo 9 2" xfId="38959"/>
    <cellStyle name="Texto explicativo 9 2 2" xfId="38960"/>
    <cellStyle name="Texto explicativo 9 2 3" xfId="38961"/>
    <cellStyle name="Texto explicativo 9 3" xfId="38962"/>
    <cellStyle name="Texto explicativo 9 4" xfId="38963"/>
    <cellStyle name="Texto explicativo 90" xfId="38964"/>
    <cellStyle name="Texto explicativo 90 2" xfId="38965"/>
    <cellStyle name="Texto explicativo 90 2 2" xfId="38966"/>
    <cellStyle name="Texto explicativo 90 2 3" xfId="38967"/>
    <cellStyle name="Texto explicativo 90 3" xfId="38968"/>
    <cellStyle name="Texto explicativo 90 4" xfId="38969"/>
    <cellStyle name="Texto explicativo 91" xfId="38970"/>
    <cellStyle name="Texto explicativo 91 2" xfId="38971"/>
    <cellStyle name="Texto explicativo 91 2 2" xfId="38972"/>
    <cellStyle name="Texto explicativo 91 2 3" xfId="38973"/>
    <cellStyle name="Texto explicativo 91 3" xfId="38974"/>
    <cellStyle name="Texto explicativo 91 4" xfId="38975"/>
    <cellStyle name="Texto explicativo 92" xfId="38976"/>
    <cellStyle name="Texto explicativo 92 2" xfId="38977"/>
    <cellStyle name="Texto explicativo 92 2 2" xfId="38978"/>
    <cellStyle name="Texto explicativo 92 2 3" xfId="38979"/>
    <cellStyle name="Texto explicativo 92 3" xfId="38980"/>
    <cellStyle name="Texto explicativo 92 4" xfId="38981"/>
    <cellStyle name="Texto explicativo 93" xfId="38982"/>
    <cellStyle name="Texto explicativo 93 2" xfId="38983"/>
    <cellStyle name="Texto explicativo 93 2 2" xfId="38984"/>
    <cellStyle name="Texto explicativo 93 2 3" xfId="38985"/>
    <cellStyle name="Texto explicativo 93 3" xfId="38986"/>
    <cellStyle name="Texto explicativo 93 4" xfId="38987"/>
    <cellStyle name="Texto explicativo 94" xfId="38988"/>
    <cellStyle name="Texto explicativo 94 2" xfId="38989"/>
    <cellStyle name="Texto explicativo 94 2 2" xfId="38990"/>
    <cellStyle name="Texto explicativo 94 2 3" xfId="38991"/>
    <cellStyle name="Texto explicativo 94 3" xfId="38992"/>
    <cellStyle name="Texto explicativo 94 4" xfId="38993"/>
    <cellStyle name="Texto explicativo 95" xfId="38994"/>
    <cellStyle name="Texto explicativo 95 2" xfId="38995"/>
    <cellStyle name="Texto explicativo 95 2 2" xfId="38996"/>
    <cellStyle name="Texto explicativo 95 2 3" xfId="38997"/>
    <cellStyle name="Texto explicativo 95 3" xfId="38998"/>
    <cellStyle name="Texto explicativo 95 4" xfId="38999"/>
    <cellStyle name="Texto explicativo 96" xfId="39000"/>
    <cellStyle name="Texto explicativo 96 2" xfId="39001"/>
    <cellStyle name="Texto explicativo 96 2 2" xfId="39002"/>
    <cellStyle name="Texto explicativo 96 2 3" xfId="39003"/>
    <cellStyle name="Texto explicativo 96 3" xfId="39004"/>
    <cellStyle name="Texto explicativo 96 4" xfId="39005"/>
    <cellStyle name="Texto explicativo 97" xfId="39006"/>
    <cellStyle name="Texto explicativo 97 2" xfId="39007"/>
    <cellStyle name="Texto explicativo 97 2 2" xfId="39008"/>
    <cellStyle name="Texto explicativo 97 2 3" xfId="39009"/>
    <cellStyle name="Texto explicativo 97 3" xfId="39010"/>
    <cellStyle name="Texto explicativo 97 4" xfId="39011"/>
    <cellStyle name="Texto explicativo 98" xfId="39012"/>
    <cellStyle name="Texto explicativo 98 2" xfId="39013"/>
    <cellStyle name="Texto explicativo 98 2 2" xfId="39014"/>
    <cellStyle name="Texto explicativo 98 2 3" xfId="39015"/>
    <cellStyle name="Texto explicativo 98 3" xfId="39016"/>
    <cellStyle name="Texto explicativo 98 4" xfId="39017"/>
    <cellStyle name="Texto explicativo 99" xfId="39018"/>
    <cellStyle name="Texto explicativo 99 2" xfId="39019"/>
    <cellStyle name="Texto explicativo 99 2 2" xfId="39020"/>
    <cellStyle name="Texto explicativo 99 2 3" xfId="39021"/>
    <cellStyle name="Texto explicativo 99 3" xfId="39022"/>
    <cellStyle name="Texto explicativo 99 4" xfId="39023"/>
    <cellStyle name="Title" xfId="39024"/>
    <cellStyle name="Title 2" xfId="39025"/>
    <cellStyle name="Title 3" xfId="39026"/>
    <cellStyle name="Title 4" xfId="39027"/>
    <cellStyle name="Título 1 10" xfId="39028"/>
    <cellStyle name="Título 1 10 2" xfId="39029"/>
    <cellStyle name="Título 1 10 2 2" xfId="39030"/>
    <cellStyle name="Título 1 10 2 3" xfId="39031"/>
    <cellStyle name="Título 1 10 3" xfId="39032"/>
    <cellStyle name="Título 1 10 4" xfId="39033"/>
    <cellStyle name="Título 1 100" xfId="39034"/>
    <cellStyle name="Título 1 100 2" xfId="39035"/>
    <cellStyle name="Título 1 100 2 2" xfId="39036"/>
    <cellStyle name="Título 1 100 2 3" xfId="39037"/>
    <cellStyle name="Título 1 100 3" xfId="39038"/>
    <cellStyle name="Título 1 100 4" xfId="39039"/>
    <cellStyle name="Título 1 101" xfId="39040"/>
    <cellStyle name="Título 1 101 2" xfId="39041"/>
    <cellStyle name="Título 1 101 2 2" xfId="39042"/>
    <cellStyle name="Título 1 101 2 3" xfId="39043"/>
    <cellStyle name="Título 1 101 3" xfId="39044"/>
    <cellStyle name="Título 1 101 4" xfId="39045"/>
    <cellStyle name="Título 1 102" xfId="39046"/>
    <cellStyle name="Título 1 102 2" xfId="39047"/>
    <cellStyle name="Título 1 102 2 2" xfId="39048"/>
    <cellStyle name="Título 1 102 2 3" xfId="39049"/>
    <cellStyle name="Título 1 102 3" xfId="39050"/>
    <cellStyle name="Título 1 102 4" xfId="39051"/>
    <cellStyle name="Título 1 103" xfId="39052"/>
    <cellStyle name="Título 1 103 2" xfId="39053"/>
    <cellStyle name="Título 1 103 2 2" xfId="39054"/>
    <cellStyle name="Título 1 103 2 3" xfId="39055"/>
    <cellStyle name="Título 1 103 3" xfId="39056"/>
    <cellStyle name="Título 1 103 4" xfId="39057"/>
    <cellStyle name="Título 1 104" xfId="39058"/>
    <cellStyle name="Título 1 104 2" xfId="39059"/>
    <cellStyle name="Título 1 104 2 2" xfId="39060"/>
    <cellStyle name="Título 1 104 2 3" xfId="39061"/>
    <cellStyle name="Título 1 104 3" xfId="39062"/>
    <cellStyle name="Título 1 104 4" xfId="39063"/>
    <cellStyle name="Título 1 105" xfId="39064"/>
    <cellStyle name="Título 1 105 2" xfId="39065"/>
    <cellStyle name="Título 1 105 2 2" xfId="39066"/>
    <cellStyle name="Título 1 105 2 3" xfId="39067"/>
    <cellStyle name="Título 1 105 3" xfId="39068"/>
    <cellStyle name="Título 1 105 4" xfId="39069"/>
    <cellStyle name="Título 1 106" xfId="39070"/>
    <cellStyle name="Título 1 106 2" xfId="39071"/>
    <cellStyle name="Título 1 106 2 2" xfId="39072"/>
    <cellStyle name="Título 1 106 2 3" xfId="39073"/>
    <cellStyle name="Título 1 106 3" xfId="39074"/>
    <cellStyle name="Título 1 106 4" xfId="39075"/>
    <cellStyle name="Título 1 107" xfId="39076"/>
    <cellStyle name="Título 1 107 2" xfId="39077"/>
    <cellStyle name="Título 1 107 2 2" xfId="39078"/>
    <cellStyle name="Título 1 107 2 3" xfId="39079"/>
    <cellStyle name="Título 1 107 3" xfId="39080"/>
    <cellStyle name="Título 1 107 4" xfId="39081"/>
    <cellStyle name="Título 1 108" xfId="39082"/>
    <cellStyle name="Título 1 108 2" xfId="39083"/>
    <cellStyle name="Título 1 108 2 2" xfId="39084"/>
    <cellStyle name="Título 1 108 2 3" xfId="39085"/>
    <cellStyle name="Título 1 108 3" xfId="39086"/>
    <cellStyle name="Título 1 108 4" xfId="39087"/>
    <cellStyle name="Título 1 109" xfId="39088"/>
    <cellStyle name="Título 1 109 2" xfId="39089"/>
    <cellStyle name="Título 1 109 2 2" xfId="39090"/>
    <cellStyle name="Título 1 109 2 3" xfId="39091"/>
    <cellStyle name="Título 1 109 3" xfId="39092"/>
    <cellStyle name="Título 1 109 4" xfId="39093"/>
    <cellStyle name="Título 1 11" xfId="39094"/>
    <cellStyle name="Título 1 11 2" xfId="39095"/>
    <cellStyle name="Título 1 11 2 2" xfId="39096"/>
    <cellStyle name="Título 1 11 2 3" xfId="39097"/>
    <cellStyle name="Título 1 11 3" xfId="39098"/>
    <cellStyle name="Título 1 11 4" xfId="39099"/>
    <cellStyle name="Título 1 110" xfId="39100"/>
    <cellStyle name="Título 1 110 2" xfId="39101"/>
    <cellStyle name="Título 1 110 2 2" xfId="39102"/>
    <cellStyle name="Título 1 110 2 3" xfId="39103"/>
    <cellStyle name="Título 1 110 3" xfId="39104"/>
    <cellStyle name="Título 1 110 4" xfId="39105"/>
    <cellStyle name="Título 1 111" xfId="39106"/>
    <cellStyle name="Título 1 111 2" xfId="39107"/>
    <cellStyle name="Título 1 111 2 2" xfId="39108"/>
    <cellStyle name="Título 1 111 2 3" xfId="39109"/>
    <cellStyle name="Título 1 111 3" xfId="39110"/>
    <cellStyle name="Título 1 111 4" xfId="39111"/>
    <cellStyle name="Título 1 112" xfId="39112"/>
    <cellStyle name="Título 1 112 2" xfId="39113"/>
    <cellStyle name="Título 1 112 2 2" xfId="39114"/>
    <cellStyle name="Título 1 112 2 3" xfId="39115"/>
    <cellStyle name="Título 1 112 3" xfId="39116"/>
    <cellStyle name="Título 1 112 4" xfId="39117"/>
    <cellStyle name="Título 1 113" xfId="39118"/>
    <cellStyle name="Título 1 113 2" xfId="39119"/>
    <cellStyle name="Título 1 113 2 2" xfId="39120"/>
    <cellStyle name="Título 1 113 2 3" xfId="39121"/>
    <cellStyle name="Título 1 113 3" xfId="39122"/>
    <cellStyle name="Título 1 113 4" xfId="39123"/>
    <cellStyle name="Título 1 114" xfId="39124"/>
    <cellStyle name="Título 1 114 2" xfId="39125"/>
    <cellStyle name="Título 1 114 2 2" xfId="39126"/>
    <cellStyle name="Título 1 114 2 3" xfId="39127"/>
    <cellStyle name="Título 1 114 3" xfId="39128"/>
    <cellStyle name="Título 1 114 4" xfId="39129"/>
    <cellStyle name="Título 1 115" xfId="39130"/>
    <cellStyle name="Título 1 115 2" xfId="39131"/>
    <cellStyle name="Título 1 115 2 2" xfId="39132"/>
    <cellStyle name="Título 1 115 2 3" xfId="39133"/>
    <cellStyle name="Título 1 115 3" xfId="39134"/>
    <cellStyle name="Título 1 115 4" xfId="39135"/>
    <cellStyle name="Título 1 116" xfId="39136"/>
    <cellStyle name="Título 1 116 2" xfId="39137"/>
    <cellStyle name="Título 1 116 2 2" xfId="39138"/>
    <cellStyle name="Título 1 116 2 3" xfId="39139"/>
    <cellStyle name="Título 1 116 3" xfId="39140"/>
    <cellStyle name="Título 1 116 4" xfId="39141"/>
    <cellStyle name="Título 1 117" xfId="39142"/>
    <cellStyle name="Título 1 117 2" xfId="39143"/>
    <cellStyle name="Título 1 117 2 2" xfId="39144"/>
    <cellStyle name="Título 1 117 2 3" xfId="39145"/>
    <cellStyle name="Título 1 117 3" xfId="39146"/>
    <cellStyle name="Título 1 117 4" xfId="39147"/>
    <cellStyle name="Título 1 118" xfId="39148"/>
    <cellStyle name="Título 1 118 2" xfId="39149"/>
    <cellStyle name="Título 1 118 2 2" xfId="39150"/>
    <cellStyle name="Título 1 118 2 3" xfId="39151"/>
    <cellStyle name="Título 1 118 3" xfId="39152"/>
    <cellStyle name="Título 1 118 4" xfId="39153"/>
    <cellStyle name="Título 1 119" xfId="39154"/>
    <cellStyle name="Título 1 119 2" xfId="39155"/>
    <cellStyle name="Título 1 119 2 2" xfId="39156"/>
    <cellStyle name="Título 1 119 2 3" xfId="39157"/>
    <cellStyle name="Título 1 119 3" xfId="39158"/>
    <cellStyle name="Título 1 119 4" xfId="39159"/>
    <cellStyle name="Título 1 12" xfId="39160"/>
    <cellStyle name="Título 1 12 2" xfId="39161"/>
    <cellStyle name="Título 1 12 2 2" xfId="39162"/>
    <cellStyle name="Título 1 12 2 3" xfId="39163"/>
    <cellStyle name="Título 1 12 3" xfId="39164"/>
    <cellStyle name="Título 1 12 4" xfId="39165"/>
    <cellStyle name="Título 1 120" xfId="39166"/>
    <cellStyle name="Título 1 120 2" xfId="39167"/>
    <cellStyle name="Título 1 120 2 2" xfId="39168"/>
    <cellStyle name="Título 1 120 2 3" xfId="39169"/>
    <cellStyle name="Título 1 120 3" xfId="39170"/>
    <cellStyle name="Título 1 120 4" xfId="39171"/>
    <cellStyle name="Título 1 121" xfId="39172"/>
    <cellStyle name="Título 1 121 2" xfId="39173"/>
    <cellStyle name="Título 1 121 2 2" xfId="39174"/>
    <cellStyle name="Título 1 121 2 3" xfId="39175"/>
    <cellStyle name="Título 1 121 3" xfId="39176"/>
    <cellStyle name="Título 1 121 4" xfId="39177"/>
    <cellStyle name="Título 1 122" xfId="39178"/>
    <cellStyle name="Título 1 122 2" xfId="39179"/>
    <cellStyle name="Título 1 122 2 2" xfId="39180"/>
    <cellStyle name="Título 1 122 2 3" xfId="39181"/>
    <cellStyle name="Título 1 122 3" xfId="39182"/>
    <cellStyle name="Título 1 122 4" xfId="39183"/>
    <cellStyle name="Título 1 123" xfId="39184"/>
    <cellStyle name="Título 1 123 2" xfId="39185"/>
    <cellStyle name="Título 1 123 2 2" xfId="39186"/>
    <cellStyle name="Título 1 123 2 3" xfId="39187"/>
    <cellStyle name="Título 1 123 3" xfId="39188"/>
    <cellStyle name="Título 1 123 4" xfId="39189"/>
    <cellStyle name="Título 1 124" xfId="39190"/>
    <cellStyle name="Título 1 124 2" xfId="39191"/>
    <cellStyle name="Título 1 124 2 2" xfId="39192"/>
    <cellStyle name="Título 1 124 2 3" xfId="39193"/>
    <cellStyle name="Título 1 124 3" xfId="39194"/>
    <cellStyle name="Título 1 124 4" xfId="39195"/>
    <cellStyle name="Título 1 125" xfId="39196"/>
    <cellStyle name="Título 1 125 2" xfId="39197"/>
    <cellStyle name="Título 1 125 2 2" xfId="39198"/>
    <cellStyle name="Título 1 125 2 3" xfId="39199"/>
    <cellStyle name="Título 1 125 3" xfId="39200"/>
    <cellStyle name="Título 1 125 4" xfId="39201"/>
    <cellStyle name="Título 1 126" xfId="39202"/>
    <cellStyle name="Título 1 126 2" xfId="39203"/>
    <cellStyle name="Título 1 126 2 2" xfId="39204"/>
    <cellStyle name="Título 1 126 2 3" xfId="39205"/>
    <cellStyle name="Título 1 126 3" xfId="39206"/>
    <cellStyle name="Título 1 126 4" xfId="39207"/>
    <cellStyle name="Título 1 127" xfId="39208"/>
    <cellStyle name="Título 1 127 2" xfId="39209"/>
    <cellStyle name="Título 1 127 2 2" xfId="39210"/>
    <cellStyle name="Título 1 127 2 3" xfId="39211"/>
    <cellStyle name="Título 1 127 3" xfId="39212"/>
    <cellStyle name="Título 1 127 4" xfId="39213"/>
    <cellStyle name="Título 1 128" xfId="39214"/>
    <cellStyle name="Título 1 128 2" xfId="39215"/>
    <cellStyle name="Título 1 128 2 2" xfId="39216"/>
    <cellStyle name="Título 1 128 2 3" xfId="39217"/>
    <cellStyle name="Título 1 128 3" xfId="39218"/>
    <cellStyle name="Título 1 128 4" xfId="39219"/>
    <cellStyle name="Título 1 129" xfId="39220"/>
    <cellStyle name="Título 1 129 2" xfId="39221"/>
    <cellStyle name="Título 1 129 2 2" xfId="39222"/>
    <cellStyle name="Título 1 129 2 3" xfId="39223"/>
    <cellStyle name="Título 1 129 3" xfId="39224"/>
    <cellStyle name="Título 1 129 4" xfId="39225"/>
    <cellStyle name="Título 1 13" xfId="39226"/>
    <cellStyle name="Título 1 13 2" xfId="39227"/>
    <cellStyle name="Título 1 13 2 2" xfId="39228"/>
    <cellStyle name="Título 1 13 2 3" xfId="39229"/>
    <cellStyle name="Título 1 13 3" xfId="39230"/>
    <cellStyle name="Título 1 13 4" xfId="39231"/>
    <cellStyle name="Título 1 130" xfId="39232"/>
    <cellStyle name="Título 1 130 2" xfId="39233"/>
    <cellStyle name="Título 1 130 2 2" xfId="39234"/>
    <cellStyle name="Título 1 130 2 3" xfId="39235"/>
    <cellStyle name="Título 1 130 3" xfId="39236"/>
    <cellStyle name="Título 1 130 4" xfId="39237"/>
    <cellStyle name="Título 1 131" xfId="39238"/>
    <cellStyle name="Título 1 131 2" xfId="39239"/>
    <cellStyle name="Título 1 131 2 2" xfId="39240"/>
    <cellStyle name="Título 1 131 2 3" xfId="39241"/>
    <cellStyle name="Título 1 131 3" xfId="39242"/>
    <cellStyle name="Título 1 131 4" xfId="39243"/>
    <cellStyle name="Título 1 132" xfId="39244"/>
    <cellStyle name="Título 1 132 2" xfId="39245"/>
    <cellStyle name="Título 1 132 2 2" xfId="39246"/>
    <cellStyle name="Título 1 132 2 3" xfId="39247"/>
    <cellStyle name="Título 1 132 3" xfId="39248"/>
    <cellStyle name="Título 1 132 4" xfId="39249"/>
    <cellStyle name="Título 1 133" xfId="39250"/>
    <cellStyle name="Título 1 133 2" xfId="39251"/>
    <cellStyle name="Título 1 133 2 2" xfId="39252"/>
    <cellStyle name="Título 1 133 2 3" xfId="39253"/>
    <cellStyle name="Título 1 133 3" xfId="39254"/>
    <cellStyle name="Título 1 133 4" xfId="39255"/>
    <cellStyle name="Título 1 134" xfId="39256"/>
    <cellStyle name="Título 1 134 2" xfId="39257"/>
    <cellStyle name="Título 1 134 2 2" xfId="39258"/>
    <cellStyle name="Título 1 134 2 3" xfId="39259"/>
    <cellStyle name="Título 1 134 3" xfId="39260"/>
    <cellStyle name="Título 1 134 4" xfId="39261"/>
    <cellStyle name="Título 1 135" xfId="39262"/>
    <cellStyle name="Título 1 135 2" xfId="39263"/>
    <cellStyle name="Título 1 135 2 2" xfId="39264"/>
    <cellStyle name="Título 1 135 2 3" xfId="39265"/>
    <cellStyle name="Título 1 135 3" xfId="39266"/>
    <cellStyle name="Título 1 135 4" xfId="39267"/>
    <cellStyle name="Título 1 136" xfId="39268"/>
    <cellStyle name="Título 1 136 2" xfId="39269"/>
    <cellStyle name="Título 1 136 2 2" xfId="39270"/>
    <cellStyle name="Título 1 136 2 3" xfId="39271"/>
    <cellStyle name="Título 1 136 3" xfId="39272"/>
    <cellStyle name="Título 1 136 4" xfId="39273"/>
    <cellStyle name="Título 1 137" xfId="39274"/>
    <cellStyle name="Título 1 137 2" xfId="39275"/>
    <cellStyle name="Título 1 137 2 2" xfId="39276"/>
    <cellStyle name="Título 1 137 2 3" xfId="39277"/>
    <cellStyle name="Título 1 137 3" xfId="39278"/>
    <cellStyle name="Título 1 137 4" xfId="39279"/>
    <cellStyle name="Título 1 138" xfId="39280"/>
    <cellStyle name="Título 1 138 2" xfId="39281"/>
    <cellStyle name="Título 1 138 2 2" xfId="39282"/>
    <cellStyle name="Título 1 138 2 3" xfId="39283"/>
    <cellStyle name="Título 1 138 3" xfId="39284"/>
    <cellStyle name="Título 1 138 4" xfId="39285"/>
    <cellStyle name="Título 1 139" xfId="39286"/>
    <cellStyle name="Título 1 139 2" xfId="39287"/>
    <cellStyle name="Título 1 139 2 2" xfId="39288"/>
    <cellStyle name="Título 1 139 2 3" xfId="39289"/>
    <cellStyle name="Título 1 139 3" xfId="39290"/>
    <cellStyle name="Título 1 139 4" xfId="39291"/>
    <cellStyle name="Título 1 14" xfId="39292"/>
    <cellStyle name="Título 1 14 2" xfId="39293"/>
    <cellStyle name="Título 1 14 2 2" xfId="39294"/>
    <cellStyle name="Título 1 14 2 3" xfId="39295"/>
    <cellStyle name="Título 1 14 3" xfId="39296"/>
    <cellStyle name="Título 1 14 4" xfId="39297"/>
    <cellStyle name="Título 1 140" xfId="39298"/>
    <cellStyle name="Título 1 140 2" xfId="39299"/>
    <cellStyle name="Título 1 140 2 2" xfId="39300"/>
    <cellStyle name="Título 1 140 2 3" xfId="39301"/>
    <cellStyle name="Título 1 140 3" xfId="39302"/>
    <cellStyle name="Título 1 140 4" xfId="39303"/>
    <cellStyle name="Título 1 141" xfId="39304"/>
    <cellStyle name="Título 1 141 2" xfId="39305"/>
    <cellStyle name="Título 1 141 2 2" xfId="39306"/>
    <cellStyle name="Título 1 141 2 3" xfId="39307"/>
    <cellStyle name="Título 1 141 3" xfId="39308"/>
    <cellStyle name="Título 1 141 4" xfId="39309"/>
    <cellStyle name="Título 1 142" xfId="39310"/>
    <cellStyle name="Título 1 142 2" xfId="39311"/>
    <cellStyle name="Título 1 142 2 2" xfId="39312"/>
    <cellStyle name="Título 1 142 2 3" xfId="39313"/>
    <cellStyle name="Título 1 142 3" xfId="39314"/>
    <cellStyle name="Título 1 142 4" xfId="39315"/>
    <cellStyle name="Título 1 143" xfId="39316"/>
    <cellStyle name="Título 1 143 2" xfId="39317"/>
    <cellStyle name="Título 1 143 2 2" xfId="39318"/>
    <cellStyle name="Título 1 143 2 3" xfId="39319"/>
    <cellStyle name="Título 1 143 3" xfId="39320"/>
    <cellStyle name="Título 1 143 4" xfId="39321"/>
    <cellStyle name="Título 1 144" xfId="39322"/>
    <cellStyle name="Título 1 144 2" xfId="39323"/>
    <cellStyle name="Título 1 144 2 2" xfId="39324"/>
    <cellStyle name="Título 1 144 2 3" xfId="39325"/>
    <cellStyle name="Título 1 144 3" xfId="39326"/>
    <cellStyle name="Título 1 144 4" xfId="39327"/>
    <cellStyle name="Título 1 145" xfId="39328"/>
    <cellStyle name="Título 1 145 2" xfId="39329"/>
    <cellStyle name="Título 1 145 2 2" xfId="39330"/>
    <cellStyle name="Título 1 145 2 3" xfId="39331"/>
    <cellStyle name="Título 1 145 3" xfId="39332"/>
    <cellStyle name="Título 1 145 4" xfId="39333"/>
    <cellStyle name="Título 1 146" xfId="39334"/>
    <cellStyle name="Título 1 146 2" xfId="39335"/>
    <cellStyle name="Título 1 146 2 2" xfId="39336"/>
    <cellStyle name="Título 1 146 2 3" xfId="39337"/>
    <cellStyle name="Título 1 146 3" xfId="39338"/>
    <cellStyle name="Título 1 146 4" xfId="39339"/>
    <cellStyle name="Título 1 147" xfId="39340"/>
    <cellStyle name="Título 1 147 2" xfId="39341"/>
    <cellStyle name="Título 1 147 2 2" xfId="39342"/>
    <cellStyle name="Título 1 147 2 3" xfId="39343"/>
    <cellStyle name="Título 1 147 3" xfId="39344"/>
    <cellStyle name="Título 1 147 4" xfId="39345"/>
    <cellStyle name="Título 1 148" xfId="39346"/>
    <cellStyle name="Título 1 148 2" xfId="39347"/>
    <cellStyle name="Título 1 148 2 2" xfId="39348"/>
    <cellStyle name="Título 1 148 2 3" xfId="39349"/>
    <cellStyle name="Título 1 148 3" xfId="39350"/>
    <cellStyle name="Título 1 148 4" xfId="39351"/>
    <cellStyle name="Título 1 149" xfId="39352"/>
    <cellStyle name="Título 1 149 2" xfId="39353"/>
    <cellStyle name="Título 1 149 2 2" xfId="39354"/>
    <cellStyle name="Título 1 149 2 3" xfId="39355"/>
    <cellStyle name="Título 1 149 3" xfId="39356"/>
    <cellStyle name="Título 1 149 4" xfId="39357"/>
    <cellStyle name="Título 1 15" xfId="39358"/>
    <cellStyle name="Título 1 15 2" xfId="39359"/>
    <cellStyle name="Título 1 15 2 2" xfId="39360"/>
    <cellStyle name="Título 1 15 2 3" xfId="39361"/>
    <cellStyle name="Título 1 15 3" xfId="39362"/>
    <cellStyle name="Título 1 15 4" xfId="39363"/>
    <cellStyle name="Título 1 150" xfId="39364"/>
    <cellStyle name="Título 1 150 2" xfId="39365"/>
    <cellStyle name="Título 1 150 2 2" xfId="39366"/>
    <cellStyle name="Título 1 150 2 3" xfId="39367"/>
    <cellStyle name="Título 1 150 3" xfId="39368"/>
    <cellStyle name="Título 1 150 4" xfId="39369"/>
    <cellStyle name="Título 1 151" xfId="39370"/>
    <cellStyle name="Título 1 151 2" xfId="39371"/>
    <cellStyle name="Título 1 151 2 2" xfId="39372"/>
    <cellStyle name="Título 1 151 2 3" xfId="39373"/>
    <cellStyle name="Título 1 151 3" xfId="39374"/>
    <cellStyle name="Título 1 151 4" xfId="39375"/>
    <cellStyle name="Título 1 152" xfId="39376"/>
    <cellStyle name="Título 1 152 2" xfId="39377"/>
    <cellStyle name="Título 1 152 2 2" xfId="39378"/>
    <cellStyle name="Título 1 152 2 3" xfId="39379"/>
    <cellStyle name="Título 1 152 3" xfId="39380"/>
    <cellStyle name="Título 1 152 4" xfId="39381"/>
    <cellStyle name="Título 1 153" xfId="39382"/>
    <cellStyle name="Título 1 153 2" xfId="39383"/>
    <cellStyle name="Título 1 153 2 2" xfId="39384"/>
    <cellStyle name="Título 1 153 2 3" xfId="39385"/>
    <cellStyle name="Título 1 153 3" xfId="39386"/>
    <cellStyle name="Título 1 153 4" xfId="39387"/>
    <cellStyle name="Título 1 154" xfId="39388"/>
    <cellStyle name="Título 1 154 2" xfId="39389"/>
    <cellStyle name="Título 1 154 2 2" xfId="39390"/>
    <cellStyle name="Título 1 154 2 3" xfId="39391"/>
    <cellStyle name="Título 1 154 3" xfId="39392"/>
    <cellStyle name="Título 1 154 4" xfId="39393"/>
    <cellStyle name="Título 1 155" xfId="39394"/>
    <cellStyle name="Título 1 155 2" xfId="39395"/>
    <cellStyle name="Título 1 155 2 2" xfId="39396"/>
    <cellStyle name="Título 1 155 2 3" xfId="39397"/>
    <cellStyle name="Título 1 155 3" xfId="39398"/>
    <cellStyle name="Título 1 155 4" xfId="39399"/>
    <cellStyle name="Título 1 156" xfId="39400"/>
    <cellStyle name="Título 1 156 2" xfId="39401"/>
    <cellStyle name="Título 1 156 2 2" xfId="39402"/>
    <cellStyle name="Título 1 156 2 3" xfId="39403"/>
    <cellStyle name="Título 1 156 3" xfId="39404"/>
    <cellStyle name="Título 1 156 4" xfId="39405"/>
    <cellStyle name="Título 1 157" xfId="39406"/>
    <cellStyle name="Título 1 157 2" xfId="39407"/>
    <cellStyle name="Título 1 157 2 2" xfId="39408"/>
    <cellStyle name="Título 1 157 2 3" xfId="39409"/>
    <cellStyle name="Título 1 157 3" xfId="39410"/>
    <cellStyle name="Título 1 157 4" xfId="39411"/>
    <cellStyle name="Título 1 158" xfId="39412"/>
    <cellStyle name="Título 1 158 2" xfId="39413"/>
    <cellStyle name="Título 1 158 2 2" xfId="39414"/>
    <cellStyle name="Título 1 158 2 3" xfId="39415"/>
    <cellStyle name="Título 1 158 3" xfId="39416"/>
    <cellStyle name="Título 1 158 4" xfId="39417"/>
    <cellStyle name="Título 1 159" xfId="39418"/>
    <cellStyle name="Título 1 159 2" xfId="39419"/>
    <cellStyle name="Título 1 159 2 2" xfId="39420"/>
    <cellStyle name="Título 1 159 2 3" xfId="39421"/>
    <cellStyle name="Título 1 159 3" xfId="39422"/>
    <cellStyle name="Título 1 159 4" xfId="39423"/>
    <cellStyle name="Título 1 16" xfId="39424"/>
    <cellStyle name="Título 1 16 2" xfId="39425"/>
    <cellStyle name="Título 1 16 2 2" xfId="39426"/>
    <cellStyle name="Título 1 16 2 3" xfId="39427"/>
    <cellStyle name="Título 1 16 3" xfId="39428"/>
    <cellStyle name="Título 1 16 4" xfId="39429"/>
    <cellStyle name="Título 1 160" xfId="39430"/>
    <cellStyle name="Título 1 160 2" xfId="39431"/>
    <cellStyle name="Título 1 160 2 2" xfId="39432"/>
    <cellStyle name="Título 1 160 2 3" xfId="39433"/>
    <cellStyle name="Título 1 160 3" xfId="39434"/>
    <cellStyle name="Título 1 160 4" xfId="39435"/>
    <cellStyle name="Título 1 161" xfId="39436"/>
    <cellStyle name="Título 1 161 2" xfId="39437"/>
    <cellStyle name="Título 1 161 2 2" xfId="39438"/>
    <cellStyle name="Título 1 161 2 3" xfId="39439"/>
    <cellStyle name="Título 1 161 3" xfId="39440"/>
    <cellStyle name="Título 1 161 4" xfId="39441"/>
    <cellStyle name="Título 1 162" xfId="39442"/>
    <cellStyle name="Título 1 162 2" xfId="39443"/>
    <cellStyle name="Título 1 162 2 2" xfId="39444"/>
    <cellStyle name="Título 1 162 2 3" xfId="39445"/>
    <cellStyle name="Título 1 162 3" xfId="39446"/>
    <cellStyle name="Título 1 162 4" xfId="39447"/>
    <cellStyle name="Título 1 163" xfId="39448"/>
    <cellStyle name="Título 1 163 2" xfId="39449"/>
    <cellStyle name="Título 1 163 2 2" xfId="39450"/>
    <cellStyle name="Título 1 163 2 3" xfId="39451"/>
    <cellStyle name="Título 1 163 3" xfId="39452"/>
    <cellStyle name="Título 1 163 4" xfId="39453"/>
    <cellStyle name="Título 1 164" xfId="39454"/>
    <cellStyle name="Título 1 164 2" xfId="39455"/>
    <cellStyle name="Título 1 164 2 2" xfId="39456"/>
    <cellStyle name="Título 1 164 2 3" xfId="39457"/>
    <cellStyle name="Título 1 164 3" xfId="39458"/>
    <cellStyle name="Título 1 164 4" xfId="39459"/>
    <cellStyle name="Título 1 165" xfId="39460"/>
    <cellStyle name="Título 1 165 2" xfId="39461"/>
    <cellStyle name="Título 1 165 2 2" xfId="39462"/>
    <cellStyle name="Título 1 165 2 3" xfId="39463"/>
    <cellStyle name="Título 1 165 3" xfId="39464"/>
    <cellStyle name="Título 1 165 4" xfId="39465"/>
    <cellStyle name="Título 1 166" xfId="39466"/>
    <cellStyle name="Título 1 166 2" xfId="39467"/>
    <cellStyle name="Título 1 166 2 2" xfId="39468"/>
    <cellStyle name="Título 1 166 2 3" xfId="39469"/>
    <cellStyle name="Título 1 166 3" xfId="39470"/>
    <cellStyle name="Título 1 166 4" xfId="39471"/>
    <cellStyle name="Título 1 167" xfId="39472"/>
    <cellStyle name="Título 1 167 2" xfId="39473"/>
    <cellStyle name="Título 1 167 2 2" xfId="39474"/>
    <cellStyle name="Título 1 167 2 3" xfId="39475"/>
    <cellStyle name="Título 1 167 3" xfId="39476"/>
    <cellStyle name="Título 1 167 4" xfId="39477"/>
    <cellStyle name="Título 1 168" xfId="39478"/>
    <cellStyle name="Título 1 168 2" xfId="39479"/>
    <cellStyle name="Título 1 168 2 2" xfId="39480"/>
    <cellStyle name="Título 1 168 2 3" xfId="39481"/>
    <cellStyle name="Título 1 168 3" xfId="39482"/>
    <cellStyle name="Título 1 168 4" xfId="39483"/>
    <cellStyle name="Título 1 169" xfId="39484"/>
    <cellStyle name="Título 1 169 2" xfId="39485"/>
    <cellStyle name="Título 1 169 2 2" xfId="39486"/>
    <cellStyle name="Título 1 169 2 3" xfId="39487"/>
    <cellStyle name="Título 1 169 3" xfId="39488"/>
    <cellStyle name="Título 1 169 4" xfId="39489"/>
    <cellStyle name="Título 1 17" xfId="39490"/>
    <cellStyle name="Título 1 17 2" xfId="39491"/>
    <cellStyle name="Título 1 17 2 2" xfId="39492"/>
    <cellStyle name="Título 1 17 2 3" xfId="39493"/>
    <cellStyle name="Título 1 17 3" xfId="39494"/>
    <cellStyle name="Título 1 17 4" xfId="39495"/>
    <cellStyle name="Título 1 170" xfId="39496"/>
    <cellStyle name="Título 1 170 2" xfId="39497"/>
    <cellStyle name="Título 1 170 2 2" xfId="39498"/>
    <cellStyle name="Título 1 170 2 3" xfId="39499"/>
    <cellStyle name="Título 1 170 3" xfId="39500"/>
    <cellStyle name="Título 1 170 4" xfId="39501"/>
    <cellStyle name="Título 1 171" xfId="39502"/>
    <cellStyle name="Título 1 171 2" xfId="39503"/>
    <cellStyle name="Título 1 171 2 2" xfId="39504"/>
    <cellStyle name="Título 1 171 2 3" xfId="39505"/>
    <cellStyle name="Título 1 171 3" xfId="39506"/>
    <cellStyle name="Título 1 171 4" xfId="39507"/>
    <cellStyle name="Título 1 172" xfId="39508"/>
    <cellStyle name="Título 1 172 2" xfId="39509"/>
    <cellStyle name="Título 1 172 2 2" xfId="39510"/>
    <cellStyle name="Título 1 172 2 3" xfId="39511"/>
    <cellStyle name="Título 1 172 3" xfId="39512"/>
    <cellStyle name="Título 1 172 4" xfId="39513"/>
    <cellStyle name="Título 1 173" xfId="39514"/>
    <cellStyle name="Título 1 173 2" xfId="39515"/>
    <cellStyle name="Título 1 173 2 2" xfId="39516"/>
    <cellStyle name="Título 1 173 2 3" xfId="39517"/>
    <cellStyle name="Título 1 173 3" xfId="39518"/>
    <cellStyle name="Título 1 173 4" xfId="39519"/>
    <cellStyle name="Título 1 174" xfId="39520"/>
    <cellStyle name="Título 1 174 2" xfId="39521"/>
    <cellStyle name="Título 1 174 2 2" xfId="39522"/>
    <cellStyle name="Título 1 174 2 3" xfId="39523"/>
    <cellStyle name="Título 1 174 3" xfId="39524"/>
    <cellStyle name="Título 1 174 4" xfId="39525"/>
    <cellStyle name="Título 1 175" xfId="39526"/>
    <cellStyle name="Título 1 175 2" xfId="39527"/>
    <cellStyle name="Título 1 175 2 2" xfId="39528"/>
    <cellStyle name="Título 1 175 2 3" xfId="39529"/>
    <cellStyle name="Título 1 175 3" xfId="39530"/>
    <cellStyle name="Título 1 175 4" xfId="39531"/>
    <cellStyle name="Título 1 176" xfId="39532"/>
    <cellStyle name="Título 1 176 2" xfId="39533"/>
    <cellStyle name="Título 1 176 2 2" xfId="39534"/>
    <cellStyle name="Título 1 176 2 3" xfId="39535"/>
    <cellStyle name="Título 1 176 3" xfId="39536"/>
    <cellStyle name="Título 1 176 4" xfId="39537"/>
    <cellStyle name="Título 1 177" xfId="39538"/>
    <cellStyle name="Título 1 177 2" xfId="39539"/>
    <cellStyle name="Título 1 177 2 2" xfId="39540"/>
    <cellStyle name="Título 1 177 2 3" xfId="39541"/>
    <cellStyle name="Título 1 177 3" xfId="39542"/>
    <cellStyle name="Título 1 177 4" xfId="39543"/>
    <cellStyle name="Título 1 178" xfId="39544"/>
    <cellStyle name="Título 1 178 2" xfId="39545"/>
    <cellStyle name="Título 1 178 2 2" xfId="39546"/>
    <cellStyle name="Título 1 178 2 3" xfId="39547"/>
    <cellStyle name="Título 1 178 3" xfId="39548"/>
    <cellStyle name="Título 1 178 4" xfId="39549"/>
    <cellStyle name="Título 1 179" xfId="39550"/>
    <cellStyle name="Título 1 179 2" xfId="39551"/>
    <cellStyle name="Título 1 179 2 2" xfId="39552"/>
    <cellStyle name="Título 1 179 2 3" xfId="39553"/>
    <cellStyle name="Título 1 179 3" xfId="39554"/>
    <cellStyle name="Título 1 179 4" xfId="39555"/>
    <cellStyle name="Título 1 18" xfId="39556"/>
    <cellStyle name="Título 1 18 2" xfId="39557"/>
    <cellStyle name="Título 1 18 2 2" xfId="39558"/>
    <cellStyle name="Título 1 18 2 3" xfId="39559"/>
    <cellStyle name="Título 1 18 3" xfId="39560"/>
    <cellStyle name="Título 1 18 4" xfId="39561"/>
    <cellStyle name="Título 1 180" xfId="39562"/>
    <cellStyle name="Título 1 180 2" xfId="39563"/>
    <cellStyle name="Título 1 180 2 2" xfId="39564"/>
    <cellStyle name="Título 1 180 2 3" xfId="39565"/>
    <cellStyle name="Título 1 180 3" xfId="39566"/>
    <cellStyle name="Título 1 180 4" xfId="39567"/>
    <cellStyle name="Título 1 181" xfId="39568"/>
    <cellStyle name="Título 1 181 2" xfId="39569"/>
    <cellStyle name="Título 1 181 2 2" xfId="39570"/>
    <cellStyle name="Título 1 181 2 3" xfId="39571"/>
    <cellStyle name="Título 1 181 3" xfId="39572"/>
    <cellStyle name="Título 1 181 4" xfId="39573"/>
    <cellStyle name="Título 1 182" xfId="39574"/>
    <cellStyle name="Título 1 182 2" xfId="39575"/>
    <cellStyle name="Título 1 182 2 2" xfId="39576"/>
    <cellStyle name="Título 1 182 2 3" xfId="39577"/>
    <cellStyle name="Título 1 182 3" xfId="39578"/>
    <cellStyle name="Título 1 182 4" xfId="39579"/>
    <cellStyle name="Título 1 183" xfId="39580"/>
    <cellStyle name="Título 1 183 2" xfId="39581"/>
    <cellStyle name="Título 1 183 2 2" xfId="39582"/>
    <cellStyle name="Título 1 183 2 3" xfId="39583"/>
    <cellStyle name="Título 1 183 3" xfId="39584"/>
    <cellStyle name="Título 1 183 4" xfId="39585"/>
    <cellStyle name="Título 1 184" xfId="39586"/>
    <cellStyle name="Título 1 184 2" xfId="39587"/>
    <cellStyle name="Título 1 184 2 2" xfId="39588"/>
    <cellStyle name="Título 1 184 2 3" xfId="39589"/>
    <cellStyle name="Título 1 184 3" xfId="39590"/>
    <cellStyle name="Título 1 184 4" xfId="39591"/>
    <cellStyle name="Título 1 185" xfId="39592"/>
    <cellStyle name="Título 1 185 2" xfId="39593"/>
    <cellStyle name="Título 1 185 2 2" xfId="39594"/>
    <cellStyle name="Título 1 185 2 3" xfId="39595"/>
    <cellStyle name="Título 1 185 3" xfId="39596"/>
    <cellStyle name="Título 1 185 4" xfId="39597"/>
    <cellStyle name="Título 1 186" xfId="39598"/>
    <cellStyle name="Título 1 186 2" xfId="39599"/>
    <cellStyle name="Título 1 186 2 2" xfId="39600"/>
    <cellStyle name="Título 1 186 2 3" xfId="39601"/>
    <cellStyle name="Título 1 186 3" xfId="39602"/>
    <cellStyle name="Título 1 186 4" xfId="39603"/>
    <cellStyle name="Título 1 187" xfId="39604"/>
    <cellStyle name="Título 1 187 2" xfId="39605"/>
    <cellStyle name="Título 1 187 2 2" xfId="39606"/>
    <cellStyle name="Título 1 187 2 3" xfId="39607"/>
    <cellStyle name="Título 1 187 3" xfId="39608"/>
    <cellStyle name="Título 1 187 4" xfId="39609"/>
    <cellStyle name="Título 1 188" xfId="39610"/>
    <cellStyle name="Título 1 188 2" xfId="39611"/>
    <cellStyle name="Título 1 188 2 2" xfId="39612"/>
    <cellStyle name="Título 1 188 2 3" xfId="39613"/>
    <cellStyle name="Título 1 188 3" xfId="39614"/>
    <cellStyle name="Título 1 188 4" xfId="39615"/>
    <cellStyle name="Título 1 189" xfId="39616"/>
    <cellStyle name="Título 1 189 2" xfId="39617"/>
    <cellStyle name="Título 1 189 2 2" xfId="39618"/>
    <cellStyle name="Título 1 189 2 3" xfId="39619"/>
    <cellStyle name="Título 1 189 3" xfId="39620"/>
    <cellStyle name="Título 1 189 4" xfId="39621"/>
    <cellStyle name="Título 1 19" xfId="39622"/>
    <cellStyle name="Título 1 19 2" xfId="39623"/>
    <cellStyle name="Título 1 19 2 2" xfId="39624"/>
    <cellStyle name="Título 1 19 2 3" xfId="39625"/>
    <cellStyle name="Título 1 19 3" xfId="39626"/>
    <cellStyle name="Título 1 19 4" xfId="39627"/>
    <cellStyle name="Título 1 190" xfId="39628"/>
    <cellStyle name="Título 1 190 2" xfId="39629"/>
    <cellStyle name="Título 1 190 2 2" xfId="39630"/>
    <cellStyle name="Título 1 190 2 3" xfId="39631"/>
    <cellStyle name="Título 1 190 3" xfId="39632"/>
    <cellStyle name="Título 1 190 4" xfId="39633"/>
    <cellStyle name="Título 1 2" xfId="218"/>
    <cellStyle name="Título 1 2 10" xfId="39634"/>
    <cellStyle name="Título 1 2 11" xfId="39635"/>
    <cellStyle name="Título 1 2 12" xfId="39636"/>
    <cellStyle name="Título 1 2 13" xfId="39637"/>
    <cellStyle name="Título 1 2 14" xfId="39638"/>
    <cellStyle name="Título 1 2 15" xfId="39639"/>
    <cellStyle name="Título 1 2 2" xfId="39640"/>
    <cellStyle name="Título 1 2 2 2" xfId="39641"/>
    <cellStyle name="Título 1 2 2 3" xfId="39642"/>
    <cellStyle name="Título 1 2 3" xfId="39643"/>
    <cellStyle name="Título 1 2 4" xfId="39644"/>
    <cellStyle name="Título 1 2 5" xfId="39645"/>
    <cellStyle name="Título 1 2 6" xfId="39646"/>
    <cellStyle name="Título 1 2 7" xfId="39647"/>
    <cellStyle name="Título 1 2 8" xfId="39648"/>
    <cellStyle name="Título 1 2 9" xfId="39649"/>
    <cellStyle name="Título 1 20" xfId="39650"/>
    <cellStyle name="Título 1 20 2" xfId="39651"/>
    <cellStyle name="Título 1 20 2 2" xfId="39652"/>
    <cellStyle name="Título 1 20 2 3" xfId="39653"/>
    <cellStyle name="Título 1 20 3" xfId="39654"/>
    <cellStyle name="Título 1 20 4" xfId="39655"/>
    <cellStyle name="Título 1 21" xfId="39656"/>
    <cellStyle name="Título 1 21 2" xfId="39657"/>
    <cellStyle name="Título 1 21 2 2" xfId="39658"/>
    <cellStyle name="Título 1 21 2 3" xfId="39659"/>
    <cellStyle name="Título 1 21 3" xfId="39660"/>
    <cellStyle name="Título 1 21 4" xfId="39661"/>
    <cellStyle name="Título 1 22" xfId="39662"/>
    <cellStyle name="Título 1 22 2" xfId="39663"/>
    <cellStyle name="Título 1 22 2 2" xfId="39664"/>
    <cellStyle name="Título 1 22 2 3" xfId="39665"/>
    <cellStyle name="Título 1 22 3" xfId="39666"/>
    <cellStyle name="Título 1 22 4" xfId="39667"/>
    <cellStyle name="Título 1 23" xfId="39668"/>
    <cellStyle name="Título 1 23 2" xfId="39669"/>
    <cellStyle name="Título 1 23 2 2" xfId="39670"/>
    <cellStyle name="Título 1 23 2 3" xfId="39671"/>
    <cellStyle name="Título 1 23 3" xfId="39672"/>
    <cellStyle name="Título 1 23 4" xfId="39673"/>
    <cellStyle name="Título 1 24" xfId="39674"/>
    <cellStyle name="Título 1 24 2" xfId="39675"/>
    <cellStyle name="Título 1 24 2 2" xfId="39676"/>
    <cellStyle name="Título 1 24 2 3" xfId="39677"/>
    <cellStyle name="Título 1 24 3" xfId="39678"/>
    <cellStyle name="Título 1 24 4" xfId="39679"/>
    <cellStyle name="Título 1 25" xfId="39680"/>
    <cellStyle name="Título 1 25 2" xfId="39681"/>
    <cellStyle name="Título 1 25 2 2" xfId="39682"/>
    <cellStyle name="Título 1 25 2 3" xfId="39683"/>
    <cellStyle name="Título 1 25 3" xfId="39684"/>
    <cellStyle name="Título 1 25 4" xfId="39685"/>
    <cellStyle name="Título 1 26" xfId="39686"/>
    <cellStyle name="Título 1 26 2" xfId="39687"/>
    <cellStyle name="Título 1 26 2 2" xfId="39688"/>
    <cellStyle name="Título 1 26 2 3" xfId="39689"/>
    <cellStyle name="Título 1 26 3" xfId="39690"/>
    <cellStyle name="Título 1 26 4" xfId="39691"/>
    <cellStyle name="Título 1 27" xfId="39692"/>
    <cellStyle name="Título 1 27 2" xfId="39693"/>
    <cellStyle name="Título 1 27 2 2" xfId="39694"/>
    <cellStyle name="Título 1 27 2 3" xfId="39695"/>
    <cellStyle name="Título 1 27 3" xfId="39696"/>
    <cellStyle name="Título 1 27 4" xfId="39697"/>
    <cellStyle name="Título 1 28" xfId="39698"/>
    <cellStyle name="Título 1 28 2" xfId="39699"/>
    <cellStyle name="Título 1 28 2 2" xfId="39700"/>
    <cellStyle name="Título 1 28 2 3" xfId="39701"/>
    <cellStyle name="Título 1 28 3" xfId="39702"/>
    <cellStyle name="Título 1 28 4" xfId="39703"/>
    <cellStyle name="Título 1 29" xfId="39704"/>
    <cellStyle name="Título 1 29 2" xfId="39705"/>
    <cellStyle name="Título 1 29 2 2" xfId="39706"/>
    <cellStyle name="Título 1 29 2 3" xfId="39707"/>
    <cellStyle name="Título 1 29 3" xfId="39708"/>
    <cellStyle name="Título 1 29 4" xfId="39709"/>
    <cellStyle name="Título 1 3" xfId="219"/>
    <cellStyle name="Título 1 3 2" xfId="39710"/>
    <cellStyle name="Título 1 3 2 2" xfId="39711"/>
    <cellStyle name="Título 1 3 2 3" xfId="39712"/>
    <cellStyle name="Título 1 3 3" xfId="39713"/>
    <cellStyle name="Título 1 3 4" xfId="39714"/>
    <cellStyle name="Título 1 3 5" xfId="39715"/>
    <cellStyle name="Título 1 30" xfId="39716"/>
    <cellStyle name="Título 1 30 2" xfId="39717"/>
    <cellStyle name="Título 1 30 2 2" xfId="39718"/>
    <cellStyle name="Título 1 30 2 3" xfId="39719"/>
    <cellStyle name="Título 1 30 3" xfId="39720"/>
    <cellStyle name="Título 1 30 4" xfId="39721"/>
    <cellStyle name="Título 1 31" xfId="39722"/>
    <cellStyle name="Título 1 31 2" xfId="39723"/>
    <cellStyle name="Título 1 31 2 2" xfId="39724"/>
    <cellStyle name="Título 1 31 2 3" xfId="39725"/>
    <cellStyle name="Título 1 31 3" xfId="39726"/>
    <cellStyle name="Título 1 31 4" xfId="39727"/>
    <cellStyle name="Título 1 32" xfId="39728"/>
    <cellStyle name="Título 1 32 2" xfId="39729"/>
    <cellStyle name="Título 1 32 2 2" xfId="39730"/>
    <cellStyle name="Título 1 32 2 3" xfId="39731"/>
    <cellStyle name="Título 1 32 3" xfId="39732"/>
    <cellStyle name="Título 1 32 4" xfId="39733"/>
    <cellStyle name="Título 1 33" xfId="39734"/>
    <cellStyle name="Título 1 33 2" xfId="39735"/>
    <cellStyle name="Título 1 33 2 2" xfId="39736"/>
    <cellStyle name="Título 1 33 2 3" xfId="39737"/>
    <cellStyle name="Título 1 33 3" xfId="39738"/>
    <cellStyle name="Título 1 33 4" xfId="39739"/>
    <cellStyle name="Título 1 34" xfId="39740"/>
    <cellStyle name="Título 1 34 2" xfId="39741"/>
    <cellStyle name="Título 1 34 2 2" xfId="39742"/>
    <cellStyle name="Título 1 34 2 3" xfId="39743"/>
    <cellStyle name="Título 1 34 3" xfId="39744"/>
    <cellStyle name="Título 1 34 4" xfId="39745"/>
    <cellStyle name="Título 1 35" xfId="39746"/>
    <cellStyle name="Título 1 35 2" xfId="39747"/>
    <cellStyle name="Título 1 35 2 2" xfId="39748"/>
    <cellStyle name="Título 1 35 2 3" xfId="39749"/>
    <cellStyle name="Título 1 35 3" xfId="39750"/>
    <cellStyle name="Título 1 35 4" xfId="39751"/>
    <cellStyle name="Título 1 36" xfId="39752"/>
    <cellStyle name="Título 1 36 2" xfId="39753"/>
    <cellStyle name="Título 1 36 2 2" xfId="39754"/>
    <cellStyle name="Título 1 36 2 3" xfId="39755"/>
    <cellStyle name="Título 1 36 3" xfId="39756"/>
    <cellStyle name="Título 1 36 4" xfId="39757"/>
    <cellStyle name="Título 1 37" xfId="39758"/>
    <cellStyle name="Título 1 37 2" xfId="39759"/>
    <cellStyle name="Título 1 37 2 2" xfId="39760"/>
    <cellStyle name="Título 1 37 2 3" xfId="39761"/>
    <cellStyle name="Título 1 37 3" xfId="39762"/>
    <cellStyle name="Título 1 37 4" xfId="39763"/>
    <cellStyle name="Título 1 38" xfId="39764"/>
    <cellStyle name="Título 1 38 2" xfId="39765"/>
    <cellStyle name="Título 1 38 2 2" xfId="39766"/>
    <cellStyle name="Título 1 38 2 3" xfId="39767"/>
    <cellStyle name="Título 1 38 3" xfId="39768"/>
    <cellStyle name="Título 1 38 4" xfId="39769"/>
    <cellStyle name="Título 1 39" xfId="39770"/>
    <cellStyle name="Título 1 39 2" xfId="39771"/>
    <cellStyle name="Título 1 39 2 2" xfId="39772"/>
    <cellStyle name="Título 1 39 2 3" xfId="39773"/>
    <cellStyle name="Título 1 39 3" xfId="39774"/>
    <cellStyle name="Título 1 39 4" xfId="39775"/>
    <cellStyle name="Título 1 4" xfId="220"/>
    <cellStyle name="Título 1 4 2" xfId="39776"/>
    <cellStyle name="Título 1 4 2 2" xfId="39777"/>
    <cellStyle name="Título 1 4 2 3" xfId="39778"/>
    <cellStyle name="Título 1 4 3" xfId="39779"/>
    <cellStyle name="Título 1 4 4" xfId="39780"/>
    <cellStyle name="Título 1 4 5" xfId="39781"/>
    <cellStyle name="Título 1 40" xfId="39782"/>
    <cellStyle name="Título 1 40 2" xfId="39783"/>
    <cellStyle name="Título 1 40 2 2" xfId="39784"/>
    <cellStyle name="Título 1 40 2 3" xfId="39785"/>
    <cellStyle name="Título 1 40 3" xfId="39786"/>
    <cellStyle name="Título 1 40 4" xfId="39787"/>
    <cellStyle name="Título 1 41" xfId="39788"/>
    <cellStyle name="Título 1 41 2" xfId="39789"/>
    <cellStyle name="Título 1 41 2 2" xfId="39790"/>
    <cellStyle name="Título 1 41 2 3" xfId="39791"/>
    <cellStyle name="Título 1 41 3" xfId="39792"/>
    <cellStyle name="Título 1 41 4" xfId="39793"/>
    <cellStyle name="Título 1 42" xfId="39794"/>
    <cellStyle name="Título 1 42 2" xfId="39795"/>
    <cellStyle name="Título 1 42 2 2" xfId="39796"/>
    <cellStyle name="Título 1 42 2 3" xfId="39797"/>
    <cellStyle name="Título 1 42 3" xfId="39798"/>
    <cellStyle name="Título 1 42 4" xfId="39799"/>
    <cellStyle name="Título 1 43" xfId="39800"/>
    <cellStyle name="Título 1 43 2" xfId="39801"/>
    <cellStyle name="Título 1 43 2 2" xfId="39802"/>
    <cellStyle name="Título 1 43 2 3" xfId="39803"/>
    <cellStyle name="Título 1 43 3" xfId="39804"/>
    <cellStyle name="Título 1 43 4" xfId="39805"/>
    <cellStyle name="Título 1 44" xfId="39806"/>
    <cellStyle name="Título 1 44 2" xfId="39807"/>
    <cellStyle name="Título 1 44 2 2" xfId="39808"/>
    <cellStyle name="Título 1 44 2 3" xfId="39809"/>
    <cellStyle name="Título 1 44 3" xfId="39810"/>
    <cellStyle name="Título 1 44 4" xfId="39811"/>
    <cellStyle name="Título 1 45" xfId="39812"/>
    <cellStyle name="Título 1 45 2" xfId="39813"/>
    <cellStyle name="Título 1 45 2 2" xfId="39814"/>
    <cellStyle name="Título 1 45 2 3" xfId="39815"/>
    <cellStyle name="Título 1 45 3" xfId="39816"/>
    <cellStyle name="Título 1 45 4" xfId="39817"/>
    <cellStyle name="Título 1 46" xfId="39818"/>
    <cellStyle name="Título 1 46 2" xfId="39819"/>
    <cellStyle name="Título 1 46 2 2" xfId="39820"/>
    <cellStyle name="Título 1 46 2 3" xfId="39821"/>
    <cellStyle name="Título 1 46 3" xfId="39822"/>
    <cellStyle name="Título 1 46 4" xfId="39823"/>
    <cellStyle name="Título 1 47" xfId="39824"/>
    <cellStyle name="Título 1 47 2" xfId="39825"/>
    <cellStyle name="Título 1 47 2 2" xfId="39826"/>
    <cellStyle name="Título 1 47 2 3" xfId="39827"/>
    <cellStyle name="Título 1 47 3" xfId="39828"/>
    <cellStyle name="Título 1 47 4" xfId="39829"/>
    <cellStyle name="Título 1 48" xfId="39830"/>
    <cellStyle name="Título 1 48 2" xfId="39831"/>
    <cellStyle name="Título 1 48 2 2" xfId="39832"/>
    <cellStyle name="Título 1 48 2 3" xfId="39833"/>
    <cellStyle name="Título 1 48 3" xfId="39834"/>
    <cellStyle name="Título 1 48 4" xfId="39835"/>
    <cellStyle name="Título 1 49" xfId="39836"/>
    <cellStyle name="Título 1 49 2" xfId="39837"/>
    <cellStyle name="Título 1 49 2 2" xfId="39838"/>
    <cellStyle name="Título 1 49 2 3" xfId="39839"/>
    <cellStyle name="Título 1 49 3" xfId="39840"/>
    <cellStyle name="Título 1 49 4" xfId="39841"/>
    <cellStyle name="Título 1 5" xfId="39842"/>
    <cellStyle name="Título 1 5 2" xfId="39843"/>
    <cellStyle name="Título 1 5 2 2" xfId="39844"/>
    <cellStyle name="Título 1 5 2 3" xfId="39845"/>
    <cellStyle name="Título 1 5 3" xfId="39846"/>
    <cellStyle name="Título 1 5 4" xfId="39847"/>
    <cellStyle name="Título 1 50" xfId="39848"/>
    <cellStyle name="Título 1 50 2" xfId="39849"/>
    <cellStyle name="Título 1 50 2 2" xfId="39850"/>
    <cellStyle name="Título 1 50 2 3" xfId="39851"/>
    <cellStyle name="Título 1 50 3" xfId="39852"/>
    <cellStyle name="Título 1 50 4" xfId="39853"/>
    <cellStyle name="Título 1 51" xfId="39854"/>
    <cellStyle name="Título 1 51 2" xfId="39855"/>
    <cellStyle name="Título 1 51 2 2" xfId="39856"/>
    <cellStyle name="Título 1 51 2 3" xfId="39857"/>
    <cellStyle name="Título 1 51 3" xfId="39858"/>
    <cellStyle name="Título 1 51 4" xfId="39859"/>
    <cellStyle name="Título 1 52" xfId="39860"/>
    <cellStyle name="Título 1 52 2" xfId="39861"/>
    <cellStyle name="Título 1 52 2 2" xfId="39862"/>
    <cellStyle name="Título 1 52 2 3" xfId="39863"/>
    <cellStyle name="Título 1 52 3" xfId="39864"/>
    <cellStyle name="Título 1 52 4" xfId="39865"/>
    <cellStyle name="Título 1 53" xfId="39866"/>
    <cellStyle name="Título 1 53 2" xfId="39867"/>
    <cellStyle name="Título 1 53 2 2" xfId="39868"/>
    <cellStyle name="Título 1 53 2 3" xfId="39869"/>
    <cellStyle name="Título 1 53 3" xfId="39870"/>
    <cellStyle name="Título 1 53 4" xfId="39871"/>
    <cellStyle name="Título 1 54" xfId="39872"/>
    <cellStyle name="Título 1 54 2" xfId="39873"/>
    <cellStyle name="Título 1 54 2 2" xfId="39874"/>
    <cellStyle name="Título 1 54 2 3" xfId="39875"/>
    <cellStyle name="Título 1 54 3" xfId="39876"/>
    <cellStyle name="Título 1 54 4" xfId="39877"/>
    <cellStyle name="Título 1 55" xfId="39878"/>
    <cellStyle name="Título 1 55 2" xfId="39879"/>
    <cellStyle name="Título 1 55 2 2" xfId="39880"/>
    <cellStyle name="Título 1 55 2 3" xfId="39881"/>
    <cellStyle name="Título 1 55 3" xfId="39882"/>
    <cellStyle name="Título 1 55 4" xfId="39883"/>
    <cellStyle name="Título 1 56" xfId="39884"/>
    <cellStyle name="Título 1 56 2" xfId="39885"/>
    <cellStyle name="Título 1 56 2 2" xfId="39886"/>
    <cellStyle name="Título 1 56 2 3" xfId="39887"/>
    <cellStyle name="Título 1 56 3" xfId="39888"/>
    <cellStyle name="Título 1 56 4" xfId="39889"/>
    <cellStyle name="Título 1 57" xfId="39890"/>
    <cellStyle name="Título 1 57 2" xfId="39891"/>
    <cellStyle name="Título 1 57 2 2" xfId="39892"/>
    <cellStyle name="Título 1 57 2 3" xfId="39893"/>
    <cellStyle name="Título 1 57 3" xfId="39894"/>
    <cellStyle name="Título 1 57 4" xfId="39895"/>
    <cellStyle name="Título 1 58" xfId="39896"/>
    <cellStyle name="Título 1 58 2" xfId="39897"/>
    <cellStyle name="Título 1 58 2 2" xfId="39898"/>
    <cellStyle name="Título 1 58 2 3" xfId="39899"/>
    <cellStyle name="Título 1 58 3" xfId="39900"/>
    <cellStyle name="Título 1 58 4" xfId="39901"/>
    <cellStyle name="Título 1 59" xfId="39902"/>
    <cellStyle name="Título 1 59 2" xfId="39903"/>
    <cellStyle name="Título 1 59 2 2" xfId="39904"/>
    <cellStyle name="Título 1 59 2 3" xfId="39905"/>
    <cellStyle name="Título 1 59 3" xfId="39906"/>
    <cellStyle name="Título 1 59 4" xfId="39907"/>
    <cellStyle name="Título 1 6" xfId="39908"/>
    <cellStyle name="Título 1 6 2" xfId="39909"/>
    <cellStyle name="Título 1 6 2 2" xfId="39910"/>
    <cellStyle name="Título 1 6 2 3" xfId="39911"/>
    <cellStyle name="Título 1 6 3" xfId="39912"/>
    <cellStyle name="Título 1 6 4" xfId="39913"/>
    <cellStyle name="Título 1 60" xfId="39914"/>
    <cellStyle name="Título 1 60 2" xfId="39915"/>
    <cellStyle name="Título 1 60 2 2" xfId="39916"/>
    <cellStyle name="Título 1 60 2 3" xfId="39917"/>
    <cellStyle name="Título 1 60 3" xfId="39918"/>
    <cellStyle name="Título 1 60 4" xfId="39919"/>
    <cellStyle name="Título 1 61" xfId="39920"/>
    <cellStyle name="Título 1 61 2" xfId="39921"/>
    <cellStyle name="Título 1 61 2 2" xfId="39922"/>
    <cellStyle name="Título 1 61 2 3" xfId="39923"/>
    <cellStyle name="Título 1 61 3" xfId="39924"/>
    <cellStyle name="Título 1 61 4" xfId="39925"/>
    <cellStyle name="Título 1 62" xfId="39926"/>
    <cellStyle name="Título 1 62 2" xfId="39927"/>
    <cellStyle name="Título 1 62 2 2" xfId="39928"/>
    <cellStyle name="Título 1 62 2 3" xfId="39929"/>
    <cellStyle name="Título 1 62 3" xfId="39930"/>
    <cellStyle name="Título 1 62 4" xfId="39931"/>
    <cellStyle name="Título 1 63" xfId="39932"/>
    <cellStyle name="Título 1 63 2" xfId="39933"/>
    <cellStyle name="Título 1 63 2 2" xfId="39934"/>
    <cellStyle name="Título 1 63 2 3" xfId="39935"/>
    <cellStyle name="Título 1 63 3" xfId="39936"/>
    <cellStyle name="Título 1 63 4" xfId="39937"/>
    <cellStyle name="Título 1 64" xfId="39938"/>
    <cellStyle name="Título 1 64 2" xfId="39939"/>
    <cellStyle name="Título 1 64 2 2" xfId="39940"/>
    <cellStyle name="Título 1 64 2 3" xfId="39941"/>
    <cellStyle name="Título 1 64 3" xfId="39942"/>
    <cellStyle name="Título 1 64 4" xfId="39943"/>
    <cellStyle name="Título 1 65" xfId="39944"/>
    <cellStyle name="Título 1 65 2" xfId="39945"/>
    <cellStyle name="Título 1 65 2 2" xfId="39946"/>
    <cellStyle name="Título 1 65 2 3" xfId="39947"/>
    <cellStyle name="Título 1 65 3" xfId="39948"/>
    <cellStyle name="Título 1 65 4" xfId="39949"/>
    <cellStyle name="Título 1 66" xfId="39950"/>
    <cellStyle name="Título 1 66 2" xfId="39951"/>
    <cellStyle name="Título 1 66 2 2" xfId="39952"/>
    <cellStyle name="Título 1 66 2 3" xfId="39953"/>
    <cellStyle name="Título 1 66 3" xfId="39954"/>
    <cellStyle name="Título 1 66 4" xfId="39955"/>
    <cellStyle name="Título 1 67" xfId="39956"/>
    <cellStyle name="Título 1 67 2" xfId="39957"/>
    <cellStyle name="Título 1 67 2 2" xfId="39958"/>
    <cellStyle name="Título 1 67 2 3" xfId="39959"/>
    <cellStyle name="Título 1 67 3" xfId="39960"/>
    <cellStyle name="Título 1 67 4" xfId="39961"/>
    <cellStyle name="Título 1 68" xfId="39962"/>
    <cellStyle name="Título 1 68 2" xfId="39963"/>
    <cellStyle name="Título 1 68 2 2" xfId="39964"/>
    <cellStyle name="Título 1 68 2 3" xfId="39965"/>
    <cellStyle name="Título 1 68 3" xfId="39966"/>
    <cellStyle name="Título 1 68 4" xfId="39967"/>
    <cellStyle name="Título 1 69" xfId="39968"/>
    <cellStyle name="Título 1 69 2" xfId="39969"/>
    <cellStyle name="Título 1 69 2 2" xfId="39970"/>
    <cellStyle name="Título 1 69 2 3" xfId="39971"/>
    <cellStyle name="Título 1 69 3" xfId="39972"/>
    <cellStyle name="Título 1 69 4" xfId="39973"/>
    <cellStyle name="Título 1 7" xfId="39974"/>
    <cellStyle name="Título 1 7 2" xfId="39975"/>
    <cellStyle name="Título 1 7 2 2" xfId="39976"/>
    <cellStyle name="Título 1 7 2 3" xfId="39977"/>
    <cellStyle name="Título 1 7 3" xfId="39978"/>
    <cellStyle name="Título 1 7 4" xfId="39979"/>
    <cellStyle name="Título 1 70" xfId="39980"/>
    <cellStyle name="Título 1 70 2" xfId="39981"/>
    <cellStyle name="Título 1 70 2 2" xfId="39982"/>
    <cellStyle name="Título 1 70 2 3" xfId="39983"/>
    <cellStyle name="Título 1 70 3" xfId="39984"/>
    <cellStyle name="Título 1 70 4" xfId="39985"/>
    <cellStyle name="Título 1 71" xfId="39986"/>
    <cellStyle name="Título 1 71 2" xfId="39987"/>
    <cellStyle name="Título 1 71 2 2" xfId="39988"/>
    <cellStyle name="Título 1 71 2 3" xfId="39989"/>
    <cellStyle name="Título 1 71 3" xfId="39990"/>
    <cellStyle name="Título 1 71 4" xfId="39991"/>
    <cellStyle name="Título 1 72" xfId="39992"/>
    <cellStyle name="Título 1 72 2" xfId="39993"/>
    <cellStyle name="Título 1 72 2 2" xfId="39994"/>
    <cellStyle name="Título 1 72 2 3" xfId="39995"/>
    <cellStyle name="Título 1 72 3" xfId="39996"/>
    <cellStyle name="Título 1 72 4" xfId="39997"/>
    <cellStyle name="Título 1 73" xfId="39998"/>
    <cellStyle name="Título 1 73 2" xfId="39999"/>
    <cellStyle name="Título 1 73 2 2" xfId="40000"/>
    <cellStyle name="Título 1 73 2 3" xfId="40001"/>
    <cellStyle name="Título 1 73 3" xfId="40002"/>
    <cellStyle name="Título 1 73 4" xfId="40003"/>
    <cellStyle name="Título 1 74" xfId="40004"/>
    <cellStyle name="Título 1 74 2" xfId="40005"/>
    <cellStyle name="Título 1 74 2 2" xfId="40006"/>
    <cellStyle name="Título 1 74 2 3" xfId="40007"/>
    <cellStyle name="Título 1 74 3" xfId="40008"/>
    <cellStyle name="Título 1 74 4" xfId="40009"/>
    <cellStyle name="Título 1 75" xfId="40010"/>
    <cellStyle name="Título 1 75 2" xfId="40011"/>
    <cellStyle name="Título 1 75 2 2" xfId="40012"/>
    <cellStyle name="Título 1 75 2 3" xfId="40013"/>
    <cellStyle name="Título 1 75 3" xfId="40014"/>
    <cellStyle name="Título 1 75 4" xfId="40015"/>
    <cellStyle name="Título 1 76" xfId="40016"/>
    <cellStyle name="Título 1 76 2" xfId="40017"/>
    <cellStyle name="Título 1 76 2 2" xfId="40018"/>
    <cellStyle name="Título 1 76 2 3" xfId="40019"/>
    <cellStyle name="Título 1 76 3" xfId="40020"/>
    <cellStyle name="Título 1 76 4" xfId="40021"/>
    <cellStyle name="Título 1 77" xfId="40022"/>
    <cellStyle name="Título 1 77 2" xfId="40023"/>
    <cellStyle name="Título 1 77 2 2" xfId="40024"/>
    <cellStyle name="Título 1 77 2 3" xfId="40025"/>
    <cellStyle name="Título 1 77 3" xfId="40026"/>
    <cellStyle name="Título 1 77 4" xfId="40027"/>
    <cellStyle name="Título 1 78" xfId="40028"/>
    <cellStyle name="Título 1 78 2" xfId="40029"/>
    <cellStyle name="Título 1 78 2 2" xfId="40030"/>
    <cellStyle name="Título 1 78 2 3" xfId="40031"/>
    <cellStyle name="Título 1 78 3" xfId="40032"/>
    <cellStyle name="Título 1 78 4" xfId="40033"/>
    <cellStyle name="Título 1 79" xfId="40034"/>
    <cellStyle name="Título 1 79 2" xfId="40035"/>
    <cellStyle name="Título 1 79 2 2" xfId="40036"/>
    <cellStyle name="Título 1 79 2 3" xfId="40037"/>
    <cellStyle name="Título 1 79 3" xfId="40038"/>
    <cellStyle name="Título 1 79 4" xfId="40039"/>
    <cellStyle name="Título 1 8" xfId="40040"/>
    <cellStyle name="Título 1 8 2" xfId="40041"/>
    <cellStyle name="Título 1 8 2 2" xfId="40042"/>
    <cellStyle name="Título 1 8 2 3" xfId="40043"/>
    <cellStyle name="Título 1 8 3" xfId="40044"/>
    <cellStyle name="Título 1 8 4" xfId="40045"/>
    <cellStyle name="Título 1 80" xfId="40046"/>
    <cellStyle name="Título 1 80 2" xfId="40047"/>
    <cellStyle name="Título 1 80 2 2" xfId="40048"/>
    <cellStyle name="Título 1 80 2 3" xfId="40049"/>
    <cellStyle name="Título 1 80 3" xfId="40050"/>
    <cellStyle name="Título 1 80 4" xfId="40051"/>
    <cellStyle name="Título 1 81" xfId="40052"/>
    <cellStyle name="Título 1 81 2" xfId="40053"/>
    <cellStyle name="Título 1 81 2 2" xfId="40054"/>
    <cellStyle name="Título 1 81 2 3" xfId="40055"/>
    <cellStyle name="Título 1 81 3" xfId="40056"/>
    <cellStyle name="Título 1 81 4" xfId="40057"/>
    <cellStyle name="Título 1 82" xfId="40058"/>
    <cellStyle name="Título 1 82 2" xfId="40059"/>
    <cellStyle name="Título 1 82 2 2" xfId="40060"/>
    <cellStyle name="Título 1 82 2 3" xfId="40061"/>
    <cellStyle name="Título 1 82 3" xfId="40062"/>
    <cellStyle name="Título 1 82 4" xfId="40063"/>
    <cellStyle name="Título 1 83" xfId="40064"/>
    <cellStyle name="Título 1 83 2" xfId="40065"/>
    <cellStyle name="Título 1 83 2 2" xfId="40066"/>
    <cellStyle name="Título 1 83 2 3" xfId="40067"/>
    <cellStyle name="Título 1 83 3" xfId="40068"/>
    <cellStyle name="Título 1 83 4" xfId="40069"/>
    <cellStyle name="Título 1 84" xfId="40070"/>
    <cellStyle name="Título 1 84 2" xfId="40071"/>
    <cellStyle name="Título 1 84 2 2" xfId="40072"/>
    <cellStyle name="Título 1 84 2 3" xfId="40073"/>
    <cellStyle name="Título 1 84 3" xfId="40074"/>
    <cellStyle name="Título 1 84 4" xfId="40075"/>
    <cellStyle name="Título 1 85" xfId="40076"/>
    <cellStyle name="Título 1 85 2" xfId="40077"/>
    <cellStyle name="Título 1 85 2 2" xfId="40078"/>
    <cellStyle name="Título 1 85 2 3" xfId="40079"/>
    <cellStyle name="Título 1 85 3" xfId="40080"/>
    <cellStyle name="Título 1 85 4" xfId="40081"/>
    <cellStyle name="Título 1 86" xfId="40082"/>
    <cellStyle name="Título 1 86 2" xfId="40083"/>
    <cellStyle name="Título 1 86 2 2" xfId="40084"/>
    <cellStyle name="Título 1 86 2 3" xfId="40085"/>
    <cellStyle name="Título 1 86 3" xfId="40086"/>
    <cellStyle name="Título 1 86 4" xfId="40087"/>
    <cellStyle name="Título 1 87" xfId="40088"/>
    <cellStyle name="Título 1 87 2" xfId="40089"/>
    <cellStyle name="Título 1 87 2 2" xfId="40090"/>
    <cellStyle name="Título 1 87 2 3" xfId="40091"/>
    <cellStyle name="Título 1 87 3" xfId="40092"/>
    <cellStyle name="Título 1 87 4" xfId="40093"/>
    <cellStyle name="Título 1 88" xfId="40094"/>
    <cellStyle name="Título 1 88 2" xfId="40095"/>
    <cellStyle name="Título 1 88 2 2" xfId="40096"/>
    <cellStyle name="Título 1 88 2 3" xfId="40097"/>
    <cellStyle name="Título 1 88 3" xfId="40098"/>
    <cellStyle name="Título 1 88 4" xfId="40099"/>
    <cellStyle name="Título 1 89" xfId="40100"/>
    <cellStyle name="Título 1 89 2" xfId="40101"/>
    <cellStyle name="Título 1 89 2 2" xfId="40102"/>
    <cellStyle name="Título 1 89 2 3" xfId="40103"/>
    <cellStyle name="Título 1 89 3" xfId="40104"/>
    <cellStyle name="Título 1 89 4" xfId="40105"/>
    <cellStyle name="Título 1 9" xfId="40106"/>
    <cellStyle name="Título 1 9 2" xfId="40107"/>
    <cellStyle name="Título 1 9 2 2" xfId="40108"/>
    <cellStyle name="Título 1 9 2 3" xfId="40109"/>
    <cellStyle name="Título 1 9 3" xfId="40110"/>
    <cellStyle name="Título 1 9 4" xfId="40111"/>
    <cellStyle name="Título 1 90" xfId="40112"/>
    <cellStyle name="Título 1 90 2" xfId="40113"/>
    <cellStyle name="Título 1 90 2 2" xfId="40114"/>
    <cellStyle name="Título 1 90 2 3" xfId="40115"/>
    <cellStyle name="Título 1 90 3" xfId="40116"/>
    <cellStyle name="Título 1 90 4" xfId="40117"/>
    <cellStyle name="Título 1 91" xfId="40118"/>
    <cellStyle name="Título 1 91 2" xfId="40119"/>
    <cellStyle name="Título 1 91 2 2" xfId="40120"/>
    <cellStyle name="Título 1 91 2 3" xfId="40121"/>
    <cellStyle name="Título 1 91 3" xfId="40122"/>
    <cellStyle name="Título 1 91 4" xfId="40123"/>
    <cellStyle name="Título 1 92" xfId="40124"/>
    <cellStyle name="Título 1 92 2" xfId="40125"/>
    <cellStyle name="Título 1 92 2 2" xfId="40126"/>
    <cellStyle name="Título 1 92 2 3" xfId="40127"/>
    <cellStyle name="Título 1 92 3" xfId="40128"/>
    <cellStyle name="Título 1 92 4" xfId="40129"/>
    <cellStyle name="Título 1 93" xfId="40130"/>
    <cellStyle name="Título 1 93 2" xfId="40131"/>
    <cellStyle name="Título 1 93 2 2" xfId="40132"/>
    <cellStyle name="Título 1 93 2 3" xfId="40133"/>
    <cellStyle name="Título 1 93 3" xfId="40134"/>
    <cellStyle name="Título 1 93 4" xfId="40135"/>
    <cellStyle name="Título 1 94" xfId="40136"/>
    <cellStyle name="Título 1 94 2" xfId="40137"/>
    <cellStyle name="Título 1 94 2 2" xfId="40138"/>
    <cellStyle name="Título 1 94 2 3" xfId="40139"/>
    <cellStyle name="Título 1 94 3" xfId="40140"/>
    <cellStyle name="Título 1 94 4" xfId="40141"/>
    <cellStyle name="Título 1 95" xfId="40142"/>
    <cellStyle name="Título 1 95 2" xfId="40143"/>
    <cellStyle name="Título 1 95 2 2" xfId="40144"/>
    <cellStyle name="Título 1 95 2 3" xfId="40145"/>
    <cellStyle name="Título 1 95 3" xfId="40146"/>
    <cellStyle name="Título 1 95 4" xfId="40147"/>
    <cellStyle name="Título 1 96" xfId="40148"/>
    <cellStyle name="Título 1 96 2" xfId="40149"/>
    <cellStyle name="Título 1 96 2 2" xfId="40150"/>
    <cellStyle name="Título 1 96 2 3" xfId="40151"/>
    <cellStyle name="Título 1 96 3" xfId="40152"/>
    <cellStyle name="Título 1 96 4" xfId="40153"/>
    <cellStyle name="Título 1 97" xfId="40154"/>
    <cellStyle name="Título 1 97 2" xfId="40155"/>
    <cellStyle name="Título 1 97 2 2" xfId="40156"/>
    <cellStyle name="Título 1 97 2 3" xfId="40157"/>
    <cellStyle name="Título 1 97 3" xfId="40158"/>
    <cellStyle name="Título 1 97 4" xfId="40159"/>
    <cellStyle name="Título 1 98" xfId="40160"/>
    <cellStyle name="Título 1 98 2" xfId="40161"/>
    <cellStyle name="Título 1 98 2 2" xfId="40162"/>
    <cellStyle name="Título 1 98 2 3" xfId="40163"/>
    <cellStyle name="Título 1 98 3" xfId="40164"/>
    <cellStyle name="Título 1 98 4" xfId="40165"/>
    <cellStyle name="Título 1 99" xfId="40166"/>
    <cellStyle name="Título 1 99 2" xfId="40167"/>
    <cellStyle name="Título 1 99 2 2" xfId="40168"/>
    <cellStyle name="Título 1 99 2 3" xfId="40169"/>
    <cellStyle name="Título 1 99 3" xfId="40170"/>
    <cellStyle name="Título 1 99 4" xfId="40171"/>
    <cellStyle name="Título 10" xfId="40172"/>
    <cellStyle name="Título 10 2" xfId="40173"/>
    <cellStyle name="Título 10 2 2" xfId="40174"/>
    <cellStyle name="Título 10 2 3" xfId="40175"/>
    <cellStyle name="Título 10 3" xfId="40176"/>
    <cellStyle name="Título 10 4" xfId="40177"/>
    <cellStyle name="Título 100" xfId="40178"/>
    <cellStyle name="Título 100 2" xfId="40179"/>
    <cellStyle name="Título 100 2 2" xfId="40180"/>
    <cellStyle name="Título 100 2 3" xfId="40181"/>
    <cellStyle name="Título 100 3" xfId="40182"/>
    <cellStyle name="Título 100 4" xfId="40183"/>
    <cellStyle name="Título 101" xfId="40184"/>
    <cellStyle name="Título 101 2" xfId="40185"/>
    <cellStyle name="Título 101 2 2" xfId="40186"/>
    <cellStyle name="Título 101 2 3" xfId="40187"/>
    <cellStyle name="Título 101 3" xfId="40188"/>
    <cellStyle name="Título 101 4" xfId="40189"/>
    <cellStyle name="Título 102" xfId="40190"/>
    <cellStyle name="Título 102 2" xfId="40191"/>
    <cellStyle name="Título 102 2 2" xfId="40192"/>
    <cellStyle name="Título 102 2 3" xfId="40193"/>
    <cellStyle name="Título 102 3" xfId="40194"/>
    <cellStyle name="Título 102 4" xfId="40195"/>
    <cellStyle name="Título 103" xfId="40196"/>
    <cellStyle name="Título 103 2" xfId="40197"/>
    <cellStyle name="Título 103 2 2" xfId="40198"/>
    <cellStyle name="Título 103 2 3" xfId="40199"/>
    <cellStyle name="Título 103 3" xfId="40200"/>
    <cellStyle name="Título 103 4" xfId="40201"/>
    <cellStyle name="Título 104" xfId="40202"/>
    <cellStyle name="Título 104 2" xfId="40203"/>
    <cellStyle name="Título 104 2 2" xfId="40204"/>
    <cellStyle name="Título 104 2 3" xfId="40205"/>
    <cellStyle name="Título 104 3" xfId="40206"/>
    <cellStyle name="Título 104 4" xfId="40207"/>
    <cellStyle name="Título 105" xfId="40208"/>
    <cellStyle name="Título 105 2" xfId="40209"/>
    <cellStyle name="Título 105 2 2" xfId="40210"/>
    <cellStyle name="Título 105 2 3" xfId="40211"/>
    <cellStyle name="Título 105 3" xfId="40212"/>
    <cellStyle name="Título 105 4" xfId="40213"/>
    <cellStyle name="Título 106" xfId="40214"/>
    <cellStyle name="Título 106 2" xfId="40215"/>
    <cellStyle name="Título 106 2 2" xfId="40216"/>
    <cellStyle name="Título 106 2 3" xfId="40217"/>
    <cellStyle name="Título 106 3" xfId="40218"/>
    <cellStyle name="Título 106 4" xfId="40219"/>
    <cellStyle name="Título 107" xfId="40220"/>
    <cellStyle name="Título 107 2" xfId="40221"/>
    <cellStyle name="Título 107 2 2" xfId="40222"/>
    <cellStyle name="Título 107 2 3" xfId="40223"/>
    <cellStyle name="Título 107 3" xfId="40224"/>
    <cellStyle name="Título 107 4" xfId="40225"/>
    <cellStyle name="Título 108" xfId="40226"/>
    <cellStyle name="Título 108 2" xfId="40227"/>
    <cellStyle name="Título 108 2 2" xfId="40228"/>
    <cellStyle name="Título 108 2 3" xfId="40229"/>
    <cellStyle name="Título 108 3" xfId="40230"/>
    <cellStyle name="Título 108 4" xfId="40231"/>
    <cellStyle name="Título 109" xfId="40232"/>
    <cellStyle name="Título 109 2" xfId="40233"/>
    <cellStyle name="Título 109 2 2" xfId="40234"/>
    <cellStyle name="Título 109 2 3" xfId="40235"/>
    <cellStyle name="Título 109 3" xfId="40236"/>
    <cellStyle name="Título 109 4" xfId="40237"/>
    <cellStyle name="Título 11" xfId="40238"/>
    <cellStyle name="Título 11 2" xfId="40239"/>
    <cellStyle name="Título 11 2 2" xfId="40240"/>
    <cellStyle name="Título 11 2 3" xfId="40241"/>
    <cellStyle name="Título 11 3" xfId="40242"/>
    <cellStyle name="Título 11 4" xfId="40243"/>
    <cellStyle name="Título 110" xfId="40244"/>
    <cellStyle name="Título 110 2" xfId="40245"/>
    <cellStyle name="Título 110 2 2" xfId="40246"/>
    <cellStyle name="Título 110 2 3" xfId="40247"/>
    <cellStyle name="Título 110 3" xfId="40248"/>
    <cellStyle name="Título 110 4" xfId="40249"/>
    <cellStyle name="Título 111" xfId="40250"/>
    <cellStyle name="Título 111 2" xfId="40251"/>
    <cellStyle name="Título 111 2 2" xfId="40252"/>
    <cellStyle name="Título 111 2 3" xfId="40253"/>
    <cellStyle name="Título 111 3" xfId="40254"/>
    <cellStyle name="Título 111 4" xfId="40255"/>
    <cellStyle name="Título 112" xfId="40256"/>
    <cellStyle name="Título 112 2" xfId="40257"/>
    <cellStyle name="Título 112 2 2" xfId="40258"/>
    <cellStyle name="Título 112 2 3" xfId="40259"/>
    <cellStyle name="Título 112 3" xfId="40260"/>
    <cellStyle name="Título 112 4" xfId="40261"/>
    <cellStyle name="Título 113" xfId="40262"/>
    <cellStyle name="Título 113 2" xfId="40263"/>
    <cellStyle name="Título 113 2 2" xfId="40264"/>
    <cellStyle name="Título 113 2 3" xfId="40265"/>
    <cellStyle name="Título 113 3" xfId="40266"/>
    <cellStyle name="Título 113 4" xfId="40267"/>
    <cellStyle name="Título 114" xfId="40268"/>
    <cellStyle name="Título 114 2" xfId="40269"/>
    <cellStyle name="Título 114 2 2" xfId="40270"/>
    <cellStyle name="Título 114 2 3" xfId="40271"/>
    <cellStyle name="Título 114 3" xfId="40272"/>
    <cellStyle name="Título 114 4" xfId="40273"/>
    <cellStyle name="Título 115" xfId="40274"/>
    <cellStyle name="Título 115 2" xfId="40275"/>
    <cellStyle name="Título 115 2 2" xfId="40276"/>
    <cellStyle name="Título 115 2 3" xfId="40277"/>
    <cellStyle name="Título 115 3" xfId="40278"/>
    <cellStyle name="Título 115 4" xfId="40279"/>
    <cellStyle name="Título 116" xfId="40280"/>
    <cellStyle name="Título 116 2" xfId="40281"/>
    <cellStyle name="Título 116 2 2" xfId="40282"/>
    <cellStyle name="Título 116 2 3" xfId="40283"/>
    <cellStyle name="Título 116 3" xfId="40284"/>
    <cellStyle name="Título 116 4" xfId="40285"/>
    <cellStyle name="Título 117" xfId="40286"/>
    <cellStyle name="Título 117 2" xfId="40287"/>
    <cellStyle name="Título 117 2 2" xfId="40288"/>
    <cellStyle name="Título 117 2 3" xfId="40289"/>
    <cellStyle name="Título 117 3" xfId="40290"/>
    <cellStyle name="Título 117 4" xfId="40291"/>
    <cellStyle name="Título 118" xfId="40292"/>
    <cellStyle name="Título 118 2" xfId="40293"/>
    <cellStyle name="Título 118 2 2" xfId="40294"/>
    <cellStyle name="Título 118 2 3" xfId="40295"/>
    <cellStyle name="Título 118 3" xfId="40296"/>
    <cellStyle name="Título 118 4" xfId="40297"/>
    <cellStyle name="Título 119" xfId="40298"/>
    <cellStyle name="Título 119 2" xfId="40299"/>
    <cellStyle name="Título 119 2 2" xfId="40300"/>
    <cellStyle name="Título 119 2 3" xfId="40301"/>
    <cellStyle name="Título 119 3" xfId="40302"/>
    <cellStyle name="Título 119 4" xfId="40303"/>
    <cellStyle name="Título 12" xfId="40304"/>
    <cellStyle name="Título 12 2" xfId="40305"/>
    <cellStyle name="Título 12 2 2" xfId="40306"/>
    <cellStyle name="Título 12 2 3" xfId="40307"/>
    <cellStyle name="Título 12 3" xfId="40308"/>
    <cellStyle name="Título 12 4" xfId="40309"/>
    <cellStyle name="Título 120" xfId="40310"/>
    <cellStyle name="Título 120 2" xfId="40311"/>
    <cellStyle name="Título 120 2 2" xfId="40312"/>
    <cellStyle name="Título 120 2 3" xfId="40313"/>
    <cellStyle name="Título 120 3" xfId="40314"/>
    <cellStyle name="Título 120 4" xfId="40315"/>
    <cellStyle name="Título 121" xfId="40316"/>
    <cellStyle name="Título 121 2" xfId="40317"/>
    <cellStyle name="Título 121 2 2" xfId="40318"/>
    <cellStyle name="Título 121 2 3" xfId="40319"/>
    <cellStyle name="Título 121 3" xfId="40320"/>
    <cellStyle name="Título 121 4" xfId="40321"/>
    <cellStyle name="Título 122" xfId="40322"/>
    <cellStyle name="Título 122 2" xfId="40323"/>
    <cellStyle name="Título 122 2 2" xfId="40324"/>
    <cellStyle name="Título 122 2 3" xfId="40325"/>
    <cellStyle name="Título 122 3" xfId="40326"/>
    <cellStyle name="Título 122 4" xfId="40327"/>
    <cellStyle name="Título 123" xfId="40328"/>
    <cellStyle name="Título 123 2" xfId="40329"/>
    <cellStyle name="Título 123 2 2" xfId="40330"/>
    <cellStyle name="Título 123 2 3" xfId="40331"/>
    <cellStyle name="Título 123 3" xfId="40332"/>
    <cellStyle name="Título 123 4" xfId="40333"/>
    <cellStyle name="Título 124" xfId="40334"/>
    <cellStyle name="Título 124 2" xfId="40335"/>
    <cellStyle name="Título 124 2 2" xfId="40336"/>
    <cellStyle name="Título 124 2 3" xfId="40337"/>
    <cellStyle name="Título 124 3" xfId="40338"/>
    <cellStyle name="Título 124 4" xfId="40339"/>
    <cellStyle name="Título 125" xfId="40340"/>
    <cellStyle name="Título 125 2" xfId="40341"/>
    <cellStyle name="Título 125 2 2" xfId="40342"/>
    <cellStyle name="Título 125 2 3" xfId="40343"/>
    <cellStyle name="Título 125 3" xfId="40344"/>
    <cellStyle name="Título 125 4" xfId="40345"/>
    <cellStyle name="Título 126" xfId="40346"/>
    <cellStyle name="Título 126 2" xfId="40347"/>
    <cellStyle name="Título 126 2 2" xfId="40348"/>
    <cellStyle name="Título 126 2 3" xfId="40349"/>
    <cellStyle name="Título 126 3" xfId="40350"/>
    <cellStyle name="Título 126 4" xfId="40351"/>
    <cellStyle name="Título 127" xfId="40352"/>
    <cellStyle name="Título 127 2" xfId="40353"/>
    <cellStyle name="Título 127 2 2" xfId="40354"/>
    <cellStyle name="Título 127 2 3" xfId="40355"/>
    <cellStyle name="Título 127 3" xfId="40356"/>
    <cellStyle name="Título 127 4" xfId="40357"/>
    <cellStyle name="Título 128" xfId="40358"/>
    <cellStyle name="Título 128 2" xfId="40359"/>
    <cellStyle name="Título 128 2 2" xfId="40360"/>
    <cellStyle name="Título 128 2 3" xfId="40361"/>
    <cellStyle name="Título 128 3" xfId="40362"/>
    <cellStyle name="Título 128 4" xfId="40363"/>
    <cellStyle name="Título 129" xfId="40364"/>
    <cellStyle name="Título 129 2" xfId="40365"/>
    <cellStyle name="Título 129 2 2" xfId="40366"/>
    <cellStyle name="Título 129 2 3" xfId="40367"/>
    <cellStyle name="Título 129 3" xfId="40368"/>
    <cellStyle name="Título 129 4" xfId="40369"/>
    <cellStyle name="Título 13" xfId="40370"/>
    <cellStyle name="Título 13 2" xfId="40371"/>
    <cellStyle name="Título 13 2 2" xfId="40372"/>
    <cellStyle name="Título 13 2 3" xfId="40373"/>
    <cellStyle name="Título 13 3" xfId="40374"/>
    <cellStyle name="Título 13 4" xfId="40375"/>
    <cellStyle name="Título 130" xfId="40376"/>
    <cellStyle name="Título 130 2" xfId="40377"/>
    <cellStyle name="Título 130 2 2" xfId="40378"/>
    <cellStyle name="Título 130 2 3" xfId="40379"/>
    <cellStyle name="Título 130 3" xfId="40380"/>
    <cellStyle name="Título 130 4" xfId="40381"/>
    <cellStyle name="Título 131" xfId="40382"/>
    <cellStyle name="Título 131 2" xfId="40383"/>
    <cellStyle name="Título 131 2 2" xfId="40384"/>
    <cellStyle name="Título 131 2 3" xfId="40385"/>
    <cellStyle name="Título 131 3" xfId="40386"/>
    <cellStyle name="Título 131 4" xfId="40387"/>
    <cellStyle name="Título 132" xfId="40388"/>
    <cellStyle name="Título 132 2" xfId="40389"/>
    <cellStyle name="Título 132 2 2" xfId="40390"/>
    <cellStyle name="Título 132 2 3" xfId="40391"/>
    <cellStyle name="Título 132 3" xfId="40392"/>
    <cellStyle name="Título 132 4" xfId="40393"/>
    <cellStyle name="Título 133" xfId="40394"/>
    <cellStyle name="Título 133 2" xfId="40395"/>
    <cellStyle name="Título 133 2 2" xfId="40396"/>
    <cellStyle name="Título 133 2 3" xfId="40397"/>
    <cellStyle name="Título 133 3" xfId="40398"/>
    <cellStyle name="Título 133 4" xfId="40399"/>
    <cellStyle name="Título 134" xfId="40400"/>
    <cellStyle name="Título 134 2" xfId="40401"/>
    <cellStyle name="Título 134 2 2" xfId="40402"/>
    <cellStyle name="Título 134 2 3" xfId="40403"/>
    <cellStyle name="Título 134 3" xfId="40404"/>
    <cellStyle name="Título 134 4" xfId="40405"/>
    <cellStyle name="Título 135" xfId="40406"/>
    <cellStyle name="Título 135 2" xfId="40407"/>
    <cellStyle name="Título 135 2 2" xfId="40408"/>
    <cellStyle name="Título 135 2 3" xfId="40409"/>
    <cellStyle name="Título 135 3" xfId="40410"/>
    <cellStyle name="Título 135 4" xfId="40411"/>
    <cellStyle name="Título 136" xfId="40412"/>
    <cellStyle name="Título 136 2" xfId="40413"/>
    <cellStyle name="Título 136 2 2" xfId="40414"/>
    <cellStyle name="Título 136 2 3" xfId="40415"/>
    <cellStyle name="Título 136 3" xfId="40416"/>
    <cellStyle name="Título 136 4" xfId="40417"/>
    <cellStyle name="Título 137" xfId="40418"/>
    <cellStyle name="Título 137 2" xfId="40419"/>
    <cellStyle name="Título 137 2 2" xfId="40420"/>
    <cellStyle name="Título 137 2 3" xfId="40421"/>
    <cellStyle name="Título 137 3" xfId="40422"/>
    <cellStyle name="Título 137 4" xfId="40423"/>
    <cellStyle name="Título 138" xfId="40424"/>
    <cellStyle name="Título 138 2" xfId="40425"/>
    <cellStyle name="Título 138 2 2" xfId="40426"/>
    <cellStyle name="Título 138 2 3" xfId="40427"/>
    <cellStyle name="Título 138 3" xfId="40428"/>
    <cellStyle name="Título 138 4" xfId="40429"/>
    <cellStyle name="Título 139" xfId="40430"/>
    <cellStyle name="Título 139 2" xfId="40431"/>
    <cellStyle name="Título 139 2 2" xfId="40432"/>
    <cellStyle name="Título 139 2 3" xfId="40433"/>
    <cellStyle name="Título 139 3" xfId="40434"/>
    <cellStyle name="Título 139 4" xfId="40435"/>
    <cellStyle name="Título 14" xfId="40436"/>
    <cellStyle name="Título 14 2" xfId="40437"/>
    <cellStyle name="Título 14 2 2" xfId="40438"/>
    <cellStyle name="Título 14 2 3" xfId="40439"/>
    <cellStyle name="Título 14 3" xfId="40440"/>
    <cellStyle name="Título 14 4" xfId="40441"/>
    <cellStyle name="Título 140" xfId="40442"/>
    <cellStyle name="Título 140 2" xfId="40443"/>
    <cellStyle name="Título 140 2 2" xfId="40444"/>
    <cellStyle name="Título 140 2 3" xfId="40445"/>
    <cellStyle name="Título 140 3" xfId="40446"/>
    <cellStyle name="Título 140 4" xfId="40447"/>
    <cellStyle name="Título 141" xfId="40448"/>
    <cellStyle name="Título 141 2" xfId="40449"/>
    <cellStyle name="Título 141 2 2" xfId="40450"/>
    <cellStyle name="Título 141 2 3" xfId="40451"/>
    <cellStyle name="Título 141 3" xfId="40452"/>
    <cellStyle name="Título 141 4" xfId="40453"/>
    <cellStyle name="Título 142" xfId="40454"/>
    <cellStyle name="Título 142 2" xfId="40455"/>
    <cellStyle name="Título 142 2 2" xfId="40456"/>
    <cellStyle name="Título 142 2 3" xfId="40457"/>
    <cellStyle name="Título 142 3" xfId="40458"/>
    <cellStyle name="Título 142 4" xfId="40459"/>
    <cellStyle name="Título 143" xfId="40460"/>
    <cellStyle name="Título 143 2" xfId="40461"/>
    <cellStyle name="Título 143 2 2" xfId="40462"/>
    <cellStyle name="Título 143 2 3" xfId="40463"/>
    <cellStyle name="Título 143 3" xfId="40464"/>
    <cellStyle name="Título 143 4" xfId="40465"/>
    <cellStyle name="Título 144" xfId="40466"/>
    <cellStyle name="Título 144 2" xfId="40467"/>
    <cellStyle name="Título 144 2 2" xfId="40468"/>
    <cellStyle name="Título 144 2 3" xfId="40469"/>
    <cellStyle name="Título 144 3" xfId="40470"/>
    <cellStyle name="Título 144 4" xfId="40471"/>
    <cellStyle name="Título 145" xfId="40472"/>
    <cellStyle name="Título 145 2" xfId="40473"/>
    <cellStyle name="Título 145 2 2" xfId="40474"/>
    <cellStyle name="Título 145 2 3" xfId="40475"/>
    <cellStyle name="Título 145 3" xfId="40476"/>
    <cellStyle name="Título 145 4" xfId="40477"/>
    <cellStyle name="Título 146" xfId="40478"/>
    <cellStyle name="Título 146 2" xfId="40479"/>
    <cellStyle name="Título 146 2 2" xfId="40480"/>
    <cellStyle name="Título 146 2 3" xfId="40481"/>
    <cellStyle name="Título 146 3" xfId="40482"/>
    <cellStyle name="Título 146 4" xfId="40483"/>
    <cellStyle name="Título 147" xfId="40484"/>
    <cellStyle name="Título 147 2" xfId="40485"/>
    <cellStyle name="Título 147 2 2" xfId="40486"/>
    <cellStyle name="Título 147 2 3" xfId="40487"/>
    <cellStyle name="Título 147 3" xfId="40488"/>
    <cellStyle name="Título 147 4" xfId="40489"/>
    <cellStyle name="Título 148" xfId="40490"/>
    <cellStyle name="Título 148 2" xfId="40491"/>
    <cellStyle name="Título 148 2 2" xfId="40492"/>
    <cellStyle name="Título 148 2 3" xfId="40493"/>
    <cellStyle name="Título 148 3" xfId="40494"/>
    <cellStyle name="Título 148 4" xfId="40495"/>
    <cellStyle name="Título 149" xfId="40496"/>
    <cellStyle name="Título 149 2" xfId="40497"/>
    <cellStyle name="Título 149 2 2" xfId="40498"/>
    <cellStyle name="Título 149 2 3" xfId="40499"/>
    <cellStyle name="Título 149 3" xfId="40500"/>
    <cellStyle name="Título 149 4" xfId="40501"/>
    <cellStyle name="Título 15" xfId="40502"/>
    <cellStyle name="Título 15 2" xfId="40503"/>
    <cellStyle name="Título 15 2 2" xfId="40504"/>
    <cellStyle name="Título 15 2 3" xfId="40505"/>
    <cellStyle name="Título 15 3" xfId="40506"/>
    <cellStyle name="Título 15 4" xfId="40507"/>
    <cellStyle name="Título 150" xfId="40508"/>
    <cellStyle name="Título 150 2" xfId="40509"/>
    <cellStyle name="Título 150 2 2" xfId="40510"/>
    <cellStyle name="Título 150 2 3" xfId="40511"/>
    <cellStyle name="Título 150 3" xfId="40512"/>
    <cellStyle name="Título 150 4" xfId="40513"/>
    <cellStyle name="Título 151" xfId="40514"/>
    <cellStyle name="Título 151 2" xfId="40515"/>
    <cellStyle name="Título 151 2 2" xfId="40516"/>
    <cellStyle name="Título 151 2 3" xfId="40517"/>
    <cellStyle name="Título 151 3" xfId="40518"/>
    <cellStyle name="Título 151 4" xfId="40519"/>
    <cellStyle name="Título 152" xfId="40520"/>
    <cellStyle name="Título 152 2" xfId="40521"/>
    <cellStyle name="Título 152 2 2" xfId="40522"/>
    <cellStyle name="Título 152 2 3" xfId="40523"/>
    <cellStyle name="Título 152 3" xfId="40524"/>
    <cellStyle name="Título 152 4" xfId="40525"/>
    <cellStyle name="Título 153" xfId="40526"/>
    <cellStyle name="Título 153 2" xfId="40527"/>
    <cellStyle name="Título 153 2 2" xfId="40528"/>
    <cellStyle name="Título 153 2 3" xfId="40529"/>
    <cellStyle name="Título 153 3" xfId="40530"/>
    <cellStyle name="Título 153 4" xfId="40531"/>
    <cellStyle name="Título 154" xfId="40532"/>
    <cellStyle name="Título 154 2" xfId="40533"/>
    <cellStyle name="Título 154 2 2" xfId="40534"/>
    <cellStyle name="Título 154 2 3" xfId="40535"/>
    <cellStyle name="Título 154 3" xfId="40536"/>
    <cellStyle name="Título 154 4" xfId="40537"/>
    <cellStyle name="Título 155" xfId="40538"/>
    <cellStyle name="Título 155 2" xfId="40539"/>
    <cellStyle name="Título 155 2 2" xfId="40540"/>
    <cellStyle name="Título 155 2 3" xfId="40541"/>
    <cellStyle name="Título 155 3" xfId="40542"/>
    <cellStyle name="Título 155 4" xfId="40543"/>
    <cellStyle name="Título 156" xfId="40544"/>
    <cellStyle name="Título 156 2" xfId="40545"/>
    <cellStyle name="Título 156 2 2" xfId="40546"/>
    <cellStyle name="Título 156 2 3" xfId="40547"/>
    <cellStyle name="Título 156 3" xfId="40548"/>
    <cellStyle name="Título 156 4" xfId="40549"/>
    <cellStyle name="Título 157" xfId="40550"/>
    <cellStyle name="Título 157 2" xfId="40551"/>
    <cellStyle name="Título 157 2 2" xfId="40552"/>
    <cellStyle name="Título 157 2 3" xfId="40553"/>
    <cellStyle name="Título 157 3" xfId="40554"/>
    <cellStyle name="Título 157 4" xfId="40555"/>
    <cellStyle name="Título 158" xfId="40556"/>
    <cellStyle name="Título 158 2" xfId="40557"/>
    <cellStyle name="Título 158 2 2" xfId="40558"/>
    <cellStyle name="Título 158 2 3" xfId="40559"/>
    <cellStyle name="Título 158 3" xfId="40560"/>
    <cellStyle name="Título 158 4" xfId="40561"/>
    <cellStyle name="Título 159" xfId="40562"/>
    <cellStyle name="Título 159 2" xfId="40563"/>
    <cellStyle name="Título 159 2 2" xfId="40564"/>
    <cellStyle name="Título 159 2 3" xfId="40565"/>
    <cellStyle name="Título 159 3" xfId="40566"/>
    <cellStyle name="Título 159 4" xfId="40567"/>
    <cellStyle name="Título 16" xfId="40568"/>
    <cellStyle name="Título 16 2" xfId="40569"/>
    <cellStyle name="Título 16 2 2" xfId="40570"/>
    <cellStyle name="Título 16 2 3" xfId="40571"/>
    <cellStyle name="Título 16 3" xfId="40572"/>
    <cellStyle name="Título 16 4" xfId="40573"/>
    <cellStyle name="Título 160" xfId="40574"/>
    <cellStyle name="Título 160 2" xfId="40575"/>
    <cellStyle name="Título 160 2 2" xfId="40576"/>
    <cellStyle name="Título 160 2 3" xfId="40577"/>
    <cellStyle name="Título 160 3" xfId="40578"/>
    <cellStyle name="Título 160 4" xfId="40579"/>
    <cellStyle name="Título 161" xfId="40580"/>
    <cellStyle name="Título 161 2" xfId="40581"/>
    <cellStyle name="Título 161 2 2" xfId="40582"/>
    <cellStyle name="Título 161 2 3" xfId="40583"/>
    <cellStyle name="Título 161 3" xfId="40584"/>
    <cellStyle name="Título 161 4" xfId="40585"/>
    <cellStyle name="Título 162" xfId="40586"/>
    <cellStyle name="Título 162 2" xfId="40587"/>
    <cellStyle name="Título 162 2 2" xfId="40588"/>
    <cellStyle name="Título 162 2 3" xfId="40589"/>
    <cellStyle name="Título 162 3" xfId="40590"/>
    <cellStyle name="Título 162 4" xfId="40591"/>
    <cellStyle name="Título 163" xfId="40592"/>
    <cellStyle name="Título 163 2" xfId="40593"/>
    <cellStyle name="Título 163 2 2" xfId="40594"/>
    <cellStyle name="Título 163 2 3" xfId="40595"/>
    <cellStyle name="Título 163 3" xfId="40596"/>
    <cellStyle name="Título 163 4" xfId="40597"/>
    <cellStyle name="Título 164" xfId="40598"/>
    <cellStyle name="Título 164 2" xfId="40599"/>
    <cellStyle name="Título 164 2 2" xfId="40600"/>
    <cellStyle name="Título 164 2 3" xfId="40601"/>
    <cellStyle name="Título 164 3" xfId="40602"/>
    <cellStyle name="Título 164 4" xfId="40603"/>
    <cellStyle name="Título 165" xfId="40604"/>
    <cellStyle name="Título 165 2" xfId="40605"/>
    <cellStyle name="Título 165 2 2" xfId="40606"/>
    <cellStyle name="Título 165 2 3" xfId="40607"/>
    <cellStyle name="Título 165 3" xfId="40608"/>
    <cellStyle name="Título 165 4" xfId="40609"/>
    <cellStyle name="Título 166" xfId="40610"/>
    <cellStyle name="Título 166 2" xfId="40611"/>
    <cellStyle name="Título 166 2 2" xfId="40612"/>
    <cellStyle name="Título 166 2 3" xfId="40613"/>
    <cellStyle name="Título 166 3" xfId="40614"/>
    <cellStyle name="Título 166 4" xfId="40615"/>
    <cellStyle name="Título 167" xfId="40616"/>
    <cellStyle name="Título 167 2" xfId="40617"/>
    <cellStyle name="Título 167 2 2" xfId="40618"/>
    <cellStyle name="Título 167 2 3" xfId="40619"/>
    <cellStyle name="Título 167 3" xfId="40620"/>
    <cellStyle name="Título 167 4" xfId="40621"/>
    <cellStyle name="Título 168" xfId="40622"/>
    <cellStyle name="Título 168 2" xfId="40623"/>
    <cellStyle name="Título 168 2 2" xfId="40624"/>
    <cellStyle name="Título 168 2 3" xfId="40625"/>
    <cellStyle name="Título 168 3" xfId="40626"/>
    <cellStyle name="Título 168 4" xfId="40627"/>
    <cellStyle name="Título 169" xfId="40628"/>
    <cellStyle name="Título 169 2" xfId="40629"/>
    <cellStyle name="Título 169 2 2" xfId="40630"/>
    <cellStyle name="Título 169 2 3" xfId="40631"/>
    <cellStyle name="Título 169 3" xfId="40632"/>
    <cellStyle name="Título 169 4" xfId="40633"/>
    <cellStyle name="Título 17" xfId="40634"/>
    <cellStyle name="Título 17 2" xfId="40635"/>
    <cellStyle name="Título 17 2 2" xfId="40636"/>
    <cellStyle name="Título 17 2 3" xfId="40637"/>
    <cellStyle name="Título 17 3" xfId="40638"/>
    <cellStyle name="Título 17 4" xfId="40639"/>
    <cellStyle name="Título 170" xfId="40640"/>
    <cellStyle name="Título 170 2" xfId="40641"/>
    <cellStyle name="Título 170 2 2" xfId="40642"/>
    <cellStyle name="Título 170 2 3" xfId="40643"/>
    <cellStyle name="Título 170 3" xfId="40644"/>
    <cellStyle name="Título 170 4" xfId="40645"/>
    <cellStyle name="Título 171" xfId="40646"/>
    <cellStyle name="Título 171 2" xfId="40647"/>
    <cellStyle name="Título 171 2 2" xfId="40648"/>
    <cellStyle name="Título 171 2 3" xfId="40649"/>
    <cellStyle name="Título 171 3" xfId="40650"/>
    <cellStyle name="Título 171 4" xfId="40651"/>
    <cellStyle name="Título 172" xfId="40652"/>
    <cellStyle name="Título 172 2" xfId="40653"/>
    <cellStyle name="Título 172 2 2" xfId="40654"/>
    <cellStyle name="Título 172 2 3" xfId="40655"/>
    <cellStyle name="Título 172 3" xfId="40656"/>
    <cellStyle name="Título 172 4" xfId="40657"/>
    <cellStyle name="Título 173" xfId="40658"/>
    <cellStyle name="Título 173 2" xfId="40659"/>
    <cellStyle name="Título 173 2 2" xfId="40660"/>
    <cellStyle name="Título 173 2 3" xfId="40661"/>
    <cellStyle name="Título 173 3" xfId="40662"/>
    <cellStyle name="Título 173 4" xfId="40663"/>
    <cellStyle name="Título 174" xfId="40664"/>
    <cellStyle name="Título 174 2" xfId="40665"/>
    <cellStyle name="Título 174 2 2" xfId="40666"/>
    <cellStyle name="Título 174 2 3" xfId="40667"/>
    <cellStyle name="Título 174 3" xfId="40668"/>
    <cellStyle name="Título 174 4" xfId="40669"/>
    <cellStyle name="Título 175" xfId="40670"/>
    <cellStyle name="Título 175 2" xfId="40671"/>
    <cellStyle name="Título 175 2 2" xfId="40672"/>
    <cellStyle name="Título 175 2 3" xfId="40673"/>
    <cellStyle name="Título 175 3" xfId="40674"/>
    <cellStyle name="Título 175 4" xfId="40675"/>
    <cellStyle name="Título 176" xfId="40676"/>
    <cellStyle name="Título 176 2" xfId="40677"/>
    <cellStyle name="Título 176 2 2" xfId="40678"/>
    <cellStyle name="Título 176 2 3" xfId="40679"/>
    <cellStyle name="Título 176 3" xfId="40680"/>
    <cellStyle name="Título 176 4" xfId="40681"/>
    <cellStyle name="Título 177" xfId="40682"/>
    <cellStyle name="Título 177 2" xfId="40683"/>
    <cellStyle name="Título 177 2 2" xfId="40684"/>
    <cellStyle name="Título 177 2 3" xfId="40685"/>
    <cellStyle name="Título 177 3" xfId="40686"/>
    <cellStyle name="Título 177 4" xfId="40687"/>
    <cellStyle name="Título 178" xfId="40688"/>
    <cellStyle name="Título 178 2" xfId="40689"/>
    <cellStyle name="Título 178 2 2" xfId="40690"/>
    <cellStyle name="Título 178 2 3" xfId="40691"/>
    <cellStyle name="Título 178 3" xfId="40692"/>
    <cellStyle name="Título 178 4" xfId="40693"/>
    <cellStyle name="Título 179" xfId="40694"/>
    <cellStyle name="Título 179 2" xfId="40695"/>
    <cellStyle name="Título 179 2 2" xfId="40696"/>
    <cellStyle name="Título 179 2 3" xfId="40697"/>
    <cellStyle name="Título 179 3" xfId="40698"/>
    <cellStyle name="Título 179 4" xfId="40699"/>
    <cellStyle name="Título 18" xfId="40700"/>
    <cellStyle name="Título 18 2" xfId="40701"/>
    <cellStyle name="Título 18 2 2" xfId="40702"/>
    <cellStyle name="Título 18 2 3" xfId="40703"/>
    <cellStyle name="Título 18 3" xfId="40704"/>
    <cellStyle name="Título 18 4" xfId="40705"/>
    <cellStyle name="Título 180" xfId="40706"/>
    <cellStyle name="Título 180 2" xfId="40707"/>
    <cellStyle name="Título 180 2 2" xfId="40708"/>
    <cellStyle name="Título 180 2 3" xfId="40709"/>
    <cellStyle name="Título 180 3" xfId="40710"/>
    <cellStyle name="Título 180 4" xfId="40711"/>
    <cellStyle name="Título 181" xfId="40712"/>
    <cellStyle name="Título 181 2" xfId="40713"/>
    <cellStyle name="Título 181 2 2" xfId="40714"/>
    <cellStyle name="Título 181 2 3" xfId="40715"/>
    <cellStyle name="Título 181 3" xfId="40716"/>
    <cellStyle name="Título 181 4" xfId="40717"/>
    <cellStyle name="Título 182" xfId="40718"/>
    <cellStyle name="Título 182 2" xfId="40719"/>
    <cellStyle name="Título 182 2 2" xfId="40720"/>
    <cellStyle name="Título 182 2 3" xfId="40721"/>
    <cellStyle name="Título 182 3" xfId="40722"/>
    <cellStyle name="Título 182 4" xfId="40723"/>
    <cellStyle name="Título 183" xfId="40724"/>
    <cellStyle name="Título 183 2" xfId="40725"/>
    <cellStyle name="Título 183 2 2" xfId="40726"/>
    <cellStyle name="Título 183 2 3" xfId="40727"/>
    <cellStyle name="Título 183 3" xfId="40728"/>
    <cellStyle name="Título 183 4" xfId="40729"/>
    <cellStyle name="Título 184" xfId="40730"/>
    <cellStyle name="Título 184 2" xfId="40731"/>
    <cellStyle name="Título 184 2 2" xfId="40732"/>
    <cellStyle name="Título 184 2 3" xfId="40733"/>
    <cellStyle name="Título 184 3" xfId="40734"/>
    <cellStyle name="Título 184 4" xfId="40735"/>
    <cellStyle name="Título 185" xfId="40736"/>
    <cellStyle name="Título 185 2" xfId="40737"/>
    <cellStyle name="Título 185 2 2" xfId="40738"/>
    <cellStyle name="Título 185 2 3" xfId="40739"/>
    <cellStyle name="Título 185 3" xfId="40740"/>
    <cellStyle name="Título 185 4" xfId="40741"/>
    <cellStyle name="Título 186" xfId="40742"/>
    <cellStyle name="Título 186 2" xfId="40743"/>
    <cellStyle name="Título 186 2 2" xfId="40744"/>
    <cellStyle name="Título 186 2 3" xfId="40745"/>
    <cellStyle name="Título 186 3" xfId="40746"/>
    <cellStyle name="Título 186 4" xfId="40747"/>
    <cellStyle name="Título 187" xfId="40748"/>
    <cellStyle name="Título 187 2" xfId="40749"/>
    <cellStyle name="Título 187 2 2" xfId="40750"/>
    <cellStyle name="Título 187 2 3" xfId="40751"/>
    <cellStyle name="Título 187 3" xfId="40752"/>
    <cellStyle name="Título 187 4" xfId="40753"/>
    <cellStyle name="Título 188" xfId="40754"/>
    <cellStyle name="Título 188 2" xfId="40755"/>
    <cellStyle name="Título 188 2 2" xfId="40756"/>
    <cellStyle name="Título 188 2 3" xfId="40757"/>
    <cellStyle name="Título 188 3" xfId="40758"/>
    <cellStyle name="Título 188 4" xfId="40759"/>
    <cellStyle name="Título 189" xfId="40760"/>
    <cellStyle name="Título 189 2" xfId="40761"/>
    <cellStyle name="Título 189 2 2" xfId="40762"/>
    <cellStyle name="Título 189 2 3" xfId="40763"/>
    <cellStyle name="Título 189 3" xfId="40764"/>
    <cellStyle name="Título 189 4" xfId="40765"/>
    <cellStyle name="Título 19" xfId="40766"/>
    <cellStyle name="Título 19 2" xfId="40767"/>
    <cellStyle name="Título 19 2 2" xfId="40768"/>
    <cellStyle name="Título 19 2 3" xfId="40769"/>
    <cellStyle name="Título 19 3" xfId="40770"/>
    <cellStyle name="Título 19 4" xfId="40771"/>
    <cellStyle name="Título 190" xfId="40772"/>
    <cellStyle name="Título 190 2" xfId="40773"/>
    <cellStyle name="Título 190 2 2" xfId="40774"/>
    <cellStyle name="Título 190 2 3" xfId="40775"/>
    <cellStyle name="Título 190 3" xfId="40776"/>
    <cellStyle name="Título 190 4" xfId="40777"/>
    <cellStyle name="Título 191" xfId="40778"/>
    <cellStyle name="Título 191 2" xfId="40779"/>
    <cellStyle name="Título 191 2 2" xfId="40780"/>
    <cellStyle name="Título 191 2 3" xfId="40781"/>
    <cellStyle name="Título 191 3" xfId="40782"/>
    <cellStyle name="Título 191 4" xfId="40783"/>
    <cellStyle name="Título 192" xfId="40784"/>
    <cellStyle name="Título 192 2" xfId="40785"/>
    <cellStyle name="Título 192 2 2" xfId="40786"/>
    <cellStyle name="Título 192 2 3" xfId="40787"/>
    <cellStyle name="Título 192 3" xfId="40788"/>
    <cellStyle name="Título 192 4" xfId="40789"/>
    <cellStyle name="Título 2 10" xfId="40790"/>
    <cellStyle name="Título 2 10 2" xfId="40791"/>
    <cellStyle name="Título 2 10 2 2" xfId="40792"/>
    <cellStyle name="Título 2 10 2 3" xfId="40793"/>
    <cellStyle name="Título 2 10 3" xfId="40794"/>
    <cellStyle name="Título 2 10 4" xfId="40795"/>
    <cellStyle name="Título 2 100" xfId="40796"/>
    <cellStyle name="Título 2 100 2" xfId="40797"/>
    <cellStyle name="Título 2 100 2 2" xfId="40798"/>
    <cellStyle name="Título 2 100 2 3" xfId="40799"/>
    <cellStyle name="Título 2 100 3" xfId="40800"/>
    <cellStyle name="Título 2 100 4" xfId="40801"/>
    <cellStyle name="Título 2 101" xfId="40802"/>
    <cellStyle name="Título 2 101 2" xfId="40803"/>
    <cellStyle name="Título 2 101 2 2" xfId="40804"/>
    <cellStyle name="Título 2 101 2 3" xfId="40805"/>
    <cellStyle name="Título 2 101 3" xfId="40806"/>
    <cellStyle name="Título 2 101 4" xfId="40807"/>
    <cellStyle name="Título 2 102" xfId="40808"/>
    <cellStyle name="Título 2 102 2" xfId="40809"/>
    <cellStyle name="Título 2 102 2 2" xfId="40810"/>
    <cellStyle name="Título 2 102 2 3" xfId="40811"/>
    <cellStyle name="Título 2 102 3" xfId="40812"/>
    <cellStyle name="Título 2 102 4" xfId="40813"/>
    <cellStyle name="Título 2 103" xfId="40814"/>
    <cellStyle name="Título 2 103 2" xfId="40815"/>
    <cellStyle name="Título 2 103 2 2" xfId="40816"/>
    <cellStyle name="Título 2 103 2 3" xfId="40817"/>
    <cellStyle name="Título 2 103 3" xfId="40818"/>
    <cellStyle name="Título 2 103 4" xfId="40819"/>
    <cellStyle name="Título 2 104" xfId="40820"/>
    <cellStyle name="Título 2 104 2" xfId="40821"/>
    <cellStyle name="Título 2 104 2 2" xfId="40822"/>
    <cellStyle name="Título 2 104 2 3" xfId="40823"/>
    <cellStyle name="Título 2 104 3" xfId="40824"/>
    <cellStyle name="Título 2 104 4" xfId="40825"/>
    <cellStyle name="Título 2 105" xfId="40826"/>
    <cellStyle name="Título 2 105 2" xfId="40827"/>
    <cellStyle name="Título 2 105 2 2" xfId="40828"/>
    <cellStyle name="Título 2 105 2 3" xfId="40829"/>
    <cellStyle name="Título 2 105 3" xfId="40830"/>
    <cellStyle name="Título 2 105 4" xfId="40831"/>
    <cellStyle name="Título 2 106" xfId="40832"/>
    <cellStyle name="Título 2 106 2" xfId="40833"/>
    <cellStyle name="Título 2 106 2 2" xfId="40834"/>
    <cellStyle name="Título 2 106 2 3" xfId="40835"/>
    <cellStyle name="Título 2 106 3" xfId="40836"/>
    <cellStyle name="Título 2 106 4" xfId="40837"/>
    <cellStyle name="Título 2 107" xfId="40838"/>
    <cellStyle name="Título 2 107 2" xfId="40839"/>
    <cellStyle name="Título 2 107 2 2" xfId="40840"/>
    <cellStyle name="Título 2 107 2 3" xfId="40841"/>
    <cellStyle name="Título 2 107 3" xfId="40842"/>
    <cellStyle name="Título 2 107 4" xfId="40843"/>
    <cellStyle name="Título 2 108" xfId="40844"/>
    <cellStyle name="Título 2 108 2" xfId="40845"/>
    <cellStyle name="Título 2 108 2 2" xfId="40846"/>
    <cellStyle name="Título 2 108 2 3" xfId="40847"/>
    <cellStyle name="Título 2 108 3" xfId="40848"/>
    <cellStyle name="Título 2 108 4" xfId="40849"/>
    <cellStyle name="Título 2 109" xfId="40850"/>
    <cellStyle name="Título 2 109 2" xfId="40851"/>
    <cellStyle name="Título 2 109 2 2" xfId="40852"/>
    <cellStyle name="Título 2 109 2 3" xfId="40853"/>
    <cellStyle name="Título 2 109 3" xfId="40854"/>
    <cellStyle name="Título 2 109 4" xfId="40855"/>
    <cellStyle name="Título 2 11" xfId="40856"/>
    <cellStyle name="Título 2 11 2" xfId="40857"/>
    <cellStyle name="Título 2 11 2 2" xfId="40858"/>
    <cellStyle name="Título 2 11 2 3" xfId="40859"/>
    <cellStyle name="Título 2 11 3" xfId="40860"/>
    <cellStyle name="Título 2 11 4" xfId="40861"/>
    <cellStyle name="Título 2 110" xfId="40862"/>
    <cellStyle name="Título 2 110 2" xfId="40863"/>
    <cellStyle name="Título 2 110 2 2" xfId="40864"/>
    <cellStyle name="Título 2 110 2 3" xfId="40865"/>
    <cellStyle name="Título 2 110 3" xfId="40866"/>
    <cellStyle name="Título 2 110 4" xfId="40867"/>
    <cellStyle name="Título 2 111" xfId="40868"/>
    <cellStyle name="Título 2 111 2" xfId="40869"/>
    <cellStyle name="Título 2 111 2 2" xfId="40870"/>
    <cellStyle name="Título 2 111 2 3" xfId="40871"/>
    <cellStyle name="Título 2 111 3" xfId="40872"/>
    <cellStyle name="Título 2 111 4" xfId="40873"/>
    <cellStyle name="Título 2 112" xfId="40874"/>
    <cellStyle name="Título 2 112 2" xfId="40875"/>
    <cellStyle name="Título 2 112 2 2" xfId="40876"/>
    <cellStyle name="Título 2 112 2 3" xfId="40877"/>
    <cellStyle name="Título 2 112 3" xfId="40878"/>
    <cellStyle name="Título 2 112 4" xfId="40879"/>
    <cellStyle name="Título 2 113" xfId="40880"/>
    <cellStyle name="Título 2 113 2" xfId="40881"/>
    <cellStyle name="Título 2 113 2 2" xfId="40882"/>
    <cellStyle name="Título 2 113 2 3" xfId="40883"/>
    <cellStyle name="Título 2 113 3" xfId="40884"/>
    <cellStyle name="Título 2 113 4" xfId="40885"/>
    <cellStyle name="Título 2 114" xfId="40886"/>
    <cellStyle name="Título 2 114 2" xfId="40887"/>
    <cellStyle name="Título 2 114 2 2" xfId="40888"/>
    <cellStyle name="Título 2 114 2 3" xfId="40889"/>
    <cellStyle name="Título 2 114 3" xfId="40890"/>
    <cellStyle name="Título 2 114 4" xfId="40891"/>
    <cellStyle name="Título 2 115" xfId="40892"/>
    <cellStyle name="Título 2 115 2" xfId="40893"/>
    <cellStyle name="Título 2 115 2 2" xfId="40894"/>
    <cellStyle name="Título 2 115 2 3" xfId="40895"/>
    <cellStyle name="Título 2 115 3" xfId="40896"/>
    <cellStyle name="Título 2 115 4" xfId="40897"/>
    <cellStyle name="Título 2 116" xfId="40898"/>
    <cellStyle name="Título 2 116 2" xfId="40899"/>
    <cellStyle name="Título 2 116 2 2" xfId="40900"/>
    <cellStyle name="Título 2 116 2 3" xfId="40901"/>
    <cellStyle name="Título 2 116 3" xfId="40902"/>
    <cellStyle name="Título 2 116 4" xfId="40903"/>
    <cellStyle name="Título 2 117" xfId="40904"/>
    <cellStyle name="Título 2 117 2" xfId="40905"/>
    <cellStyle name="Título 2 117 2 2" xfId="40906"/>
    <cellStyle name="Título 2 117 2 3" xfId="40907"/>
    <cellStyle name="Título 2 117 3" xfId="40908"/>
    <cellStyle name="Título 2 117 4" xfId="40909"/>
    <cellStyle name="Título 2 118" xfId="40910"/>
    <cellStyle name="Título 2 118 2" xfId="40911"/>
    <cellStyle name="Título 2 118 2 2" xfId="40912"/>
    <cellStyle name="Título 2 118 2 3" xfId="40913"/>
    <cellStyle name="Título 2 118 3" xfId="40914"/>
    <cellStyle name="Título 2 118 4" xfId="40915"/>
    <cellStyle name="Título 2 119" xfId="40916"/>
    <cellStyle name="Título 2 119 2" xfId="40917"/>
    <cellStyle name="Título 2 119 2 2" xfId="40918"/>
    <cellStyle name="Título 2 119 2 3" xfId="40919"/>
    <cellStyle name="Título 2 119 3" xfId="40920"/>
    <cellStyle name="Título 2 119 4" xfId="40921"/>
    <cellStyle name="Título 2 12" xfId="40922"/>
    <cellStyle name="Título 2 12 2" xfId="40923"/>
    <cellStyle name="Título 2 12 2 2" xfId="40924"/>
    <cellStyle name="Título 2 12 2 3" xfId="40925"/>
    <cellStyle name="Título 2 12 3" xfId="40926"/>
    <cellStyle name="Título 2 12 4" xfId="40927"/>
    <cellStyle name="Título 2 120" xfId="40928"/>
    <cellStyle name="Título 2 120 2" xfId="40929"/>
    <cellStyle name="Título 2 120 2 2" xfId="40930"/>
    <cellStyle name="Título 2 120 2 3" xfId="40931"/>
    <cellStyle name="Título 2 120 3" xfId="40932"/>
    <cellStyle name="Título 2 120 4" xfId="40933"/>
    <cellStyle name="Título 2 121" xfId="40934"/>
    <cellStyle name="Título 2 121 2" xfId="40935"/>
    <cellStyle name="Título 2 121 2 2" xfId="40936"/>
    <cellStyle name="Título 2 121 2 3" xfId="40937"/>
    <cellStyle name="Título 2 121 3" xfId="40938"/>
    <cellStyle name="Título 2 121 4" xfId="40939"/>
    <cellStyle name="Título 2 122" xfId="40940"/>
    <cellStyle name="Título 2 122 2" xfId="40941"/>
    <cellStyle name="Título 2 122 2 2" xfId="40942"/>
    <cellStyle name="Título 2 122 2 3" xfId="40943"/>
    <cellStyle name="Título 2 122 3" xfId="40944"/>
    <cellStyle name="Título 2 122 4" xfId="40945"/>
    <cellStyle name="Título 2 123" xfId="40946"/>
    <cellStyle name="Título 2 123 2" xfId="40947"/>
    <cellStyle name="Título 2 123 2 2" xfId="40948"/>
    <cellStyle name="Título 2 123 2 3" xfId="40949"/>
    <cellStyle name="Título 2 123 3" xfId="40950"/>
    <cellStyle name="Título 2 123 4" xfId="40951"/>
    <cellStyle name="Título 2 124" xfId="40952"/>
    <cellStyle name="Título 2 124 2" xfId="40953"/>
    <cellStyle name="Título 2 124 2 2" xfId="40954"/>
    <cellStyle name="Título 2 124 2 3" xfId="40955"/>
    <cellStyle name="Título 2 124 3" xfId="40956"/>
    <cellStyle name="Título 2 124 4" xfId="40957"/>
    <cellStyle name="Título 2 125" xfId="40958"/>
    <cellStyle name="Título 2 125 2" xfId="40959"/>
    <cellStyle name="Título 2 125 2 2" xfId="40960"/>
    <cellStyle name="Título 2 125 2 3" xfId="40961"/>
    <cellStyle name="Título 2 125 3" xfId="40962"/>
    <cellStyle name="Título 2 125 4" xfId="40963"/>
    <cellStyle name="Título 2 126" xfId="40964"/>
    <cellStyle name="Título 2 126 2" xfId="40965"/>
    <cellStyle name="Título 2 126 2 2" xfId="40966"/>
    <cellStyle name="Título 2 126 2 3" xfId="40967"/>
    <cellStyle name="Título 2 126 3" xfId="40968"/>
    <cellStyle name="Título 2 126 4" xfId="40969"/>
    <cellStyle name="Título 2 127" xfId="40970"/>
    <cellStyle name="Título 2 127 2" xfId="40971"/>
    <cellStyle name="Título 2 127 2 2" xfId="40972"/>
    <cellStyle name="Título 2 127 2 3" xfId="40973"/>
    <cellStyle name="Título 2 127 3" xfId="40974"/>
    <cellStyle name="Título 2 127 4" xfId="40975"/>
    <cellStyle name="Título 2 128" xfId="40976"/>
    <cellStyle name="Título 2 128 2" xfId="40977"/>
    <cellStyle name="Título 2 128 2 2" xfId="40978"/>
    <cellStyle name="Título 2 128 2 3" xfId="40979"/>
    <cellStyle name="Título 2 128 3" xfId="40980"/>
    <cellStyle name="Título 2 128 4" xfId="40981"/>
    <cellStyle name="Título 2 129" xfId="40982"/>
    <cellStyle name="Título 2 129 2" xfId="40983"/>
    <cellStyle name="Título 2 129 2 2" xfId="40984"/>
    <cellStyle name="Título 2 129 2 3" xfId="40985"/>
    <cellStyle name="Título 2 129 3" xfId="40986"/>
    <cellStyle name="Título 2 129 4" xfId="40987"/>
    <cellStyle name="Título 2 13" xfId="40988"/>
    <cellStyle name="Título 2 13 2" xfId="40989"/>
    <cellStyle name="Título 2 13 2 2" xfId="40990"/>
    <cellStyle name="Título 2 13 2 3" xfId="40991"/>
    <cellStyle name="Título 2 13 3" xfId="40992"/>
    <cellStyle name="Título 2 13 4" xfId="40993"/>
    <cellStyle name="Título 2 130" xfId="40994"/>
    <cellStyle name="Título 2 130 2" xfId="40995"/>
    <cellStyle name="Título 2 130 2 2" xfId="40996"/>
    <cellStyle name="Título 2 130 2 3" xfId="40997"/>
    <cellStyle name="Título 2 130 3" xfId="40998"/>
    <cellStyle name="Título 2 130 4" xfId="40999"/>
    <cellStyle name="Título 2 131" xfId="41000"/>
    <cellStyle name="Título 2 131 2" xfId="41001"/>
    <cellStyle name="Título 2 131 2 2" xfId="41002"/>
    <cellStyle name="Título 2 131 2 3" xfId="41003"/>
    <cellStyle name="Título 2 131 3" xfId="41004"/>
    <cellStyle name="Título 2 131 4" xfId="41005"/>
    <cellStyle name="Título 2 132" xfId="41006"/>
    <cellStyle name="Título 2 132 2" xfId="41007"/>
    <cellStyle name="Título 2 132 2 2" xfId="41008"/>
    <cellStyle name="Título 2 132 2 3" xfId="41009"/>
    <cellStyle name="Título 2 132 3" xfId="41010"/>
    <cellStyle name="Título 2 132 4" xfId="41011"/>
    <cellStyle name="Título 2 133" xfId="41012"/>
    <cellStyle name="Título 2 133 2" xfId="41013"/>
    <cellStyle name="Título 2 133 2 2" xfId="41014"/>
    <cellStyle name="Título 2 133 2 3" xfId="41015"/>
    <cellStyle name="Título 2 133 3" xfId="41016"/>
    <cellStyle name="Título 2 133 4" xfId="41017"/>
    <cellStyle name="Título 2 134" xfId="41018"/>
    <cellStyle name="Título 2 134 2" xfId="41019"/>
    <cellStyle name="Título 2 134 2 2" xfId="41020"/>
    <cellStyle name="Título 2 134 2 3" xfId="41021"/>
    <cellStyle name="Título 2 134 3" xfId="41022"/>
    <cellStyle name="Título 2 134 4" xfId="41023"/>
    <cellStyle name="Título 2 135" xfId="41024"/>
    <cellStyle name="Título 2 135 2" xfId="41025"/>
    <cellStyle name="Título 2 135 2 2" xfId="41026"/>
    <cellStyle name="Título 2 135 2 3" xfId="41027"/>
    <cellStyle name="Título 2 135 3" xfId="41028"/>
    <cellStyle name="Título 2 135 4" xfId="41029"/>
    <cellStyle name="Título 2 136" xfId="41030"/>
    <cellStyle name="Título 2 136 2" xfId="41031"/>
    <cellStyle name="Título 2 136 2 2" xfId="41032"/>
    <cellStyle name="Título 2 136 2 3" xfId="41033"/>
    <cellStyle name="Título 2 136 3" xfId="41034"/>
    <cellStyle name="Título 2 136 4" xfId="41035"/>
    <cellStyle name="Título 2 137" xfId="41036"/>
    <cellStyle name="Título 2 137 2" xfId="41037"/>
    <cellStyle name="Título 2 137 2 2" xfId="41038"/>
    <cellStyle name="Título 2 137 2 3" xfId="41039"/>
    <cellStyle name="Título 2 137 3" xfId="41040"/>
    <cellStyle name="Título 2 137 4" xfId="41041"/>
    <cellStyle name="Título 2 138" xfId="41042"/>
    <cellStyle name="Título 2 138 2" xfId="41043"/>
    <cellStyle name="Título 2 138 2 2" xfId="41044"/>
    <cellStyle name="Título 2 138 2 3" xfId="41045"/>
    <cellStyle name="Título 2 138 3" xfId="41046"/>
    <cellStyle name="Título 2 138 4" xfId="41047"/>
    <cellStyle name="Título 2 139" xfId="41048"/>
    <cellStyle name="Título 2 139 2" xfId="41049"/>
    <cellStyle name="Título 2 139 2 2" xfId="41050"/>
    <cellStyle name="Título 2 139 2 3" xfId="41051"/>
    <cellStyle name="Título 2 139 3" xfId="41052"/>
    <cellStyle name="Título 2 139 4" xfId="41053"/>
    <cellStyle name="Título 2 14" xfId="41054"/>
    <cellStyle name="Título 2 14 2" xfId="41055"/>
    <cellStyle name="Título 2 14 2 2" xfId="41056"/>
    <cellStyle name="Título 2 14 2 3" xfId="41057"/>
    <cellStyle name="Título 2 14 3" xfId="41058"/>
    <cellStyle name="Título 2 14 4" xfId="41059"/>
    <cellStyle name="Título 2 140" xfId="41060"/>
    <cellStyle name="Título 2 140 2" xfId="41061"/>
    <cellStyle name="Título 2 140 2 2" xfId="41062"/>
    <cellStyle name="Título 2 140 2 3" xfId="41063"/>
    <cellStyle name="Título 2 140 3" xfId="41064"/>
    <cellStyle name="Título 2 140 4" xfId="41065"/>
    <cellStyle name="Título 2 141" xfId="41066"/>
    <cellStyle name="Título 2 141 2" xfId="41067"/>
    <cellStyle name="Título 2 141 2 2" xfId="41068"/>
    <cellStyle name="Título 2 141 2 3" xfId="41069"/>
    <cellStyle name="Título 2 141 3" xfId="41070"/>
    <cellStyle name="Título 2 141 4" xfId="41071"/>
    <cellStyle name="Título 2 142" xfId="41072"/>
    <cellStyle name="Título 2 142 2" xfId="41073"/>
    <cellStyle name="Título 2 142 2 2" xfId="41074"/>
    <cellStyle name="Título 2 142 2 3" xfId="41075"/>
    <cellStyle name="Título 2 142 3" xfId="41076"/>
    <cellStyle name="Título 2 142 4" xfId="41077"/>
    <cellStyle name="Título 2 143" xfId="41078"/>
    <cellStyle name="Título 2 143 2" xfId="41079"/>
    <cellStyle name="Título 2 143 2 2" xfId="41080"/>
    <cellStyle name="Título 2 143 2 3" xfId="41081"/>
    <cellStyle name="Título 2 143 3" xfId="41082"/>
    <cellStyle name="Título 2 143 4" xfId="41083"/>
    <cellStyle name="Título 2 144" xfId="41084"/>
    <cellStyle name="Título 2 144 2" xfId="41085"/>
    <cellStyle name="Título 2 144 2 2" xfId="41086"/>
    <cellStyle name="Título 2 144 2 3" xfId="41087"/>
    <cellStyle name="Título 2 144 3" xfId="41088"/>
    <cellStyle name="Título 2 144 4" xfId="41089"/>
    <cellStyle name="Título 2 145" xfId="41090"/>
    <cellStyle name="Título 2 145 2" xfId="41091"/>
    <cellStyle name="Título 2 145 2 2" xfId="41092"/>
    <cellStyle name="Título 2 145 2 3" xfId="41093"/>
    <cellStyle name="Título 2 145 3" xfId="41094"/>
    <cellStyle name="Título 2 145 4" xfId="41095"/>
    <cellStyle name="Título 2 146" xfId="41096"/>
    <cellStyle name="Título 2 146 2" xfId="41097"/>
    <cellStyle name="Título 2 146 2 2" xfId="41098"/>
    <cellStyle name="Título 2 146 2 3" xfId="41099"/>
    <cellStyle name="Título 2 146 3" xfId="41100"/>
    <cellStyle name="Título 2 146 4" xfId="41101"/>
    <cellStyle name="Título 2 147" xfId="41102"/>
    <cellStyle name="Título 2 147 2" xfId="41103"/>
    <cellStyle name="Título 2 147 2 2" xfId="41104"/>
    <cellStyle name="Título 2 147 2 3" xfId="41105"/>
    <cellStyle name="Título 2 147 3" xfId="41106"/>
    <cellStyle name="Título 2 147 4" xfId="41107"/>
    <cellStyle name="Título 2 148" xfId="41108"/>
    <cellStyle name="Título 2 148 2" xfId="41109"/>
    <cellStyle name="Título 2 148 2 2" xfId="41110"/>
    <cellStyle name="Título 2 148 2 3" xfId="41111"/>
    <cellStyle name="Título 2 148 3" xfId="41112"/>
    <cellStyle name="Título 2 148 4" xfId="41113"/>
    <cellStyle name="Título 2 149" xfId="41114"/>
    <cellStyle name="Título 2 149 2" xfId="41115"/>
    <cellStyle name="Título 2 149 2 2" xfId="41116"/>
    <cellStyle name="Título 2 149 2 3" xfId="41117"/>
    <cellStyle name="Título 2 149 3" xfId="41118"/>
    <cellStyle name="Título 2 149 4" xfId="41119"/>
    <cellStyle name="Título 2 15" xfId="41120"/>
    <cellStyle name="Título 2 15 2" xfId="41121"/>
    <cellStyle name="Título 2 15 2 2" xfId="41122"/>
    <cellStyle name="Título 2 15 2 3" xfId="41123"/>
    <cellStyle name="Título 2 15 3" xfId="41124"/>
    <cellStyle name="Título 2 15 4" xfId="41125"/>
    <cellStyle name="Título 2 150" xfId="41126"/>
    <cellStyle name="Título 2 150 2" xfId="41127"/>
    <cellStyle name="Título 2 150 2 2" xfId="41128"/>
    <cellStyle name="Título 2 150 2 3" xfId="41129"/>
    <cellStyle name="Título 2 150 3" xfId="41130"/>
    <cellStyle name="Título 2 150 4" xfId="41131"/>
    <cellStyle name="Título 2 151" xfId="41132"/>
    <cellStyle name="Título 2 151 2" xfId="41133"/>
    <cellStyle name="Título 2 151 2 2" xfId="41134"/>
    <cellStyle name="Título 2 151 2 3" xfId="41135"/>
    <cellStyle name="Título 2 151 3" xfId="41136"/>
    <cellStyle name="Título 2 151 4" xfId="41137"/>
    <cellStyle name="Título 2 152" xfId="41138"/>
    <cellStyle name="Título 2 152 2" xfId="41139"/>
    <cellStyle name="Título 2 152 2 2" xfId="41140"/>
    <cellStyle name="Título 2 152 2 3" xfId="41141"/>
    <cellStyle name="Título 2 152 3" xfId="41142"/>
    <cellStyle name="Título 2 152 4" xfId="41143"/>
    <cellStyle name="Título 2 153" xfId="41144"/>
    <cellStyle name="Título 2 153 2" xfId="41145"/>
    <cellStyle name="Título 2 153 2 2" xfId="41146"/>
    <cellStyle name="Título 2 153 2 3" xfId="41147"/>
    <cellStyle name="Título 2 153 3" xfId="41148"/>
    <cellStyle name="Título 2 153 4" xfId="41149"/>
    <cellStyle name="Título 2 154" xfId="41150"/>
    <cellStyle name="Título 2 154 2" xfId="41151"/>
    <cellStyle name="Título 2 154 2 2" xfId="41152"/>
    <cellStyle name="Título 2 154 2 3" xfId="41153"/>
    <cellStyle name="Título 2 154 3" xfId="41154"/>
    <cellStyle name="Título 2 154 4" xfId="41155"/>
    <cellStyle name="Título 2 155" xfId="41156"/>
    <cellStyle name="Título 2 155 2" xfId="41157"/>
    <cellStyle name="Título 2 155 2 2" xfId="41158"/>
    <cellStyle name="Título 2 155 2 3" xfId="41159"/>
    <cellStyle name="Título 2 155 3" xfId="41160"/>
    <cellStyle name="Título 2 155 4" xfId="41161"/>
    <cellStyle name="Título 2 156" xfId="41162"/>
    <cellStyle name="Título 2 156 2" xfId="41163"/>
    <cellStyle name="Título 2 156 2 2" xfId="41164"/>
    <cellStyle name="Título 2 156 2 3" xfId="41165"/>
    <cellStyle name="Título 2 156 3" xfId="41166"/>
    <cellStyle name="Título 2 156 4" xfId="41167"/>
    <cellStyle name="Título 2 157" xfId="41168"/>
    <cellStyle name="Título 2 157 2" xfId="41169"/>
    <cellStyle name="Título 2 157 2 2" xfId="41170"/>
    <cellStyle name="Título 2 157 2 3" xfId="41171"/>
    <cellStyle name="Título 2 157 3" xfId="41172"/>
    <cellStyle name="Título 2 157 4" xfId="41173"/>
    <cellStyle name="Título 2 158" xfId="41174"/>
    <cellStyle name="Título 2 158 2" xfId="41175"/>
    <cellStyle name="Título 2 158 2 2" xfId="41176"/>
    <cellStyle name="Título 2 158 2 3" xfId="41177"/>
    <cellStyle name="Título 2 158 3" xfId="41178"/>
    <cellStyle name="Título 2 158 4" xfId="41179"/>
    <cellStyle name="Título 2 159" xfId="41180"/>
    <cellStyle name="Título 2 159 2" xfId="41181"/>
    <cellStyle name="Título 2 159 2 2" xfId="41182"/>
    <cellStyle name="Título 2 159 2 3" xfId="41183"/>
    <cellStyle name="Título 2 159 3" xfId="41184"/>
    <cellStyle name="Título 2 159 4" xfId="41185"/>
    <cellStyle name="Título 2 16" xfId="41186"/>
    <cellStyle name="Título 2 16 2" xfId="41187"/>
    <cellStyle name="Título 2 16 2 2" xfId="41188"/>
    <cellStyle name="Título 2 16 2 3" xfId="41189"/>
    <cellStyle name="Título 2 16 3" xfId="41190"/>
    <cellStyle name="Título 2 16 4" xfId="41191"/>
    <cellStyle name="Título 2 160" xfId="41192"/>
    <cellStyle name="Título 2 160 2" xfId="41193"/>
    <cellStyle name="Título 2 160 2 2" xfId="41194"/>
    <cellStyle name="Título 2 160 2 3" xfId="41195"/>
    <cellStyle name="Título 2 160 3" xfId="41196"/>
    <cellStyle name="Título 2 160 4" xfId="41197"/>
    <cellStyle name="Título 2 161" xfId="41198"/>
    <cellStyle name="Título 2 161 2" xfId="41199"/>
    <cellStyle name="Título 2 161 2 2" xfId="41200"/>
    <cellStyle name="Título 2 161 2 3" xfId="41201"/>
    <cellStyle name="Título 2 161 3" xfId="41202"/>
    <cellStyle name="Título 2 161 4" xfId="41203"/>
    <cellStyle name="Título 2 162" xfId="41204"/>
    <cellStyle name="Título 2 162 2" xfId="41205"/>
    <cellStyle name="Título 2 162 2 2" xfId="41206"/>
    <cellStyle name="Título 2 162 2 3" xfId="41207"/>
    <cellStyle name="Título 2 162 3" xfId="41208"/>
    <cellStyle name="Título 2 162 4" xfId="41209"/>
    <cellStyle name="Título 2 163" xfId="41210"/>
    <cellStyle name="Título 2 163 2" xfId="41211"/>
    <cellStyle name="Título 2 163 2 2" xfId="41212"/>
    <cellStyle name="Título 2 163 2 3" xfId="41213"/>
    <cellStyle name="Título 2 163 3" xfId="41214"/>
    <cellStyle name="Título 2 163 4" xfId="41215"/>
    <cellStyle name="Título 2 164" xfId="41216"/>
    <cellStyle name="Título 2 164 2" xfId="41217"/>
    <cellStyle name="Título 2 164 2 2" xfId="41218"/>
    <cellStyle name="Título 2 164 2 3" xfId="41219"/>
    <cellStyle name="Título 2 164 3" xfId="41220"/>
    <cellStyle name="Título 2 164 4" xfId="41221"/>
    <cellStyle name="Título 2 165" xfId="41222"/>
    <cellStyle name="Título 2 165 2" xfId="41223"/>
    <cellStyle name="Título 2 165 2 2" xfId="41224"/>
    <cellStyle name="Título 2 165 2 3" xfId="41225"/>
    <cellStyle name="Título 2 165 3" xfId="41226"/>
    <cellStyle name="Título 2 165 4" xfId="41227"/>
    <cellStyle name="Título 2 166" xfId="41228"/>
    <cellStyle name="Título 2 166 2" xfId="41229"/>
    <cellStyle name="Título 2 166 2 2" xfId="41230"/>
    <cellStyle name="Título 2 166 2 3" xfId="41231"/>
    <cellStyle name="Título 2 166 3" xfId="41232"/>
    <cellStyle name="Título 2 166 4" xfId="41233"/>
    <cellStyle name="Título 2 167" xfId="41234"/>
    <cellStyle name="Título 2 167 2" xfId="41235"/>
    <cellStyle name="Título 2 167 2 2" xfId="41236"/>
    <cellStyle name="Título 2 167 2 3" xfId="41237"/>
    <cellStyle name="Título 2 167 3" xfId="41238"/>
    <cellStyle name="Título 2 167 4" xfId="41239"/>
    <cellStyle name="Título 2 168" xfId="41240"/>
    <cellStyle name="Título 2 168 2" xfId="41241"/>
    <cellStyle name="Título 2 168 2 2" xfId="41242"/>
    <cellStyle name="Título 2 168 2 3" xfId="41243"/>
    <cellStyle name="Título 2 168 3" xfId="41244"/>
    <cellStyle name="Título 2 168 4" xfId="41245"/>
    <cellStyle name="Título 2 169" xfId="41246"/>
    <cellStyle name="Título 2 169 2" xfId="41247"/>
    <cellStyle name="Título 2 169 2 2" xfId="41248"/>
    <cellStyle name="Título 2 169 2 3" xfId="41249"/>
    <cellStyle name="Título 2 169 3" xfId="41250"/>
    <cellStyle name="Título 2 169 4" xfId="41251"/>
    <cellStyle name="Título 2 17" xfId="41252"/>
    <cellStyle name="Título 2 17 2" xfId="41253"/>
    <cellStyle name="Título 2 17 2 2" xfId="41254"/>
    <cellStyle name="Título 2 17 2 3" xfId="41255"/>
    <cellStyle name="Título 2 17 3" xfId="41256"/>
    <cellStyle name="Título 2 17 4" xfId="41257"/>
    <cellStyle name="Título 2 170" xfId="41258"/>
    <cellStyle name="Título 2 170 2" xfId="41259"/>
    <cellStyle name="Título 2 170 2 2" xfId="41260"/>
    <cellStyle name="Título 2 170 2 3" xfId="41261"/>
    <cellStyle name="Título 2 170 3" xfId="41262"/>
    <cellStyle name="Título 2 170 4" xfId="41263"/>
    <cellStyle name="Título 2 171" xfId="41264"/>
    <cellStyle name="Título 2 171 2" xfId="41265"/>
    <cellStyle name="Título 2 171 2 2" xfId="41266"/>
    <cellStyle name="Título 2 171 2 3" xfId="41267"/>
    <cellStyle name="Título 2 171 3" xfId="41268"/>
    <cellStyle name="Título 2 171 4" xfId="41269"/>
    <cellStyle name="Título 2 172" xfId="41270"/>
    <cellStyle name="Título 2 172 2" xfId="41271"/>
    <cellStyle name="Título 2 172 2 2" xfId="41272"/>
    <cellStyle name="Título 2 172 2 3" xfId="41273"/>
    <cellStyle name="Título 2 172 3" xfId="41274"/>
    <cellStyle name="Título 2 172 4" xfId="41275"/>
    <cellStyle name="Título 2 173" xfId="41276"/>
    <cellStyle name="Título 2 173 2" xfId="41277"/>
    <cellStyle name="Título 2 173 2 2" xfId="41278"/>
    <cellStyle name="Título 2 173 2 3" xfId="41279"/>
    <cellStyle name="Título 2 173 3" xfId="41280"/>
    <cellStyle name="Título 2 173 4" xfId="41281"/>
    <cellStyle name="Título 2 174" xfId="41282"/>
    <cellStyle name="Título 2 174 2" xfId="41283"/>
    <cellStyle name="Título 2 174 2 2" xfId="41284"/>
    <cellStyle name="Título 2 174 2 3" xfId="41285"/>
    <cellStyle name="Título 2 174 3" xfId="41286"/>
    <cellStyle name="Título 2 174 4" xfId="41287"/>
    <cellStyle name="Título 2 175" xfId="41288"/>
    <cellStyle name="Título 2 175 2" xfId="41289"/>
    <cellStyle name="Título 2 175 2 2" xfId="41290"/>
    <cellStyle name="Título 2 175 2 3" xfId="41291"/>
    <cellStyle name="Título 2 175 3" xfId="41292"/>
    <cellStyle name="Título 2 175 4" xfId="41293"/>
    <cellStyle name="Título 2 176" xfId="41294"/>
    <cellStyle name="Título 2 176 2" xfId="41295"/>
    <cellStyle name="Título 2 176 2 2" xfId="41296"/>
    <cellStyle name="Título 2 176 2 3" xfId="41297"/>
    <cellStyle name="Título 2 176 3" xfId="41298"/>
    <cellStyle name="Título 2 176 4" xfId="41299"/>
    <cellStyle name="Título 2 177" xfId="41300"/>
    <cellStyle name="Título 2 177 2" xfId="41301"/>
    <cellStyle name="Título 2 177 2 2" xfId="41302"/>
    <cellStyle name="Título 2 177 2 3" xfId="41303"/>
    <cellStyle name="Título 2 177 3" xfId="41304"/>
    <cellStyle name="Título 2 177 4" xfId="41305"/>
    <cellStyle name="Título 2 178" xfId="41306"/>
    <cellStyle name="Título 2 178 2" xfId="41307"/>
    <cellStyle name="Título 2 178 2 2" xfId="41308"/>
    <cellStyle name="Título 2 178 2 3" xfId="41309"/>
    <cellStyle name="Título 2 178 3" xfId="41310"/>
    <cellStyle name="Título 2 178 4" xfId="41311"/>
    <cellStyle name="Título 2 179" xfId="41312"/>
    <cellStyle name="Título 2 179 2" xfId="41313"/>
    <cellStyle name="Título 2 179 2 2" xfId="41314"/>
    <cellStyle name="Título 2 179 2 3" xfId="41315"/>
    <cellStyle name="Título 2 179 3" xfId="41316"/>
    <cellStyle name="Título 2 179 4" xfId="41317"/>
    <cellStyle name="Título 2 18" xfId="41318"/>
    <cellStyle name="Título 2 18 2" xfId="41319"/>
    <cellStyle name="Título 2 18 2 2" xfId="41320"/>
    <cellStyle name="Título 2 18 2 3" xfId="41321"/>
    <cellStyle name="Título 2 18 3" xfId="41322"/>
    <cellStyle name="Título 2 18 4" xfId="41323"/>
    <cellStyle name="Título 2 180" xfId="41324"/>
    <cellStyle name="Título 2 180 2" xfId="41325"/>
    <cellStyle name="Título 2 180 2 2" xfId="41326"/>
    <cellStyle name="Título 2 180 2 3" xfId="41327"/>
    <cellStyle name="Título 2 180 3" xfId="41328"/>
    <cellStyle name="Título 2 180 4" xfId="41329"/>
    <cellStyle name="Título 2 181" xfId="41330"/>
    <cellStyle name="Título 2 181 2" xfId="41331"/>
    <cellStyle name="Título 2 181 2 2" xfId="41332"/>
    <cellStyle name="Título 2 181 2 3" xfId="41333"/>
    <cellStyle name="Título 2 181 3" xfId="41334"/>
    <cellStyle name="Título 2 181 4" xfId="41335"/>
    <cellStyle name="Título 2 182" xfId="41336"/>
    <cellStyle name="Título 2 182 2" xfId="41337"/>
    <cellStyle name="Título 2 182 2 2" xfId="41338"/>
    <cellStyle name="Título 2 182 2 3" xfId="41339"/>
    <cellStyle name="Título 2 182 3" xfId="41340"/>
    <cellStyle name="Título 2 182 4" xfId="41341"/>
    <cellStyle name="Título 2 183" xfId="41342"/>
    <cellStyle name="Título 2 183 2" xfId="41343"/>
    <cellStyle name="Título 2 183 2 2" xfId="41344"/>
    <cellStyle name="Título 2 183 2 3" xfId="41345"/>
    <cellStyle name="Título 2 183 3" xfId="41346"/>
    <cellStyle name="Título 2 183 4" xfId="41347"/>
    <cellStyle name="Título 2 184" xfId="41348"/>
    <cellStyle name="Título 2 184 2" xfId="41349"/>
    <cellStyle name="Título 2 184 2 2" xfId="41350"/>
    <cellStyle name="Título 2 184 2 3" xfId="41351"/>
    <cellStyle name="Título 2 184 3" xfId="41352"/>
    <cellStyle name="Título 2 184 4" xfId="41353"/>
    <cellStyle name="Título 2 185" xfId="41354"/>
    <cellStyle name="Título 2 185 2" xfId="41355"/>
    <cellStyle name="Título 2 185 2 2" xfId="41356"/>
    <cellStyle name="Título 2 185 2 3" xfId="41357"/>
    <cellStyle name="Título 2 185 3" xfId="41358"/>
    <cellStyle name="Título 2 185 4" xfId="41359"/>
    <cellStyle name="Título 2 186" xfId="41360"/>
    <cellStyle name="Título 2 186 2" xfId="41361"/>
    <cellStyle name="Título 2 186 2 2" xfId="41362"/>
    <cellStyle name="Título 2 186 2 3" xfId="41363"/>
    <cellStyle name="Título 2 186 3" xfId="41364"/>
    <cellStyle name="Título 2 186 4" xfId="41365"/>
    <cellStyle name="Título 2 187" xfId="41366"/>
    <cellStyle name="Título 2 187 2" xfId="41367"/>
    <cellStyle name="Título 2 187 2 2" xfId="41368"/>
    <cellStyle name="Título 2 187 2 3" xfId="41369"/>
    <cellStyle name="Título 2 187 3" xfId="41370"/>
    <cellStyle name="Título 2 187 4" xfId="41371"/>
    <cellStyle name="Título 2 188" xfId="41372"/>
    <cellStyle name="Título 2 188 2" xfId="41373"/>
    <cellStyle name="Título 2 188 2 2" xfId="41374"/>
    <cellStyle name="Título 2 188 2 3" xfId="41375"/>
    <cellStyle name="Título 2 188 3" xfId="41376"/>
    <cellStyle name="Título 2 188 4" xfId="41377"/>
    <cellStyle name="Título 2 189" xfId="41378"/>
    <cellStyle name="Título 2 189 2" xfId="41379"/>
    <cellStyle name="Título 2 189 2 2" xfId="41380"/>
    <cellStyle name="Título 2 189 2 3" xfId="41381"/>
    <cellStyle name="Título 2 189 3" xfId="41382"/>
    <cellStyle name="Título 2 189 4" xfId="41383"/>
    <cellStyle name="Título 2 19" xfId="41384"/>
    <cellStyle name="Título 2 19 2" xfId="41385"/>
    <cellStyle name="Título 2 19 2 2" xfId="41386"/>
    <cellStyle name="Título 2 19 2 3" xfId="41387"/>
    <cellStyle name="Título 2 19 3" xfId="41388"/>
    <cellStyle name="Título 2 19 4" xfId="41389"/>
    <cellStyle name="Título 2 190" xfId="41390"/>
    <cellStyle name="Título 2 190 2" xfId="41391"/>
    <cellStyle name="Título 2 190 2 2" xfId="41392"/>
    <cellStyle name="Título 2 190 2 3" xfId="41393"/>
    <cellStyle name="Título 2 190 3" xfId="41394"/>
    <cellStyle name="Título 2 190 4" xfId="41395"/>
    <cellStyle name="Título 2 2" xfId="221"/>
    <cellStyle name="Título 2 2 10" xfId="41396"/>
    <cellStyle name="Título 2 2 11" xfId="41397"/>
    <cellStyle name="Título 2 2 12" xfId="41398"/>
    <cellStyle name="Título 2 2 13" xfId="41399"/>
    <cellStyle name="Título 2 2 14" xfId="41400"/>
    <cellStyle name="Título 2 2 15" xfId="41401"/>
    <cellStyle name="Título 2 2 2" xfId="41402"/>
    <cellStyle name="Título 2 2 2 2" xfId="41403"/>
    <cellStyle name="Título 2 2 2 3" xfId="41404"/>
    <cellStyle name="Título 2 2 3" xfId="41405"/>
    <cellStyle name="Título 2 2 4" xfId="41406"/>
    <cellStyle name="Título 2 2 5" xfId="41407"/>
    <cellStyle name="Título 2 2 6" xfId="41408"/>
    <cellStyle name="Título 2 2 7" xfId="41409"/>
    <cellStyle name="Título 2 2 8" xfId="41410"/>
    <cellStyle name="Título 2 2 9" xfId="41411"/>
    <cellStyle name="Título 2 20" xfId="41412"/>
    <cellStyle name="Título 2 20 2" xfId="41413"/>
    <cellStyle name="Título 2 20 2 2" xfId="41414"/>
    <cellStyle name="Título 2 20 2 3" xfId="41415"/>
    <cellStyle name="Título 2 20 3" xfId="41416"/>
    <cellStyle name="Título 2 20 4" xfId="41417"/>
    <cellStyle name="Título 2 21" xfId="41418"/>
    <cellStyle name="Título 2 21 2" xfId="41419"/>
    <cellStyle name="Título 2 21 2 2" xfId="41420"/>
    <cellStyle name="Título 2 21 2 3" xfId="41421"/>
    <cellStyle name="Título 2 21 3" xfId="41422"/>
    <cellStyle name="Título 2 21 4" xfId="41423"/>
    <cellStyle name="Título 2 22" xfId="41424"/>
    <cellStyle name="Título 2 22 2" xfId="41425"/>
    <cellStyle name="Título 2 22 2 2" xfId="41426"/>
    <cellStyle name="Título 2 22 2 3" xfId="41427"/>
    <cellStyle name="Título 2 22 3" xfId="41428"/>
    <cellStyle name="Título 2 22 4" xfId="41429"/>
    <cellStyle name="Título 2 23" xfId="41430"/>
    <cellStyle name="Título 2 23 2" xfId="41431"/>
    <cellStyle name="Título 2 23 2 2" xfId="41432"/>
    <cellStyle name="Título 2 23 2 3" xfId="41433"/>
    <cellStyle name="Título 2 23 3" xfId="41434"/>
    <cellStyle name="Título 2 23 4" xfId="41435"/>
    <cellStyle name="Título 2 24" xfId="41436"/>
    <cellStyle name="Título 2 24 2" xfId="41437"/>
    <cellStyle name="Título 2 24 2 2" xfId="41438"/>
    <cellStyle name="Título 2 24 2 3" xfId="41439"/>
    <cellStyle name="Título 2 24 3" xfId="41440"/>
    <cellStyle name="Título 2 24 4" xfId="41441"/>
    <cellStyle name="Título 2 25" xfId="41442"/>
    <cellStyle name="Título 2 25 2" xfId="41443"/>
    <cellStyle name="Título 2 25 2 2" xfId="41444"/>
    <cellStyle name="Título 2 25 2 3" xfId="41445"/>
    <cellStyle name="Título 2 25 3" xfId="41446"/>
    <cellStyle name="Título 2 25 4" xfId="41447"/>
    <cellStyle name="Título 2 26" xfId="41448"/>
    <cellStyle name="Título 2 26 2" xfId="41449"/>
    <cellStyle name="Título 2 26 2 2" xfId="41450"/>
    <cellStyle name="Título 2 26 2 3" xfId="41451"/>
    <cellStyle name="Título 2 26 3" xfId="41452"/>
    <cellStyle name="Título 2 26 4" xfId="41453"/>
    <cellStyle name="Título 2 27" xfId="41454"/>
    <cellStyle name="Título 2 27 2" xfId="41455"/>
    <cellStyle name="Título 2 27 2 2" xfId="41456"/>
    <cellStyle name="Título 2 27 2 3" xfId="41457"/>
    <cellStyle name="Título 2 27 3" xfId="41458"/>
    <cellStyle name="Título 2 27 4" xfId="41459"/>
    <cellStyle name="Título 2 28" xfId="41460"/>
    <cellStyle name="Título 2 28 2" xfId="41461"/>
    <cellStyle name="Título 2 28 2 2" xfId="41462"/>
    <cellStyle name="Título 2 28 2 3" xfId="41463"/>
    <cellStyle name="Título 2 28 3" xfId="41464"/>
    <cellStyle name="Título 2 28 4" xfId="41465"/>
    <cellStyle name="Título 2 29" xfId="41466"/>
    <cellStyle name="Título 2 29 2" xfId="41467"/>
    <cellStyle name="Título 2 29 2 2" xfId="41468"/>
    <cellStyle name="Título 2 29 2 3" xfId="41469"/>
    <cellStyle name="Título 2 29 3" xfId="41470"/>
    <cellStyle name="Título 2 29 4" xfId="41471"/>
    <cellStyle name="Título 2 3" xfId="222"/>
    <cellStyle name="Título 2 3 2" xfId="41472"/>
    <cellStyle name="Título 2 3 2 2" xfId="41473"/>
    <cellStyle name="Título 2 3 2 3" xfId="41474"/>
    <cellStyle name="Título 2 3 3" xfId="41475"/>
    <cellStyle name="Título 2 3 4" xfId="41476"/>
    <cellStyle name="Título 2 3 5" xfId="41477"/>
    <cellStyle name="Título 2 30" xfId="41478"/>
    <cellStyle name="Título 2 30 2" xfId="41479"/>
    <cellStyle name="Título 2 30 2 2" xfId="41480"/>
    <cellStyle name="Título 2 30 2 3" xfId="41481"/>
    <cellStyle name="Título 2 30 3" xfId="41482"/>
    <cellStyle name="Título 2 30 4" xfId="41483"/>
    <cellStyle name="Título 2 31" xfId="41484"/>
    <cellStyle name="Título 2 31 2" xfId="41485"/>
    <cellStyle name="Título 2 31 2 2" xfId="41486"/>
    <cellStyle name="Título 2 31 2 3" xfId="41487"/>
    <cellStyle name="Título 2 31 3" xfId="41488"/>
    <cellStyle name="Título 2 31 4" xfId="41489"/>
    <cellStyle name="Título 2 32" xfId="41490"/>
    <cellStyle name="Título 2 32 2" xfId="41491"/>
    <cellStyle name="Título 2 32 2 2" xfId="41492"/>
    <cellStyle name="Título 2 32 2 3" xfId="41493"/>
    <cellStyle name="Título 2 32 3" xfId="41494"/>
    <cellStyle name="Título 2 32 4" xfId="41495"/>
    <cellStyle name="Título 2 33" xfId="41496"/>
    <cellStyle name="Título 2 33 2" xfId="41497"/>
    <cellStyle name="Título 2 33 2 2" xfId="41498"/>
    <cellStyle name="Título 2 33 2 3" xfId="41499"/>
    <cellStyle name="Título 2 33 3" xfId="41500"/>
    <cellStyle name="Título 2 33 4" xfId="41501"/>
    <cellStyle name="Título 2 34" xfId="41502"/>
    <cellStyle name="Título 2 34 2" xfId="41503"/>
    <cellStyle name="Título 2 34 2 2" xfId="41504"/>
    <cellStyle name="Título 2 34 2 3" xfId="41505"/>
    <cellStyle name="Título 2 34 3" xfId="41506"/>
    <cellStyle name="Título 2 34 4" xfId="41507"/>
    <cellStyle name="Título 2 35" xfId="41508"/>
    <cellStyle name="Título 2 35 2" xfId="41509"/>
    <cellStyle name="Título 2 35 2 2" xfId="41510"/>
    <cellStyle name="Título 2 35 2 3" xfId="41511"/>
    <cellStyle name="Título 2 35 3" xfId="41512"/>
    <cellStyle name="Título 2 35 4" xfId="41513"/>
    <cellStyle name="Título 2 36" xfId="41514"/>
    <cellStyle name="Título 2 36 2" xfId="41515"/>
    <cellStyle name="Título 2 36 2 2" xfId="41516"/>
    <cellStyle name="Título 2 36 2 3" xfId="41517"/>
    <cellStyle name="Título 2 36 3" xfId="41518"/>
    <cellStyle name="Título 2 36 4" xfId="41519"/>
    <cellStyle name="Título 2 37" xfId="41520"/>
    <cellStyle name="Título 2 37 2" xfId="41521"/>
    <cellStyle name="Título 2 37 2 2" xfId="41522"/>
    <cellStyle name="Título 2 37 2 3" xfId="41523"/>
    <cellStyle name="Título 2 37 3" xfId="41524"/>
    <cellStyle name="Título 2 37 4" xfId="41525"/>
    <cellStyle name="Título 2 38" xfId="41526"/>
    <cellStyle name="Título 2 38 2" xfId="41527"/>
    <cellStyle name="Título 2 38 2 2" xfId="41528"/>
    <cellStyle name="Título 2 38 2 3" xfId="41529"/>
    <cellStyle name="Título 2 38 3" xfId="41530"/>
    <cellStyle name="Título 2 38 4" xfId="41531"/>
    <cellStyle name="Título 2 39" xfId="41532"/>
    <cellStyle name="Título 2 39 2" xfId="41533"/>
    <cellStyle name="Título 2 39 2 2" xfId="41534"/>
    <cellStyle name="Título 2 39 2 3" xfId="41535"/>
    <cellStyle name="Título 2 39 3" xfId="41536"/>
    <cellStyle name="Título 2 39 4" xfId="41537"/>
    <cellStyle name="Título 2 4" xfId="223"/>
    <cellStyle name="Título 2 4 2" xfId="41538"/>
    <cellStyle name="Título 2 4 2 2" xfId="41539"/>
    <cellStyle name="Título 2 4 2 3" xfId="41540"/>
    <cellStyle name="Título 2 4 3" xfId="41541"/>
    <cellStyle name="Título 2 4 4" xfId="41542"/>
    <cellStyle name="Título 2 4 5" xfId="41543"/>
    <cellStyle name="Título 2 40" xfId="41544"/>
    <cellStyle name="Título 2 40 2" xfId="41545"/>
    <cellStyle name="Título 2 40 2 2" xfId="41546"/>
    <cellStyle name="Título 2 40 2 3" xfId="41547"/>
    <cellStyle name="Título 2 40 3" xfId="41548"/>
    <cellStyle name="Título 2 40 4" xfId="41549"/>
    <cellStyle name="Título 2 41" xfId="41550"/>
    <cellStyle name="Título 2 41 2" xfId="41551"/>
    <cellStyle name="Título 2 41 2 2" xfId="41552"/>
    <cellStyle name="Título 2 41 2 3" xfId="41553"/>
    <cellStyle name="Título 2 41 3" xfId="41554"/>
    <cellStyle name="Título 2 41 4" xfId="41555"/>
    <cellStyle name="Título 2 42" xfId="41556"/>
    <cellStyle name="Título 2 42 2" xfId="41557"/>
    <cellStyle name="Título 2 42 2 2" xfId="41558"/>
    <cellStyle name="Título 2 42 2 3" xfId="41559"/>
    <cellStyle name="Título 2 42 3" xfId="41560"/>
    <cellStyle name="Título 2 42 4" xfId="41561"/>
    <cellStyle name="Título 2 43" xfId="41562"/>
    <cellStyle name="Título 2 43 2" xfId="41563"/>
    <cellStyle name="Título 2 43 2 2" xfId="41564"/>
    <cellStyle name="Título 2 43 2 3" xfId="41565"/>
    <cellStyle name="Título 2 43 3" xfId="41566"/>
    <cellStyle name="Título 2 43 4" xfId="41567"/>
    <cellStyle name="Título 2 44" xfId="41568"/>
    <cellStyle name="Título 2 44 2" xfId="41569"/>
    <cellStyle name="Título 2 44 2 2" xfId="41570"/>
    <cellStyle name="Título 2 44 2 3" xfId="41571"/>
    <cellStyle name="Título 2 44 3" xfId="41572"/>
    <cellStyle name="Título 2 44 4" xfId="41573"/>
    <cellStyle name="Título 2 45" xfId="41574"/>
    <cellStyle name="Título 2 45 2" xfId="41575"/>
    <cellStyle name="Título 2 45 2 2" xfId="41576"/>
    <cellStyle name="Título 2 45 2 3" xfId="41577"/>
    <cellStyle name="Título 2 45 3" xfId="41578"/>
    <cellStyle name="Título 2 45 4" xfId="41579"/>
    <cellStyle name="Título 2 46" xfId="41580"/>
    <cellStyle name="Título 2 46 2" xfId="41581"/>
    <cellStyle name="Título 2 46 2 2" xfId="41582"/>
    <cellStyle name="Título 2 46 2 3" xfId="41583"/>
    <cellStyle name="Título 2 46 3" xfId="41584"/>
    <cellStyle name="Título 2 46 4" xfId="41585"/>
    <cellStyle name="Título 2 47" xfId="41586"/>
    <cellStyle name="Título 2 47 2" xfId="41587"/>
    <cellStyle name="Título 2 47 2 2" xfId="41588"/>
    <cellStyle name="Título 2 47 2 3" xfId="41589"/>
    <cellStyle name="Título 2 47 3" xfId="41590"/>
    <cellStyle name="Título 2 47 4" xfId="41591"/>
    <cellStyle name="Título 2 48" xfId="41592"/>
    <cellStyle name="Título 2 48 2" xfId="41593"/>
    <cellStyle name="Título 2 48 2 2" xfId="41594"/>
    <cellStyle name="Título 2 48 2 3" xfId="41595"/>
    <cellStyle name="Título 2 48 3" xfId="41596"/>
    <cellStyle name="Título 2 48 4" xfId="41597"/>
    <cellStyle name="Título 2 49" xfId="41598"/>
    <cellStyle name="Título 2 49 2" xfId="41599"/>
    <cellStyle name="Título 2 49 2 2" xfId="41600"/>
    <cellStyle name="Título 2 49 2 3" xfId="41601"/>
    <cellStyle name="Título 2 49 3" xfId="41602"/>
    <cellStyle name="Título 2 49 4" xfId="41603"/>
    <cellStyle name="Título 2 5" xfId="41604"/>
    <cellStyle name="Título 2 5 2" xfId="41605"/>
    <cellStyle name="Título 2 5 2 2" xfId="41606"/>
    <cellStyle name="Título 2 5 2 3" xfId="41607"/>
    <cellStyle name="Título 2 5 3" xfId="41608"/>
    <cellStyle name="Título 2 5 4" xfId="41609"/>
    <cellStyle name="Título 2 50" xfId="41610"/>
    <cellStyle name="Título 2 50 2" xfId="41611"/>
    <cellStyle name="Título 2 50 2 2" xfId="41612"/>
    <cellStyle name="Título 2 50 2 3" xfId="41613"/>
    <cellStyle name="Título 2 50 3" xfId="41614"/>
    <cellStyle name="Título 2 50 4" xfId="41615"/>
    <cellStyle name="Título 2 51" xfId="41616"/>
    <cellStyle name="Título 2 51 2" xfId="41617"/>
    <cellStyle name="Título 2 51 2 2" xfId="41618"/>
    <cellStyle name="Título 2 51 2 3" xfId="41619"/>
    <cellStyle name="Título 2 51 3" xfId="41620"/>
    <cellStyle name="Título 2 51 4" xfId="41621"/>
    <cellStyle name="Título 2 52" xfId="41622"/>
    <cellStyle name="Título 2 52 2" xfId="41623"/>
    <cellStyle name="Título 2 52 2 2" xfId="41624"/>
    <cellStyle name="Título 2 52 2 3" xfId="41625"/>
    <cellStyle name="Título 2 52 3" xfId="41626"/>
    <cellStyle name="Título 2 52 4" xfId="41627"/>
    <cellStyle name="Título 2 53" xfId="41628"/>
    <cellStyle name="Título 2 53 2" xfId="41629"/>
    <cellStyle name="Título 2 53 2 2" xfId="41630"/>
    <cellStyle name="Título 2 53 2 3" xfId="41631"/>
    <cellStyle name="Título 2 53 3" xfId="41632"/>
    <cellStyle name="Título 2 53 4" xfId="41633"/>
    <cellStyle name="Título 2 54" xfId="41634"/>
    <cellStyle name="Título 2 54 2" xfId="41635"/>
    <cellStyle name="Título 2 54 2 2" xfId="41636"/>
    <cellStyle name="Título 2 54 2 3" xfId="41637"/>
    <cellStyle name="Título 2 54 3" xfId="41638"/>
    <cellStyle name="Título 2 54 4" xfId="41639"/>
    <cellStyle name="Título 2 55" xfId="41640"/>
    <cellStyle name="Título 2 55 2" xfId="41641"/>
    <cellStyle name="Título 2 55 2 2" xfId="41642"/>
    <cellStyle name="Título 2 55 2 3" xfId="41643"/>
    <cellStyle name="Título 2 55 3" xfId="41644"/>
    <cellStyle name="Título 2 55 4" xfId="41645"/>
    <cellStyle name="Título 2 56" xfId="41646"/>
    <cellStyle name="Título 2 56 2" xfId="41647"/>
    <cellStyle name="Título 2 56 2 2" xfId="41648"/>
    <cellStyle name="Título 2 56 2 3" xfId="41649"/>
    <cellStyle name="Título 2 56 3" xfId="41650"/>
    <cellStyle name="Título 2 56 4" xfId="41651"/>
    <cellStyle name="Título 2 57" xfId="41652"/>
    <cellStyle name="Título 2 57 2" xfId="41653"/>
    <cellStyle name="Título 2 57 2 2" xfId="41654"/>
    <cellStyle name="Título 2 57 2 3" xfId="41655"/>
    <cellStyle name="Título 2 57 3" xfId="41656"/>
    <cellStyle name="Título 2 57 4" xfId="41657"/>
    <cellStyle name="Título 2 58" xfId="41658"/>
    <cellStyle name="Título 2 58 2" xfId="41659"/>
    <cellStyle name="Título 2 58 2 2" xfId="41660"/>
    <cellStyle name="Título 2 58 2 3" xfId="41661"/>
    <cellStyle name="Título 2 58 3" xfId="41662"/>
    <cellStyle name="Título 2 58 4" xfId="41663"/>
    <cellStyle name="Título 2 59" xfId="41664"/>
    <cellStyle name="Título 2 59 2" xfId="41665"/>
    <cellStyle name="Título 2 59 2 2" xfId="41666"/>
    <cellStyle name="Título 2 59 2 3" xfId="41667"/>
    <cellStyle name="Título 2 59 3" xfId="41668"/>
    <cellStyle name="Título 2 59 4" xfId="41669"/>
    <cellStyle name="Título 2 6" xfId="41670"/>
    <cellStyle name="Título 2 6 2" xfId="41671"/>
    <cellStyle name="Título 2 6 2 2" xfId="41672"/>
    <cellStyle name="Título 2 6 2 3" xfId="41673"/>
    <cellStyle name="Título 2 6 3" xfId="41674"/>
    <cellStyle name="Título 2 6 4" xfId="41675"/>
    <cellStyle name="Título 2 60" xfId="41676"/>
    <cellStyle name="Título 2 60 2" xfId="41677"/>
    <cellStyle name="Título 2 60 2 2" xfId="41678"/>
    <cellStyle name="Título 2 60 2 3" xfId="41679"/>
    <cellStyle name="Título 2 60 3" xfId="41680"/>
    <cellStyle name="Título 2 60 4" xfId="41681"/>
    <cellStyle name="Título 2 61" xfId="41682"/>
    <cellStyle name="Título 2 61 2" xfId="41683"/>
    <cellStyle name="Título 2 61 2 2" xfId="41684"/>
    <cellStyle name="Título 2 61 2 3" xfId="41685"/>
    <cellStyle name="Título 2 61 3" xfId="41686"/>
    <cellStyle name="Título 2 61 4" xfId="41687"/>
    <cellStyle name="Título 2 62" xfId="41688"/>
    <cellStyle name="Título 2 62 2" xfId="41689"/>
    <cellStyle name="Título 2 62 2 2" xfId="41690"/>
    <cellStyle name="Título 2 62 2 3" xfId="41691"/>
    <cellStyle name="Título 2 62 3" xfId="41692"/>
    <cellStyle name="Título 2 62 4" xfId="41693"/>
    <cellStyle name="Título 2 63" xfId="41694"/>
    <cellStyle name="Título 2 63 2" xfId="41695"/>
    <cellStyle name="Título 2 63 2 2" xfId="41696"/>
    <cellStyle name="Título 2 63 2 3" xfId="41697"/>
    <cellStyle name="Título 2 63 3" xfId="41698"/>
    <cellStyle name="Título 2 63 4" xfId="41699"/>
    <cellStyle name="Título 2 64" xfId="41700"/>
    <cellStyle name="Título 2 64 2" xfId="41701"/>
    <cellStyle name="Título 2 64 2 2" xfId="41702"/>
    <cellStyle name="Título 2 64 2 3" xfId="41703"/>
    <cellStyle name="Título 2 64 3" xfId="41704"/>
    <cellStyle name="Título 2 64 4" xfId="41705"/>
    <cellStyle name="Título 2 65" xfId="41706"/>
    <cellStyle name="Título 2 65 2" xfId="41707"/>
    <cellStyle name="Título 2 65 2 2" xfId="41708"/>
    <cellStyle name="Título 2 65 2 3" xfId="41709"/>
    <cellStyle name="Título 2 65 3" xfId="41710"/>
    <cellStyle name="Título 2 65 4" xfId="41711"/>
    <cellStyle name="Título 2 66" xfId="41712"/>
    <cellStyle name="Título 2 66 2" xfId="41713"/>
    <cellStyle name="Título 2 66 2 2" xfId="41714"/>
    <cellStyle name="Título 2 66 2 3" xfId="41715"/>
    <cellStyle name="Título 2 66 3" xfId="41716"/>
    <cellStyle name="Título 2 66 4" xfId="41717"/>
    <cellStyle name="Título 2 67" xfId="41718"/>
    <cellStyle name="Título 2 67 2" xfId="41719"/>
    <cellStyle name="Título 2 67 2 2" xfId="41720"/>
    <cellStyle name="Título 2 67 2 3" xfId="41721"/>
    <cellStyle name="Título 2 67 3" xfId="41722"/>
    <cellStyle name="Título 2 67 4" xfId="41723"/>
    <cellStyle name="Título 2 68" xfId="41724"/>
    <cellStyle name="Título 2 68 2" xfId="41725"/>
    <cellStyle name="Título 2 68 2 2" xfId="41726"/>
    <cellStyle name="Título 2 68 2 3" xfId="41727"/>
    <cellStyle name="Título 2 68 3" xfId="41728"/>
    <cellStyle name="Título 2 68 4" xfId="41729"/>
    <cellStyle name="Título 2 69" xfId="41730"/>
    <cellStyle name="Título 2 69 2" xfId="41731"/>
    <cellStyle name="Título 2 69 2 2" xfId="41732"/>
    <cellStyle name="Título 2 69 2 3" xfId="41733"/>
    <cellStyle name="Título 2 69 3" xfId="41734"/>
    <cellStyle name="Título 2 69 4" xfId="41735"/>
    <cellStyle name="Título 2 7" xfId="41736"/>
    <cellStyle name="Título 2 7 2" xfId="41737"/>
    <cellStyle name="Título 2 7 2 2" xfId="41738"/>
    <cellStyle name="Título 2 7 2 3" xfId="41739"/>
    <cellStyle name="Título 2 7 3" xfId="41740"/>
    <cellStyle name="Título 2 7 4" xfId="41741"/>
    <cellStyle name="Título 2 70" xfId="41742"/>
    <cellStyle name="Título 2 70 2" xfId="41743"/>
    <cellStyle name="Título 2 70 2 2" xfId="41744"/>
    <cellStyle name="Título 2 70 2 3" xfId="41745"/>
    <cellStyle name="Título 2 70 3" xfId="41746"/>
    <cellStyle name="Título 2 70 4" xfId="41747"/>
    <cellStyle name="Título 2 71" xfId="41748"/>
    <cellStyle name="Título 2 71 2" xfId="41749"/>
    <cellStyle name="Título 2 71 2 2" xfId="41750"/>
    <cellStyle name="Título 2 71 2 3" xfId="41751"/>
    <cellStyle name="Título 2 71 3" xfId="41752"/>
    <cellStyle name="Título 2 71 4" xfId="41753"/>
    <cellStyle name="Título 2 72" xfId="41754"/>
    <cellStyle name="Título 2 72 2" xfId="41755"/>
    <cellStyle name="Título 2 72 2 2" xfId="41756"/>
    <cellStyle name="Título 2 72 2 3" xfId="41757"/>
    <cellStyle name="Título 2 72 3" xfId="41758"/>
    <cellStyle name="Título 2 72 4" xfId="41759"/>
    <cellStyle name="Título 2 73" xfId="41760"/>
    <cellStyle name="Título 2 73 2" xfId="41761"/>
    <cellStyle name="Título 2 73 2 2" xfId="41762"/>
    <cellStyle name="Título 2 73 2 3" xfId="41763"/>
    <cellStyle name="Título 2 73 3" xfId="41764"/>
    <cellStyle name="Título 2 73 4" xfId="41765"/>
    <cellStyle name="Título 2 74" xfId="41766"/>
    <cellStyle name="Título 2 74 2" xfId="41767"/>
    <cellStyle name="Título 2 74 2 2" xfId="41768"/>
    <cellStyle name="Título 2 74 2 3" xfId="41769"/>
    <cellStyle name="Título 2 74 3" xfId="41770"/>
    <cellStyle name="Título 2 74 4" xfId="41771"/>
    <cellStyle name="Título 2 75" xfId="41772"/>
    <cellStyle name="Título 2 75 2" xfId="41773"/>
    <cellStyle name="Título 2 75 2 2" xfId="41774"/>
    <cellStyle name="Título 2 75 2 3" xfId="41775"/>
    <cellStyle name="Título 2 75 3" xfId="41776"/>
    <cellStyle name="Título 2 75 4" xfId="41777"/>
    <cellStyle name="Título 2 76" xfId="41778"/>
    <cellStyle name="Título 2 76 2" xfId="41779"/>
    <cellStyle name="Título 2 76 2 2" xfId="41780"/>
    <cellStyle name="Título 2 76 2 3" xfId="41781"/>
    <cellStyle name="Título 2 76 3" xfId="41782"/>
    <cellStyle name="Título 2 76 4" xfId="41783"/>
    <cellStyle name="Título 2 77" xfId="41784"/>
    <cellStyle name="Título 2 77 2" xfId="41785"/>
    <cellStyle name="Título 2 77 2 2" xfId="41786"/>
    <cellStyle name="Título 2 77 2 3" xfId="41787"/>
    <cellStyle name="Título 2 77 3" xfId="41788"/>
    <cellStyle name="Título 2 77 4" xfId="41789"/>
    <cellStyle name="Título 2 78" xfId="41790"/>
    <cellStyle name="Título 2 78 2" xfId="41791"/>
    <cellStyle name="Título 2 78 2 2" xfId="41792"/>
    <cellStyle name="Título 2 78 2 3" xfId="41793"/>
    <cellStyle name="Título 2 78 3" xfId="41794"/>
    <cellStyle name="Título 2 78 4" xfId="41795"/>
    <cellStyle name="Título 2 79" xfId="41796"/>
    <cellStyle name="Título 2 79 2" xfId="41797"/>
    <cellStyle name="Título 2 79 2 2" xfId="41798"/>
    <cellStyle name="Título 2 79 2 3" xfId="41799"/>
    <cellStyle name="Título 2 79 3" xfId="41800"/>
    <cellStyle name="Título 2 79 4" xfId="41801"/>
    <cellStyle name="Título 2 8" xfId="41802"/>
    <cellStyle name="Título 2 8 2" xfId="41803"/>
    <cellStyle name="Título 2 8 2 2" xfId="41804"/>
    <cellStyle name="Título 2 8 2 3" xfId="41805"/>
    <cellStyle name="Título 2 8 3" xfId="41806"/>
    <cellStyle name="Título 2 8 4" xfId="41807"/>
    <cellStyle name="Título 2 80" xfId="41808"/>
    <cellStyle name="Título 2 80 2" xfId="41809"/>
    <cellStyle name="Título 2 80 2 2" xfId="41810"/>
    <cellStyle name="Título 2 80 2 3" xfId="41811"/>
    <cellStyle name="Título 2 80 3" xfId="41812"/>
    <cellStyle name="Título 2 80 4" xfId="41813"/>
    <cellStyle name="Título 2 81" xfId="41814"/>
    <cellStyle name="Título 2 81 2" xfId="41815"/>
    <cellStyle name="Título 2 81 2 2" xfId="41816"/>
    <cellStyle name="Título 2 81 2 3" xfId="41817"/>
    <cellStyle name="Título 2 81 3" xfId="41818"/>
    <cellStyle name="Título 2 81 4" xfId="41819"/>
    <cellStyle name="Título 2 82" xfId="41820"/>
    <cellStyle name="Título 2 82 2" xfId="41821"/>
    <cellStyle name="Título 2 82 2 2" xfId="41822"/>
    <cellStyle name="Título 2 82 2 3" xfId="41823"/>
    <cellStyle name="Título 2 82 3" xfId="41824"/>
    <cellStyle name="Título 2 82 4" xfId="41825"/>
    <cellStyle name="Título 2 83" xfId="41826"/>
    <cellStyle name="Título 2 83 2" xfId="41827"/>
    <cellStyle name="Título 2 83 2 2" xfId="41828"/>
    <cellStyle name="Título 2 83 2 3" xfId="41829"/>
    <cellStyle name="Título 2 83 3" xfId="41830"/>
    <cellStyle name="Título 2 83 4" xfId="41831"/>
    <cellStyle name="Título 2 84" xfId="41832"/>
    <cellStyle name="Título 2 84 2" xfId="41833"/>
    <cellStyle name="Título 2 84 2 2" xfId="41834"/>
    <cellStyle name="Título 2 84 2 3" xfId="41835"/>
    <cellStyle name="Título 2 84 3" xfId="41836"/>
    <cellStyle name="Título 2 84 4" xfId="41837"/>
    <cellStyle name="Título 2 85" xfId="41838"/>
    <cellStyle name="Título 2 85 2" xfId="41839"/>
    <cellStyle name="Título 2 85 2 2" xfId="41840"/>
    <cellStyle name="Título 2 85 2 3" xfId="41841"/>
    <cellStyle name="Título 2 85 3" xfId="41842"/>
    <cellStyle name="Título 2 85 4" xfId="41843"/>
    <cellStyle name="Título 2 86" xfId="41844"/>
    <cellStyle name="Título 2 86 2" xfId="41845"/>
    <cellStyle name="Título 2 86 2 2" xfId="41846"/>
    <cellStyle name="Título 2 86 2 3" xfId="41847"/>
    <cellStyle name="Título 2 86 3" xfId="41848"/>
    <cellStyle name="Título 2 86 4" xfId="41849"/>
    <cellStyle name="Título 2 87" xfId="41850"/>
    <cellStyle name="Título 2 87 2" xfId="41851"/>
    <cellStyle name="Título 2 87 2 2" xfId="41852"/>
    <cellStyle name="Título 2 87 2 3" xfId="41853"/>
    <cellStyle name="Título 2 87 3" xfId="41854"/>
    <cellStyle name="Título 2 87 4" xfId="41855"/>
    <cellStyle name="Título 2 88" xfId="41856"/>
    <cellStyle name="Título 2 88 2" xfId="41857"/>
    <cellStyle name="Título 2 88 2 2" xfId="41858"/>
    <cellStyle name="Título 2 88 2 3" xfId="41859"/>
    <cellStyle name="Título 2 88 3" xfId="41860"/>
    <cellStyle name="Título 2 88 4" xfId="41861"/>
    <cellStyle name="Título 2 89" xfId="41862"/>
    <cellStyle name="Título 2 89 2" xfId="41863"/>
    <cellStyle name="Título 2 89 2 2" xfId="41864"/>
    <cellStyle name="Título 2 89 2 3" xfId="41865"/>
    <cellStyle name="Título 2 89 3" xfId="41866"/>
    <cellStyle name="Título 2 89 4" xfId="41867"/>
    <cellStyle name="Título 2 9" xfId="41868"/>
    <cellStyle name="Título 2 9 2" xfId="41869"/>
    <cellStyle name="Título 2 9 2 2" xfId="41870"/>
    <cellStyle name="Título 2 9 2 3" xfId="41871"/>
    <cellStyle name="Título 2 9 3" xfId="41872"/>
    <cellStyle name="Título 2 9 4" xfId="41873"/>
    <cellStyle name="Título 2 90" xfId="41874"/>
    <cellStyle name="Título 2 90 2" xfId="41875"/>
    <cellStyle name="Título 2 90 2 2" xfId="41876"/>
    <cellStyle name="Título 2 90 2 3" xfId="41877"/>
    <cellStyle name="Título 2 90 3" xfId="41878"/>
    <cellStyle name="Título 2 90 4" xfId="41879"/>
    <cellStyle name="Título 2 91" xfId="41880"/>
    <cellStyle name="Título 2 91 2" xfId="41881"/>
    <cellStyle name="Título 2 91 2 2" xfId="41882"/>
    <cellStyle name="Título 2 91 2 3" xfId="41883"/>
    <cellStyle name="Título 2 91 3" xfId="41884"/>
    <cellStyle name="Título 2 91 4" xfId="41885"/>
    <cellStyle name="Título 2 92" xfId="41886"/>
    <cellStyle name="Título 2 92 2" xfId="41887"/>
    <cellStyle name="Título 2 92 2 2" xfId="41888"/>
    <cellStyle name="Título 2 92 2 3" xfId="41889"/>
    <cellStyle name="Título 2 92 3" xfId="41890"/>
    <cellStyle name="Título 2 92 4" xfId="41891"/>
    <cellStyle name="Título 2 93" xfId="41892"/>
    <cellStyle name="Título 2 93 2" xfId="41893"/>
    <cellStyle name="Título 2 93 2 2" xfId="41894"/>
    <cellStyle name="Título 2 93 2 3" xfId="41895"/>
    <cellStyle name="Título 2 93 3" xfId="41896"/>
    <cellStyle name="Título 2 93 4" xfId="41897"/>
    <cellStyle name="Título 2 94" xfId="41898"/>
    <cellStyle name="Título 2 94 2" xfId="41899"/>
    <cellStyle name="Título 2 94 2 2" xfId="41900"/>
    <cellStyle name="Título 2 94 2 3" xfId="41901"/>
    <cellStyle name="Título 2 94 3" xfId="41902"/>
    <cellStyle name="Título 2 94 4" xfId="41903"/>
    <cellStyle name="Título 2 95" xfId="41904"/>
    <cellStyle name="Título 2 95 2" xfId="41905"/>
    <cellStyle name="Título 2 95 2 2" xfId="41906"/>
    <cellStyle name="Título 2 95 2 3" xfId="41907"/>
    <cellStyle name="Título 2 95 3" xfId="41908"/>
    <cellStyle name="Título 2 95 4" xfId="41909"/>
    <cellStyle name="Título 2 96" xfId="41910"/>
    <cellStyle name="Título 2 96 2" xfId="41911"/>
    <cellStyle name="Título 2 96 2 2" xfId="41912"/>
    <cellStyle name="Título 2 96 2 3" xfId="41913"/>
    <cellStyle name="Título 2 96 3" xfId="41914"/>
    <cellStyle name="Título 2 96 4" xfId="41915"/>
    <cellStyle name="Título 2 97" xfId="41916"/>
    <cellStyle name="Título 2 97 2" xfId="41917"/>
    <cellStyle name="Título 2 97 2 2" xfId="41918"/>
    <cellStyle name="Título 2 97 2 3" xfId="41919"/>
    <cellStyle name="Título 2 97 3" xfId="41920"/>
    <cellStyle name="Título 2 97 4" xfId="41921"/>
    <cellStyle name="Título 2 98" xfId="41922"/>
    <cellStyle name="Título 2 98 2" xfId="41923"/>
    <cellStyle name="Título 2 98 2 2" xfId="41924"/>
    <cellStyle name="Título 2 98 2 3" xfId="41925"/>
    <cellStyle name="Título 2 98 3" xfId="41926"/>
    <cellStyle name="Título 2 98 4" xfId="41927"/>
    <cellStyle name="Título 2 99" xfId="41928"/>
    <cellStyle name="Título 2 99 2" xfId="41929"/>
    <cellStyle name="Título 2 99 2 2" xfId="41930"/>
    <cellStyle name="Título 2 99 2 3" xfId="41931"/>
    <cellStyle name="Título 2 99 3" xfId="41932"/>
    <cellStyle name="Título 2 99 4" xfId="41933"/>
    <cellStyle name="Título 20" xfId="41934"/>
    <cellStyle name="Título 20 2" xfId="41935"/>
    <cellStyle name="Título 20 2 2" xfId="41936"/>
    <cellStyle name="Título 20 2 3" xfId="41937"/>
    <cellStyle name="Título 20 3" xfId="41938"/>
    <cellStyle name="Título 20 4" xfId="41939"/>
    <cellStyle name="Título 21" xfId="41940"/>
    <cellStyle name="Título 21 2" xfId="41941"/>
    <cellStyle name="Título 21 2 2" xfId="41942"/>
    <cellStyle name="Título 21 2 3" xfId="41943"/>
    <cellStyle name="Título 21 3" xfId="41944"/>
    <cellStyle name="Título 21 4" xfId="41945"/>
    <cellStyle name="Título 22" xfId="41946"/>
    <cellStyle name="Título 22 2" xfId="41947"/>
    <cellStyle name="Título 22 2 2" xfId="41948"/>
    <cellStyle name="Título 22 2 3" xfId="41949"/>
    <cellStyle name="Título 22 3" xfId="41950"/>
    <cellStyle name="Título 22 4" xfId="41951"/>
    <cellStyle name="Título 23" xfId="41952"/>
    <cellStyle name="Título 23 2" xfId="41953"/>
    <cellStyle name="Título 23 2 2" xfId="41954"/>
    <cellStyle name="Título 23 2 3" xfId="41955"/>
    <cellStyle name="Título 23 3" xfId="41956"/>
    <cellStyle name="Título 23 4" xfId="41957"/>
    <cellStyle name="Título 24" xfId="41958"/>
    <cellStyle name="Título 24 2" xfId="41959"/>
    <cellStyle name="Título 24 2 2" xfId="41960"/>
    <cellStyle name="Título 24 2 3" xfId="41961"/>
    <cellStyle name="Título 24 3" xfId="41962"/>
    <cellStyle name="Título 24 4" xfId="41963"/>
    <cellStyle name="Título 25" xfId="41964"/>
    <cellStyle name="Título 25 2" xfId="41965"/>
    <cellStyle name="Título 25 2 2" xfId="41966"/>
    <cellStyle name="Título 25 2 3" xfId="41967"/>
    <cellStyle name="Título 25 3" xfId="41968"/>
    <cellStyle name="Título 25 4" xfId="41969"/>
    <cellStyle name="Título 26" xfId="41970"/>
    <cellStyle name="Título 26 2" xfId="41971"/>
    <cellStyle name="Título 26 2 2" xfId="41972"/>
    <cellStyle name="Título 26 2 3" xfId="41973"/>
    <cellStyle name="Título 26 3" xfId="41974"/>
    <cellStyle name="Título 26 4" xfId="41975"/>
    <cellStyle name="Título 27" xfId="41976"/>
    <cellStyle name="Título 27 2" xfId="41977"/>
    <cellStyle name="Título 27 2 2" xfId="41978"/>
    <cellStyle name="Título 27 2 3" xfId="41979"/>
    <cellStyle name="Título 27 3" xfId="41980"/>
    <cellStyle name="Título 27 4" xfId="41981"/>
    <cellStyle name="Título 28" xfId="41982"/>
    <cellStyle name="Título 28 2" xfId="41983"/>
    <cellStyle name="Título 28 2 2" xfId="41984"/>
    <cellStyle name="Título 28 2 3" xfId="41985"/>
    <cellStyle name="Título 28 3" xfId="41986"/>
    <cellStyle name="Título 28 4" xfId="41987"/>
    <cellStyle name="Título 29" xfId="41988"/>
    <cellStyle name="Título 29 2" xfId="41989"/>
    <cellStyle name="Título 29 2 2" xfId="41990"/>
    <cellStyle name="Título 29 2 3" xfId="41991"/>
    <cellStyle name="Título 29 3" xfId="41992"/>
    <cellStyle name="Título 29 4" xfId="41993"/>
    <cellStyle name="Título 3 10" xfId="41994"/>
    <cellStyle name="Título 3 10 2" xfId="41995"/>
    <cellStyle name="Título 3 10 2 2" xfId="41996"/>
    <cellStyle name="Título 3 10 2 3" xfId="41997"/>
    <cellStyle name="Título 3 10 3" xfId="41998"/>
    <cellStyle name="Título 3 10 4" xfId="41999"/>
    <cellStyle name="Título 3 100" xfId="42000"/>
    <cellStyle name="Título 3 100 2" xfId="42001"/>
    <cellStyle name="Título 3 100 2 2" xfId="42002"/>
    <cellStyle name="Título 3 100 2 3" xfId="42003"/>
    <cellStyle name="Título 3 100 3" xfId="42004"/>
    <cellStyle name="Título 3 100 4" xfId="42005"/>
    <cellStyle name="Título 3 101" xfId="42006"/>
    <cellStyle name="Título 3 101 2" xfId="42007"/>
    <cellStyle name="Título 3 101 2 2" xfId="42008"/>
    <cellStyle name="Título 3 101 2 3" xfId="42009"/>
    <cellStyle name="Título 3 101 3" xfId="42010"/>
    <cellStyle name="Título 3 101 4" xfId="42011"/>
    <cellStyle name="Título 3 102" xfId="42012"/>
    <cellStyle name="Título 3 102 2" xfId="42013"/>
    <cellStyle name="Título 3 102 2 2" xfId="42014"/>
    <cellStyle name="Título 3 102 2 3" xfId="42015"/>
    <cellStyle name="Título 3 102 3" xfId="42016"/>
    <cellStyle name="Título 3 102 4" xfId="42017"/>
    <cellStyle name="Título 3 103" xfId="42018"/>
    <cellStyle name="Título 3 103 2" xfId="42019"/>
    <cellStyle name="Título 3 103 2 2" xfId="42020"/>
    <cellStyle name="Título 3 103 2 3" xfId="42021"/>
    <cellStyle name="Título 3 103 3" xfId="42022"/>
    <cellStyle name="Título 3 103 4" xfId="42023"/>
    <cellStyle name="Título 3 104" xfId="42024"/>
    <cellStyle name="Título 3 104 2" xfId="42025"/>
    <cellStyle name="Título 3 104 2 2" xfId="42026"/>
    <cellStyle name="Título 3 104 2 3" xfId="42027"/>
    <cellStyle name="Título 3 104 3" xfId="42028"/>
    <cellStyle name="Título 3 104 4" xfId="42029"/>
    <cellStyle name="Título 3 105" xfId="42030"/>
    <cellStyle name="Título 3 105 2" xfId="42031"/>
    <cellStyle name="Título 3 105 2 2" xfId="42032"/>
    <cellStyle name="Título 3 105 2 3" xfId="42033"/>
    <cellStyle name="Título 3 105 3" xfId="42034"/>
    <cellStyle name="Título 3 105 4" xfId="42035"/>
    <cellStyle name="Título 3 106" xfId="42036"/>
    <cellStyle name="Título 3 106 2" xfId="42037"/>
    <cellStyle name="Título 3 106 2 2" xfId="42038"/>
    <cellStyle name="Título 3 106 2 3" xfId="42039"/>
    <cellStyle name="Título 3 106 3" xfId="42040"/>
    <cellStyle name="Título 3 106 4" xfId="42041"/>
    <cellStyle name="Título 3 107" xfId="42042"/>
    <cellStyle name="Título 3 107 2" xfId="42043"/>
    <cellStyle name="Título 3 107 2 2" xfId="42044"/>
    <cellStyle name="Título 3 107 2 3" xfId="42045"/>
    <cellStyle name="Título 3 107 3" xfId="42046"/>
    <cellStyle name="Título 3 107 4" xfId="42047"/>
    <cellStyle name="Título 3 108" xfId="42048"/>
    <cellStyle name="Título 3 108 2" xfId="42049"/>
    <cellStyle name="Título 3 108 2 2" xfId="42050"/>
    <cellStyle name="Título 3 108 2 3" xfId="42051"/>
    <cellStyle name="Título 3 108 3" xfId="42052"/>
    <cellStyle name="Título 3 108 4" xfId="42053"/>
    <cellStyle name="Título 3 109" xfId="42054"/>
    <cellStyle name="Título 3 109 2" xfId="42055"/>
    <cellStyle name="Título 3 109 2 2" xfId="42056"/>
    <cellStyle name="Título 3 109 2 3" xfId="42057"/>
    <cellStyle name="Título 3 109 3" xfId="42058"/>
    <cellStyle name="Título 3 109 4" xfId="42059"/>
    <cellStyle name="Título 3 11" xfId="42060"/>
    <cellStyle name="Título 3 11 2" xfId="42061"/>
    <cellStyle name="Título 3 11 2 2" xfId="42062"/>
    <cellStyle name="Título 3 11 2 3" xfId="42063"/>
    <cellStyle name="Título 3 11 3" xfId="42064"/>
    <cellStyle name="Título 3 11 4" xfId="42065"/>
    <cellStyle name="Título 3 110" xfId="42066"/>
    <cellStyle name="Título 3 110 2" xfId="42067"/>
    <cellStyle name="Título 3 110 2 2" xfId="42068"/>
    <cellStyle name="Título 3 110 2 3" xfId="42069"/>
    <cellStyle name="Título 3 110 3" xfId="42070"/>
    <cellStyle name="Título 3 110 4" xfId="42071"/>
    <cellStyle name="Título 3 111" xfId="42072"/>
    <cellStyle name="Título 3 111 2" xfId="42073"/>
    <cellStyle name="Título 3 111 2 2" xfId="42074"/>
    <cellStyle name="Título 3 111 2 3" xfId="42075"/>
    <cellStyle name="Título 3 111 3" xfId="42076"/>
    <cellStyle name="Título 3 111 4" xfId="42077"/>
    <cellStyle name="Título 3 112" xfId="42078"/>
    <cellStyle name="Título 3 112 2" xfId="42079"/>
    <cellStyle name="Título 3 112 2 2" xfId="42080"/>
    <cellStyle name="Título 3 112 2 3" xfId="42081"/>
    <cellStyle name="Título 3 112 3" xfId="42082"/>
    <cellStyle name="Título 3 112 4" xfId="42083"/>
    <cellStyle name="Título 3 113" xfId="42084"/>
    <cellStyle name="Título 3 113 2" xfId="42085"/>
    <cellStyle name="Título 3 113 2 2" xfId="42086"/>
    <cellStyle name="Título 3 113 2 3" xfId="42087"/>
    <cellStyle name="Título 3 113 3" xfId="42088"/>
    <cellStyle name="Título 3 113 4" xfId="42089"/>
    <cellStyle name="Título 3 114" xfId="42090"/>
    <cellStyle name="Título 3 114 2" xfId="42091"/>
    <cellStyle name="Título 3 114 2 2" xfId="42092"/>
    <cellStyle name="Título 3 114 2 3" xfId="42093"/>
    <cellStyle name="Título 3 114 3" xfId="42094"/>
    <cellStyle name="Título 3 114 4" xfId="42095"/>
    <cellStyle name="Título 3 115" xfId="42096"/>
    <cellStyle name="Título 3 115 2" xfId="42097"/>
    <cellStyle name="Título 3 115 2 2" xfId="42098"/>
    <cellStyle name="Título 3 115 2 3" xfId="42099"/>
    <cellStyle name="Título 3 115 3" xfId="42100"/>
    <cellStyle name="Título 3 115 4" xfId="42101"/>
    <cellStyle name="Título 3 116" xfId="42102"/>
    <cellStyle name="Título 3 116 2" xfId="42103"/>
    <cellStyle name="Título 3 116 2 2" xfId="42104"/>
    <cellStyle name="Título 3 116 2 3" xfId="42105"/>
    <cellStyle name="Título 3 116 3" xfId="42106"/>
    <cellStyle name="Título 3 116 4" xfId="42107"/>
    <cellStyle name="Título 3 117" xfId="42108"/>
    <cellStyle name="Título 3 117 2" xfId="42109"/>
    <cellStyle name="Título 3 117 2 2" xfId="42110"/>
    <cellStyle name="Título 3 117 2 3" xfId="42111"/>
    <cellStyle name="Título 3 117 3" xfId="42112"/>
    <cellStyle name="Título 3 117 4" xfId="42113"/>
    <cellStyle name="Título 3 118" xfId="42114"/>
    <cellStyle name="Título 3 118 2" xfId="42115"/>
    <cellStyle name="Título 3 118 2 2" xfId="42116"/>
    <cellStyle name="Título 3 118 2 3" xfId="42117"/>
    <cellStyle name="Título 3 118 3" xfId="42118"/>
    <cellStyle name="Título 3 118 4" xfId="42119"/>
    <cellStyle name="Título 3 119" xfId="42120"/>
    <cellStyle name="Título 3 119 2" xfId="42121"/>
    <cellStyle name="Título 3 119 2 2" xfId="42122"/>
    <cellStyle name="Título 3 119 2 3" xfId="42123"/>
    <cellStyle name="Título 3 119 3" xfId="42124"/>
    <cellStyle name="Título 3 119 4" xfId="42125"/>
    <cellStyle name="Título 3 12" xfId="42126"/>
    <cellStyle name="Título 3 12 2" xfId="42127"/>
    <cellStyle name="Título 3 12 2 2" xfId="42128"/>
    <cellStyle name="Título 3 12 2 3" xfId="42129"/>
    <cellStyle name="Título 3 12 3" xfId="42130"/>
    <cellStyle name="Título 3 12 4" xfId="42131"/>
    <cellStyle name="Título 3 120" xfId="42132"/>
    <cellStyle name="Título 3 120 2" xfId="42133"/>
    <cellStyle name="Título 3 120 2 2" xfId="42134"/>
    <cellStyle name="Título 3 120 2 3" xfId="42135"/>
    <cellStyle name="Título 3 120 3" xfId="42136"/>
    <cellStyle name="Título 3 120 4" xfId="42137"/>
    <cellStyle name="Título 3 121" xfId="42138"/>
    <cellStyle name="Título 3 121 2" xfId="42139"/>
    <cellStyle name="Título 3 121 2 2" xfId="42140"/>
    <cellStyle name="Título 3 121 2 3" xfId="42141"/>
    <cellStyle name="Título 3 121 3" xfId="42142"/>
    <cellStyle name="Título 3 121 4" xfId="42143"/>
    <cellStyle name="Título 3 122" xfId="42144"/>
    <cellStyle name="Título 3 122 2" xfId="42145"/>
    <cellStyle name="Título 3 122 2 2" xfId="42146"/>
    <cellStyle name="Título 3 122 2 3" xfId="42147"/>
    <cellStyle name="Título 3 122 3" xfId="42148"/>
    <cellStyle name="Título 3 122 4" xfId="42149"/>
    <cellStyle name="Título 3 123" xfId="42150"/>
    <cellStyle name="Título 3 123 2" xfId="42151"/>
    <cellStyle name="Título 3 123 2 2" xfId="42152"/>
    <cellStyle name="Título 3 123 2 3" xfId="42153"/>
    <cellStyle name="Título 3 123 3" xfId="42154"/>
    <cellStyle name="Título 3 123 4" xfId="42155"/>
    <cellStyle name="Título 3 124" xfId="42156"/>
    <cellStyle name="Título 3 124 2" xfId="42157"/>
    <cellStyle name="Título 3 124 2 2" xfId="42158"/>
    <cellStyle name="Título 3 124 2 3" xfId="42159"/>
    <cellStyle name="Título 3 124 3" xfId="42160"/>
    <cellStyle name="Título 3 124 4" xfId="42161"/>
    <cellStyle name="Título 3 125" xfId="42162"/>
    <cellStyle name="Título 3 125 2" xfId="42163"/>
    <cellStyle name="Título 3 125 2 2" xfId="42164"/>
    <cellStyle name="Título 3 125 2 3" xfId="42165"/>
    <cellStyle name="Título 3 125 3" xfId="42166"/>
    <cellStyle name="Título 3 125 4" xfId="42167"/>
    <cellStyle name="Título 3 126" xfId="42168"/>
    <cellStyle name="Título 3 126 2" xfId="42169"/>
    <cellStyle name="Título 3 126 2 2" xfId="42170"/>
    <cellStyle name="Título 3 126 2 3" xfId="42171"/>
    <cellStyle name="Título 3 126 3" xfId="42172"/>
    <cellStyle name="Título 3 126 4" xfId="42173"/>
    <cellStyle name="Título 3 127" xfId="42174"/>
    <cellStyle name="Título 3 127 2" xfId="42175"/>
    <cellStyle name="Título 3 127 2 2" xfId="42176"/>
    <cellStyle name="Título 3 127 2 3" xfId="42177"/>
    <cellStyle name="Título 3 127 3" xfId="42178"/>
    <cellStyle name="Título 3 127 4" xfId="42179"/>
    <cellStyle name="Título 3 128" xfId="42180"/>
    <cellStyle name="Título 3 128 2" xfId="42181"/>
    <cellStyle name="Título 3 128 2 2" xfId="42182"/>
    <cellStyle name="Título 3 128 2 3" xfId="42183"/>
    <cellStyle name="Título 3 128 3" xfId="42184"/>
    <cellStyle name="Título 3 128 4" xfId="42185"/>
    <cellStyle name="Título 3 129" xfId="42186"/>
    <cellStyle name="Título 3 129 2" xfId="42187"/>
    <cellStyle name="Título 3 129 2 2" xfId="42188"/>
    <cellStyle name="Título 3 129 2 3" xfId="42189"/>
    <cellStyle name="Título 3 129 3" xfId="42190"/>
    <cellStyle name="Título 3 129 4" xfId="42191"/>
    <cellStyle name="Título 3 13" xfId="42192"/>
    <cellStyle name="Título 3 13 2" xfId="42193"/>
    <cellStyle name="Título 3 13 2 2" xfId="42194"/>
    <cellStyle name="Título 3 13 2 3" xfId="42195"/>
    <cellStyle name="Título 3 13 3" xfId="42196"/>
    <cellStyle name="Título 3 13 4" xfId="42197"/>
    <cellStyle name="Título 3 130" xfId="42198"/>
    <cellStyle name="Título 3 130 2" xfId="42199"/>
    <cellStyle name="Título 3 130 2 2" xfId="42200"/>
    <cellStyle name="Título 3 130 2 3" xfId="42201"/>
    <cellStyle name="Título 3 130 3" xfId="42202"/>
    <cellStyle name="Título 3 130 4" xfId="42203"/>
    <cellStyle name="Título 3 131" xfId="42204"/>
    <cellStyle name="Título 3 131 2" xfId="42205"/>
    <cellStyle name="Título 3 131 2 2" xfId="42206"/>
    <cellStyle name="Título 3 131 2 3" xfId="42207"/>
    <cellStyle name="Título 3 131 3" xfId="42208"/>
    <cellStyle name="Título 3 131 4" xfId="42209"/>
    <cellStyle name="Título 3 132" xfId="42210"/>
    <cellStyle name="Título 3 132 2" xfId="42211"/>
    <cellStyle name="Título 3 132 2 2" xfId="42212"/>
    <cellStyle name="Título 3 132 2 3" xfId="42213"/>
    <cellStyle name="Título 3 132 3" xfId="42214"/>
    <cellStyle name="Título 3 132 4" xfId="42215"/>
    <cellStyle name="Título 3 133" xfId="42216"/>
    <cellStyle name="Título 3 133 2" xfId="42217"/>
    <cellStyle name="Título 3 133 2 2" xfId="42218"/>
    <cellStyle name="Título 3 133 2 3" xfId="42219"/>
    <cellStyle name="Título 3 133 3" xfId="42220"/>
    <cellStyle name="Título 3 133 4" xfId="42221"/>
    <cellStyle name="Título 3 134" xfId="42222"/>
    <cellStyle name="Título 3 134 2" xfId="42223"/>
    <cellStyle name="Título 3 134 2 2" xfId="42224"/>
    <cellStyle name="Título 3 134 2 3" xfId="42225"/>
    <cellStyle name="Título 3 134 3" xfId="42226"/>
    <cellStyle name="Título 3 134 4" xfId="42227"/>
    <cellStyle name="Título 3 135" xfId="42228"/>
    <cellStyle name="Título 3 135 2" xfId="42229"/>
    <cellStyle name="Título 3 135 2 2" xfId="42230"/>
    <cellStyle name="Título 3 135 2 3" xfId="42231"/>
    <cellStyle name="Título 3 135 3" xfId="42232"/>
    <cellStyle name="Título 3 135 4" xfId="42233"/>
    <cellStyle name="Título 3 136" xfId="42234"/>
    <cellStyle name="Título 3 136 2" xfId="42235"/>
    <cellStyle name="Título 3 136 2 2" xfId="42236"/>
    <cellStyle name="Título 3 136 2 3" xfId="42237"/>
    <cellStyle name="Título 3 136 3" xfId="42238"/>
    <cellStyle name="Título 3 136 4" xfId="42239"/>
    <cellStyle name="Título 3 137" xfId="42240"/>
    <cellStyle name="Título 3 137 2" xfId="42241"/>
    <cellStyle name="Título 3 137 2 2" xfId="42242"/>
    <cellStyle name="Título 3 137 2 3" xfId="42243"/>
    <cellStyle name="Título 3 137 3" xfId="42244"/>
    <cellStyle name="Título 3 137 4" xfId="42245"/>
    <cellStyle name="Título 3 138" xfId="42246"/>
    <cellStyle name="Título 3 138 2" xfId="42247"/>
    <cellStyle name="Título 3 138 2 2" xfId="42248"/>
    <cellStyle name="Título 3 138 2 3" xfId="42249"/>
    <cellStyle name="Título 3 138 3" xfId="42250"/>
    <cellStyle name="Título 3 138 4" xfId="42251"/>
    <cellStyle name="Título 3 139" xfId="42252"/>
    <cellStyle name="Título 3 139 2" xfId="42253"/>
    <cellStyle name="Título 3 139 2 2" xfId="42254"/>
    <cellStyle name="Título 3 139 2 3" xfId="42255"/>
    <cellStyle name="Título 3 139 3" xfId="42256"/>
    <cellStyle name="Título 3 139 4" xfId="42257"/>
    <cellStyle name="Título 3 14" xfId="42258"/>
    <cellStyle name="Título 3 14 2" xfId="42259"/>
    <cellStyle name="Título 3 14 2 2" xfId="42260"/>
    <cellStyle name="Título 3 14 2 3" xfId="42261"/>
    <cellStyle name="Título 3 14 3" xfId="42262"/>
    <cellStyle name="Título 3 14 4" xfId="42263"/>
    <cellStyle name="Título 3 140" xfId="42264"/>
    <cellStyle name="Título 3 140 2" xfId="42265"/>
    <cellStyle name="Título 3 140 2 2" xfId="42266"/>
    <cellStyle name="Título 3 140 2 3" xfId="42267"/>
    <cellStyle name="Título 3 140 3" xfId="42268"/>
    <cellStyle name="Título 3 140 4" xfId="42269"/>
    <cellStyle name="Título 3 141" xfId="42270"/>
    <cellStyle name="Título 3 141 2" xfId="42271"/>
    <cellStyle name="Título 3 141 2 2" xfId="42272"/>
    <cellStyle name="Título 3 141 2 3" xfId="42273"/>
    <cellStyle name="Título 3 141 3" xfId="42274"/>
    <cellStyle name="Título 3 141 4" xfId="42275"/>
    <cellStyle name="Título 3 142" xfId="42276"/>
    <cellStyle name="Título 3 142 2" xfId="42277"/>
    <cellStyle name="Título 3 142 2 2" xfId="42278"/>
    <cellStyle name="Título 3 142 2 3" xfId="42279"/>
    <cellStyle name="Título 3 142 3" xfId="42280"/>
    <cellStyle name="Título 3 142 4" xfId="42281"/>
    <cellStyle name="Título 3 143" xfId="42282"/>
    <cellStyle name="Título 3 143 2" xfId="42283"/>
    <cellStyle name="Título 3 143 2 2" xfId="42284"/>
    <cellStyle name="Título 3 143 2 3" xfId="42285"/>
    <cellStyle name="Título 3 143 3" xfId="42286"/>
    <cellStyle name="Título 3 143 4" xfId="42287"/>
    <cellStyle name="Título 3 144" xfId="42288"/>
    <cellStyle name="Título 3 144 2" xfId="42289"/>
    <cellStyle name="Título 3 144 2 2" xfId="42290"/>
    <cellStyle name="Título 3 144 2 3" xfId="42291"/>
    <cellStyle name="Título 3 144 3" xfId="42292"/>
    <cellStyle name="Título 3 144 4" xfId="42293"/>
    <cellStyle name="Título 3 145" xfId="42294"/>
    <cellStyle name="Título 3 145 2" xfId="42295"/>
    <cellStyle name="Título 3 145 2 2" xfId="42296"/>
    <cellStyle name="Título 3 145 2 3" xfId="42297"/>
    <cellStyle name="Título 3 145 3" xfId="42298"/>
    <cellStyle name="Título 3 145 4" xfId="42299"/>
    <cellStyle name="Título 3 146" xfId="42300"/>
    <cellStyle name="Título 3 146 2" xfId="42301"/>
    <cellStyle name="Título 3 146 2 2" xfId="42302"/>
    <cellStyle name="Título 3 146 2 3" xfId="42303"/>
    <cellStyle name="Título 3 146 3" xfId="42304"/>
    <cellStyle name="Título 3 146 4" xfId="42305"/>
    <cellStyle name="Título 3 147" xfId="42306"/>
    <cellStyle name="Título 3 147 2" xfId="42307"/>
    <cellStyle name="Título 3 147 2 2" xfId="42308"/>
    <cellStyle name="Título 3 147 2 3" xfId="42309"/>
    <cellStyle name="Título 3 147 3" xfId="42310"/>
    <cellStyle name="Título 3 147 4" xfId="42311"/>
    <cellStyle name="Título 3 148" xfId="42312"/>
    <cellStyle name="Título 3 148 2" xfId="42313"/>
    <cellStyle name="Título 3 148 2 2" xfId="42314"/>
    <cellStyle name="Título 3 148 2 3" xfId="42315"/>
    <cellStyle name="Título 3 148 3" xfId="42316"/>
    <cellStyle name="Título 3 148 4" xfId="42317"/>
    <cellStyle name="Título 3 149" xfId="42318"/>
    <cellStyle name="Título 3 149 2" xfId="42319"/>
    <cellStyle name="Título 3 149 2 2" xfId="42320"/>
    <cellStyle name="Título 3 149 2 3" xfId="42321"/>
    <cellStyle name="Título 3 149 3" xfId="42322"/>
    <cellStyle name="Título 3 149 4" xfId="42323"/>
    <cellStyle name="Título 3 15" xfId="42324"/>
    <cellStyle name="Título 3 15 2" xfId="42325"/>
    <cellStyle name="Título 3 15 2 2" xfId="42326"/>
    <cellStyle name="Título 3 15 2 3" xfId="42327"/>
    <cellStyle name="Título 3 15 3" xfId="42328"/>
    <cellStyle name="Título 3 15 4" xfId="42329"/>
    <cellStyle name="Título 3 150" xfId="42330"/>
    <cellStyle name="Título 3 150 2" xfId="42331"/>
    <cellStyle name="Título 3 150 2 2" xfId="42332"/>
    <cellStyle name="Título 3 150 2 3" xfId="42333"/>
    <cellStyle name="Título 3 150 3" xfId="42334"/>
    <cellStyle name="Título 3 150 4" xfId="42335"/>
    <cellStyle name="Título 3 151" xfId="42336"/>
    <cellStyle name="Título 3 151 2" xfId="42337"/>
    <cellStyle name="Título 3 151 2 2" xfId="42338"/>
    <cellStyle name="Título 3 151 2 3" xfId="42339"/>
    <cellStyle name="Título 3 151 3" xfId="42340"/>
    <cellStyle name="Título 3 151 4" xfId="42341"/>
    <cellStyle name="Título 3 152" xfId="42342"/>
    <cellStyle name="Título 3 152 2" xfId="42343"/>
    <cellStyle name="Título 3 152 2 2" xfId="42344"/>
    <cellStyle name="Título 3 152 2 3" xfId="42345"/>
    <cellStyle name="Título 3 152 3" xfId="42346"/>
    <cellStyle name="Título 3 152 4" xfId="42347"/>
    <cellStyle name="Título 3 153" xfId="42348"/>
    <cellStyle name="Título 3 153 2" xfId="42349"/>
    <cellStyle name="Título 3 153 2 2" xfId="42350"/>
    <cellStyle name="Título 3 153 2 3" xfId="42351"/>
    <cellStyle name="Título 3 153 3" xfId="42352"/>
    <cellStyle name="Título 3 153 4" xfId="42353"/>
    <cellStyle name="Título 3 154" xfId="42354"/>
    <cellStyle name="Título 3 154 2" xfId="42355"/>
    <cellStyle name="Título 3 154 2 2" xfId="42356"/>
    <cellStyle name="Título 3 154 2 3" xfId="42357"/>
    <cellStyle name="Título 3 154 3" xfId="42358"/>
    <cellStyle name="Título 3 154 4" xfId="42359"/>
    <cellStyle name="Título 3 155" xfId="42360"/>
    <cellStyle name="Título 3 155 2" xfId="42361"/>
    <cellStyle name="Título 3 155 2 2" xfId="42362"/>
    <cellStyle name="Título 3 155 2 3" xfId="42363"/>
    <cellStyle name="Título 3 155 3" xfId="42364"/>
    <cellStyle name="Título 3 155 4" xfId="42365"/>
    <cellStyle name="Título 3 156" xfId="42366"/>
    <cellStyle name="Título 3 156 2" xfId="42367"/>
    <cellStyle name="Título 3 156 2 2" xfId="42368"/>
    <cellStyle name="Título 3 156 2 3" xfId="42369"/>
    <cellStyle name="Título 3 156 3" xfId="42370"/>
    <cellStyle name="Título 3 156 4" xfId="42371"/>
    <cellStyle name="Título 3 157" xfId="42372"/>
    <cellStyle name="Título 3 157 2" xfId="42373"/>
    <cellStyle name="Título 3 157 2 2" xfId="42374"/>
    <cellStyle name="Título 3 157 2 3" xfId="42375"/>
    <cellStyle name="Título 3 157 3" xfId="42376"/>
    <cellStyle name="Título 3 157 4" xfId="42377"/>
    <cellStyle name="Título 3 158" xfId="42378"/>
    <cellStyle name="Título 3 158 2" xfId="42379"/>
    <cellStyle name="Título 3 158 2 2" xfId="42380"/>
    <cellStyle name="Título 3 158 2 3" xfId="42381"/>
    <cellStyle name="Título 3 158 3" xfId="42382"/>
    <cellStyle name="Título 3 158 4" xfId="42383"/>
    <cellStyle name="Título 3 159" xfId="42384"/>
    <cellStyle name="Título 3 159 2" xfId="42385"/>
    <cellStyle name="Título 3 159 2 2" xfId="42386"/>
    <cellStyle name="Título 3 159 2 3" xfId="42387"/>
    <cellStyle name="Título 3 159 3" xfId="42388"/>
    <cellStyle name="Título 3 159 4" xfId="42389"/>
    <cellStyle name="Título 3 16" xfId="42390"/>
    <cellStyle name="Título 3 16 2" xfId="42391"/>
    <cellStyle name="Título 3 16 2 2" xfId="42392"/>
    <cellStyle name="Título 3 16 2 3" xfId="42393"/>
    <cellStyle name="Título 3 16 3" xfId="42394"/>
    <cellStyle name="Título 3 16 4" xfId="42395"/>
    <cellStyle name="Título 3 160" xfId="42396"/>
    <cellStyle name="Título 3 160 2" xfId="42397"/>
    <cellStyle name="Título 3 160 2 2" xfId="42398"/>
    <cellStyle name="Título 3 160 2 3" xfId="42399"/>
    <cellStyle name="Título 3 160 3" xfId="42400"/>
    <cellStyle name="Título 3 160 4" xfId="42401"/>
    <cellStyle name="Título 3 161" xfId="42402"/>
    <cellStyle name="Título 3 161 2" xfId="42403"/>
    <cellStyle name="Título 3 161 2 2" xfId="42404"/>
    <cellStyle name="Título 3 161 2 3" xfId="42405"/>
    <cellStyle name="Título 3 161 3" xfId="42406"/>
    <cellStyle name="Título 3 161 4" xfId="42407"/>
    <cellStyle name="Título 3 162" xfId="42408"/>
    <cellStyle name="Título 3 162 2" xfId="42409"/>
    <cellStyle name="Título 3 162 2 2" xfId="42410"/>
    <cellStyle name="Título 3 162 2 3" xfId="42411"/>
    <cellStyle name="Título 3 162 3" xfId="42412"/>
    <cellStyle name="Título 3 162 4" xfId="42413"/>
    <cellStyle name="Título 3 163" xfId="42414"/>
    <cellStyle name="Título 3 163 2" xfId="42415"/>
    <cellStyle name="Título 3 163 2 2" xfId="42416"/>
    <cellStyle name="Título 3 163 2 3" xfId="42417"/>
    <cellStyle name="Título 3 163 3" xfId="42418"/>
    <cellStyle name="Título 3 163 4" xfId="42419"/>
    <cellStyle name="Título 3 164" xfId="42420"/>
    <cellStyle name="Título 3 164 2" xfId="42421"/>
    <cellStyle name="Título 3 164 2 2" xfId="42422"/>
    <cellStyle name="Título 3 164 2 3" xfId="42423"/>
    <cellStyle name="Título 3 164 3" xfId="42424"/>
    <cellStyle name="Título 3 164 4" xfId="42425"/>
    <cellStyle name="Título 3 165" xfId="42426"/>
    <cellStyle name="Título 3 165 2" xfId="42427"/>
    <cellStyle name="Título 3 165 2 2" xfId="42428"/>
    <cellStyle name="Título 3 165 2 3" xfId="42429"/>
    <cellStyle name="Título 3 165 3" xfId="42430"/>
    <cellStyle name="Título 3 165 4" xfId="42431"/>
    <cellStyle name="Título 3 166" xfId="42432"/>
    <cellStyle name="Título 3 166 2" xfId="42433"/>
    <cellStyle name="Título 3 166 2 2" xfId="42434"/>
    <cellStyle name="Título 3 166 2 3" xfId="42435"/>
    <cellStyle name="Título 3 166 3" xfId="42436"/>
    <cellStyle name="Título 3 166 4" xfId="42437"/>
    <cellStyle name="Título 3 167" xfId="42438"/>
    <cellStyle name="Título 3 167 2" xfId="42439"/>
    <cellStyle name="Título 3 167 2 2" xfId="42440"/>
    <cellStyle name="Título 3 167 2 3" xfId="42441"/>
    <cellStyle name="Título 3 167 3" xfId="42442"/>
    <cellStyle name="Título 3 167 4" xfId="42443"/>
    <cellStyle name="Título 3 168" xfId="42444"/>
    <cellStyle name="Título 3 168 2" xfId="42445"/>
    <cellStyle name="Título 3 168 2 2" xfId="42446"/>
    <cellStyle name="Título 3 168 2 3" xfId="42447"/>
    <cellStyle name="Título 3 168 3" xfId="42448"/>
    <cellStyle name="Título 3 168 4" xfId="42449"/>
    <cellStyle name="Título 3 169" xfId="42450"/>
    <cellStyle name="Título 3 169 2" xfId="42451"/>
    <cellStyle name="Título 3 169 2 2" xfId="42452"/>
    <cellStyle name="Título 3 169 2 3" xfId="42453"/>
    <cellStyle name="Título 3 169 3" xfId="42454"/>
    <cellStyle name="Título 3 169 4" xfId="42455"/>
    <cellStyle name="Título 3 17" xfId="42456"/>
    <cellStyle name="Título 3 17 2" xfId="42457"/>
    <cellStyle name="Título 3 17 2 2" xfId="42458"/>
    <cellStyle name="Título 3 17 2 3" xfId="42459"/>
    <cellStyle name="Título 3 17 3" xfId="42460"/>
    <cellStyle name="Título 3 17 4" xfId="42461"/>
    <cellStyle name="Título 3 170" xfId="42462"/>
    <cellStyle name="Título 3 170 2" xfId="42463"/>
    <cellStyle name="Título 3 170 2 2" xfId="42464"/>
    <cellStyle name="Título 3 170 2 3" xfId="42465"/>
    <cellStyle name="Título 3 170 3" xfId="42466"/>
    <cellStyle name="Título 3 170 4" xfId="42467"/>
    <cellStyle name="Título 3 171" xfId="42468"/>
    <cellStyle name="Título 3 171 2" xfId="42469"/>
    <cellStyle name="Título 3 171 2 2" xfId="42470"/>
    <cellStyle name="Título 3 171 2 3" xfId="42471"/>
    <cellStyle name="Título 3 171 3" xfId="42472"/>
    <cellStyle name="Título 3 171 4" xfId="42473"/>
    <cellStyle name="Título 3 172" xfId="42474"/>
    <cellStyle name="Título 3 172 2" xfId="42475"/>
    <cellStyle name="Título 3 172 2 2" xfId="42476"/>
    <cellStyle name="Título 3 172 2 3" xfId="42477"/>
    <cellStyle name="Título 3 172 3" xfId="42478"/>
    <cellStyle name="Título 3 172 4" xfId="42479"/>
    <cellStyle name="Título 3 173" xfId="42480"/>
    <cellStyle name="Título 3 173 2" xfId="42481"/>
    <cellStyle name="Título 3 173 2 2" xfId="42482"/>
    <cellStyle name="Título 3 173 2 3" xfId="42483"/>
    <cellStyle name="Título 3 173 3" xfId="42484"/>
    <cellStyle name="Título 3 173 4" xfId="42485"/>
    <cellStyle name="Título 3 174" xfId="42486"/>
    <cellStyle name="Título 3 174 2" xfId="42487"/>
    <cellStyle name="Título 3 174 2 2" xfId="42488"/>
    <cellStyle name="Título 3 174 2 3" xfId="42489"/>
    <cellStyle name="Título 3 174 3" xfId="42490"/>
    <cellStyle name="Título 3 174 4" xfId="42491"/>
    <cellStyle name="Título 3 175" xfId="42492"/>
    <cellStyle name="Título 3 175 2" xfId="42493"/>
    <cellStyle name="Título 3 175 2 2" xfId="42494"/>
    <cellStyle name="Título 3 175 2 3" xfId="42495"/>
    <cellStyle name="Título 3 175 3" xfId="42496"/>
    <cellStyle name="Título 3 175 4" xfId="42497"/>
    <cellStyle name="Título 3 176" xfId="42498"/>
    <cellStyle name="Título 3 176 2" xfId="42499"/>
    <cellStyle name="Título 3 176 2 2" xfId="42500"/>
    <cellStyle name="Título 3 176 2 3" xfId="42501"/>
    <cellStyle name="Título 3 176 3" xfId="42502"/>
    <cellStyle name="Título 3 176 4" xfId="42503"/>
    <cellStyle name="Título 3 177" xfId="42504"/>
    <cellStyle name="Título 3 177 2" xfId="42505"/>
    <cellStyle name="Título 3 177 2 2" xfId="42506"/>
    <cellStyle name="Título 3 177 2 3" xfId="42507"/>
    <cellStyle name="Título 3 177 3" xfId="42508"/>
    <cellStyle name="Título 3 177 4" xfId="42509"/>
    <cellStyle name="Título 3 178" xfId="42510"/>
    <cellStyle name="Título 3 178 2" xfId="42511"/>
    <cellStyle name="Título 3 178 2 2" xfId="42512"/>
    <cellStyle name="Título 3 178 2 3" xfId="42513"/>
    <cellStyle name="Título 3 178 3" xfId="42514"/>
    <cellStyle name="Título 3 178 4" xfId="42515"/>
    <cellStyle name="Título 3 179" xfId="42516"/>
    <cellStyle name="Título 3 179 2" xfId="42517"/>
    <cellStyle name="Título 3 179 2 2" xfId="42518"/>
    <cellStyle name="Título 3 179 2 3" xfId="42519"/>
    <cellStyle name="Título 3 179 3" xfId="42520"/>
    <cellStyle name="Título 3 179 4" xfId="42521"/>
    <cellStyle name="Título 3 18" xfId="42522"/>
    <cellStyle name="Título 3 18 2" xfId="42523"/>
    <cellStyle name="Título 3 18 2 2" xfId="42524"/>
    <cellStyle name="Título 3 18 2 3" xfId="42525"/>
    <cellStyle name="Título 3 18 3" xfId="42526"/>
    <cellStyle name="Título 3 18 4" xfId="42527"/>
    <cellStyle name="Título 3 180" xfId="42528"/>
    <cellStyle name="Título 3 180 2" xfId="42529"/>
    <cellStyle name="Título 3 180 2 2" xfId="42530"/>
    <cellStyle name="Título 3 180 2 3" xfId="42531"/>
    <cellStyle name="Título 3 180 3" xfId="42532"/>
    <cellStyle name="Título 3 180 4" xfId="42533"/>
    <cellStyle name="Título 3 181" xfId="42534"/>
    <cellStyle name="Título 3 181 2" xfId="42535"/>
    <cellStyle name="Título 3 181 2 2" xfId="42536"/>
    <cellStyle name="Título 3 181 2 3" xfId="42537"/>
    <cellStyle name="Título 3 181 3" xfId="42538"/>
    <cellStyle name="Título 3 181 4" xfId="42539"/>
    <cellStyle name="Título 3 182" xfId="42540"/>
    <cellStyle name="Título 3 182 2" xfId="42541"/>
    <cellStyle name="Título 3 182 2 2" xfId="42542"/>
    <cellStyle name="Título 3 182 2 3" xfId="42543"/>
    <cellStyle name="Título 3 182 3" xfId="42544"/>
    <cellStyle name="Título 3 182 4" xfId="42545"/>
    <cellStyle name="Título 3 183" xfId="42546"/>
    <cellStyle name="Título 3 183 2" xfId="42547"/>
    <cellStyle name="Título 3 183 2 2" xfId="42548"/>
    <cellStyle name="Título 3 183 2 3" xfId="42549"/>
    <cellStyle name="Título 3 183 3" xfId="42550"/>
    <cellStyle name="Título 3 183 4" xfId="42551"/>
    <cellStyle name="Título 3 184" xfId="42552"/>
    <cellStyle name="Título 3 184 2" xfId="42553"/>
    <cellStyle name="Título 3 184 2 2" xfId="42554"/>
    <cellStyle name="Título 3 184 2 3" xfId="42555"/>
    <cellStyle name="Título 3 184 3" xfId="42556"/>
    <cellStyle name="Título 3 184 4" xfId="42557"/>
    <cellStyle name="Título 3 185" xfId="42558"/>
    <cellStyle name="Título 3 185 2" xfId="42559"/>
    <cellStyle name="Título 3 185 2 2" xfId="42560"/>
    <cellStyle name="Título 3 185 2 3" xfId="42561"/>
    <cellStyle name="Título 3 185 3" xfId="42562"/>
    <cellStyle name="Título 3 185 4" xfId="42563"/>
    <cellStyle name="Título 3 186" xfId="42564"/>
    <cellStyle name="Título 3 186 2" xfId="42565"/>
    <cellStyle name="Título 3 186 2 2" xfId="42566"/>
    <cellStyle name="Título 3 186 2 3" xfId="42567"/>
    <cellStyle name="Título 3 186 3" xfId="42568"/>
    <cellStyle name="Título 3 186 4" xfId="42569"/>
    <cellStyle name="Título 3 187" xfId="42570"/>
    <cellStyle name="Título 3 187 2" xfId="42571"/>
    <cellStyle name="Título 3 187 2 2" xfId="42572"/>
    <cellStyle name="Título 3 187 2 3" xfId="42573"/>
    <cellStyle name="Título 3 187 3" xfId="42574"/>
    <cellStyle name="Título 3 187 4" xfId="42575"/>
    <cellStyle name="Título 3 188" xfId="42576"/>
    <cellStyle name="Título 3 188 2" xfId="42577"/>
    <cellStyle name="Título 3 188 2 2" xfId="42578"/>
    <cellStyle name="Título 3 188 2 3" xfId="42579"/>
    <cellStyle name="Título 3 188 3" xfId="42580"/>
    <cellStyle name="Título 3 188 4" xfId="42581"/>
    <cellStyle name="Título 3 189" xfId="42582"/>
    <cellStyle name="Título 3 189 2" xfId="42583"/>
    <cellStyle name="Título 3 189 2 2" xfId="42584"/>
    <cellStyle name="Título 3 189 2 3" xfId="42585"/>
    <cellStyle name="Título 3 189 3" xfId="42586"/>
    <cellStyle name="Título 3 189 4" xfId="42587"/>
    <cellStyle name="Título 3 19" xfId="42588"/>
    <cellStyle name="Título 3 19 2" xfId="42589"/>
    <cellStyle name="Título 3 19 2 2" xfId="42590"/>
    <cellStyle name="Título 3 19 2 3" xfId="42591"/>
    <cellStyle name="Título 3 19 3" xfId="42592"/>
    <cellStyle name="Título 3 19 4" xfId="42593"/>
    <cellStyle name="Título 3 190" xfId="42594"/>
    <cellStyle name="Título 3 190 2" xfId="42595"/>
    <cellStyle name="Título 3 190 2 2" xfId="42596"/>
    <cellStyle name="Título 3 190 2 3" xfId="42597"/>
    <cellStyle name="Título 3 190 3" xfId="42598"/>
    <cellStyle name="Título 3 190 4" xfId="42599"/>
    <cellStyle name="Título 3 2" xfId="224"/>
    <cellStyle name="Título 3 2 10" xfId="42600"/>
    <cellStyle name="Título 3 2 11" xfId="42601"/>
    <cellStyle name="Título 3 2 12" xfId="42602"/>
    <cellStyle name="Título 3 2 13" xfId="42603"/>
    <cellStyle name="Título 3 2 14" xfId="42604"/>
    <cellStyle name="Título 3 2 15" xfId="42605"/>
    <cellStyle name="Título 3 2 2" xfId="42606"/>
    <cellStyle name="Título 3 2 2 2" xfId="42607"/>
    <cellStyle name="Título 3 2 2 3" xfId="42608"/>
    <cellStyle name="Título 3 2 3" xfId="42609"/>
    <cellStyle name="Título 3 2 4" xfId="42610"/>
    <cellStyle name="Título 3 2 5" xfId="42611"/>
    <cellStyle name="Título 3 2 6" xfId="42612"/>
    <cellStyle name="Título 3 2 7" xfId="42613"/>
    <cellStyle name="Título 3 2 8" xfId="42614"/>
    <cellStyle name="Título 3 2 9" xfId="42615"/>
    <cellStyle name="Título 3 20" xfId="42616"/>
    <cellStyle name="Título 3 20 2" xfId="42617"/>
    <cellStyle name="Título 3 20 2 2" xfId="42618"/>
    <cellStyle name="Título 3 20 2 3" xfId="42619"/>
    <cellStyle name="Título 3 20 3" xfId="42620"/>
    <cellStyle name="Título 3 20 4" xfId="42621"/>
    <cellStyle name="Título 3 21" xfId="42622"/>
    <cellStyle name="Título 3 21 2" xfId="42623"/>
    <cellStyle name="Título 3 21 2 2" xfId="42624"/>
    <cellStyle name="Título 3 21 2 3" xfId="42625"/>
    <cellStyle name="Título 3 21 3" xfId="42626"/>
    <cellStyle name="Título 3 21 4" xfId="42627"/>
    <cellStyle name="Título 3 22" xfId="42628"/>
    <cellStyle name="Título 3 22 2" xfId="42629"/>
    <cellStyle name="Título 3 22 2 2" xfId="42630"/>
    <cellStyle name="Título 3 22 2 3" xfId="42631"/>
    <cellStyle name="Título 3 22 3" xfId="42632"/>
    <cellStyle name="Título 3 22 4" xfId="42633"/>
    <cellStyle name="Título 3 23" xfId="42634"/>
    <cellStyle name="Título 3 23 2" xfId="42635"/>
    <cellStyle name="Título 3 23 2 2" xfId="42636"/>
    <cellStyle name="Título 3 23 2 3" xfId="42637"/>
    <cellStyle name="Título 3 23 3" xfId="42638"/>
    <cellStyle name="Título 3 23 4" xfId="42639"/>
    <cellStyle name="Título 3 24" xfId="42640"/>
    <cellStyle name="Título 3 24 2" xfId="42641"/>
    <cellStyle name="Título 3 24 2 2" xfId="42642"/>
    <cellStyle name="Título 3 24 2 3" xfId="42643"/>
    <cellStyle name="Título 3 24 3" xfId="42644"/>
    <cellStyle name="Título 3 24 4" xfId="42645"/>
    <cellStyle name="Título 3 25" xfId="42646"/>
    <cellStyle name="Título 3 25 2" xfId="42647"/>
    <cellStyle name="Título 3 25 2 2" xfId="42648"/>
    <cellStyle name="Título 3 25 2 3" xfId="42649"/>
    <cellStyle name="Título 3 25 3" xfId="42650"/>
    <cellStyle name="Título 3 25 4" xfId="42651"/>
    <cellStyle name="Título 3 26" xfId="42652"/>
    <cellStyle name="Título 3 26 2" xfId="42653"/>
    <cellStyle name="Título 3 26 2 2" xfId="42654"/>
    <cellStyle name="Título 3 26 2 3" xfId="42655"/>
    <cellStyle name="Título 3 26 3" xfId="42656"/>
    <cellStyle name="Título 3 26 4" xfId="42657"/>
    <cellStyle name="Título 3 27" xfId="42658"/>
    <cellStyle name="Título 3 27 2" xfId="42659"/>
    <cellStyle name="Título 3 27 2 2" xfId="42660"/>
    <cellStyle name="Título 3 27 2 3" xfId="42661"/>
    <cellStyle name="Título 3 27 3" xfId="42662"/>
    <cellStyle name="Título 3 27 4" xfId="42663"/>
    <cellStyle name="Título 3 28" xfId="42664"/>
    <cellStyle name="Título 3 28 2" xfId="42665"/>
    <cellStyle name="Título 3 28 2 2" xfId="42666"/>
    <cellStyle name="Título 3 28 2 3" xfId="42667"/>
    <cellStyle name="Título 3 28 3" xfId="42668"/>
    <cellStyle name="Título 3 28 4" xfId="42669"/>
    <cellStyle name="Título 3 29" xfId="42670"/>
    <cellStyle name="Título 3 29 2" xfId="42671"/>
    <cellStyle name="Título 3 29 2 2" xfId="42672"/>
    <cellStyle name="Título 3 29 2 3" xfId="42673"/>
    <cellStyle name="Título 3 29 3" xfId="42674"/>
    <cellStyle name="Título 3 29 4" xfId="42675"/>
    <cellStyle name="Título 3 3" xfId="225"/>
    <cellStyle name="Título 3 3 2" xfId="42676"/>
    <cellStyle name="Título 3 3 2 2" xfId="42677"/>
    <cellStyle name="Título 3 3 2 3" xfId="42678"/>
    <cellStyle name="Título 3 3 3" xfId="42679"/>
    <cellStyle name="Título 3 3 4" xfId="42680"/>
    <cellStyle name="Título 3 3 5" xfId="42681"/>
    <cellStyle name="Título 3 30" xfId="42682"/>
    <cellStyle name="Título 3 30 2" xfId="42683"/>
    <cellStyle name="Título 3 30 2 2" xfId="42684"/>
    <cellStyle name="Título 3 30 2 3" xfId="42685"/>
    <cellStyle name="Título 3 30 3" xfId="42686"/>
    <cellStyle name="Título 3 30 4" xfId="42687"/>
    <cellStyle name="Título 3 31" xfId="42688"/>
    <cellStyle name="Título 3 31 2" xfId="42689"/>
    <cellStyle name="Título 3 31 2 2" xfId="42690"/>
    <cellStyle name="Título 3 31 2 3" xfId="42691"/>
    <cellStyle name="Título 3 31 3" xfId="42692"/>
    <cellStyle name="Título 3 31 4" xfId="42693"/>
    <cellStyle name="Título 3 32" xfId="42694"/>
    <cellStyle name="Título 3 32 2" xfId="42695"/>
    <cellStyle name="Título 3 32 2 2" xfId="42696"/>
    <cellStyle name="Título 3 32 2 3" xfId="42697"/>
    <cellStyle name="Título 3 32 3" xfId="42698"/>
    <cellStyle name="Título 3 32 4" xfId="42699"/>
    <cellStyle name="Título 3 33" xfId="42700"/>
    <cellStyle name="Título 3 33 2" xfId="42701"/>
    <cellStyle name="Título 3 33 2 2" xfId="42702"/>
    <cellStyle name="Título 3 33 2 3" xfId="42703"/>
    <cellStyle name="Título 3 33 3" xfId="42704"/>
    <cellStyle name="Título 3 33 4" xfId="42705"/>
    <cellStyle name="Título 3 34" xfId="42706"/>
    <cellStyle name="Título 3 34 2" xfId="42707"/>
    <cellStyle name="Título 3 34 2 2" xfId="42708"/>
    <cellStyle name="Título 3 34 2 3" xfId="42709"/>
    <cellStyle name="Título 3 34 3" xfId="42710"/>
    <cellStyle name="Título 3 34 4" xfId="42711"/>
    <cellStyle name="Título 3 35" xfId="42712"/>
    <cellStyle name="Título 3 35 2" xfId="42713"/>
    <cellStyle name="Título 3 35 2 2" xfId="42714"/>
    <cellStyle name="Título 3 35 2 3" xfId="42715"/>
    <cellStyle name="Título 3 35 3" xfId="42716"/>
    <cellStyle name="Título 3 35 4" xfId="42717"/>
    <cellStyle name="Título 3 36" xfId="42718"/>
    <cellStyle name="Título 3 36 2" xfId="42719"/>
    <cellStyle name="Título 3 36 2 2" xfId="42720"/>
    <cellStyle name="Título 3 36 2 3" xfId="42721"/>
    <cellStyle name="Título 3 36 3" xfId="42722"/>
    <cellStyle name="Título 3 36 4" xfId="42723"/>
    <cellStyle name="Título 3 37" xfId="42724"/>
    <cellStyle name="Título 3 37 2" xfId="42725"/>
    <cellStyle name="Título 3 37 2 2" xfId="42726"/>
    <cellStyle name="Título 3 37 2 3" xfId="42727"/>
    <cellStyle name="Título 3 37 3" xfId="42728"/>
    <cellStyle name="Título 3 37 4" xfId="42729"/>
    <cellStyle name="Título 3 38" xfId="42730"/>
    <cellStyle name="Título 3 38 2" xfId="42731"/>
    <cellStyle name="Título 3 38 2 2" xfId="42732"/>
    <cellStyle name="Título 3 38 2 3" xfId="42733"/>
    <cellStyle name="Título 3 38 3" xfId="42734"/>
    <cellStyle name="Título 3 38 4" xfId="42735"/>
    <cellStyle name="Título 3 39" xfId="42736"/>
    <cellStyle name="Título 3 39 2" xfId="42737"/>
    <cellStyle name="Título 3 39 2 2" xfId="42738"/>
    <cellStyle name="Título 3 39 2 3" xfId="42739"/>
    <cellStyle name="Título 3 39 3" xfId="42740"/>
    <cellStyle name="Título 3 39 4" xfId="42741"/>
    <cellStyle name="Título 3 4" xfId="226"/>
    <cellStyle name="Título 3 4 2" xfId="42742"/>
    <cellStyle name="Título 3 4 2 2" xfId="42743"/>
    <cellStyle name="Título 3 4 2 3" xfId="42744"/>
    <cellStyle name="Título 3 4 3" xfId="42745"/>
    <cellStyle name="Título 3 4 4" xfId="42746"/>
    <cellStyle name="Título 3 4 5" xfId="42747"/>
    <cellStyle name="Título 3 40" xfId="42748"/>
    <cellStyle name="Título 3 40 2" xfId="42749"/>
    <cellStyle name="Título 3 40 2 2" xfId="42750"/>
    <cellStyle name="Título 3 40 2 3" xfId="42751"/>
    <cellStyle name="Título 3 40 3" xfId="42752"/>
    <cellStyle name="Título 3 40 4" xfId="42753"/>
    <cellStyle name="Título 3 41" xfId="42754"/>
    <cellStyle name="Título 3 41 2" xfId="42755"/>
    <cellStyle name="Título 3 41 2 2" xfId="42756"/>
    <cellStyle name="Título 3 41 2 3" xfId="42757"/>
    <cellStyle name="Título 3 41 3" xfId="42758"/>
    <cellStyle name="Título 3 41 4" xfId="42759"/>
    <cellStyle name="Título 3 42" xfId="42760"/>
    <cellStyle name="Título 3 42 2" xfId="42761"/>
    <cellStyle name="Título 3 42 2 2" xfId="42762"/>
    <cellStyle name="Título 3 42 2 3" xfId="42763"/>
    <cellStyle name="Título 3 42 3" xfId="42764"/>
    <cellStyle name="Título 3 42 4" xfId="42765"/>
    <cellStyle name="Título 3 43" xfId="42766"/>
    <cellStyle name="Título 3 43 2" xfId="42767"/>
    <cellStyle name="Título 3 43 2 2" xfId="42768"/>
    <cellStyle name="Título 3 43 2 3" xfId="42769"/>
    <cellStyle name="Título 3 43 3" xfId="42770"/>
    <cellStyle name="Título 3 43 4" xfId="42771"/>
    <cellStyle name="Título 3 44" xfId="42772"/>
    <cellStyle name="Título 3 44 2" xfId="42773"/>
    <cellStyle name="Título 3 44 2 2" xfId="42774"/>
    <cellStyle name="Título 3 44 2 3" xfId="42775"/>
    <cellStyle name="Título 3 44 3" xfId="42776"/>
    <cellStyle name="Título 3 44 4" xfId="42777"/>
    <cellStyle name="Título 3 45" xfId="42778"/>
    <cellStyle name="Título 3 45 2" xfId="42779"/>
    <cellStyle name="Título 3 45 2 2" xfId="42780"/>
    <cellStyle name="Título 3 45 2 3" xfId="42781"/>
    <cellStyle name="Título 3 45 3" xfId="42782"/>
    <cellStyle name="Título 3 45 4" xfId="42783"/>
    <cellStyle name="Título 3 46" xfId="42784"/>
    <cellStyle name="Título 3 46 2" xfId="42785"/>
    <cellStyle name="Título 3 46 2 2" xfId="42786"/>
    <cellStyle name="Título 3 46 2 3" xfId="42787"/>
    <cellStyle name="Título 3 46 3" xfId="42788"/>
    <cellStyle name="Título 3 46 4" xfId="42789"/>
    <cellStyle name="Título 3 47" xfId="42790"/>
    <cellStyle name="Título 3 47 2" xfId="42791"/>
    <cellStyle name="Título 3 47 2 2" xfId="42792"/>
    <cellStyle name="Título 3 47 2 3" xfId="42793"/>
    <cellStyle name="Título 3 47 3" xfId="42794"/>
    <cellStyle name="Título 3 47 4" xfId="42795"/>
    <cellStyle name="Título 3 48" xfId="42796"/>
    <cellStyle name="Título 3 48 2" xfId="42797"/>
    <cellStyle name="Título 3 48 2 2" xfId="42798"/>
    <cellStyle name="Título 3 48 2 3" xfId="42799"/>
    <cellStyle name="Título 3 48 3" xfId="42800"/>
    <cellStyle name="Título 3 48 4" xfId="42801"/>
    <cellStyle name="Título 3 49" xfId="42802"/>
    <cellStyle name="Título 3 49 2" xfId="42803"/>
    <cellStyle name="Título 3 49 2 2" xfId="42804"/>
    <cellStyle name="Título 3 49 2 3" xfId="42805"/>
    <cellStyle name="Título 3 49 3" xfId="42806"/>
    <cellStyle name="Título 3 49 4" xfId="42807"/>
    <cellStyle name="Título 3 5" xfId="42808"/>
    <cellStyle name="Título 3 5 2" xfId="42809"/>
    <cellStyle name="Título 3 5 2 2" xfId="42810"/>
    <cellStyle name="Título 3 5 2 3" xfId="42811"/>
    <cellStyle name="Título 3 5 3" xfId="42812"/>
    <cellStyle name="Título 3 5 4" xfId="42813"/>
    <cellStyle name="Título 3 50" xfId="42814"/>
    <cellStyle name="Título 3 50 2" xfId="42815"/>
    <cellStyle name="Título 3 50 2 2" xfId="42816"/>
    <cellStyle name="Título 3 50 2 3" xfId="42817"/>
    <cellStyle name="Título 3 50 3" xfId="42818"/>
    <cellStyle name="Título 3 50 4" xfId="42819"/>
    <cellStyle name="Título 3 51" xfId="42820"/>
    <cellStyle name="Título 3 51 2" xfId="42821"/>
    <cellStyle name="Título 3 51 2 2" xfId="42822"/>
    <cellStyle name="Título 3 51 2 3" xfId="42823"/>
    <cellStyle name="Título 3 51 3" xfId="42824"/>
    <cellStyle name="Título 3 51 4" xfId="42825"/>
    <cellStyle name="Título 3 52" xfId="42826"/>
    <cellStyle name="Título 3 52 2" xfId="42827"/>
    <cellStyle name="Título 3 52 2 2" xfId="42828"/>
    <cellStyle name="Título 3 52 2 3" xfId="42829"/>
    <cellStyle name="Título 3 52 3" xfId="42830"/>
    <cellStyle name="Título 3 52 4" xfId="42831"/>
    <cellStyle name="Título 3 53" xfId="42832"/>
    <cellStyle name="Título 3 53 2" xfId="42833"/>
    <cellStyle name="Título 3 53 2 2" xfId="42834"/>
    <cellStyle name="Título 3 53 2 3" xfId="42835"/>
    <cellStyle name="Título 3 53 3" xfId="42836"/>
    <cellStyle name="Título 3 53 4" xfId="42837"/>
    <cellStyle name="Título 3 54" xfId="42838"/>
    <cellStyle name="Título 3 54 2" xfId="42839"/>
    <cellStyle name="Título 3 54 2 2" xfId="42840"/>
    <cellStyle name="Título 3 54 2 3" xfId="42841"/>
    <cellStyle name="Título 3 54 3" xfId="42842"/>
    <cellStyle name="Título 3 54 4" xfId="42843"/>
    <cellStyle name="Título 3 55" xfId="42844"/>
    <cellStyle name="Título 3 55 2" xfId="42845"/>
    <cellStyle name="Título 3 55 2 2" xfId="42846"/>
    <cellStyle name="Título 3 55 2 3" xfId="42847"/>
    <cellStyle name="Título 3 55 3" xfId="42848"/>
    <cellStyle name="Título 3 55 4" xfId="42849"/>
    <cellStyle name="Título 3 56" xfId="42850"/>
    <cellStyle name="Título 3 56 2" xfId="42851"/>
    <cellStyle name="Título 3 56 2 2" xfId="42852"/>
    <cellStyle name="Título 3 56 2 3" xfId="42853"/>
    <cellStyle name="Título 3 56 3" xfId="42854"/>
    <cellStyle name="Título 3 56 4" xfId="42855"/>
    <cellStyle name="Título 3 57" xfId="42856"/>
    <cellStyle name="Título 3 57 2" xfId="42857"/>
    <cellStyle name="Título 3 57 2 2" xfId="42858"/>
    <cellStyle name="Título 3 57 2 3" xfId="42859"/>
    <cellStyle name="Título 3 57 3" xfId="42860"/>
    <cellStyle name="Título 3 57 4" xfId="42861"/>
    <cellStyle name="Título 3 58" xfId="42862"/>
    <cellStyle name="Título 3 58 2" xfId="42863"/>
    <cellStyle name="Título 3 58 2 2" xfId="42864"/>
    <cellStyle name="Título 3 58 2 3" xfId="42865"/>
    <cellStyle name="Título 3 58 3" xfId="42866"/>
    <cellStyle name="Título 3 58 4" xfId="42867"/>
    <cellStyle name="Título 3 59" xfId="42868"/>
    <cellStyle name="Título 3 59 2" xfId="42869"/>
    <cellStyle name="Título 3 59 2 2" xfId="42870"/>
    <cellStyle name="Título 3 59 2 3" xfId="42871"/>
    <cellStyle name="Título 3 59 3" xfId="42872"/>
    <cellStyle name="Título 3 59 4" xfId="42873"/>
    <cellStyle name="Título 3 6" xfId="42874"/>
    <cellStyle name="Título 3 6 2" xfId="42875"/>
    <cellStyle name="Título 3 6 2 2" xfId="42876"/>
    <cellStyle name="Título 3 6 2 3" xfId="42877"/>
    <cellStyle name="Título 3 6 3" xfId="42878"/>
    <cellStyle name="Título 3 6 4" xfId="42879"/>
    <cellStyle name="Título 3 60" xfId="42880"/>
    <cellStyle name="Título 3 60 2" xfId="42881"/>
    <cellStyle name="Título 3 60 2 2" xfId="42882"/>
    <cellStyle name="Título 3 60 2 3" xfId="42883"/>
    <cellStyle name="Título 3 60 3" xfId="42884"/>
    <cellStyle name="Título 3 60 4" xfId="42885"/>
    <cellStyle name="Título 3 61" xfId="42886"/>
    <cellStyle name="Título 3 61 2" xfId="42887"/>
    <cellStyle name="Título 3 61 2 2" xfId="42888"/>
    <cellStyle name="Título 3 61 2 3" xfId="42889"/>
    <cellStyle name="Título 3 61 3" xfId="42890"/>
    <cellStyle name="Título 3 61 4" xfId="42891"/>
    <cellStyle name="Título 3 62" xfId="42892"/>
    <cellStyle name="Título 3 62 2" xfId="42893"/>
    <cellStyle name="Título 3 62 2 2" xfId="42894"/>
    <cellStyle name="Título 3 62 2 3" xfId="42895"/>
    <cellStyle name="Título 3 62 3" xfId="42896"/>
    <cellStyle name="Título 3 62 4" xfId="42897"/>
    <cellStyle name="Título 3 63" xfId="42898"/>
    <cellStyle name="Título 3 63 2" xfId="42899"/>
    <cellStyle name="Título 3 63 2 2" xfId="42900"/>
    <cellStyle name="Título 3 63 2 3" xfId="42901"/>
    <cellStyle name="Título 3 63 3" xfId="42902"/>
    <cellStyle name="Título 3 63 4" xfId="42903"/>
    <cellStyle name="Título 3 64" xfId="42904"/>
    <cellStyle name="Título 3 64 2" xfId="42905"/>
    <cellStyle name="Título 3 64 2 2" xfId="42906"/>
    <cellStyle name="Título 3 64 2 3" xfId="42907"/>
    <cellStyle name="Título 3 64 3" xfId="42908"/>
    <cellStyle name="Título 3 64 4" xfId="42909"/>
    <cellStyle name="Título 3 65" xfId="42910"/>
    <cellStyle name="Título 3 65 2" xfId="42911"/>
    <cellStyle name="Título 3 65 2 2" xfId="42912"/>
    <cellStyle name="Título 3 65 2 3" xfId="42913"/>
    <cellStyle name="Título 3 65 3" xfId="42914"/>
    <cellStyle name="Título 3 65 4" xfId="42915"/>
    <cellStyle name="Título 3 66" xfId="42916"/>
    <cellStyle name="Título 3 66 2" xfId="42917"/>
    <cellStyle name="Título 3 66 2 2" xfId="42918"/>
    <cellStyle name="Título 3 66 2 3" xfId="42919"/>
    <cellStyle name="Título 3 66 3" xfId="42920"/>
    <cellStyle name="Título 3 66 4" xfId="42921"/>
    <cellStyle name="Título 3 67" xfId="42922"/>
    <cellStyle name="Título 3 67 2" xfId="42923"/>
    <cellStyle name="Título 3 67 2 2" xfId="42924"/>
    <cellStyle name="Título 3 67 2 3" xfId="42925"/>
    <cellStyle name="Título 3 67 3" xfId="42926"/>
    <cellStyle name="Título 3 67 4" xfId="42927"/>
    <cellStyle name="Título 3 68" xfId="42928"/>
    <cellStyle name="Título 3 68 2" xfId="42929"/>
    <cellStyle name="Título 3 68 2 2" xfId="42930"/>
    <cellStyle name="Título 3 68 2 3" xfId="42931"/>
    <cellStyle name="Título 3 68 3" xfId="42932"/>
    <cellStyle name="Título 3 68 4" xfId="42933"/>
    <cellStyle name="Título 3 69" xfId="42934"/>
    <cellStyle name="Título 3 69 2" xfId="42935"/>
    <cellStyle name="Título 3 69 2 2" xfId="42936"/>
    <cellStyle name="Título 3 69 2 3" xfId="42937"/>
    <cellStyle name="Título 3 69 3" xfId="42938"/>
    <cellStyle name="Título 3 69 4" xfId="42939"/>
    <cellStyle name="Título 3 7" xfId="42940"/>
    <cellStyle name="Título 3 7 2" xfId="42941"/>
    <cellStyle name="Título 3 7 2 2" xfId="42942"/>
    <cellStyle name="Título 3 7 2 3" xfId="42943"/>
    <cellStyle name="Título 3 7 3" xfId="42944"/>
    <cellStyle name="Título 3 7 4" xfId="42945"/>
    <cellStyle name="Título 3 70" xfId="42946"/>
    <cellStyle name="Título 3 70 2" xfId="42947"/>
    <cellStyle name="Título 3 70 2 2" xfId="42948"/>
    <cellStyle name="Título 3 70 2 3" xfId="42949"/>
    <cellStyle name="Título 3 70 3" xfId="42950"/>
    <cellStyle name="Título 3 70 4" xfId="42951"/>
    <cellStyle name="Título 3 71" xfId="42952"/>
    <cellStyle name="Título 3 71 2" xfId="42953"/>
    <cellStyle name="Título 3 71 2 2" xfId="42954"/>
    <cellStyle name="Título 3 71 2 3" xfId="42955"/>
    <cellStyle name="Título 3 71 3" xfId="42956"/>
    <cellStyle name="Título 3 71 4" xfId="42957"/>
    <cellStyle name="Título 3 72" xfId="42958"/>
    <cellStyle name="Título 3 72 2" xfId="42959"/>
    <cellStyle name="Título 3 72 2 2" xfId="42960"/>
    <cellStyle name="Título 3 72 2 3" xfId="42961"/>
    <cellStyle name="Título 3 72 3" xfId="42962"/>
    <cellStyle name="Título 3 72 4" xfId="42963"/>
    <cellStyle name="Título 3 73" xfId="42964"/>
    <cellStyle name="Título 3 73 2" xfId="42965"/>
    <cellStyle name="Título 3 73 2 2" xfId="42966"/>
    <cellStyle name="Título 3 73 2 3" xfId="42967"/>
    <cellStyle name="Título 3 73 3" xfId="42968"/>
    <cellStyle name="Título 3 73 4" xfId="42969"/>
    <cellStyle name="Título 3 74" xfId="42970"/>
    <cellStyle name="Título 3 74 2" xfId="42971"/>
    <cellStyle name="Título 3 74 2 2" xfId="42972"/>
    <cellStyle name="Título 3 74 2 3" xfId="42973"/>
    <cellStyle name="Título 3 74 3" xfId="42974"/>
    <cellStyle name="Título 3 74 4" xfId="42975"/>
    <cellStyle name="Título 3 75" xfId="42976"/>
    <cellStyle name="Título 3 75 2" xfId="42977"/>
    <cellStyle name="Título 3 75 2 2" xfId="42978"/>
    <cellStyle name="Título 3 75 2 3" xfId="42979"/>
    <cellStyle name="Título 3 75 3" xfId="42980"/>
    <cellStyle name="Título 3 75 4" xfId="42981"/>
    <cellStyle name="Título 3 76" xfId="42982"/>
    <cellStyle name="Título 3 76 2" xfId="42983"/>
    <cellStyle name="Título 3 76 2 2" xfId="42984"/>
    <cellStyle name="Título 3 76 2 3" xfId="42985"/>
    <cellStyle name="Título 3 76 3" xfId="42986"/>
    <cellStyle name="Título 3 76 4" xfId="42987"/>
    <cellStyle name="Título 3 77" xfId="42988"/>
    <cellStyle name="Título 3 77 2" xfId="42989"/>
    <cellStyle name="Título 3 77 2 2" xfId="42990"/>
    <cellStyle name="Título 3 77 2 3" xfId="42991"/>
    <cellStyle name="Título 3 77 3" xfId="42992"/>
    <cellStyle name="Título 3 77 4" xfId="42993"/>
    <cellStyle name="Título 3 78" xfId="42994"/>
    <cellStyle name="Título 3 78 2" xfId="42995"/>
    <cellStyle name="Título 3 78 2 2" xfId="42996"/>
    <cellStyle name="Título 3 78 2 3" xfId="42997"/>
    <cellStyle name="Título 3 78 3" xfId="42998"/>
    <cellStyle name="Título 3 78 4" xfId="42999"/>
    <cellStyle name="Título 3 79" xfId="43000"/>
    <cellStyle name="Título 3 79 2" xfId="43001"/>
    <cellStyle name="Título 3 79 2 2" xfId="43002"/>
    <cellStyle name="Título 3 79 2 3" xfId="43003"/>
    <cellStyle name="Título 3 79 3" xfId="43004"/>
    <cellStyle name="Título 3 79 4" xfId="43005"/>
    <cellStyle name="Título 3 8" xfId="43006"/>
    <cellStyle name="Título 3 8 2" xfId="43007"/>
    <cellStyle name="Título 3 8 2 2" xfId="43008"/>
    <cellStyle name="Título 3 8 2 3" xfId="43009"/>
    <cellStyle name="Título 3 8 3" xfId="43010"/>
    <cellStyle name="Título 3 8 4" xfId="43011"/>
    <cellStyle name="Título 3 80" xfId="43012"/>
    <cellStyle name="Título 3 80 2" xfId="43013"/>
    <cellStyle name="Título 3 80 2 2" xfId="43014"/>
    <cellStyle name="Título 3 80 2 3" xfId="43015"/>
    <cellStyle name="Título 3 80 3" xfId="43016"/>
    <cellStyle name="Título 3 80 4" xfId="43017"/>
    <cellStyle name="Título 3 81" xfId="43018"/>
    <cellStyle name="Título 3 81 2" xfId="43019"/>
    <cellStyle name="Título 3 81 2 2" xfId="43020"/>
    <cellStyle name="Título 3 81 2 3" xfId="43021"/>
    <cellStyle name="Título 3 81 3" xfId="43022"/>
    <cellStyle name="Título 3 81 4" xfId="43023"/>
    <cellStyle name="Título 3 82" xfId="43024"/>
    <cellStyle name="Título 3 82 2" xfId="43025"/>
    <cellStyle name="Título 3 82 2 2" xfId="43026"/>
    <cellStyle name="Título 3 82 2 3" xfId="43027"/>
    <cellStyle name="Título 3 82 3" xfId="43028"/>
    <cellStyle name="Título 3 82 4" xfId="43029"/>
    <cellStyle name="Título 3 83" xfId="43030"/>
    <cellStyle name="Título 3 83 2" xfId="43031"/>
    <cellStyle name="Título 3 83 2 2" xfId="43032"/>
    <cellStyle name="Título 3 83 2 3" xfId="43033"/>
    <cellStyle name="Título 3 83 3" xfId="43034"/>
    <cellStyle name="Título 3 83 4" xfId="43035"/>
    <cellStyle name="Título 3 84" xfId="43036"/>
    <cellStyle name="Título 3 84 2" xfId="43037"/>
    <cellStyle name="Título 3 84 2 2" xfId="43038"/>
    <cellStyle name="Título 3 84 2 3" xfId="43039"/>
    <cellStyle name="Título 3 84 3" xfId="43040"/>
    <cellStyle name="Título 3 84 4" xfId="43041"/>
    <cellStyle name="Título 3 85" xfId="43042"/>
    <cellStyle name="Título 3 85 2" xfId="43043"/>
    <cellStyle name="Título 3 85 2 2" xfId="43044"/>
    <cellStyle name="Título 3 85 2 3" xfId="43045"/>
    <cellStyle name="Título 3 85 3" xfId="43046"/>
    <cellStyle name="Título 3 85 4" xfId="43047"/>
    <cellStyle name="Título 3 86" xfId="43048"/>
    <cellStyle name="Título 3 86 2" xfId="43049"/>
    <cellStyle name="Título 3 86 2 2" xfId="43050"/>
    <cellStyle name="Título 3 86 2 3" xfId="43051"/>
    <cellStyle name="Título 3 86 3" xfId="43052"/>
    <cellStyle name="Título 3 86 4" xfId="43053"/>
    <cellStyle name="Título 3 87" xfId="43054"/>
    <cellStyle name="Título 3 87 2" xfId="43055"/>
    <cellStyle name="Título 3 87 2 2" xfId="43056"/>
    <cellStyle name="Título 3 87 2 3" xfId="43057"/>
    <cellStyle name="Título 3 87 3" xfId="43058"/>
    <cellStyle name="Título 3 87 4" xfId="43059"/>
    <cellStyle name="Título 3 88" xfId="43060"/>
    <cellStyle name="Título 3 88 2" xfId="43061"/>
    <cellStyle name="Título 3 88 2 2" xfId="43062"/>
    <cellStyle name="Título 3 88 2 3" xfId="43063"/>
    <cellStyle name="Título 3 88 3" xfId="43064"/>
    <cellStyle name="Título 3 88 4" xfId="43065"/>
    <cellStyle name="Título 3 89" xfId="43066"/>
    <cellStyle name="Título 3 89 2" xfId="43067"/>
    <cellStyle name="Título 3 89 2 2" xfId="43068"/>
    <cellStyle name="Título 3 89 2 3" xfId="43069"/>
    <cellStyle name="Título 3 89 3" xfId="43070"/>
    <cellStyle name="Título 3 89 4" xfId="43071"/>
    <cellStyle name="Título 3 9" xfId="43072"/>
    <cellStyle name="Título 3 9 2" xfId="43073"/>
    <cellStyle name="Título 3 9 2 2" xfId="43074"/>
    <cellStyle name="Título 3 9 2 3" xfId="43075"/>
    <cellStyle name="Título 3 9 3" xfId="43076"/>
    <cellStyle name="Título 3 9 4" xfId="43077"/>
    <cellStyle name="Título 3 90" xfId="43078"/>
    <cellStyle name="Título 3 90 2" xfId="43079"/>
    <cellStyle name="Título 3 90 2 2" xfId="43080"/>
    <cellStyle name="Título 3 90 2 3" xfId="43081"/>
    <cellStyle name="Título 3 90 3" xfId="43082"/>
    <cellStyle name="Título 3 90 4" xfId="43083"/>
    <cellStyle name="Título 3 91" xfId="43084"/>
    <cellStyle name="Título 3 91 2" xfId="43085"/>
    <cellStyle name="Título 3 91 2 2" xfId="43086"/>
    <cellStyle name="Título 3 91 2 3" xfId="43087"/>
    <cellStyle name="Título 3 91 3" xfId="43088"/>
    <cellStyle name="Título 3 91 4" xfId="43089"/>
    <cellStyle name="Título 3 92" xfId="43090"/>
    <cellStyle name="Título 3 92 2" xfId="43091"/>
    <cellStyle name="Título 3 92 2 2" xfId="43092"/>
    <cellStyle name="Título 3 92 2 3" xfId="43093"/>
    <cellStyle name="Título 3 92 3" xfId="43094"/>
    <cellStyle name="Título 3 92 4" xfId="43095"/>
    <cellStyle name="Título 3 93" xfId="43096"/>
    <cellStyle name="Título 3 93 2" xfId="43097"/>
    <cellStyle name="Título 3 93 2 2" xfId="43098"/>
    <cellStyle name="Título 3 93 2 3" xfId="43099"/>
    <cellStyle name="Título 3 93 3" xfId="43100"/>
    <cellStyle name="Título 3 93 4" xfId="43101"/>
    <cellStyle name="Título 3 94" xfId="43102"/>
    <cellStyle name="Título 3 94 2" xfId="43103"/>
    <cellStyle name="Título 3 94 2 2" xfId="43104"/>
    <cellStyle name="Título 3 94 2 3" xfId="43105"/>
    <cellStyle name="Título 3 94 3" xfId="43106"/>
    <cellStyle name="Título 3 94 4" xfId="43107"/>
    <cellStyle name="Título 3 95" xfId="43108"/>
    <cellStyle name="Título 3 95 2" xfId="43109"/>
    <cellStyle name="Título 3 95 2 2" xfId="43110"/>
    <cellStyle name="Título 3 95 2 3" xfId="43111"/>
    <cellStyle name="Título 3 95 3" xfId="43112"/>
    <cellStyle name="Título 3 95 4" xfId="43113"/>
    <cellStyle name="Título 3 96" xfId="43114"/>
    <cellStyle name="Título 3 96 2" xfId="43115"/>
    <cellStyle name="Título 3 96 2 2" xfId="43116"/>
    <cellStyle name="Título 3 96 2 3" xfId="43117"/>
    <cellStyle name="Título 3 96 3" xfId="43118"/>
    <cellStyle name="Título 3 96 4" xfId="43119"/>
    <cellStyle name="Título 3 97" xfId="43120"/>
    <cellStyle name="Título 3 97 2" xfId="43121"/>
    <cellStyle name="Título 3 97 2 2" xfId="43122"/>
    <cellStyle name="Título 3 97 2 3" xfId="43123"/>
    <cellStyle name="Título 3 97 3" xfId="43124"/>
    <cellStyle name="Título 3 97 4" xfId="43125"/>
    <cellStyle name="Título 3 98" xfId="43126"/>
    <cellStyle name="Título 3 98 2" xfId="43127"/>
    <cellStyle name="Título 3 98 2 2" xfId="43128"/>
    <cellStyle name="Título 3 98 2 3" xfId="43129"/>
    <cellStyle name="Título 3 98 3" xfId="43130"/>
    <cellStyle name="Título 3 98 4" xfId="43131"/>
    <cellStyle name="Título 3 99" xfId="43132"/>
    <cellStyle name="Título 3 99 2" xfId="43133"/>
    <cellStyle name="Título 3 99 2 2" xfId="43134"/>
    <cellStyle name="Título 3 99 2 3" xfId="43135"/>
    <cellStyle name="Título 3 99 3" xfId="43136"/>
    <cellStyle name="Título 3 99 4" xfId="43137"/>
    <cellStyle name="Título 30" xfId="43138"/>
    <cellStyle name="Título 30 2" xfId="43139"/>
    <cellStyle name="Título 30 2 2" xfId="43140"/>
    <cellStyle name="Título 30 2 3" xfId="43141"/>
    <cellStyle name="Título 30 3" xfId="43142"/>
    <cellStyle name="Título 30 4" xfId="43143"/>
    <cellStyle name="Título 31" xfId="43144"/>
    <cellStyle name="Título 31 2" xfId="43145"/>
    <cellStyle name="Título 31 2 2" xfId="43146"/>
    <cellStyle name="Título 31 2 3" xfId="43147"/>
    <cellStyle name="Título 31 3" xfId="43148"/>
    <cellStyle name="Título 31 4" xfId="43149"/>
    <cellStyle name="Título 32" xfId="43150"/>
    <cellStyle name="Título 32 2" xfId="43151"/>
    <cellStyle name="Título 32 2 2" xfId="43152"/>
    <cellStyle name="Título 32 2 3" xfId="43153"/>
    <cellStyle name="Título 32 3" xfId="43154"/>
    <cellStyle name="Título 32 4" xfId="43155"/>
    <cellStyle name="Título 33" xfId="43156"/>
    <cellStyle name="Título 33 2" xfId="43157"/>
    <cellStyle name="Título 33 2 2" xfId="43158"/>
    <cellStyle name="Título 33 2 3" xfId="43159"/>
    <cellStyle name="Título 33 3" xfId="43160"/>
    <cellStyle name="Título 33 4" xfId="43161"/>
    <cellStyle name="Título 34" xfId="43162"/>
    <cellStyle name="Título 34 2" xfId="43163"/>
    <cellStyle name="Título 34 2 2" xfId="43164"/>
    <cellStyle name="Título 34 2 3" xfId="43165"/>
    <cellStyle name="Título 34 3" xfId="43166"/>
    <cellStyle name="Título 34 4" xfId="43167"/>
    <cellStyle name="Título 35" xfId="43168"/>
    <cellStyle name="Título 35 2" xfId="43169"/>
    <cellStyle name="Título 35 2 2" xfId="43170"/>
    <cellStyle name="Título 35 2 3" xfId="43171"/>
    <cellStyle name="Título 35 3" xfId="43172"/>
    <cellStyle name="Título 35 4" xfId="43173"/>
    <cellStyle name="Título 36" xfId="43174"/>
    <cellStyle name="Título 36 2" xfId="43175"/>
    <cellStyle name="Título 36 2 2" xfId="43176"/>
    <cellStyle name="Título 36 2 3" xfId="43177"/>
    <cellStyle name="Título 36 3" xfId="43178"/>
    <cellStyle name="Título 36 4" xfId="43179"/>
    <cellStyle name="Título 37" xfId="43180"/>
    <cellStyle name="Título 37 2" xfId="43181"/>
    <cellStyle name="Título 37 2 2" xfId="43182"/>
    <cellStyle name="Título 37 2 3" xfId="43183"/>
    <cellStyle name="Título 37 3" xfId="43184"/>
    <cellStyle name="Título 37 4" xfId="43185"/>
    <cellStyle name="Título 38" xfId="43186"/>
    <cellStyle name="Título 38 2" xfId="43187"/>
    <cellStyle name="Título 38 2 2" xfId="43188"/>
    <cellStyle name="Título 38 2 3" xfId="43189"/>
    <cellStyle name="Título 38 3" xfId="43190"/>
    <cellStyle name="Título 38 4" xfId="43191"/>
    <cellStyle name="Título 39" xfId="43192"/>
    <cellStyle name="Título 39 2" xfId="43193"/>
    <cellStyle name="Título 39 2 2" xfId="43194"/>
    <cellStyle name="Título 39 2 3" xfId="43195"/>
    <cellStyle name="Título 39 3" xfId="43196"/>
    <cellStyle name="Título 39 4" xfId="43197"/>
    <cellStyle name="Título 4" xfId="227"/>
    <cellStyle name="Título 4 10" xfId="43198"/>
    <cellStyle name="Título 4 11" xfId="43199"/>
    <cellStyle name="Título 4 12" xfId="43200"/>
    <cellStyle name="Título 4 13" xfId="43201"/>
    <cellStyle name="Título 4 14" xfId="43202"/>
    <cellStyle name="Título 4 15" xfId="43203"/>
    <cellStyle name="Título 4 16" xfId="43204"/>
    <cellStyle name="Título 4 2" xfId="43205"/>
    <cellStyle name="Título 4 2 2" xfId="43206"/>
    <cellStyle name="Título 4 2 3" xfId="43207"/>
    <cellStyle name="Título 4 3" xfId="43208"/>
    <cellStyle name="Título 4 4" xfId="43209"/>
    <cellStyle name="Título 4 5" xfId="43210"/>
    <cellStyle name="Título 4 6" xfId="43211"/>
    <cellStyle name="Título 4 7" xfId="43212"/>
    <cellStyle name="Título 4 8" xfId="43213"/>
    <cellStyle name="Título 4 9" xfId="43214"/>
    <cellStyle name="Título 40" xfId="43215"/>
    <cellStyle name="Título 40 2" xfId="43216"/>
    <cellStyle name="Título 40 2 2" xfId="43217"/>
    <cellStyle name="Título 40 2 3" xfId="43218"/>
    <cellStyle name="Título 40 3" xfId="43219"/>
    <cellStyle name="Título 40 4" xfId="43220"/>
    <cellStyle name="Título 41" xfId="43221"/>
    <cellStyle name="Título 41 2" xfId="43222"/>
    <cellStyle name="Título 41 2 2" xfId="43223"/>
    <cellStyle name="Título 41 2 3" xfId="43224"/>
    <cellStyle name="Título 41 3" xfId="43225"/>
    <cellStyle name="Título 41 4" xfId="43226"/>
    <cellStyle name="Título 42" xfId="43227"/>
    <cellStyle name="Título 42 2" xfId="43228"/>
    <cellStyle name="Título 42 2 2" xfId="43229"/>
    <cellStyle name="Título 42 2 3" xfId="43230"/>
    <cellStyle name="Título 42 3" xfId="43231"/>
    <cellStyle name="Título 42 4" xfId="43232"/>
    <cellStyle name="Título 43" xfId="43233"/>
    <cellStyle name="Título 43 2" xfId="43234"/>
    <cellStyle name="Título 43 2 2" xfId="43235"/>
    <cellStyle name="Título 43 2 3" xfId="43236"/>
    <cellStyle name="Título 43 3" xfId="43237"/>
    <cellStyle name="Título 43 4" xfId="43238"/>
    <cellStyle name="Título 44" xfId="43239"/>
    <cellStyle name="Título 44 2" xfId="43240"/>
    <cellStyle name="Título 44 2 2" xfId="43241"/>
    <cellStyle name="Título 44 2 3" xfId="43242"/>
    <cellStyle name="Título 44 3" xfId="43243"/>
    <cellStyle name="Título 44 4" xfId="43244"/>
    <cellStyle name="Título 45" xfId="43245"/>
    <cellStyle name="Título 45 2" xfId="43246"/>
    <cellStyle name="Título 45 2 2" xfId="43247"/>
    <cellStyle name="Título 45 2 3" xfId="43248"/>
    <cellStyle name="Título 45 3" xfId="43249"/>
    <cellStyle name="Título 45 4" xfId="43250"/>
    <cellStyle name="Título 46" xfId="43251"/>
    <cellStyle name="Título 46 2" xfId="43252"/>
    <cellStyle name="Título 46 2 2" xfId="43253"/>
    <cellStyle name="Título 46 2 3" xfId="43254"/>
    <cellStyle name="Título 46 3" xfId="43255"/>
    <cellStyle name="Título 46 4" xfId="43256"/>
    <cellStyle name="Título 47" xfId="43257"/>
    <cellStyle name="Título 47 2" xfId="43258"/>
    <cellStyle name="Título 47 2 2" xfId="43259"/>
    <cellStyle name="Título 47 2 3" xfId="43260"/>
    <cellStyle name="Título 47 3" xfId="43261"/>
    <cellStyle name="Título 47 4" xfId="43262"/>
    <cellStyle name="Título 48" xfId="43263"/>
    <cellStyle name="Título 48 2" xfId="43264"/>
    <cellStyle name="Título 48 2 2" xfId="43265"/>
    <cellStyle name="Título 48 2 3" xfId="43266"/>
    <cellStyle name="Título 48 3" xfId="43267"/>
    <cellStyle name="Título 48 4" xfId="43268"/>
    <cellStyle name="Título 49" xfId="43269"/>
    <cellStyle name="Título 49 2" xfId="43270"/>
    <cellStyle name="Título 49 2 2" xfId="43271"/>
    <cellStyle name="Título 49 2 3" xfId="43272"/>
    <cellStyle name="Título 49 3" xfId="43273"/>
    <cellStyle name="Título 49 4" xfId="43274"/>
    <cellStyle name="Título 5" xfId="228"/>
    <cellStyle name="Título 5 2" xfId="43275"/>
    <cellStyle name="Título 5 2 2" xfId="43276"/>
    <cellStyle name="Título 5 2 3" xfId="43277"/>
    <cellStyle name="Título 5 3" xfId="43278"/>
    <cellStyle name="Título 5 4" xfId="43279"/>
    <cellStyle name="Título 5 5" xfId="43280"/>
    <cellStyle name="Título 50" xfId="43281"/>
    <cellStyle name="Título 50 2" xfId="43282"/>
    <cellStyle name="Título 50 2 2" xfId="43283"/>
    <cellStyle name="Título 50 2 3" xfId="43284"/>
    <cellStyle name="Título 50 3" xfId="43285"/>
    <cellStyle name="Título 50 4" xfId="43286"/>
    <cellStyle name="Título 51" xfId="43287"/>
    <cellStyle name="Título 51 2" xfId="43288"/>
    <cellStyle name="Título 51 2 2" xfId="43289"/>
    <cellStyle name="Título 51 2 3" xfId="43290"/>
    <cellStyle name="Título 51 3" xfId="43291"/>
    <cellStyle name="Título 51 4" xfId="43292"/>
    <cellStyle name="Título 52" xfId="43293"/>
    <cellStyle name="Título 52 2" xfId="43294"/>
    <cellStyle name="Título 52 2 2" xfId="43295"/>
    <cellStyle name="Título 52 2 3" xfId="43296"/>
    <cellStyle name="Título 52 3" xfId="43297"/>
    <cellStyle name="Título 52 4" xfId="43298"/>
    <cellStyle name="Título 53" xfId="43299"/>
    <cellStyle name="Título 53 2" xfId="43300"/>
    <cellStyle name="Título 53 2 2" xfId="43301"/>
    <cellStyle name="Título 53 2 3" xfId="43302"/>
    <cellStyle name="Título 53 3" xfId="43303"/>
    <cellStyle name="Título 53 4" xfId="43304"/>
    <cellStyle name="Título 54" xfId="43305"/>
    <cellStyle name="Título 54 2" xfId="43306"/>
    <cellStyle name="Título 54 2 2" xfId="43307"/>
    <cellStyle name="Título 54 2 3" xfId="43308"/>
    <cellStyle name="Título 54 3" xfId="43309"/>
    <cellStyle name="Título 54 4" xfId="43310"/>
    <cellStyle name="Título 55" xfId="43311"/>
    <cellStyle name="Título 55 2" xfId="43312"/>
    <cellStyle name="Título 55 2 2" xfId="43313"/>
    <cellStyle name="Título 55 2 3" xfId="43314"/>
    <cellStyle name="Título 55 3" xfId="43315"/>
    <cellStyle name="Título 55 4" xfId="43316"/>
    <cellStyle name="Título 56" xfId="43317"/>
    <cellStyle name="Título 56 2" xfId="43318"/>
    <cellStyle name="Título 56 2 2" xfId="43319"/>
    <cellStyle name="Título 56 2 3" xfId="43320"/>
    <cellStyle name="Título 56 3" xfId="43321"/>
    <cellStyle name="Título 56 4" xfId="43322"/>
    <cellStyle name="Título 57" xfId="43323"/>
    <cellStyle name="Título 57 2" xfId="43324"/>
    <cellStyle name="Título 57 2 2" xfId="43325"/>
    <cellStyle name="Título 57 2 3" xfId="43326"/>
    <cellStyle name="Título 57 3" xfId="43327"/>
    <cellStyle name="Título 57 4" xfId="43328"/>
    <cellStyle name="Título 58" xfId="43329"/>
    <cellStyle name="Título 58 2" xfId="43330"/>
    <cellStyle name="Título 58 2 2" xfId="43331"/>
    <cellStyle name="Título 58 2 3" xfId="43332"/>
    <cellStyle name="Título 58 3" xfId="43333"/>
    <cellStyle name="Título 58 4" xfId="43334"/>
    <cellStyle name="Título 59" xfId="43335"/>
    <cellStyle name="Título 59 2" xfId="43336"/>
    <cellStyle name="Título 59 2 2" xfId="43337"/>
    <cellStyle name="Título 59 2 3" xfId="43338"/>
    <cellStyle name="Título 59 3" xfId="43339"/>
    <cellStyle name="Título 59 4" xfId="43340"/>
    <cellStyle name="Título 6" xfId="229"/>
    <cellStyle name="Título 6 2" xfId="43341"/>
    <cellStyle name="Título 6 2 2" xfId="43342"/>
    <cellStyle name="Título 6 2 3" xfId="43343"/>
    <cellStyle name="Título 6 3" xfId="43344"/>
    <cellStyle name="Título 6 4" xfId="43345"/>
    <cellStyle name="Título 6 5" xfId="43346"/>
    <cellStyle name="Título 60" xfId="43347"/>
    <cellStyle name="Título 60 2" xfId="43348"/>
    <cellStyle name="Título 60 2 2" xfId="43349"/>
    <cellStyle name="Título 60 2 3" xfId="43350"/>
    <cellStyle name="Título 60 3" xfId="43351"/>
    <cellStyle name="Título 60 4" xfId="43352"/>
    <cellStyle name="Título 61" xfId="43353"/>
    <cellStyle name="Título 61 2" xfId="43354"/>
    <cellStyle name="Título 61 2 2" xfId="43355"/>
    <cellStyle name="Título 61 2 3" xfId="43356"/>
    <cellStyle name="Título 61 3" xfId="43357"/>
    <cellStyle name="Título 61 4" xfId="43358"/>
    <cellStyle name="Título 62" xfId="43359"/>
    <cellStyle name="Título 62 2" xfId="43360"/>
    <cellStyle name="Título 62 2 2" xfId="43361"/>
    <cellStyle name="Título 62 2 3" xfId="43362"/>
    <cellStyle name="Título 62 3" xfId="43363"/>
    <cellStyle name="Título 62 4" xfId="43364"/>
    <cellStyle name="Título 63" xfId="43365"/>
    <cellStyle name="Título 63 2" xfId="43366"/>
    <cellStyle name="Título 63 2 2" xfId="43367"/>
    <cellStyle name="Título 63 2 3" xfId="43368"/>
    <cellStyle name="Título 63 3" xfId="43369"/>
    <cellStyle name="Título 63 4" xfId="43370"/>
    <cellStyle name="Título 64" xfId="43371"/>
    <cellStyle name="Título 64 2" xfId="43372"/>
    <cellStyle name="Título 64 2 2" xfId="43373"/>
    <cellStyle name="Título 64 2 3" xfId="43374"/>
    <cellStyle name="Título 64 3" xfId="43375"/>
    <cellStyle name="Título 64 4" xfId="43376"/>
    <cellStyle name="Título 65" xfId="43377"/>
    <cellStyle name="Título 65 2" xfId="43378"/>
    <cellStyle name="Título 65 2 2" xfId="43379"/>
    <cellStyle name="Título 65 2 3" xfId="43380"/>
    <cellStyle name="Título 65 3" xfId="43381"/>
    <cellStyle name="Título 65 4" xfId="43382"/>
    <cellStyle name="Título 66" xfId="43383"/>
    <cellStyle name="Título 66 2" xfId="43384"/>
    <cellStyle name="Título 66 2 2" xfId="43385"/>
    <cellStyle name="Título 66 2 3" xfId="43386"/>
    <cellStyle name="Título 66 3" xfId="43387"/>
    <cellStyle name="Título 66 4" xfId="43388"/>
    <cellStyle name="Título 67" xfId="43389"/>
    <cellStyle name="Título 67 2" xfId="43390"/>
    <cellStyle name="Título 67 2 2" xfId="43391"/>
    <cellStyle name="Título 67 2 3" xfId="43392"/>
    <cellStyle name="Título 67 3" xfId="43393"/>
    <cellStyle name="Título 67 4" xfId="43394"/>
    <cellStyle name="Título 68" xfId="43395"/>
    <cellStyle name="Título 68 2" xfId="43396"/>
    <cellStyle name="Título 68 2 2" xfId="43397"/>
    <cellStyle name="Título 68 2 3" xfId="43398"/>
    <cellStyle name="Título 68 3" xfId="43399"/>
    <cellStyle name="Título 68 4" xfId="43400"/>
    <cellStyle name="Título 69" xfId="43401"/>
    <cellStyle name="Título 69 2" xfId="43402"/>
    <cellStyle name="Título 69 2 2" xfId="43403"/>
    <cellStyle name="Título 69 2 3" xfId="43404"/>
    <cellStyle name="Título 69 3" xfId="43405"/>
    <cellStyle name="Título 69 4" xfId="43406"/>
    <cellStyle name="Título 7" xfId="43407"/>
    <cellStyle name="Título 7 2" xfId="43408"/>
    <cellStyle name="Título 7 2 2" xfId="43409"/>
    <cellStyle name="Título 7 2 3" xfId="43410"/>
    <cellStyle name="Título 7 3" xfId="43411"/>
    <cellStyle name="Título 7 4" xfId="43412"/>
    <cellStyle name="Título 70" xfId="43413"/>
    <cellStyle name="Título 70 2" xfId="43414"/>
    <cellStyle name="Título 70 2 2" xfId="43415"/>
    <cellStyle name="Título 70 2 3" xfId="43416"/>
    <cellStyle name="Título 70 3" xfId="43417"/>
    <cellStyle name="Título 70 4" xfId="43418"/>
    <cellStyle name="Título 71" xfId="43419"/>
    <cellStyle name="Título 71 2" xfId="43420"/>
    <cellStyle name="Título 71 2 2" xfId="43421"/>
    <cellStyle name="Título 71 2 3" xfId="43422"/>
    <cellStyle name="Título 71 3" xfId="43423"/>
    <cellStyle name="Título 71 4" xfId="43424"/>
    <cellStyle name="Título 72" xfId="43425"/>
    <cellStyle name="Título 72 2" xfId="43426"/>
    <cellStyle name="Título 72 2 2" xfId="43427"/>
    <cellStyle name="Título 72 2 3" xfId="43428"/>
    <cellStyle name="Título 72 3" xfId="43429"/>
    <cellStyle name="Título 72 4" xfId="43430"/>
    <cellStyle name="Título 73" xfId="43431"/>
    <cellStyle name="Título 73 2" xfId="43432"/>
    <cellStyle name="Título 73 2 2" xfId="43433"/>
    <cellStyle name="Título 73 2 3" xfId="43434"/>
    <cellStyle name="Título 73 3" xfId="43435"/>
    <cellStyle name="Título 73 4" xfId="43436"/>
    <cellStyle name="Título 74" xfId="43437"/>
    <cellStyle name="Título 74 2" xfId="43438"/>
    <cellStyle name="Título 74 2 2" xfId="43439"/>
    <cellStyle name="Título 74 2 3" xfId="43440"/>
    <cellStyle name="Título 74 3" xfId="43441"/>
    <cellStyle name="Título 74 4" xfId="43442"/>
    <cellStyle name="Título 75" xfId="43443"/>
    <cellStyle name="Título 75 2" xfId="43444"/>
    <cellStyle name="Título 75 2 2" xfId="43445"/>
    <cellStyle name="Título 75 2 3" xfId="43446"/>
    <cellStyle name="Título 75 3" xfId="43447"/>
    <cellStyle name="Título 75 4" xfId="43448"/>
    <cellStyle name="Título 76" xfId="43449"/>
    <cellStyle name="Título 76 2" xfId="43450"/>
    <cellStyle name="Título 76 2 2" xfId="43451"/>
    <cellStyle name="Título 76 2 3" xfId="43452"/>
    <cellStyle name="Título 76 3" xfId="43453"/>
    <cellStyle name="Título 76 4" xfId="43454"/>
    <cellStyle name="Título 77" xfId="43455"/>
    <cellStyle name="Título 77 2" xfId="43456"/>
    <cellStyle name="Título 77 2 2" xfId="43457"/>
    <cellStyle name="Título 77 2 3" xfId="43458"/>
    <cellStyle name="Título 77 3" xfId="43459"/>
    <cellStyle name="Título 77 4" xfId="43460"/>
    <cellStyle name="Título 78" xfId="43461"/>
    <cellStyle name="Título 78 2" xfId="43462"/>
    <cellStyle name="Título 78 2 2" xfId="43463"/>
    <cellStyle name="Título 78 2 3" xfId="43464"/>
    <cellStyle name="Título 78 3" xfId="43465"/>
    <cellStyle name="Título 78 4" xfId="43466"/>
    <cellStyle name="Título 79" xfId="43467"/>
    <cellStyle name="Título 79 2" xfId="43468"/>
    <cellStyle name="Título 79 2 2" xfId="43469"/>
    <cellStyle name="Título 79 2 3" xfId="43470"/>
    <cellStyle name="Título 79 3" xfId="43471"/>
    <cellStyle name="Título 79 4" xfId="43472"/>
    <cellStyle name="Título 8" xfId="43473"/>
    <cellStyle name="Título 8 2" xfId="43474"/>
    <cellStyle name="Título 8 2 2" xfId="43475"/>
    <cellStyle name="Título 8 2 3" xfId="43476"/>
    <cellStyle name="Título 8 3" xfId="43477"/>
    <cellStyle name="Título 8 4" xfId="43478"/>
    <cellStyle name="Título 80" xfId="43479"/>
    <cellStyle name="Título 80 2" xfId="43480"/>
    <cellStyle name="Título 80 2 2" xfId="43481"/>
    <cellStyle name="Título 80 2 3" xfId="43482"/>
    <cellStyle name="Título 80 3" xfId="43483"/>
    <cellStyle name="Título 80 4" xfId="43484"/>
    <cellStyle name="Título 81" xfId="43485"/>
    <cellStyle name="Título 81 2" xfId="43486"/>
    <cellStyle name="Título 81 2 2" xfId="43487"/>
    <cellStyle name="Título 81 2 3" xfId="43488"/>
    <cellStyle name="Título 81 3" xfId="43489"/>
    <cellStyle name="Título 81 4" xfId="43490"/>
    <cellStyle name="Título 82" xfId="43491"/>
    <cellStyle name="Título 82 2" xfId="43492"/>
    <cellStyle name="Título 82 2 2" xfId="43493"/>
    <cellStyle name="Título 82 2 3" xfId="43494"/>
    <cellStyle name="Título 82 3" xfId="43495"/>
    <cellStyle name="Título 82 4" xfId="43496"/>
    <cellStyle name="Título 83" xfId="43497"/>
    <cellStyle name="Título 83 2" xfId="43498"/>
    <cellStyle name="Título 83 2 2" xfId="43499"/>
    <cellStyle name="Título 83 2 3" xfId="43500"/>
    <cellStyle name="Título 83 3" xfId="43501"/>
    <cellStyle name="Título 83 4" xfId="43502"/>
    <cellStyle name="Título 84" xfId="43503"/>
    <cellStyle name="Título 84 2" xfId="43504"/>
    <cellStyle name="Título 84 2 2" xfId="43505"/>
    <cellStyle name="Título 84 2 3" xfId="43506"/>
    <cellStyle name="Título 84 3" xfId="43507"/>
    <cellStyle name="Título 84 4" xfId="43508"/>
    <cellStyle name="Título 85" xfId="43509"/>
    <cellStyle name="Título 85 2" xfId="43510"/>
    <cellStyle name="Título 85 2 2" xfId="43511"/>
    <cellStyle name="Título 85 2 3" xfId="43512"/>
    <cellStyle name="Título 85 3" xfId="43513"/>
    <cellStyle name="Título 85 4" xfId="43514"/>
    <cellStyle name="Título 86" xfId="43515"/>
    <cellStyle name="Título 86 2" xfId="43516"/>
    <cellStyle name="Título 86 2 2" xfId="43517"/>
    <cellStyle name="Título 86 2 3" xfId="43518"/>
    <cellStyle name="Título 86 3" xfId="43519"/>
    <cellStyle name="Título 86 4" xfId="43520"/>
    <cellStyle name="Título 87" xfId="43521"/>
    <cellStyle name="Título 87 2" xfId="43522"/>
    <cellStyle name="Título 87 2 2" xfId="43523"/>
    <cellStyle name="Título 87 2 3" xfId="43524"/>
    <cellStyle name="Título 87 3" xfId="43525"/>
    <cellStyle name="Título 87 4" xfId="43526"/>
    <cellStyle name="Título 88" xfId="43527"/>
    <cellStyle name="Título 88 2" xfId="43528"/>
    <cellStyle name="Título 88 2 2" xfId="43529"/>
    <cellStyle name="Título 88 2 3" xfId="43530"/>
    <cellStyle name="Título 88 3" xfId="43531"/>
    <cellStyle name="Título 88 4" xfId="43532"/>
    <cellStyle name="Título 89" xfId="43533"/>
    <cellStyle name="Título 89 2" xfId="43534"/>
    <cellStyle name="Título 89 2 2" xfId="43535"/>
    <cellStyle name="Título 89 2 3" xfId="43536"/>
    <cellStyle name="Título 89 3" xfId="43537"/>
    <cellStyle name="Título 89 4" xfId="43538"/>
    <cellStyle name="Título 9" xfId="43539"/>
    <cellStyle name="Título 9 2" xfId="43540"/>
    <cellStyle name="Título 9 2 2" xfId="43541"/>
    <cellStyle name="Título 9 2 3" xfId="43542"/>
    <cellStyle name="Título 9 3" xfId="43543"/>
    <cellStyle name="Título 9 4" xfId="43544"/>
    <cellStyle name="Título 90" xfId="43545"/>
    <cellStyle name="Título 90 2" xfId="43546"/>
    <cellStyle name="Título 90 2 2" xfId="43547"/>
    <cellStyle name="Título 90 2 3" xfId="43548"/>
    <cellStyle name="Título 90 3" xfId="43549"/>
    <cellStyle name="Título 90 4" xfId="43550"/>
    <cellStyle name="Título 91" xfId="43551"/>
    <cellStyle name="Título 91 2" xfId="43552"/>
    <cellStyle name="Título 91 2 2" xfId="43553"/>
    <cellStyle name="Título 91 2 3" xfId="43554"/>
    <cellStyle name="Título 91 3" xfId="43555"/>
    <cellStyle name="Título 91 4" xfId="43556"/>
    <cellStyle name="Título 92" xfId="43557"/>
    <cellStyle name="Título 92 2" xfId="43558"/>
    <cellStyle name="Título 92 2 2" xfId="43559"/>
    <cellStyle name="Título 92 2 3" xfId="43560"/>
    <cellStyle name="Título 92 3" xfId="43561"/>
    <cellStyle name="Título 92 4" xfId="43562"/>
    <cellStyle name="Título 93" xfId="43563"/>
    <cellStyle name="Título 93 2" xfId="43564"/>
    <cellStyle name="Título 93 2 2" xfId="43565"/>
    <cellStyle name="Título 93 2 3" xfId="43566"/>
    <cellStyle name="Título 93 3" xfId="43567"/>
    <cellStyle name="Título 93 4" xfId="43568"/>
    <cellStyle name="Título 94" xfId="43569"/>
    <cellStyle name="Título 94 2" xfId="43570"/>
    <cellStyle name="Título 94 2 2" xfId="43571"/>
    <cellStyle name="Título 94 2 3" xfId="43572"/>
    <cellStyle name="Título 94 3" xfId="43573"/>
    <cellStyle name="Título 94 4" xfId="43574"/>
    <cellStyle name="Título 95" xfId="43575"/>
    <cellStyle name="Título 95 2" xfId="43576"/>
    <cellStyle name="Título 95 2 2" xfId="43577"/>
    <cellStyle name="Título 95 2 3" xfId="43578"/>
    <cellStyle name="Título 95 3" xfId="43579"/>
    <cellStyle name="Título 95 4" xfId="43580"/>
    <cellStyle name="Título 96" xfId="43581"/>
    <cellStyle name="Título 96 2" xfId="43582"/>
    <cellStyle name="Título 96 2 2" xfId="43583"/>
    <cellStyle name="Título 96 2 3" xfId="43584"/>
    <cellStyle name="Título 96 3" xfId="43585"/>
    <cellStyle name="Título 96 4" xfId="43586"/>
    <cellStyle name="Título 97" xfId="43587"/>
    <cellStyle name="Título 97 2" xfId="43588"/>
    <cellStyle name="Título 97 2 2" xfId="43589"/>
    <cellStyle name="Título 97 2 3" xfId="43590"/>
    <cellStyle name="Título 97 3" xfId="43591"/>
    <cellStyle name="Título 97 4" xfId="43592"/>
    <cellStyle name="Título 98" xfId="43593"/>
    <cellStyle name="Título 98 2" xfId="43594"/>
    <cellStyle name="Título 98 2 2" xfId="43595"/>
    <cellStyle name="Título 98 2 3" xfId="43596"/>
    <cellStyle name="Título 98 3" xfId="43597"/>
    <cellStyle name="Título 98 4" xfId="43598"/>
    <cellStyle name="Título 99" xfId="43599"/>
    <cellStyle name="Título 99 2" xfId="43600"/>
    <cellStyle name="Título 99 2 2" xfId="43601"/>
    <cellStyle name="Título 99 2 3" xfId="43602"/>
    <cellStyle name="Título 99 3" xfId="43603"/>
    <cellStyle name="Título 99 4" xfId="43604"/>
    <cellStyle name="Total 10" xfId="43605"/>
    <cellStyle name="Total 10 2" xfId="43606"/>
    <cellStyle name="Total 10 2 2" xfId="43607"/>
    <cellStyle name="Total 10 2 3" xfId="43608"/>
    <cellStyle name="Total 10 3" xfId="43609"/>
    <cellStyle name="Total 10 4" xfId="43610"/>
    <cellStyle name="Total 100" xfId="43611"/>
    <cellStyle name="Total 100 2" xfId="43612"/>
    <cellStyle name="Total 100 2 2" xfId="43613"/>
    <cellStyle name="Total 100 2 3" xfId="43614"/>
    <cellStyle name="Total 100 3" xfId="43615"/>
    <cellStyle name="Total 100 4" xfId="43616"/>
    <cellStyle name="Total 101" xfId="43617"/>
    <cellStyle name="Total 101 2" xfId="43618"/>
    <cellStyle name="Total 101 2 2" xfId="43619"/>
    <cellStyle name="Total 101 2 3" xfId="43620"/>
    <cellStyle name="Total 101 3" xfId="43621"/>
    <cellStyle name="Total 101 4" xfId="43622"/>
    <cellStyle name="Total 102" xfId="43623"/>
    <cellStyle name="Total 102 2" xfId="43624"/>
    <cellStyle name="Total 102 2 2" xfId="43625"/>
    <cellStyle name="Total 102 2 3" xfId="43626"/>
    <cellStyle name="Total 102 3" xfId="43627"/>
    <cellStyle name="Total 102 4" xfId="43628"/>
    <cellStyle name="Total 103" xfId="43629"/>
    <cellStyle name="Total 103 2" xfId="43630"/>
    <cellStyle name="Total 103 2 2" xfId="43631"/>
    <cellStyle name="Total 103 2 3" xfId="43632"/>
    <cellStyle name="Total 103 3" xfId="43633"/>
    <cellStyle name="Total 103 4" xfId="43634"/>
    <cellStyle name="Total 104" xfId="43635"/>
    <cellStyle name="Total 104 2" xfId="43636"/>
    <cellStyle name="Total 104 2 2" xfId="43637"/>
    <cellStyle name="Total 104 2 3" xfId="43638"/>
    <cellStyle name="Total 104 3" xfId="43639"/>
    <cellStyle name="Total 104 4" xfId="43640"/>
    <cellStyle name="Total 105" xfId="43641"/>
    <cellStyle name="Total 105 2" xfId="43642"/>
    <cellStyle name="Total 105 2 2" xfId="43643"/>
    <cellStyle name="Total 105 2 3" xfId="43644"/>
    <cellStyle name="Total 105 3" xfId="43645"/>
    <cellStyle name="Total 105 4" xfId="43646"/>
    <cellStyle name="Total 106" xfId="43647"/>
    <cellStyle name="Total 106 2" xfId="43648"/>
    <cellStyle name="Total 106 2 2" xfId="43649"/>
    <cellStyle name="Total 106 2 3" xfId="43650"/>
    <cellStyle name="Total 106 3" xfId="43651"/>
    <cellStyle name="Total 106 4" xfId="43652"/>
    <cellStyle name="Total 107" xfId="43653"/>
    <cellStyle name="Total 107 2" xfId="43654"/>
    <cellStyle name="Total 107 2 2" xfId="43655"/>
    <cellStyle name="Total 107 2 3" xfId="43656"/>
    <cellStyle name="Total 107 3" xfId="43657"/>
    <cellStyle name="Total 107 4" xfId="43658"/>
    <cellStyle name="Total 108" xfId="43659"/>
    <cellStyle name="Total 108 2" xfId="43660"/>
    <cellStyle name="Total 108 2 2" xfId="43661"/>
    <cellStyle name="Total 108 2 3" xfId="43662"/>
    <cellStyle name="Total 108 3" xfId="43663"/>
    <cellStyle name="Total 108 4" xfId="43664"/>
    <cellStyle name="Total 109" xfId="43665"/>
    <cellStyle name="Total 109 2" xfId="43666"/>
    <cellStyle name="Total 109 2 2" xfId="43667"/>
    <cellStyle name="Total 109 2 3" xfId="43668"/>
    <cellStyle name="Total 109 3" xfId="43669"/>
    <cellStyle name="Total 109 4" xfId="43670"/>
    <cellStyle name="Total 11" xfId="43671"/>
    <cellStyle name="Total 11 2" xfId="43672"/>
    <cellStyle name="Total 11 2 2" xfId="43673"/>
    <cellStyle name="Total 11 2 3" xfId="43674"/>
    <cellStyle name="Total 11 3" xfId="43675"/>
    <cellStyle name="Total 11 4" xfId="43676"/>
    <cellStyle name="Total 110" xfId="43677"/>
    <cellStyle name="Total 110 2" xfId="43678"/>
    <cellStyle name="Total 110 2 2" xfId="43679"/>
    <cellStyle name="Total 110 2 3" xfId="43680"/>
    <cellStyle name="Total 110 3" xfId="43681"/>
    <cellStyle name="Total 110 4" xfId="43682"/>
    <cellStyle name="Total 111" xfId="43683"/>
    <cellStyle name="Total 111 2" xfId="43684"/>
    <cellStyle name="Total 111 2 2" xfId="43685"/>
    <cellStyle name="Total 111 2 3" xfId="43686"/>
    <cellStyle name="Total 111 3" xfId="43687"/>
    <cellStyle name="Total 111 4" xfId="43688"/>
    <cellStyle name="Total 112" xfId="43689"/>
    <cellStyle name="Total 112 2" xfId="43690"/>
    <cellStyle name="Total 112 2 2" xfId="43691"/>
    <cellStyle name="Total 112 2 3" xfId="43692"/>
    <cellStyle name="Total 112 3" xfId="43693"/>
    <cellStyle name="Total 112 4" xfId="43694"/>
    <cellStyle name="Total 113" xfId="43695"/>
    <cellStyle name="Total 113 2" xfId="43696"/>
    <cellStyle name="Total 113 2 2" xfId="43697"/>
    <cellStyle name="Total 113 2 3" xfId="43698"/>
    <cellStyle name="Total 113 3" xfId="43699"/>
    <cellStyle name="Total 113 4" xfId="43700"/>
    <cellStyle name="Total 114" xfId="43701"/>
    <cellStyle name="Total 114 2" xfId="43702"/>
    <cellStyle name="Total 114 2 2" xfId="43703"/>
    <cellStyle name="Total 114 2 3" xfId="43704"/>
    <cellStyle name="Total 114 3" xfId="43705"/>
    <cellStyle name="Total 114 4" xfId="43706"/>
    <cellStyle name="Total 115" xfId="43707"/>
    <cellStyle name="Total 115 2" xfId="43708"/>
    <cellStyle name="Total 115 2 2" xfId="43709"/>
    <cellStyle name="Total 115 2 3" xfId="43710"/>
    <cellStyle name="Total 115 3" xfId="43711"/>
    <cellStyle name="Total 115 4" xfId="43712"/>
    <cellStyle name="Total 116" xfId="43713"/>
    <cellStyle name="Total 116 2" xfId="43714"/>
    <cellStyle name="Total 116 2 2" xfId="43715"/>
    <cellStyle name="Total 116 2 3" xfId="43716"/>
    <cellStyle name="Total 116 3" xfId="43717"/>
    <cellStyle name="Total 116 4" xfId="43718"/>
    <cellStyle name="Total 117" xfId="43719"/>
    <cellStyle name="Total 117 2" xfId="43720"/>
    <cellStyle name="Total 117 2 2" xfId="43721"/>
    <cellStyle name="Total 117 2 3" xfId="43722"/>
    <cellStyle name="Total 117 3" xfId="43723"/>
    <cellStyle name="Total 117 4" xfId="43724"/>
    <cellStyle name="Total 117 5" xfId="43725"/>
    <cellStyle name="Total 117 6" xfId="43726"/>
    <cellStyle name="Total 117 7" xfId="43727"/>
    <cellStyle name="Total 117 8" xfId="43728"/>
    <cellStyle name="Total 118" xfId="43729"/>
    <cellStyle name="Total 118 2" xfId="43730"/>
    <cellStyle name="Total 118 2 2" xfId="43731"/>
    <cellStyle name="Total 118 2 3" xfId="43732"/>
    <cellStyle name="Total 118 3" xfId="43733"/>
    <cellStyle name="Total 118 4" xfId="43734"/>
    <cellStyle name="Total 119" xfId="43735"/>
    <cellStyle name="Total 119 2" xfId="43736"/>
    <cellStyle name="Total 119 2 2" xfId="43737"/>
    <cellStyle name="Total 119 2 3" xfId="43738"/>
    <cellStyle name="Total 119 3" xfId="43739"/>
    <cellStyle name="Total 119 4" xfId="43740"/>
    <cellStyle name="Total 12" xfId="43741"/>
    <cellStyle name="Total 12 2" xfId="43742"/>
    <cellStyle name="Total 12 2 2" xfId="43743"/>
    <cellStyle name="Total 12 2 3" xfId="43744"/>
    <cellStyle name="Total 12 3" xfId="43745"/>
    <cellStyle name="Total 12 4" xfId="43746"/>
    <cellStyle name="Total 120" xfId="43747"/>
    <cellStyle name="Total 120 2" xfId="43748"/>
    <cellStyle name="Total 120 2 2" xfId="43749"/>
    <cellStyle name="Total 120 2 3" xfId="43750"/>
    <cellStyle name="Total 120 3" xfId="43751"/>
    <cellStyle name="Total 120 4" xfId="43752"/>
    <cellStyle name="Total 121" xfId="43753"/>
    <cellStyle name="Total 121 2" xfId="43754"/>
    <cellStyle name="Total 121 2 2" xfId="43755"/>
    <cellStyle name="Total 121 2 3" xfId="43756"/>
    <cellStyle name="Total 121 3" xfId="43757"/>
    <cellStyle name="Total 121 4" xfId="43758"/>
    <cellStyle name="Total 122" xfId="43759"/>
    <cellStyle name="Total 122 2" xfId="43760"/>
    <cellStyle name="Total 122 2 2" xfId="43761"/>
    <cellStyle name="Total 122 2 3" xfId="43762"/>
    <cellStyle name="Total 122 3" xfId="43763"/>
    <cellStyle name="Total 122 4" xfId="43764"/>
    <cellStyle name="Total 123" xfId="43765"/>
    <cellStyle name="Total 123 2" xfId="43766"/>
    <cellStyle name="Total 123 2 2" xfId="43767"/>
    <cellStyle name="Total 123 2 3" xfId="43768"/>
    <cellStyle name="Total 123 3" xfId="43769"/>
    <cellStyle name="Total 123 4" xfId="43770"/>
    <cellStyle name="Total 124" xfId="43771"/>
    <cellStyle name="Total 124 2" xfId="43772"/>
    <cellStyle name="Total 124 2 2" xfId="43773"/>
    <cellStyle name="Total 124 2 3" xfId="43774"/>
    <cellStyle name="Total 124 3" xfId="43775"/>
    <cellStyle name="Total 124 4" xfId="43776"/>
    <cellStyle name="Total 125" xfId="43777"/>
    <cellStyle name="Total 125 2" xfId="43778"/>
    <cellStyle name="Total 125 2 2" xfId="43779"/>
    <cellStyle name="Total 125 2 3" xfId="43780"/>
    <cellStyle name="Total 125 3" xfId="43781"/>
    <cellStyle name="Total 125 4" xfId="43782"/>
    <cellStyle name="Total 126" xfId="43783"/>
    <cellStyle name="Total 126 2" xfId="43784"/>
    <cellStyle name="Total 126 2 2" xfId="43785"/>
    <cellStyle name="Total 126 2 3" xfId="43786"/>
    <cellStyle name="Total 126 3" xfId="43787"/>
    <cellStyle name="Total 126 4" xfId="43788"/>
    <cellStyle name="Total 127" xfId="43789"/>
    <cellStyle name="Total 127 2" xfId="43790"/>
    <cellStyle name="Total 127 2 2" xfId="43791"/>
    <cellStyle name="Total 127 2 3" xfId="43792"/>
    <cellStyle name="Total 127 3" xfId="43793"/>
    <cellStyle name="Total 127 4" xfId="43794"/>
    <cellStyle name="Total 128" xfId="43795"/>
    <cellStyle name="Total 128 2" xfId="43796"/>
    <cellStyle name="Total 128 2 2" xfId="43797"/>
    <cellStyle name="Total 128 2 3" xfId="43798"/>
    <cellStyle name="Total 128 3" xfId="43799"/>
    <cellStyle name="Total 128 4" xfId="43800"/>
    <cellStyle name="Total 129" xfId="43801"/>
    <cellStyle name="Total 129 2" xfId="43802"/>
    <cellStyle name="Total 129 2 2" xfId="43803"/>
    <cellStyle name="Total 129 2 3" xfId="43804"/>
    <cellStyle name="Total 129 3" xfId="43805"/>
    <cellStyle name="Total 129 4" xfId="43806"/>
    <cellStyle name="Total 13" xfId="43807"/>
    <cellStyle name="Total 13 2" xfId="43808"/>
    <cellStyle name="Total 13 2 2" xfId="43809"/>
    <cellStyle name="Total 13 2 3" xfId="43810"/>
    <cellStyle name="Total 13 3" xfId="43811"/>
    <cellStyle name="Total 13 4" xfId="43812"/>
    <cellStyle name="Total 130" xfId="43813"/>
    <cellStyle name="Total 130 2" xfId="43814"/>
    <cellStyle name="Total 130 2 2" xfId="43815"/>
    <cellStyle name="Total 130 2 3" xfId="43816"/>
    <cellStyle name="Total 130 3" xfId="43817"/>
    <cellStyle name="Total 130 4" xfId="43818"/>
    <cellStyle name="Total 131" xfId="43819"/>
    <cellStyle name="Total 131 2" xfId="43820"/>
    <cellStyle name="Total 131 2 2" xfId="43821"/>
    <cellStyle name="Total 131 2 3" xfId="43822"/>
    <cellStyle name="Total 131 3" xfId="43823"/>
    <cellStyle name="Total 131 4" xfId="43824"/>
    <cellStyle name="Total 132" xfId="43825"/>
    <cellStyle name="Total 132 2" xfId="43826"/>
    <cellStyle name="Total 132 2 2" xfId="43827"/>
    <cellStyle name="Total 132 2 3" xfId="43828"/>
    <cellStyle name="Total 132 3" xfId="43829"/>
    <cellStyle name="Total 132 4" xfId="43830"/>
    <cellStyle name="Total 133" xfId="43831"/>
    <cellStyle name="Total 133 2" xfId="43832"/>
    <cellStyle name="Total 133 2 2" xfId="43833"/>
    <cellStyle name="Total 133 2 3" xfId="43834"/>
    <cellStyle name="Total 133 3" xfId="43835"/>
    <cellStyle name="Total 133 4" xfId="43836"/>
    <cellStyle name="Total 134" xfId="43837"/>
    <cellStyle name="Total 134 2" xfId="43838"/>
    <cellStyle name="Total 134 2 2" xfId="43839"/>
    <cellStyle name="Total 134 2 3" xfId="43840"/>
    <cellStyle name="Total 134 3" xfId="43841"/>
    <cellStyle name="Total 134 4" xfId="43842"/>
    <cellStyle name="Total 135" xfId="43843"/>
    <cellStyle name="Total 135 2" xfId="43844"/>
    <cellStyle name="Total 135 2 2" xfId="43845"/>
    <cellStyle name="Total 135 2 3" xfId="43846"/>
    <cellStyle name="Total 135 3" xfId="43847"/>
    <cellStyle name="Total 135 4" xfId="43848"/>
    <cellStyle name="Total 136" xfId="43849"/>
    <cellStyle name="Total 136 2" xfId="43850"/>
    <cellStyle name="Total 136 2 2" xfId="43851"/>
    <cellStyle name="Total 136 2 3" xfId="43852"/>
    <cellStyle name="Total 136 3" xfId="43853"/>
    <cellStyle name="Total 136 4" xfId="43854"/>
    <cellStyle name="Total 137" xfId="43855"/>
    <cellStyle name="Total 137 2" xfId="43856"/>
    <cellStyle name="Total 137 2 2" xfId="43857"/>
    <cellStyle name="Total 137 2 3" xfId="43858"/>
    <cellStyle name="Total 137 3" xfId="43859"/>
    <cellStyle name="Total 137 4" xfId="43860"/>
    <cellStyle name="Total 138" xfId="43861"/>
    <cellStyle name="Total 138 2" xfId="43862"/>
    <cellStyle name="Total 138 2 2" xfId="43863"/>
    <cellStyle name="Total 138 2 3" xfId="43864"/>
    <cellStyle name="Total 138 3" xfId="43865"/>
    <cellStyle name="Total 138 4" xfId="43866"/>
    <cellStyle name="Total 139" xfId="43867"/>
    <cellStyle name="Total 139 2" xfId="43868"/>
    <cellStyle name="Total 139 2 2" xfId="43869"/>
    <cellStyle name="Total 139 2 3" xfId="43870"/>
    <cellStyle name="Total 139 3" xfId="43871"/>
    <cellStyle name="Total 139 4" xfId="43872"/>
    <cellStyle name="Total 14" xfId="43873"/>
    <cellStyle name="Total 14 2" xfId="43874"/>
    <cellStyle name="Total 14 2 2" xfId="43875"/>
    <cellStyle name="Total 14 2 3" xfId="43876"/>
    <cellStyle name="Total 14 3" xfId="43877"/>
    <cellStyle name="Total 14 4" xfId="43878"/>
    <cellStyle name="Total 140" xfId="43879"/>
    <cellStyle name="Total 140 2" xfId="43880"/>
    <cellStyle name="Total 140 2 2" xfId="43881"/>
    <cellStyle name="Total 140 2 3" xfId="43882"/>
    <cellStyle name="Total 140 3" xfId="43883"/>
    <cellStyle name="Total 140 4" xfId="43884"/>
    <cellStyle name="Total 141" xfId="43885"/>
    <cellStyle name="Total 141 2" xfId="43886"/>
    <cellStyle name="Total 141 2 2" xfId="43887"/>
    <cellStyle name="Total 141 2 3" xfId="43888"/>
    <cellStyle name="Total 141 3" xfId="43889"/>
    <cellStyle name="Total 141 4" xfId="43890"/>
    <cellStyle name="Total 142" xfId="43891"/>
    <cellStyle name="Total 142 2" xfId="43892"/>
    <cellStyle name="Total 142 2 2" xfId="43893"/>
    <cellStyle name="Total 142 2 3" xfId="43894"/>
    <cellStyle name="Total 142 3" xfId="43895"/>
    <cellStyle name="Total 142 4" xfId="43896"/>
    <cellStyle name="Total 143" xfId="43897"/>
    <cellStyle name="Total 143 2" xfId="43898"/>
    <cellStyle name="Total 143 2 2" xfId="43899"/>
    <cellStyle name="Total 143 2 3" xfId="43900"/>
    <cellStyle name="Total 143 3" xfId="43901"/>
    <cellStyle name="Total 143 4" xfId="43902"/>
    <cellStyle name="Total 144" xfId="43903"/>
    <cellStyle name="Total 144 2" xfId="43904"/>
    <cellStyle name="Total 144 2 2" xfId="43905"/>
    <cellStyle name="Total 144 2 3" xfId="43906"/>
    <cellStyle name="Total 144 3" xfId="43907"/>
    <cellStyle name="Total 144 4" xfId="43908"/>
    <cellStyle name="Total 145" xfId="43909"/>
    <cellStyle name="Total 145 2" xfId="43910"/>
    <cellStyle name="Total 145 2 2" xfId="43911"/>
    <cellStyle name="Total 145 2 3" xfId="43912"/>
    <cellStyle name="Total 145 3" xfId="43913"/>
    <cellStyle name="Total 145 4" xfId="43914"/>
    <cellStyle name="Total 146" xfId="43915"/>
    <cellStyle name="Total 146 2" xfId="43916"/>
    <cellStyle name="Total 146 2 2" xfId="43917"/>
    <cellStyle name="Total 146 2 3" xfId="43918"/>
    <cellStyle name="Total 146 3" xfId="43919"/>
    <cellStyle name="Total 146 4" xfId="43920"/>
    <cellStyle name="Total 147" xfId="43921"/>
    <cellStyle name="Total 147 2" xfId="43922"/>
    <cellStyle name="Total 147 2 2" xfId="43923"/>
    <cellStyle name="Total 147 2 3" xfId="43924"/>
    <cellStyle name="Total 147 3" xfId="43925"/>
    <cellStyle name="Total 147 4" xfId="43926"/>
    <cellStyle name="Total 148" xfId="43927"/>
    <cellStyle name="Total 148 2" xfId="43928"/>
    <cellStyle name="Total 148 2 2" xfId="43929"/>
    <cellStyle name="Total 148 2 3" xfId="43930"/>
    <cellStyle name="Total 148 3" xfId="43931"/>
    <cellStyle name="Total 148 4" xfId="43932"/>
    <cellStyle name="Total 149" xfId="43933"/>
    <cellStyle name="Total 149 2" xfId="43934"/>
    <cellStyle name="Total 149 2 2" xfId="43935"/>
    <cellStyle name="Total 149 2 3" xfId="43936"/>
    <cellStyle name="Total 149 3" xfId="43937"/>
    <cellStyle name="Total 149 4" xfId="43938"/>
    <cellStyle name="Total 15" xfId="43939"/>
    <cellStyle name="Total 15 2" xfId="43940"/>
    <cellStyle name="Total 15 2 2" xfId="43941"/>
    <cellStyle name="Total 15 2 3" xfId="43942"/>
    <cellStyle name="Total 15 3" xfId="43943"/>
    <cellStyle name="Total 15 4" xfId="43944"/>
    <cellStyle name="Total 150" xfId="43945"/>
    <cellStyle name="Total 150 2" xfId="43946"/>
    <cellStyle name="Total 150 2 2" xfId="43947"/>
    <cellStyle name="Total 150 2 3" xfId="43948"/>
    <cellStyle name="Total 150 3" xfId="43949"/>
    <cellStyle name="Total 150 4" xfId="43950"/>
    <cellStyle name="Total 151" xfId="43951"/>
    <cellStyle name="Total 151 2" xfId="43952"/>
    <cellStyle name="Total 151 2 2" xfId="43953"/>
    <cellStyle name="Total 151 2 3" xfId="43954"/>
    <cellStyle name="Total 151 3" xfId="43955"/>
    <cellStyle name="Total 151 4" xfId="43956"/>
    <cellStyle name="Total 152" xfId="43957"/>
    <cellStyle name="Total 152 2" xfId="43958"/>
    <cellStyle name="Total 152 2 2" xfId="43959"/>
    <cellStyle name="Total 152 2 3" xfId="43960"/>
    <cellStyle name="Total 152 3" xfId="43961"/>
    <cellStyle name="Total 152 4" xfId="43962"/>
    <cellStyle name="Total 153" xfId="43963"/>
    <cellStyle name="Total 153 2" xfId="43964"/>
    <cellStyle name="Total 153 2 2" xfId="43965"/>
    <cellStyle name="Total 153 2 3" xfId="43966"/>
    <cellStyle name="Total 153 3" xfId="43967"/>
    <cellStyle name="Total 153 4" xfId="43968"/>
    <cellStyle name="Total 154" xfId="43969"/>
    <cellStyle name="Total 154 2" xfId="43970"/>
    <cellStyle name="Total 154 2 2" xfId="43971"/>
    <cellStyle name="Total 154 2 3" xfId="43972"/>
    <cellStyle name="Total 154 3" xfId="43973"/>
    <cellStyle name="Total 154 4" xfId="43974"/>
    <cellStyle name="Total 155" xfId="43975"/>
    <cellStyle name="Total 155 2" xfId="43976"/>
    <cellStyle name="Total 155 2 2" xfId="43977"/>
    <cellStyle name="Total 155 2 3" xfId="43978"/>
    <cellStyle name="Total 155 3" xfId="43979"/>
    <cellStyle name="Total 155 4" xfId="43980"/>
    <cellStyle name="Total 156" xfId="43981"/>
    <cellStyle name="Total 156 2" xfId="43982"/>
    <cellStyle name="Total 156 2 2" xfId="43983"/>
    <cellStyle name="Total 156 2 3" xfId="43984"/>
    <cellStyle name="Total 156 3" xfId="43985"/>
    <cellStyle name="Total 156 4" xfId="43986"/>
    <cellStyle name="Total 157" xfId="43987"/>
    <cellStyle name="Total 157 2" xfId="43988"/>
    <cellStyle name="Total 157 2 2" xfId="43989"/>
    <cellStyle name="Total 157 2 3" xfId="43990"/>
    <cellStyle name="Total 157 3" xfId="43991"/>
    <cellStyle name="Total 157 4" xfId="43992"/>
    <cellStyle name="Total 158" xfId="43993"/>
    <cellStyle name="Total 158 2" xfId="43994"/>
    <cellStyle name="Total 158 2 2" xfId="43995"/>
    <cellStyle name="Total 158 2 3" xfId="43996"/>
    <cellStyle name="Total 158 3" xfId="43997"/>
    <cellStyle name="Total 158 4" xfId="43998"/>
    <cellStyle name="Total 159" xfId="43999"/>
    <cellStyle name="Total 159 2" xfId="44000"/>
    <cellStyle name="Total 159 2 2" xfId="44001"/>
    <cellStyle name="Total 159 2 3" xfId="44002"/>
    <cellStyle name="Total 159 3" xfId="44003"/>
    <cellStyle name="Total 159 4" xfId="44004"/>
    <cellStyle name="Total 16" xfId="44005"/>
    <cellStyle name="Total 16 2" xfId="44006"/>
    <cellStyle name="Total 16 2 2" xfId="44007"/>
    <cellStyle name="Total 16 2 3" xfId="44008"/>
    <cellStyle name="Total 16 3" xfId="44009"/>
    <cellStyle name="Total 16 4" xfId="44010"/>
    <cellStyle name="Total 160" xfId="44011"/>
    <cellStyle name="Total 160 2" xfId="44012"/>
    <cellStyle name="Total 160 2 2" xfId="44013"/>
    <cellStyle name="Total 160 2 3" xfId="44014"/>
    <cellStyle name="Total 160 3" xfId="44015"/>
    <cellStyle name="Total 160 4" xfId="44016"/>
    <cellStyle name="Total 161" xfId="44017"/>
    <cellStyle name="Total 161 2" xfId="44018"/>
    <cellStyle name="Total 161 2 2" xfId="44019"/>
    <cellStyle name="Total 161 2 3" xfId="44020"/>
    <cellStyle name="Total 161 3" xfId="44021"/>
    <cellStyle name="Total 161 4" xfId="44022"/>
    <cellStyle name="Total 162" xfId="44023"/>
    <cellStyle name="Total 162 2" xfId="44024"/>
    <cellStyle name="Total 162 2 2" xfId="44025"/>
    <cellStyle name="Total 162 2 3" xfId="44026"/>
    <cellStyle name="Total 162 3" xfId="44027"/>
    <cellStyle name="Total 162 4" xfId="44028"/>
    <cellStyle name="Total 163" xfId="44029"/>
    <cellStyle name="Total 163 2" xfId="44030"/>
    <cellStyle name="Total 163 2 2" xfId="44031"/>
    <cellStyle name="Total 163 2 3" xfId="44032"/>
    <cellStyle name="Total 163 3" xfId="44033"/>
    <cellStyle name="Total 163 4" xfId="44034"/>
    <cellStyle name="Total 164" xfId="44035"/>
    <cellStyle name="Total 164 2" xfId="44036"/>
    <cellStyle name="Total 164 2 2" xfId="44037"/>
    <cellStyle name="Total 164 2 3" xfId="44038"/>
    <cellStyle name="Total 164 3" xfId="44039"/>
    <cellStyle name="Total 164 4" xfId="44040"/>
    <cellStyle name="Total 165" xfId="44041"/>
    <cellStyle name="Total 165 2" xfId="44042"/>
    <cellStyle name="Total 165 2 2" xfId="44043"/>
    <cellStyle name="Total 165 2 3" xfId="44044"/>
    <cellStyle name="Total 165 3" xfId="44045"/>
    <cellStyle name="Total 165 4" xfId="44046"/>
    <cellStyle name="Total 166" xfId="44047"/>
    <cellStyle name="Total 166 2" xfId="44048"/>
    <cellStyle name="Total 166 2 2" xfId="44049"/>
    <cellStyle name="Total 166 2 3" xfId="44050"/>
    <cellStyle name="Total 166 3" xfId="44051"/>
    <cellStyle name="Total 166 4" xfId="44052"/>
    <cellStyle name="Total 167" xfId="44053"/>
    <cellStyle name="Total 167 2" xfId="44054"/>
    <cellStyle name="Total 167 2 2" xfId="44055"/>
    <cellStyle name="Total 167 2 3" xfId="44056"/>
    <cellStyle name="Total 167 3" xfId="44057"/>
    <cellStyle name="Total 167 4" xfId="44058"/>
    <cellStyle name="Total 168" xfId="44059"/>
    <cellStyle name="Total 168 2" xfId="44060"/>
    <cellStyle name="Total 168 2 2" xfId="44061"/>
    <cellStyle name="Total 168 2 3" xfId="44062"/>
    <cellStyle name="Total 168 3" xfId="44063"/>
    <cellStyle name="Total 168 4" xfId="44064"/>
    <cellStyle name="Total 169" xfId="44065"/>
    <cellStyle name="Total 169 2" xfId="44066"/>
    <cellStyle name="Total 169 2 2" xfId="44067"/>
    <cellStyle name="Total 169 2 3" xfId="44068"/>
    <cellStyle name="Total 169 3" xfId="44069"/>
    <cellStyle name="Total 169 4" xfId="44070"/>
    <cellStyle name="Total 17" xfId="44071"/>
    <cellStyle name="Total 17 2" xfId="44072"/>
    <cellStyle name="Total 17 2 2" xfId="44073"/>
    <cellStyle name="Total 17 2 3" xfId="44074"/>
    <cellStyle name="Total 17 3" xfId="44075"/>
    <cellStyle name="Total 17 4" xfId="44076"/>
    <cellStyle name="Total 170" xfId="44077"/>
    <cellStyle name="Total 170 2" xfId="44078"/>
    <cellStyle name="Total 170 2 2" xfId="44079"/>
    <cellStyle name="Total 170 2 3" xfId="44080"/>
    <cellStyle name="Total 170 3" xfId="44081"/>
    <cellStyle name="Total 170 4" xfId="44082"/>
    <cellStyle name="Total 171" xfId="44083"/>
    <cellStyle name="Total 171 2" xfId="44084"/>
    <cellStyle name="Total 171 2 2" xfId="44085"/>
    <cellStyle name="Total 171 2 3" xfId="44086"/>
    <cellStyle name="Total 171 3" xfId="44087"/>
    <cellStyle name="Total 171 4" xfId="44088"/>
    <cellStyle name="Total 172" xfId="44089"/>
    <cellStyle name="Total 172 2" xfId="44090"/>
    <cellStyle name="Total 172 2 2" xfId="44091"/>
    <cellStyle name="Total 172 2 3" xfId="44092"/>
    <cellStyle name="Total 172 3" xfId="44093"/>
    <cellStyle name="Total 172 4" xfId="44094"/>
    <cellStyle name="Total 173" xfId="44095"/>
    <cellStyle name="Total 173 2" xfId="44096"/>
    <cellStyle name="Total 173 2 2" xfId="44097"/>
    <cellStyle name="Total 173 2 3" xfId="44098"/>
    <cellStyle name="Total 173 3" xfId="44099"/>
    <cellStyle name="Total 173 4" xfId="44100"/>
    <cellStyle name="Total 174" xfId="44101"/>
    <cellStyle name="Total 174 2" xfId="44102"/>
    <cellStyle name="Total 174 2 2" xfId="44103"/>
    <cellStyle name="Total 174 2 3" xfId="44104"/>
    <cellStyle name="Total 174 3" xfId="44105"/>
    <cellStyle name="Total 174 4" xfId="44106"/>
    <cellStyle name="Total 175" xfId="44107"/>
    <cellStyle name="Total 175 2" xfId="44108"/>
    <cellStyle name="Total 175 2 2" xfId="44109"/>
    <cellStyle name="Total 175 2 3" xfId="44110"/>
    <cellStyle name="Total 175 3" xfId="44111"/>
    <cellStyle name="Total 175 4" xfId="44112"/>
    <cellStyle name="Total 176" xfId="44113"/>
    <cellStyle name="Total 176 2" xfId="44114"/>
    <cellStyle name="Total 176 2 2" xfId="44115"/>
    <cellStyle name="Total 176 2 3" xfId="44116"/>
    <cellStyle name="Total 176 3" xfId="44117"/>
    <cellStyle name="Total 176 4" xfId="44118"/>
    <cellStyle name="Total 177" xfId="44119"/>
    <cellStyle name="Total 177 2" xfId="44120"/>
    <cellStyle name="Total 177 2 2" xfId="44121"/>
    <cellStyle name="Total 177 2 3" xfId="44122"/>
    <cellStyle name="Total 177 3" xfId="44123"/>
    <cellStyle name="Total 177 4" xfId="44124"/>
    <cellStyle name="Total 178" xfId="44125"/>
    <cellStyle name="Total 178 2" xfId="44126"/>
    <cellStyle name="Total 178 2 2" xfId="44127"/>
    <cellStyle name="Total 178 2 3" xfId="44128"/>
    <cellStyle name="Total 178 3" xfId="44129"/>
    <cellStyle name="Total 178 4" xfId="44130"/>
    <cellStyle name="Total 179" xfId="44131"/>
    <cellStyle name="Total 179 2" xfId="44132"/>
    <cellStyle name="Total 179 2 2" xfId="44133"/>
    <cellStyle name="Total 179 2 3" xfId="44134"/>
    <cellStyle name="Total 179 3" xfId="44135"/>
    <cellStyle name="Total 179 4" xfId="44136"/>
    <cellStyle name="Total 18" xfId="44137"/>
    <cellStyle name="Total 18 2" xfId="44138"/>
    <cellStyle name="Total 18 2 2" xfId="44139"/>
    <cellStyle name="Total 18 2 3" xfId="44140"/>
    <cellStyle name="Total 18 3" xfId="44141"/>
    <cellStyle name="Total 18 4" xfId="44142"/>
    <cellStyle name="Total 180" xfId="44143"/>
    <cellStyle name="Total 180 2" xfId="44144"/>
    <cellStyle name="Total 180 2 2" xfId="44145"/>
    <cellStyle name="Total 180 2 3" xfId="44146"/>
    <cellStyle name="Total 180 3" xfId="44147"/>
    <cellStyle name="Total 180 4" xfId="44148"/>
    <cellStyle name="Total 181" xfId="44149"/>
    <cellStyle name="Total 181 2" xfId="44150"/>
    <cellStyle name="Total 181 2 2" xfId="44151"/>
    <cellStyle name="Total 181 2 3" xfId="44152"/>
    <cellStyle name="Total 181 3" xfId="44153"/>
    <cellStyle name="Total 181 4" xfId="44154"/>
    <cellStyle name="Total 182" xfId="44155"/>
    <cellStyle name="Total 182 2" xfId="44156"/>
    <cellStyle name="Total 182 2 2" xfId="44157"/>
    <cellStyle name="Total 182 2 3" xfId="44158"/>
    <cellStyle name="Total 182 3" xfId="44159"/>
    <cellStyle name="Total 182 4" xfId="44160"/>
    <cellStyle name="Total 183" xfId="44161"/>
    <cellStyle name="Total 183 2" xfId="44162"/>
    <cellStyle name="Total 183 2 2" xfId="44163"/>
    <cellStyle name="Total 183 2 3" xfId="44164"/>
    <cellStyle name="Total 183 3" xfId="44165"/>
    <cellStyle name="Total 183 4" xfId="44166"/>
    <cellStyle name="Total 184" xfId="44167"/>
    <cellStyle name="Total 184 2" xfId="44168"/>
    <cellStyle name="Total 184 2 2" xfId="44169"/>
    <cellStyle name="Total 184 2 3" xfId="44170"/>
    <cellStyle name="Total 184 3" xfId="44171"/>
    <cellStyle name="Total 184 4" xfId="44172"/>
    <cellStyle name="Total 185" xfId="44173"/>
    <cellStyle name="Total 185 2" xfId="44174"/>
    <cellStyle name="Total 185 2 2" xfId="44175"/>
    <cellStyle name="Total 185 2 3" xfId="44176"/>
    <cellStyle name="Total 185 3" xfId="44177"/>
    <cellStyle name="Total 185 4" xfId="44178"/>
    <cellStyle name="Total 186" xfId="44179"/>
    <cellStyle name="Total 186 2" xfId="44180"/>
    <cellStyle name="Total 186 2 2" xfId="44181"/>
    <cellStyle name="Total 186 2 3" xfId="44182"/>
    <cellStyle name="Total 186 3" xfId="44183"/>
    <cellStyle name="Total 186 4" xfId="44184"/>
    <cellStyle name="Total 187" xfId="44185"/>
    <cellStyle name="Total 187 2" xfId="44186"/>
    <cellStyle name="Total 187 2 2" xfId="44187"/>
    <cellStyle name="Total 187 2 3" xfId="44188"/>
    <cellStyle name="Total 187 3" xfId="44189"/>
    <cellStyle name="Total 187 4" xfId="44190"/>
    <cellStyle name="Total 188" xfId="44191"/>
    <cellStyle name="Total 188 2" xfId="44192"/>
    <cellStyle name="Total 188 2 2" xfId="44193"/>
    <cellStyle name="Total 188 2 3" xfId="44194"/>
    <cellStyle name="Total 188 3" xfId="44195"/>
    <cellStyle name="Total 188 4" xfId="44196"/>
    <cellStyle name="Total 189" xfId="44197"/>
    <cellStyle name="Total 189 2" xfId="44198"/>
    <cellStyle name="Total 189 2 2" xfId="44199"/>
    <cellStyle name="Total 189 2 3" xfId="44200"/>
    <cellStyle name="Total 189 3" xfId="44201"/>
    <cellStyle name="Total 189 4" xfId="44202"/>
    <cellStyle name="Total 19" xfId="44203"/>
    <cellStyle name="Total 19 2" xfId="44204"/>
    <cellStyle name="Total 19 2 2" xfId="44205"/>
    <cellStyle name="Total 19 2 3" xfId="44206"/>
    <cellStyle name="Total 19 3" xfId="44207"/>
    <cellStyle name="Total 19 4" xfId="44208"/>
    <cellStyle name="Total 190" xfId="44209"/>
    <cellStyle name="Total 190 2" xfId="44210"/>
    <cellStyle name="Total 190 2 2" xfId="44211"/>
    <cellStyle name="Total 190 2 3" xfId="44212"/>
    <cellStyle name="Total 190 3" xfId="44213"/>
    <cellStyle name="Total 190 4" xfId="44214"/>
    <cellStyle name="Total 191" xfId="44215"/>
    <cellStyle name="Total 2" xfId="230"/>
    <cellStyle name="Total 2 10" xfId="44216"/>
    <cellStyle name="Total 2 11" xfId="44217"/>
    <cellStyle name="Total 2 12" xfId="44218"/>
    <cellStyle name="Total 2 13" xfId="44219"/>
    <cellStyle name="Total 2 14" xfId="44220"/>
    <cellStyle name="Total 2 15" xfId="44221"/>
    <cellStyle name="Total 2 2" xfId="44222"/>
    <cellStyle name="Total 2 2 2" xfId="44223"/>
    <cellStyle name="Total 2 2 3" xfId="44224"/>
    <cellStyle name="Total 2 3" xfId="44225"/>
    <cellStyle name="Total 2 4" xfId="44226"/>
    <cellStyle name="Total 2 5" xfId="44227"/>
    <cellStyle name="Total 2 6" xfId="44228"/>
    <cellStyle name="Total 2 7" xfId="44229"/>
    <cellStyle name="Total 2 8" xfId="44230"/>
    <cellStyle name="Total 2 9" xfId="44231"/>
    <cellStyle name="Total 20" xfId="44232"/>
    <cellStyle name="Total 20 2" xfId="44233"/>
    <cellStyle name="Total 20 2 2" xfId="44234"/>
    <cellStyle name="Total 20 2 3" xfId="44235"/>
    <cellStyle name="Total 20 3" xfId="44236"/>
    <cellStyle name="Total 20 4" xfId="44237"/>
    <cellStyle name="Total 21" xfId="44238"/>
    <cellStyle name="Total 21 2" xfId="44239"/>
    <cellStyle name="Total 21 2 2" xfId="44240"/>
    <cellStyle name="Total 21 2 3" xfId="44241"/>
    <cellStyle name="Total 21 3" xfId="44242"/>
    <cellStyle name="Total 21 4" xfId="44243"/>
    <cellStyle name="Total 22" xfId="44244"/>
    <cellStyle name="Total 22 2" xfId="44245"/>
    <cellStyle name="Total 22 2 2" xfId="44246"/>
    <cellStyle name="Total 22 2 3" xfId="44247"/>
    <cellStyle name="Total 22 3" xfId="44248"/>
    <cellStyle name="Total 22 4" xfId="44249"/>
    <cellStyle name="Total 23" xfId="44250"/>
    <cellStyle name="Total 23 2" xfId="44251"/>
    <cellStyle name="Total 23 2 2" xfId="44252"/>
    <cellStyle name="Total 23 2 3" xfId="44253"/>
    <cellStyle name="Total 23 3" xfId="44254"/>
    <cellStyle name="Total 23 4" xfId="44255"/>
    <cellStyle name="Total 24" xfId="44256"/>
    <cellStyle name="Total 24 2" xfId="44257"/>
    <cellStyle name="Total 24 2 2" xfId="44258"/>
    <cellStyle name="Total 24 2 3" xfId="44259"/>
    <cellStyle name="Total 24 3" xfId="44260"/>
    <cellStyle name="Total 24 4" xfId="44261"/>
    <cellStyle name="Total 25" xfId="44262"/>
    <cellStyle name="Total 25 2" xfId="44263"/>
    <cellStyle name="Total 25 2 2" xfId="44264"/>
    <cellStyle name="Total 25 2 3" xfId="44265"/>
    <cellStyle name="Total 25 3" xfId="44266"/>
    <cellStyle name="Total 25 4" xfId="44267"/>
    <cellStyle name="Total 26" xfId="44268"/>
    <cellStyle name="Total 26 2" xfId="44269"/>
    <cellStyle name="Total 26 2 2" xfId="44270"/>
    <cellStyle name="Total 26 2 3" xfId="44271"/>
    <cellStyle name="Total 26 3" xfId="44272"/>
    <cellStyle name="Total 26 4" xfId="44273"/>
    <cellStyle name="Total 27" xfId="44274"/>
    <cellStyle name="Total 27 2" xfId="44275"/>
    <cellStyle name="Total 27 2 2" xfId="44276"/>
    <cellStyle name="Total 27 2 3" xfId="44277"/>
    <cellStyle name="Total 27 3" xfId="44278"/>
    <cellStyle name="Total 27 4" xfId="44279"/>
    <cellStyle name="Total 28" xfId="44280"/>
    <cellStyle name="Total 28 2" xfId="44281"/>
    <cellStyle name="Total 28 2 2" xfId="44282"/>
    <cellStyle name="Total 28 2 3" xfId="44283"/>
    <cellStyle name="Total 28 3" xfId="44284"/>
    <cellStyle name="Total 28 4" xfId="44285"/>
    <cellStyle name="Total 29" xfId="44286"/>
    <cellStyle name="Total 29 2" xfId="44287"/>
    <cellStyle name="Total 29 2 2" xfId="44288"/>
    <cellStyle name="Total 29 2 3" xfId="44289"/>
    <cellStyle name="Total 29 3" xfId="44290"/>
    <cellStyle name="Total 29 4" xfId="44291"/>
    <cellStyle name="Total 3" xfId="231"/>
    <cellStyle name="Total 3 2" xfId="44292"/>
    <cellStyle name="Total 3 2 2" xfId="44293"/>
    <cellStyle name="Total 3 2 3" xfId="44294"/>
    <cellStyle name="Total 3 3" xfId="44295"/>
    <cellStyle name="Total 3 4" xfId="44296"/>
    <cellStyle name="Total 3 5" xfId="44297"/>
    <cellStyle name="Total 30" xfId="44298"/>
    <cellStyle name="Total 30 2" xfId="44299"/>
    <cellStyle name="Total 30 2 2" xfId="44300"/>
    <cellStyle name="Total 30 2 3" xfId="44301"/>
    <cellStyle name="Total 30 3" xfId="44302"/>
    <cellStyle name="Total 30 4" xfId="44303"/>
    <cellStyle name="Total 31" xfId="44304"/>
    <cellStyle name="Total 31 2" xfId="44305"/>
    <cellStyle name="Total 31 2 2" xfId="44306"/>
    <cellStyle name="Total 31 2 3" xfId="44307"/>
    <cellStyle name="Total 31 3" xfId="44308"/>
    <cellStyle name="Total 31 4" xfId="44309"/>
    <cellStyle name="Total 32" xfId="44310"/>
    <cellStyle name="Total 32 2" xfId="44311"/>
    <cellStyle name="Total 32 2 2" xfId="44312"/>
    <cellStyle name="Total 32 2 3" xfId="44313"/>
    <cellStyle name="Total 32 3" xfId="44314"/>
    <cellStyle name="Total 32 4" xfId="44315"/>
    <cellStyle name="Total 33" xfId="44316"/>
    <cellStyle name="Total 33 2" xfId="44317"/>
    <cellStyle name="Total 33 2 2" xfId="44318"/>
    <cellStyle name="Total 33 2 3" xfId="44319"/>
    <cellStyle name="Total 33 3" xfId="44320"/>
    <cellStyle name="Total 33 4" xfId="44321"/>
    <cellStyle name="Total 34" xfId="44322"/>
    <cellStyle name="Total 34 2" xfId="44323"/>
    <cellStyle name="Total 34 2 2" xfId="44324"/>
    <cellStyle name="Total 34 2 3" xfId="44325"/>
    <cellStyle name="Total 34 3" xfId="44326"/>
    <cellStyle name="Total 34 4" xfId="44327"/>
    <cellStyle name="Total 35" xfId="44328"/>
    <cellStyle name="Total 35 2" xfId="44329"/>
    <cellStyle name="Total 35 2 2" xfId="44330"/>
    <cellStyle name="Total 35 2 3" xfId="44331"/>
    <cellStyle name="Total 35 3" xfId="44332"/>
    <cellStyle name="Total 35 4" xfId="44333"/>
    <cellStyle name="Total 36" xfId="44334"/>
    <cellStyle name="Total 36 2" xfId="44335"/>
    <cellStyle name="Total 36 2 2" xfId="44336"/>
    <cellStyle name="Total 36 2 3" xfId="44337"/>
    <cellStyle name="Total 36 3" xfId="44338"/>
    <cellStyle name="Total 36 4" xfId="44339"/>
    <cellStyle name="Total 37" xfId="44340"/>
    <cellStyle name="Total 37 2" xfId="44341"/>
    <cellStyle name="Total 37 2 2" xfId="44342"/>
    <cellStyle name="Total 37 2 3" xfId="44343"/>
    <cellStyle name="Total 37 3" xfId="44344"/>
    <cellStyle name="Total 37 4" xfId="44345"/>
    <cellStyle name="Total 38" xfId="44346"/>
    <cellStyle name="Total 38 2" xfId="44347"/>
    <cellStyle name="Total 38 2 2" xfId="44348"/>
    <cellStyle name="Total 38 2 3" xfId="44349"/>
    <cellStyle name="Total 38 3" xfId="44350"/>
    <cellStyle name="Total 38 4" xfId="44351"/>
    <cellStyle name="Total 39" xfId="44352"/>
    <cellStyle name="Total 39 2" xfId="44353"/>
    <cellStyle name="Total 39 2 2" xfId="44354"/>
    <cellStyle name="Total 39 2 3" xfId="44355"/>
    <cellStyle name="Total 39 3" xfId="44356"/>
    <cellStyle name="Total 39 4" xfId="44357"/>
    <cellStyle name="Total 4" xfId="232"/>
    <cellStyle name="Total 4 2" xfId="44358"/>
    <cellStyle name="Total 4 2 2" xfId="44359"/>
    <cellStyle name="Total 4 2 3" xfId="44360"/>
    <cellStyle name="Total 4 3" xfId="44361"/>
    <cellStyle name="Total 4 4" xfId="44362"/>
    <cellStyle name="Total 4 5" xfId="44363"/>
    <cellStyle name="Total 40" xfId="44364"/>
    <cellStyle name="Total 40 2" xfId="44365"/>
    <cellStyle name="Total 40 2 2" xfId="44366"/>
    <cellStyle name="Total 40 2 3" xfId="44367"/>
    <cellStyle name="Total 40 3" xfId="44368"/>
    <cellStyle name="Total 40 4" xfId="44369"/>
    <cellStyle name="Total 41" xfId="44370"/>
    <cellStyle name="Total 41 2" xfId="44371"/>
    <cellStyle name="Total 41 2 2" xfId="44372"/>
    <cellStyle name="Total 41 2 3" xfId="44373"/>
    <cellStyle name="Total 41 3" xfId="44374"/>
    <cellStyle name="Total 41 4" xfId="44375"/>
    <cellStyle name="Total 42" xfId="44376"/>
    <cellStyle name="Total 42 2" xfId="44377"/>
    <cellStyle name="Total 42 2 2" xfId="44378"/>
    <cellStyle name="Total 42 2 3" xfId="44379"/>
    <cellStyle name="Total 42 3" xfId="44380"/>
    <cellStyle name="Total 42 4" xfId="44381"/>
    <cellStyle name="Total 43" xfId="44382"/>
    <cellStyle name="Total 43 2" xfId="44383"/>
    <cellStyle name="Total 43 2 2" xfId="44384"/>
    <cellStyle name="Total 43 2 3" xfId="44385"/>
    <cellStyle name="Total 43 3" xfId="44386"/>
    <cellStyle name="Total 43 4" xfId="44387"/>
    <cellStyle name="Total 44" xfId="44388"/>
    <cellStyle name="Total 44 2" xfId="44389"/>
    <cellStyle name="Total 44 2 2" xfId="44390"/>
    <cellStyle name="Total 44 2 3" xfId="44391"/>
    <cellStyle name="Total 44 3" xfId="44392"/>
    <cellStyle name="Total 44 4" xfId="44393"/>
    <cellStyle name="Total 45" xfId="44394"/>
    <cellStyle name="Total 45 2" xfId="44395"/>
    <cellStyle name="Total 45 2 2" xfId="44396"/>
    <cellStyle name="Total 45 2 3" xfId="44397"/>
    <cellStyle name="Total 45 3" xfId="44398"/>
    <cellStyle name="Total 45 4" xfId="44399"/>
    <cellStyle name="Total 46" xfId="44400"/>
    <cellStyle name="Total 46 2" xfId="44401"/>
    <cellStyle name="Total 46 2 2" xfId="44402"/>
    <cellStyle name="Total 46 2 3" xfId="44403"/>
    <cellStyle name="Total 46 3" xfId="44404"/>
    <cellStyle name="Total 46 4" xfId="44405"/>
    <cellStyle name="Total 47" xfId="44406"/>
    <cellStyle name="Total 47 2" xfId="44407"/>
    <cellStyle name="Total 47 2 2" xfId="44408"/>
    <cellStyle name="Total 47 2 3" xfId="44409"/>
    <cellStyle name="Total 47 3" xfId="44410"/>
    <cellStyle name="Total 47 4" xfId="44411"/>
    <cellStyle name="Total 48" xfId="44412"/>
    <cellStyle name="Total 48 2" xfId="44413"/>
    <cellStyle name="Total 48 2 2" xfId="44414"/>
    <cellStyle name="Total 48 2 3" xfId="44415"/>
    <cellStyle name="Total 48 3" xfId="44416"/>
    <cellStyle name="Total 48 4" xfId="44417"/>
    <cellStyle name="Total 49" xfId="44418"/>
    <cellStyle name="Total 49 2" xfId="44419"/>
    <cellStyle name="Total 49 2 2" xfId="44420"/>
    <cellStyle name="Total 49 2 3" xfId="44421"/>
    <cellStyle name="Total 49 3" xfId="44422"/>
    <cellStyle name="Total 49 4" xfId="44423"/>
    <cellStyle name="Total 5" xfId="44424"/>
    <cellStyle name="Total 5 2" xfId="44425"/>
    <cellStyle name="Total 5 2 2" xfId="44426"/>
    <cellStyle name="Total 5 2 3" xfId="44427"/>
    <cellStyle name="Total 5 3" xfId="44428"/>
    <cellStyle name="Total 5 4" xfId="44429"/>
    <cellStyle name="Total 50" xfId="44430"/>
    <cellStyle name="Total 50 2" xfId="44431"/>
    <cellStyle name="Total 50 2 2" xfId="44432"/>
    <cellStyle name="Total 50 2 3" xfId="44433"/>
    <cellStyle name="Total 50 3" xfId="44434"/>
    <cellStyle name="Total 50 4" xfId="44435"/>
    <cellStyle name="Total 51" xfId="44436"/>
    <cellStyle name="Total 51 2" xfId="44437"/>
    <cellStyle name="Total 51 2 2" xfId="44438"/>
    <cellStyle name="Total 51 2 3" xfId="44439"/>
    <cellStyle name="Total 51 3" xfId="44440"/>
    <cellStyle name="Total 51 4" xfId="44441"/>
    <cellStyle name="Total 52" xfId="44442"/>
    <cellStyle name="Total 52 2" xfId="44443"/>
    <cellStyle name="Total 52 2 2" xfId="44444"/>
    <cellStyle name="Total 52 2 3" xfId="44445"/>
    <cellStyle name="Total 52 3" xfId="44446"/>
    <cellStyle name="Total 52 4" xfId="44447"/>
    <cellStyle name="Total 53" xfId="44448"/>
    <cellStyle name="Total 53 2" xfId="44449"/>
    <cellStyle name="Total 53 2 2" xfId="44450"/>
    <cellStyle name="Total 53 2 3" xfId="44451"/>
    <cellStyle name="Total 53 3" xfId="44452"/>
    <cellStyle name="Total 53 4" xfId="44453"/>
    <cellStyle name="Total 54" xfId="44454"/>
    <cellStyle name="Total 54 2" xfId="44455"/>
    <cellStyle name="Total 54 2 2" xfId="44456"/>
    <cellStyle name="Total 54 2 3" xfId="44457"/>
    <cellStyle name="Total 54 3" xfId="44458"/>
    <cellStyle name="Total 54 4" xfId="44459"/>
    <cellStyle name="Total 55" xfId="44460"/>
    <cellStyle name="Total 55 2" xfId="44461"/>
    <cellStyle name="Total 55 2 2" xfId="44462"/>
    <cellStyle name="Total 55 2 3" xfId="44463"/>
    <cellStyle name="Total 55 3" xfId="44464"/>
    <cellStyle name="Total 55 4" xfId="44465"/>
    <cellStyle name="Total 56" xfId="44466"/>
    <cellStyle name="Total 56 2" xfId="44467"/>
    <cellStyle name="Total 56 2 2" xfId="44468"/>
    <cellStyle name="Total 56 2 3" xfId="44469"/>
    <cellStyle name="Total 56 3" xfId="44470"/>
    <cellStyle name="Total 56 4" xfId="44471"/>
    <cellStyle name="Total 57" xfId="44472"/>
    <cellStyle name="Total 57 2" xfId="44473"/>
    <cellStyle name="Total 57 2 2" xfId="44474"/>
    <cellStyle name="Total 57 2 3" xfId="44475"/>
    <cellStyle name="Total 57 3" xfId="44476"/>
    <cellStyle name="Total 57 4" xfId="44477"/>
    <cellStyle name="Total 58" xfId="44478"/>
    <cellStyle name="Total 58 2" xfId="44479"/>
    <cellStyle name="Total 58 2 2" xfId="44480"/>
    <cellStyle name="Total 58 2 3" xfId="44481"/>
    <cellStyle name="Total 58 3" xfId="44482"/>
    <cellStyle name="Total 58 4" xfId="44483"/>
    <cellStyle name="Total 59" xfId="44484"/>
    <cellStyle name="Total 59 2" xfId="44485"/>
    <cellStyle name="Total 59 2 2" xfId="44486"/>
    <cellStyle name="Total 59 2 3" xfId="44487"/>
    <cellStyle name="Total 59 3" xfId="44488"/>
    <cellStyle name="Total 59 4" xfId="44489"/>
    <cellStyle name="Total 6" xfId="44490"/>
    <cellStyle name="Total 6 2" xfId="44491"/>
    <cellStyle name="Total 6 2 2" xfId="44492"/>
    <cellStyle name="Total 6 2 3" xfId="44493"/>
    <cellStyle name="Total 6 3" xfId="44494"/>
    <cellStyle name="Total 6 4" xfId="44495"/>
    <cellStyle name="Total 60" xfId="44496"/>
    <cellStyle name="Total 60 2" xfId="44497"/>
    <cellStyle name="Total 60 2 2" xfId="44498"/>
    <cellStyle name="Total 60 2 3" xfId="44499"/>
    <cellStyle name="Total 60 3" xfId="44500"/>
    <cellStyle name="Total 60 4" xfId="44501"/>
    <cellStyle name="Total 61" xfId="44502"/>
    <cellStyle name="Total 61 2" xfId="44503"/>
    <cellStyle name="Total 61 2 2" xfId="44504"/>
    <cellStyle name="Total 61 2 3" xfId="44505"/>
    <cellStyle name="Total 61 3" xfId="44506"/>
    <cellStyle name="Total 61 4" xfId="44507"/>
    <cellStyle name="Total 62" xfId="44508"/>
    <cellStyle name="Total 62 2" xfId="44509"/>
    <cellStyle name="Total 62 2 2" xfId="44510"/>
    <cellStyle name="Total 62 2 3" xfId="44511"/>
    <cellStyle name="Total 62 3" xfId="44512"/>
    <cellStyle name="Total 62 4" xfId="44513"/>
    <cellStyle name="Total 63" xfId="44514"/>
    <cellStyle name="Total 63 2" xfId="44515"/>
    <cellStyle name="Total 63 2 2" xfId="44516"/>
    <cellStyle name="Total 63 2 3" xfId="44517"/>
    <cellStyle name="Total 63 3" xfId="44518"/>
    <cellStyle name="Total 63 4" xfId="44519"/>
    <cellStyle name="Total 64" xfId="44520"/>
    <cellStyle name="Total 64 2" xfId="44521"/>
    <cellStyle name="Total 64 2 2" xfId="44522"/>
    <cellStyle name="Total 64 2 3" xfId="44523"/>
    <cellStyle name="Total 64 3" xfId="44524"/>
    <cellStyle name="Total 64 4" xfId="44525"/>
    <cellStyle name="Total 65" xfId="44526"/>
    <cellStyle name="Total 65 2" xfId="44527"/>
    <cellStyle name="Total 65 2 2" xfId="44528"/>
    <cellStyle name="Total 65 2 3" xfId="44529"/>
    <cellStyle name="Total 65 3" xfId="44530"/>
    <cellStyle name="Total 65 4" xfId="44531"/>
    <cellStyle name="Total 66" xfId="44532"/>
    <cellStyle name="Total 66 2" xfId="44533"/>
    <cellStyle name="Total 66 2 2" xfId="44534"/>
    <cellStyle name="Total 66 2 3" xfId="44535"/>
    <cellStyle name="Total 66 3" xfId="44536"/>
    <cellStyle name="Total 66 4" xfId="44537"/>
    <cellStyle name="Total 67" xfId="44538"/>
    <cellStyle name="Total 67 2" xfId="44539"/>
    <cellStyle name="Total 67 2 2" xfId="44540"/>
    <cellStyle name="Total 67 2 3" xfId="44541"/>
    <cellStyle name="Total 67 3" xfId="44542"/>
    <cellStyle name="Total 67 4" xfId="44543"/>
    <cellStyle name="Total 68" xfId="44544"/>
    <cellStyle name="Total 68 2" xfId="44545"/>
    <cellStyle name="Total 68 2 2" xfId="44546"/>
    <cellStyle name="Total 68 2 3" xfId="44547"/>
    <cellStyle name="Total 68 3" xfId="44548"/>
    <cellStyle name="Total 68 4" xfId="44549"/>
    <cellStyle name="Total 69" xfId="44550"/>
    <cellStyle name="Total 69 2" xfId="44551"/>
    <cellStyle name="Total 69 2 2" xfId="44552"/>
    <cellStyle name="Total 69 2 3" xfId="44553"/>
    <cellStyle name="Total 69 3" xfId="44554"/>
    <cellStyle name="Total 69 4" xfId="44555"/>
    <cellStyle name="Total 7" xfId="44556"/>
    <cellStyle name="Total 7 2" xfId="44557"/>
    <cellStyle name="Total 7 2 2" xfId="44558"/>
    <cellStyle name="Total 7 2 3" xfId="44559"/>
    <cellStyle name="Total 7 3" xfId="44560"/>
    <cellStyle name="Total 7 4" xfId="44561"/>
    <cellStyle name="Total 70" xfId="44562"/>
    <cellStyle name="Total 70 2" xfId="44563"/>
    <cellStyle name="Total 70 2 2" xfId="44564"/>
    <cellStyle name="Total 70 2 3" xfId="44565"/>
    <cellStyle name="Total 70 3" xfId="44566"/>
    <cellStyle name="Total 70 4" xfId="44567"/>
    <cellStyle name="Total 71" xfId="44568"/>
    <cellStyle name="Total 71 2" xfId="44569"/>
    <cellStyle name="Total 71 2 2" xfId="44570"/>
    <cellStyle name="Total 71 2 3" xfId="44571"/>
    <cellStyle name="Total 71 3" xfId="44572"/>
    <cellStyle name="Total 71 4" xfId="44573"/>
    <cellStyle name="Total 72" xfId="44574"/>
    <cellStyle name="Total 72 2" xfId="44575"/>
    <cellStyle name="Total 72 2 2" xfId="44576"/>
    <cellStyle name="Total 72 2 3" xfId="44577"/>
    <cellStyle name="Total 72 3" xfId="44578"/>
    <cellStyle name="Total 72 4" xfId="44579"/>
    <cellStyle name="Total 73" xfId="44580"/>
    <cellStyle name="Total 73 2" xfId="44581"/>
    <cellStyle name="Total 73 2 2" xfId="44582"/>
    <cellStyle name="Total 73 2 3" xfId="44583"/>
    <cellStyle name="Total 73 3" xfId="44584"/>
    <cellStyle name="Total 73 4" xfId="44585"/>
    <cellStyle name="Total 74" xfId="44586"/>
    <cellStyle name="Total 74 2" xfId="44587"/>
    <cellStyle name="Total 74 2 2" xfId="44588"/>
    <cellStyle name="Total 74 2 3" xfId="44589"/>
    <cellStyle name="Total 74 3" xfId="44590"/>
    <cellStyle name="Total 74 4" xfId="44591"/>
    <cellStyle name="Total 75" xfId="44592"/>
    <cellStyle name="Total 75 2" xfId="44593"/>
    <cellStyle name="Total 75 2 2" xfId="44594"/>
    <cellStyle name="Total 75 2 3" xfId="44595"/>
    <cellStyle name="Total 75 3" xfId="44596"/>
    <cellStyle name="Total 75 4" xfId="44597"/>
    <cellStyle name="Total 76" xfId="44598"/>
    <cellStyle name="Total 76 2" xfId="44599"/>
    <cellStyle name="Total 76 2 2" xfId="44600"/>
    <cellStyle name="Total 76 2 3" xfId="44601"/>
    <cellStyle name="Total 76 3" xfId="44602"/>
    <cellStyle name="Total 76 4" xfId="44603"/>
    <cellStyle name="Total 77" xfId="44604"/>
    <cellStyle name="Total 77 2" xfId="44605"/>
    <cellStyle name="Total 77 2 2" xfId="44606"/>
    <cellStyle name="Total 77 2 3" xfId="44607"/>
    <cellStyle name="Total 77 3" xfId="44608"/>
    <cellStyle name="Total 77 4" xfId="44609"/>
    <cellStyle name="Total 78" xfId="44610"/>
    <cellStyle name="Total 78 2" xfId="44611"/>
    <cellStyle name="Total 78 2 2" xfId="44612"/>
    <cellStyle name="Total 78 2 3" xfId="44613"/>
    <cellStyle name="Total 78 3" xfId="44614"/>
    <cellStyle name="Total 78 4" xfId="44615"/>
    <cellStyle name="Total 79" xfId="44616"/>
    <cellStyle name="Total 79 2" xfId="44617"/>
    <cellStyle name="Total 79 2 2" xfId="44618"/>
    <cellStyle name="Total 79 2 3" xfId="44619"/>
    <cellStyle name="Total 79 3" xfId="44620"/>
    <cellStyle name="Total 79 4" xfId="44621"/>
    <cellStyle name="Total 8" xfId="44622"/>
    <cellStyle name="Total 8 2" xfId="44623"/>
    <cellStyle name="Total 8 2 2" xfId="44624"/>
    <cellStyle name="Total 8 2 3" xfId="44625"/>
    <cellStyle name="Total 8 3" xfId="44626"/>
    <cellStyle name="Total 8 4" xfId="44627"/>
    <cellStyle name="Total 80" xfId="44628"/>
    <cellStyle name="Total 80 2" xfId="44629"/>
    <cellStyle name="Total 80 2 2" xfId="44630"/>
    <cellStyle name="Total 80 2 3" xfId="44631"/>
    <cellStyle name="Total 80 3" xfId="44632"/>
    <cellStyle name="Total 80 4" xfId="44633"/>
    <cellStyle name="Total 81" xfId="44634"/>
    <cellStyle name="Total 81 2" xfId="44635"/>
    <cellStyle name="Total 81 2 2" xfId="44636"/>
    <cellStyle name="Total 81 2 3" xfId="44637"/>
    <cellStyle name="Total 81 3" xfId="44638"/>
    <cellStyle name="Total 81 4" xfId="44639"/>
    <cellStyle name="Total 82" xfId="44640"/>
    <cellStyle name="Total 82 2" xfId="44641"/>
    <cellStyle name="Total 82 2 2" xfId="44642"/>
    <cellStyle name="Total 82 2 3" xfId="44643"/>
    <cellStyle name="Total 82 3" xfId="44644"/>
    <cellStyle name="Total 82 4" xfId="44645"/>
    <cellStyle name="Total 83" xfId="44646"/>
    <cellStyle name="Total 83 2" xfId="44647"/>
    <cellStyle name="Total 83 2 2" xfId="44648"/>
    <cellStyle name="Total 83 2 3" xfId="44649"/>
    <cellStyle name="Total 83 3" xfId="44650"/>
    <cellStyle name="Total 83 4" xfId="44651"/>
    <cellStyle name="Total 84" xfId="44652"/>
    <cellStyle name="Total 84 2" xfId="44653"/>
    <cellStyle name="Total 84 2 2" xfId="44654"/>
    <cellStyle name="Total 84 2 3" xfId="44655"/>
    <cellStyle name="Total 84 3" xfId="44656"/>
    <cellStyle name="Total 84 4" xfId="44657"/>
    <cellStyle name="Total 85" xfId="44658"/>
    <cellStyle name="Total 85 2" xfId="44659"/>
    <cellStyle name="Total 85 2 2" xfId="44660"/>
    <cellStyle name="Total 85 2 3" xfId="44661"/>
    <cellStyle name="Total 85 3" xfId="44662"/>
    <cellStyle name="Total 85 4" xfId="44663"/>
    <cellStyle name="Total 86" xfId="44664"/>
    <cellStyle name="Total 86 2" xfId="44665"/>
    <cellStyle name="Total 86 2 2" xfId="44666"/>
    <cellStyle name="Total 86 2 3" xfId="44667"/>
    <cellStyle name="Total 86 3" xfId="44668"/>
    <cellStyle name="Total 86 4" xfId="44669"/>
    <cellStyle name="Total 87" xfId="44670"/>
    <cellStyle name="Total 87 2" xfId="44671"/>
    <cellStyle name="Total 87 2 2" xfId="44672"/>
    <cellStyle name="Total 87 2 3" xfId="44673"/>
    <cellStyle name="Total 87 3" xfId="44674"/>
    <cellStyle name="Total 87 4" xfId="44675"/>
    <cellStyle name="Total 88" xfId="44676"/>
    <cellStyle name="Total 88 2" xfId="44677"/>
    <cellStyle name="Total 88 2 2" xfId="44678"/>
    <cellStyle name="Total 88 2 3" xfId="44679"/>
    <cellStyle name="Total 88 3" xfId="44680"/>
    <cellStyle name="Total 88 4" xfId="44681"/>
    <cellStyle name="Total 89" xfId="44682"/>
    <cellStyle name="Total 89 2" xfId="44683"/>
    <cellStyle name="Total 89 2 2" xfId="44684"/>
    <cellStyle name="Total 89 2 3" xfId="44685"/>
    <cellStyle name="Total 89 3" xfId="44686"/>
    <cellStyle name="Total 89 4" xfId="44687"/>
    <cellStyle name="Total 9" xfId="44688"/>
    <cellStyle name="Total 9 2" xfId="44689"/>
    <cellStyle name="Total 9 2 2" xfId="44690"/>
    <cellStyle name="Total 9 2 3" xfId="44691"/>
    <cellStyle name="Total 9 3" xfId="44692"/>
    <cellStyle name="Total 9 4" xfId="44693"/>
    <cellStyle name="Total 90" xfId="44694"/>
    <cellStyle name="Total 90 2" xfId="44695"/>
    <cellStyle name="Total 90 2 2" xfId="44696"/>
    <cellStyle name="Total 90 2 3" xfId="44697"/>
    <cellStyle name="Total 90 3" xfId="44698"/>
    <cellStyle name="Total 90 4" xfId="44699"/>
    <cellStyle name="Total 91" xfId="44700"/>
    <cellStyle name="Total 91 2" xfId="44701"/>
    <cellStyle name="Total 91 2 2" xfId="44702"/>
    <cellStyle name="Total 91 2 3" xfId="44703"/>
    <cellStyle name="Total 91 3" xfId="44704"/>
    <cellStyle name="Total 91 4" xfId="44705"/>
    <cellStyle name="Total 92" xfId="44706"/>
    <cellStyle name="Total 92 2" xfId="44707"/>
    <cellStyle name="Total 92 2 2" xfId="44708"/>
    <cellStyle name="Total 92 2 3" xfId="44709"/>
    <cellStyle name="Total 92 3" xfId="44710"/>
    <cellStyle name="Total 92 4" xfId="44711"/>
    <cellStyle name="Total 93" xfId="44712"/>
    <cellStyle name="Total 93 2" xfId="44713"/>
    <cellStyle name="Total 93 2 2" xfId="44714"/>
    <cellStyle name="Total 93 2 3" xfId="44715"/>
    <cellStyle name="Total 93 3" xfId="44716"/>
    <cellStyle name="Total 93 4" xfId="44717"/>
    <cellStyle name="Total 94" xfId="44718"/>
    <cellStyle name="Total 94 2" xfId="44719"/>
    <cellStyle name="Total 94 2 2" xfId="44720"/>
    <cellStyle name="Total 94 2 3" xfId="44721"/>
    <cellStyle name="Total 94 3" xfId="44722"/>
    <cellStyle name="Total 94 4" xfId="44723"/>
    <cellStyle name="Total 95" xfId="44724"/>
    <cellStyle name="Total 95 2" xfId="44725"/>
    <cellStyle name="Total 95 2 2" xfId="44726"/>
    <cellStyle name="Total 95 2 3" xfId="44727"/>
    <cellStyle name="Total 95 3" xfId="44728"/>
    <cellStyle name="Total 95 4" xfId="44729"/>
    <cellStyle name="Total 96" xfId="44730"/>
    <cellStyle name="Total 96 2" xfId="44731"/>
    <cellStyle name="Total 96 2 2" xfId="44732"/>
    <cellStyle name="Total 96 2 3" xfId="44733"/>
    <cellStyle name="Total 96 3" xfId="44734"/>
    <cellStyle name="Total 96 4" xfId="44735"/>
    <cellStyle name="Total 97" xfId="44736"/>
    <cellStyle name="Total 97 2" xfId="44737"/>
    <cellStyle name="Total 97 2 2" xfId="44738"/>
    <cellStyle name="Total 97 2 3" xfId="44739"/>
    <cellStyle name="Total 97 3" xfId="44740"/>
    <cellStyle name="Total 97 4" xfId="44741"/>
    <cellStyle name="Total 98" xfId="44742"/>
    <cellStyle name="Total 98 2" xfId="44743"/>
    <cellStyle name="Total 98 2 2" xfId="44744"/>
    <cellStyle name="Total 98 2 3" xfId="44745"/>
    <cellStyle name="Total 98 3" xfId="44746"/>
    <cellStyle name="Total 98 4" xfId="44747"/>
    <cellStyle name="Total 99" xfId="44748"/>
    <cellStyle name="Total 99 2" xfId="44749"/>
    <cellStyle name="Total 99 2 2" xfId="44750"/>
    <cellStyle name="Total 99 2 3" xfId="44751"/>
    <cellStyle name="Total 99 3" xfId="44752"/>
    <cellStyle name="Total 99 4" xfId="44753"/>
    <cellStyle name="Warning Text" xfId="44754"/>
    <cellStyle name="Warning Text 2" xfId="44755"/>
    <cellStyle name="Warning Text 3" xfId="44756"/>
    <cellStyle name="Warning Text 4" xfId="44757"/>
    <cellStyle name="ハイパーリンク_h_fn" xfId="44758"/>
    <cellStyle name="標準_h_fn" xfId="44759"/>
  </cellStyles>
  <dxfs count="24">
    <dxf>
      <numFmt numFmtId="193" formatCode="_ * #,##0_ ;_ * \-#,##0_ ;_ * &quot;-&quot;??_ ;_ @_ "/>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numFmt numFmtId="171" formatCode="0.0%"/>
    </dxf>
    <dxf>
      <numFmt numFmtId="22" formatCode="mmm\-yy"/>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font>
        <name val="Arial Narrow"/>
        <scheme val="none"/>
      </font>
    </dxf>
    <dxf>
      <numFmt numFmtId="13" formatCode="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10.xml"/><Relationship Id="rId21" Type="http://schemas.openxmlformats.org/officeDocument/2006/relationships/worksheet" Target="worksheets/sheet21.xml"/><Relationship Id="rId34" Type="http://schemas.openxmlformats.org/officeDocument/2006/relationships/externalLink" Target="externalLinks/externalLink5.xml"/><Relationship Id="rId42" Type="http://schemas.openxmlformats.org/officeDocument/2006/relationships/externalLink" Target="externalLinks/externalLink13.xml"/><Relationship Id="rId47" Type="http://schemas.openxmlformats.org/officeDocument/2006/relationships/externalLink" Target="externalLinks/externalLink18.xml"/><Relationship Id="rId50" Type="http://schemas.openxmlformats.org/officeDocument/2006/relationships/pivotCacheDefinition" Target="pivotCache/pivotCacheDefinition1.xml"/><Relationship Id="rId55"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4.xml"/><Relationship Id="rId38" Type="http://schemas.openxmlformats.org/officeDocument/2006/relationships/externalLink" Target="externalLinks/externalLink9.xml"/><Relationship Id="rId46" Type="http://schemas.openxmlformats.org/officeDocument/2006/relationships/externalLink" Target="externalLinks/externalLink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12.xml"/><Relationship Id="rId54" Type="http://schemas.openxmlformats.org/officeDocument/2006/relationships/connections" Target="connection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3.xml"/><Relationship Id="rId37" Type="http://schemas.openxmlformats.org/officeDocument/2006/relationships/externalLink" Target="externalLinks/externalLink8.xml"/><Relationship Id="rId40" Type="http://schemas.openxmlformats.org/officeDocument/2006/relationships/externalLink" Target="externalLinks/externalLink11.xml"/><Relationship Id="rId45" Type="http://schemas.openxmlformats.org/officeDocument/2006/relationships/externalLink" Target="externalLinks/externalLink16.xml"/><Relationship Id="rId53"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7.xml"/><Relationship Id="rId49" Type="http://schemas.openxmlformats.org/officeDocument/2006/relationships/externalLink" Target="externalLinks/externalLink20.xml"/><Relationship Id="rId57"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4" Type="http://schemas.openxmlformats.org/officeDocument/2006/relationships/externalLink" Target="externalLinks/externalLink15.xml"/><Relationship Id="rId52" Type="http://schemas.openxmlformats.org/officeDocument/2006/relationships/pivotCacheDefinition" Target="pivotCache/pivotCacheDefinition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35" Type="http://schemas.openxmlformats.org/officeDocument/2006/relationships/externalLink" Target="externalLinks/externalLink6.xml"/><Relationship Id="rId43" Type="http://schemas.openxmlformats.org/officeDocument/2006/relationships/externalLink" Target="externalLinks/externalLink14.xml"/><Relationship Id="rId48" Type="http://schemas.openxmlformats.org/officeDocument/2006/relationships/externalLink" Target="externalLinks/externalLink19.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pivotCacheDefinition" Target="pivotCache/pivotCacheDefinition2.xml"/><Relationship Id="rId3" Type="http://schemas.openxmlformats.org/officeDocument/2006/relationships/worksheet" Target="worksheets/sheet3.xml"/></Relationships>
</file>

<file path=xl/charts/_rels/chart2.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3.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_rels/chart14.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15.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6.xml.rels><?xml version="1.0" encoding="UTF-8" standalone="yes"?>
<Relationships xmlns="http://schemas.openxmlformats.org/package/2006/relationships"><Relationship Id="rId3" Type="http://schemas.microsoft.com/office/2011/relationships/chartStyle" Target="style7.xml"/><Relationship Id="rId2" Type="http://schemas.microsoft.com/office/2011/relationships/chartColorStyle" Target="colors7.xml"/><Relationship Id="rId1" Type="http://schemas.openxmlformats.org/officeDocument/2006/relationships/chartUserShapes" Target="../drawings/drawing22.xml"/></Relationships>
</file>

<file path=xl/charts/_rels/chart27.xml.rels><?xml version="1.0" encoding="UTF-8" standalone="yes"?>
<Relationships xmlns="http://schemas.openxmlformats.org/package/2006/relationships"><Relationship Id="rId3" Type="http://schemas.microsoft.com/office/2011/relationships/chartStyle" Target="style8.xml"/><Relationship Id="rId2" Type="http://schemas.microsoft.com/office/2011/relationships/chartColorStyle" Target="colors8.xml"/><Relationship Id="rId1" Type="http://schemas.openxmlformats.org/officeDocument/2006/relationships/chartUserShapes" Target="../drawings/drawing23.xml"/></Relationships>
</file>

<file path=xl/charts/chart1.xml><?xml version="1.0" encoding="utf-8"?>
<c:chartSpace xmlns:c="http://schemas.openxmlformats.org/drawingml/2006/chart" xmlns:a="http://schemas.openxmlformats.org/drawingml/2006/main" xmlns:r="http://schemas.openxmlformats.org/officeDocument/2006/relationships">
  <c:date1904 val="1"/>
  <c:lang val="es-EC"/>
  <c:style val="3"/>
  <c:pivotSource>
    <c:name>[25.09.2020 Documento de Dolarización junio 2020.xlsx]Agregados Monetarios_!Tabla dinámica2</c:name>
    <c:fmtId val="19"/>
  </c:pivotSource>
  <c:chart>
    <c:pivotFmts>
      <c:pivotFmt>
        <c:idx val="0"/>
        <c:spPr>
          <a:solidFill>
            <a:schemeClr val="tx2"/>
          </a:solidFill>
          <a:ln>
            <a:solidFill>
              <a:schemeClr val="tx2"/>
            </a:solidFill>
          </a:ln>
          <a:effectLst/>
        </c:spPr>
        <c:marker>
          <c:symbol val="none"/>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a:solidFill>
              <a:schemeClr val="tx2"/>
            </a:solidFill>
          </a:ln>
          <a:effectLst/>
        </c:spPr>
        <c:marker>
          <c:symbol val="none"/>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lumMod val="40000"/>
              <a:lumOff val="60000"/>
            </a:schemeClr>
          </a:solidFill>
          <a:ln>
            <a:solidFill>
              <a:schemeClr val="tx2"/>
            </a:solidFill>
          </a:ln>
          <a:effectLst/>
        </c:spPr>
        <c:marker>
          <c:symbol val="none"/>
        </c:marker>
        <c:dLbl>
          <c:idx val="0"/>
          <c:delete val="1"/>
          <c:extLst xmlns:c16r2="http://schemas.microsoft.com/office/drawing/2015/06/chart">
            <c:ext xmlns:c15="http://schemas.microsoft.com/office/drawing/2012/chart" uri="{CE6537A1-D6FC-4f65-9D91-7224C49458BB}"/>
          </c:extLst>
        </c:dLbl>
      </c:pivotFmt>
      <c:pivotFmt>
        <c:idx val="3"/>
        <c:spPr>
          <a:ln w="28575" cap="rnd">
            <a:solidFill>
              <a:schemeClr val="accent2"/>
            </a:solidFill>
            <a:round/>
          </a:ln>
          <a:effectLst/>
        </c:spPr>
        <c:marker>
          <c:symbol val="none"/>
        </c:marker>
        <c:dLbl>
          <c:idx val="0"/>
          <c:delete val="1"/>
          <c:extLst xmlns:c16r2="http://schemas.microsoft.com/office/drawing/2015/06/chart">
            <c:ext xmlns:c15="http://schemas.microsoft.com/office/drawing/2012/chart" uri="{CE6537A1-D6FC-4f65-9D91-7224C49458BB}"/>
          </c:extLst>
        </c:dLbl>
      </c:pivotFmt>
    </c:pivotFmts>
    <c:plotArea>
      <c:layout/>
      <c:barChart>
        <c:barDir val="col"/>
        <c:grouping val="clustered"/>
        <c:ser>
          <c:idx val="0"/>
          <c:order val="0"/>
          <c:tx>
            <c:strRef>
              <c:f>'Agregados Monetarios_'!$AH$4:$AH$5</c:f>
              <c:strCache>
                <c:ptCount val="1"/>
                <c:pt idx="0">
                  <c:v>  M2</c:v>
                </c:pt>
              </c:strCache>
            </c:strRef>
          </c:tx>
          <c:spPr>
            <a:solidFill>
              <a:schemeClr val="tx2"/>
            </a:solidFill>
            <a:ln>
              <a:solidFill>
                <a:schemeClr val="tx2"/>
              </a:solidFill>
            </a:ln>
            <a:effectLst/>
          </c:spPr>
          <c:cat>
            <c:strRef>
              <c:f>'Agregados Monetarios_'!$AG$6:$AG$25</c:f>
              <c:strCache>
                <c:ptCount val="20"/>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strCache>
            </c:strRef>
          </c:cat>
          <c:val>
            <c:numRef>
              <c:f>'Agregados Monetarios_'!$AH$6:$AH$25</c:f>
              <c:numCache>
                <c:formatCode>0.0%</c:formatCode>
                <c:ptCount val="20"/>
                <c:pt idx="0">
                  <c:v>0.26308067754705894</c:v>
                </c:pt>
                <c:pt idx="1">
                  <c:v>0.21040877488107856</c:v>
                </c:pt>
                <c:pt idx="2">
                  <c:v>-3.7039349202228691E-2</c:v>
                </c:pt>
                <c:pt idx="3">
                  <c:v>0.2092810140370529</c:v>
                </c:pt>
                <c:pt idx="4">
                  <c:v>0.20427989859733525</c:v>
                </c:pt>
                <c:pt idx="5">
                  <c:v>0.15616527785757414</c:v>
                </c:pt>
                <c:pt idx="6">
                  <c:v>0.15969885488258928</c:v>
                </c:pt>
                <c:pt idx="7">
                  <c:v>0.22578507775047621</c:v>
                </c:pt>
                <c:pt idx="8">
                  <c:v>8.2154988514895722E-2</c:v>
                </c:pt>
                <c:pt idx="9">
                  <c:v>0.19371740064445306</c:v>
                </c:pt>
                <c:pt idx="10">
                  <c:v>0.19683348605439549</c:v>
                </c:pt>
                <c:pt idx="11">
                  <c:v>0.16374331342435691</c:v>
                </c:pt>
                <c:pt idx="12">
                  <c:v>0.13413893363241589</c:v>
                </c:pt>
                <c:pt idx="13">
                  <c:v>0.14416739025928241</c:v>
                </c:pt>
                <c:pt idx="14">
                  <c:v>-1.1314575983570569E-2</c:v>
                </c:pt>
                <c:pt idx="15">
                  <c:v>0.16488192515960068</c:v>
                </c:pt>
                <c:pt idx="16">
                  <c:v>9.9646744310106797E-2</c:v>
                </c:pt>
                <c:pt idx="17">
                  <c:v>5.6584296991657283E-2</c:v>
                </c:pt>
                <c:pt idx="18">
                  <c:v>8.0182780503600379E-2</c:v>
                </c:pt>
                <c:pt idx="19">
                  <c:v>9.4390831169394063E-2</c:v>
                </c:pt>
              </c:numCache>
            </c:numRef>
          </c:val>
          <c:extLst xmlns:c16r2="http://schemas.microsoft.com/office/drawing/2015/06/chart">
            <c:ext xmlns:c16="http://schemas.microsoft.com/office/drawing/2014/chart" uri="{C3380CC4-5D6E-409C-BE32-E72D297353CC}">
              <c16:uniqueId val="{00000000-6F91-4BE6-80B2-A6345B5AE630}"/>
            </c:ext>
          </c:extLst>
        </c:ser>
        <c:ser>
          <c:idx val="1"/>
          <c:order val="1"/>
          <c:tx>
            <c:strRef>
              <c:f>'Agregados Monetarios_'!$AI$4:$AI$5</c:f>
              <c:strCache>
                <c:ptCount val="1"/>
                <c:pt idx="0">
                  <c:v> M1</c:v>
                </c:pt>
              </c:strCache>
            </c:strRef>
          </c:tx>
          <c:spPr>
            <a:solidFill>
              <a:schemeClr val="accent1"/>
            </a:solidFill>
            <a:ln>
              <a:solidFill>
                <a:schemeClr val="tx2"/>
              </a:solidFill>
            </a:ln>
            <a:effectLst/>
          </c:spPr>
          <c:cat>
            <c:strRef>
              <c:f>'Agregados Monetarios_'!$AG$6:$AG$25</c:f>
              <c:strCache>
                <c:ptCount val="20"/>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strCache>
            </c:strRef>
          </c:cat>
          <c:val>
            <c:numRef>
              <c:f>'Agregados Monetarios_'!$AI$6:$AI$25</c:f>
              <c:numCache>
                <c:formatCode>0.0%</c:formatCode>
                <c:ptCount val="20"/>
                <c:pt idx="0">
                  <c:v>0.41701235116088825</c:v>
                </c:pt>
                <c:pt idx="1">
                  <c:v>0.24904920313333356</c:v>
                </c:pt>
                <c:pt idx="2">
                  <c:v>6.2948375715218274E-2</c:v>
                </c:pt>
                <c:pt idx="3">
                  <c:v>0.16521900487396443</c:v>
                </c:pt>
                <c:pt idx="4">
                  <c:v>0.17977669596835577</c:v>
                </c:pt>
                <c:pt idx="5">
                  <c:v>0.15687341719724329</c:v>
                </c:pt>
                <c:pt idx="6">
                  <c:v>0.11971930343780278</c:v>
                </c:pt>
                <c:pt idx="7">
                  <c:v>0.26694836129747146</c:v>
                </c:pt>
                <c:pt idx="8">
                  <c:v>3.7088531015612831E-2</c:v>
                </c:pt>
                <c:pt idx="9">
                  <c:v>0.17009058169818059</c:v>
                </c:pt>
                <c:pt idx="10">
                  <c:v>0.12219770659699369</c:v>
                </c:pt>
                <c:pt idx="11">
                  <c:v>0.20000529216679969</c:v>
                </c:pt>
                <c:pt idx="12">
                  <c:v>0.12133730583719414</c:v>
                </c:pt>
                <c:pt idx="13">
                  <c:v>0.14889548748394882</c:v>
                </c:pt>
                <c:pt idx="14">
                  <c:v>1.8525285850987241E-2</c:v>
                </c:pt>
                <c:pt idx="15">
                  <c:v>0.18869936100320572</c:v>
                </c:pt>
                <c:pt idx="16">
                  <c:v>8.3752043094789133E-2</c:v>
                </c:pt>
                <c:pt idx="17">
                  <c:v>2.973564862709192E-2</c:v>
                </c:pt>
                <c:pt idx="18">
                  <c:v>3.7086318149984809E-2</c:v>
                </c:pt>
                <c:pt idx="19">
                  <c:v>0.10843299529186565</c:v>
                </c:pt>
              </c:numCache>
            </c:numRef>
          </c:val>
          <c:extLst xmlns:c16r2="http://schemas.microsoft.com/office/drawing/2015/06/chart">
            <c:ext xmlns:c16="http://schemas.microsoft.com/office/drawing/2014/chart" uri="{C3380CC4-5D6E-409C-BE32-E72D297353CC}">
              <c16:uniqueId val="{00000001-6F91-4BE6-80B2-A6345B5AE630}"/>
            </c:ext>
          </c:extLst>
        </c:ser>
        <c:ser>
          <c:idx val="2"/>
          <c:order val="2"/>
          <c:tx>
            <c:strRef>
              <c:f>'Agregados Monetarios_'!$AJ$4:$AJ$5</c:f>
              <c:strCache>
                <c:ptCount val="1"/>
                <c:pt idx="0">
                  <c:v> EMC</c:v>
                </c:pt>
              </c:strCache>
            </c:strRef>
          </c:tx>
          <c:spPr>
            <a:solidFill>
              <a:schemeClr val="accent1">
                <a:lumMod val="40000"/>
                <a:lumOff val="60000"/>
              </a:schemeClr>
            </a:solidFill>
            <a:ln>
              <a:solidFill>
                <a:schemeClr val="tx2"/>
              </a:solidFill>
            </a:ln>
            <a:effectLst/>
          </c:spPr>
          <c:cat>
            <c:strRef>
              <c:f>'Agregados Monetarios_'!$AG$6:$AG$25</c:f>
              <c:strCache>
                <c:ptCount val="20"/>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strCache>
            </c:strRef>
          </c:cat>
          <c:val>
            <c:numRef>
              <c:f>'Agregados Monetarios_'!$AJ$6:$AJ$25</c:f>
              <c:numCache>
                <c:formatCode>0.0%</c:formatCode>
                <c:ptCount val="20"/>
                <c:pt idx="0">
                  <c:v>0.34923650425533026</c:v>
                </c:pt>
                <c:pt idx="1">
                  <c:v>0.21721436872705677</c:v>
                </c:pt>
                <c:pt idx="2">
                  <c:v>0.15301647691814241</c:v>
                </c:pt>
                <c:pt idx="3">
                  <c:v>6.316147203325187E-2</c:v>
                </c:pt>
                <c:pt idx="4">
                  <c:v>0.19220143724861427</c:v>
                </c:pt>
                <c:pt idx="5">
                  <c:v>0.12693936082208443</c:v>
                </c:pt>
                <c:pt idx="6">
                  <c:v>8.2255098439489874E-2</c:v>
                </c:pt>
                <c:pt idx="7">
                  <c:v>0.24973499225634749</c:v>
                </c:pt>
                <c:pt idx="8">
                  <c:v>3.2168346094278114E-2</c:v>
                </c:pt>
                <c:pt idx="9">
                  <c:v>7.4534923766109928E-2</c:v>
                </c:pt>
                <c:pt idx="10">
                  <c:v>0.16403353834486478</c:v>
                </c:pt>
                <c:pt idx="11">
                  <c:v>0.19575929172354201</c:v>
                </c:pt>
                <c:pt idx="12">
                  <c:v>0.16443203828747763</c:v>
                </c:pt>
                <c:pt idx="13">
                  <c:v>0.29494013424988746</c:v>
                </c:pt>
                <c:pt idx="14">
                  <c:v>0.2320541590709482</c:v>
                </c:pt>
                <c:pt idx="15">
                  <c:v>0.12825356598613213</c:v>
                </c:pt>
                <c:pt idx="16">
                  <c:v>0.12046957754777021</c:v>
                </c:pt>
                <c:pt idx="17">
                  <c:v>7.114931286255477E-2</c:v>
                </c:pt>
                <c:pt idx="18">
                  <c:v>6.5994851232682283E-2</c:v>
                </c:pt>
                <c:pt idx="19">
                  <c:v>0.14923493753757008</c:v>
                </c:pt>
              </c:numCache>
            </c:numRef>
          </c:val>
          <c:extLst xmlns:c16r2="http://schemas.microsoft.com/office/drawing/2015/06/chart">
            <c:ext xmlns:c16="http://schemas.microsoft.com/office/drawing/2014/chart" uri="{C3380CC4-5D6E-409C-BE32-E72D297353CC}">
              <c16:uniqueId val="{00000002-6F91-4BE6-80B2-A6345B5AE630}"/>
            </c:ext>
          </c:extLst>
        </c:ser>
        <c:axId val="95072256"/>
        <c:axId val="95073792"/>
      </c:barChart>
      <c:lineChart>
        <c:grouping val="standard"/>
        <c:ser>
          <c:idx val="3"/>
          <c:order val="3"/>
          <c:tx>
            <c:strRef>
              <c:f>'Agregados Monetarios_'!$AK$4:$AK$5</c:f>
              <c:strCache>
                <c:ptCount val="1"/>
                <c:pt idx="0">
                  <c:v>PIB Nominal</c:v>
                </c:pt>
              </c:strCache>
            </c:strRef>
          </c:tx>
          <c:spPr>
            <a:ln w="28575" cap="rnd">
              <a:solidFill>
                <a:schemeClr val="accent2"/>
              </a:solidFill>
              <a:round/>
            </a:ln>
            <a:effectLst/>
          </c:spPr>
          <c:marker>
            <c:symbol val="none"/>
          </c:marker>
          <c:cat>
            <c:strRef>
              <c:f>'Agregados Monetarios_'!$AG$6:$AG$25</c:f>
              <c:strCache>
                <c:ptCount val="20"/>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strCache>
            </c:strRef>
          </c:cat>
          <c:val>
            <c:numRef>
              <c:f>'Agregados Monetarios_'!$AK$6:$AK$25</c:f>
              <c:numCache>
                <c:formatCode>0.0%</c:formatCode>
                <c:ptCount val="20"/>
                <c:pt idx="0">
                  <c:v>0.33570920617791761</c:v>
                </c:pt>
                <c:pt idx="1">
                  <c:v>0.16677157781628188</c:v>
                </c:pt>
                <c:pt idx="2">
                  <c:v>0.1360440114336974</c:v>
                </c:pt>
                <c:pt idx="3">
                  <c:v>0.12822807660058785</c:v>
                </c:pt>
                <c:pt idx="4">
                  <c:v>0.13433180855058757</c:v>
                </c:pt>
                <c:pt idx="5">
                  <c:v>0.12756759478532434</c:v>
                </c:pt>
                <c:pt idx="6">
                  <c:v>8.98621649943325E-2</c:v>
                </c:pt>
                <c:pt idx="7">
                  <c:v>0.21084741646357191</c:v>
                </c:pt>
                <c:pt idx="8">
                  <c:v>1.2257427164498402E-2</c:v>
                </c:pt>
                <c:pt idx="9">
                  <c:v>0.11253545003409006</c:v>
                </c:pt>
                <c:pt idx="10">
                  <c:v>0.13976343479001457</c:v>
                </c:pt>
                <c:pt idx="11">
                  <c:v>0.1090848121459802</c:v>
                </c:pt>
                <c:pt idx="12">
                  <c:v>8.1946572279067251E-2</c:v>
                </c:pt>
                <c:pt idx="13">
                  <c:v>6.9344009737278833E-2</c:v>
                </c:pt>
                <c:pt idx="14">
                  <c:v>-2.3946110864845879E-2</c:v>
                </c:pt>
                <c:pt idx="15">
                  <c:v>6.5194129932888509E-3</c:v>
                </c:pt>
                <c:pt idx="16">
                  <c:v>4.3608830045471572E-2</c:v>
                </c:pt>
                <c:pt idx="17">
                  <c:v>3.131616094222435E-2</c:v>
                </c:pt>
                <c:pt idx="18">
                  <c:v>-1.1746061862290011E-3</c:v>
                </c:pt>
                <c:pt idx="19">
                  <c:v>-0.10272725663507509</c:v>
                </c:pt>
              </c:numCache>
            </c:numRef>
          </c:val>
          <c:smooth val="1"/>
          <c:extLst xmlns:c16r2="http://schemas.microsoft.com/office/drawing/2015/06/chart">
            <c:ext xmlns:c16="http://schemas.microsoft.com/office/drawing/2014/chart" uri="{C3380CC4-5D6E-409C-BE32-E72D297353CC}">
              <c16:uniqueId val="{00000003-6F91-4BE6-80B2-A6345B5AE630}"/>
            </c:ext>
          </c:extLst>
        </c:ser>
        <c:marker val="1"/>
        <c:axId val="95072256"/>
        <c:axId val="95073792"/>
      </c:lineChart>
      <c:catAx>
        <c:axId val="95072256"/>
        <c:scaling>
          <c:orientation val="minMax"/>
        </c:scaling>
        <c:axPos val="b"/>
        <c:numFmt formatCode="General" sourceLinked="1"/>
        <c:maj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s-ES" sz="7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95073792"/>
        <c:crosses val="autoZero"/>
        <c:auto val="1"/>
        <c:lblAlgn val="ctr"/>
        <c:lblOffset val="100"/>
      </c:catAx>
      <c:valAx>
        <c:axId val="95073792"/>
        <c:scaling>
          <c:orientation val="minMax"/>
        </c:scaling>
        <c:axPos val="l"/>
        <c:majorGridlines>
          <c:spPr>
            <a:ln w="9525" cap="flat" cmpd="sng" algn="ctr">
              <a:noFill/>
              <a:round/>
            </a:ln>
            <a:effectLst/>
          </c:spPr>
        </c:majorGridlines>
        <c:numFmt formatCode="0%" sourceLinked="0"/>
        <c:maj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95072256"/>
        <c:crosses val="autoZero"/>
        <c:crossBetween val="between"/>
      </c:valAx>
      <c:spPr>
        <a:noFill/>
        <a:ln>
          <a:noFill/>
        </a:ln>
        <a:effectLst/>
      </c:spPr>
    </c:plotArea>
    <c:legend>
      <c:legendPos val="b"/>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legend>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s-EC"/>
    </a:p>
  </c:txPr>
  <c:printSettings>
    <c:headerFooter/>
    <c:pageMargins b="0.75000000000000089" l="0.70000000000000062" r="0.70000000000000062" t="0.75000000000000089" header="0.30000000000000032" footer="0.30000000000000032"/>
    <c:pageSetup/>
  </c:printSettings>
  <c:extLst xmlns:c16r2="http://schemas.microsoft.com/office/drawing/2015/06/char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c:lang val="es-EC"/>
  <c:clrMapOvr bg1="lt1" tx1="dk1" bg2="lt2" tx2="dk2" accent1="accent1" accent2="accent2" accent3="accent3" accent4="accent4" accent5="accent5" accent6="accent6" hlink="hlink" folHlink="folHlink"/>
  <c:pivotSource>
    <c:name>[Estadísticas S. Monetario y Financiero final publicado.xlsx]Gráfico 2.1!Tabla dinámica1</c:name>
    <c:fmtId val="6"/>
  </c:pivotSource>
  <c:chart>
    <c:pivotFmts>
      <c:pivotFmt>
        <c:idx val="0"/>
        <c:spPr>
          <a:solidFill>
            <a:schemeClr val="accent1">
              <a:lumMod val="40000"/>
              <a:lumOff val="60000"/>
            </a:schemeClr>
          </a:solidFill>
          <a:ln>
            <a:solidFill>
              <a:schemeClr val="tx2"/>
            </a:solidFill>
          </a:ln>
          <a:effectLst/>
        </c:spPr>
        <c:marker>
          <c:symbol val="none"/>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a:solidFill>
              <a:schemeClr val="tx2"/>
            </a:solidFill>
          </a:ln>
          <a:effectLst/>
        </c:spPr>
        <c:marker>
          <c:symbol val="none"/>
        </c:marker>
        <c:dLbl>
          <c:idx val="0"/>
          <c:delete val="1"/>
          <c:extLst xmlns:c16r2="http://schemas.microsoft.com/office/drawing/2015/06/chart">
            <c:ext xmlns:c15="http://schemas.microsoft.com/office/drawing/2012/chart" uri="{CE6537A1-D6FC-4f65-9D91-7224C49458BB}"/>
          </c:extLst>
        </c:dLbl>
      </c:pivotFmt>
      <c:pivotFmt>
        <c:idx val="2"/>
        <c:spPr>
          <a:solidFill>
            <a:schemeClr val="bg1">
              <a:lumMod val="75000"/>
            </a:schemeClr>
          </a:solidFill>
          <a:ln>
            <a:solidFill>
              <a:schemeClr val="tx2"/>
            </a:solidFill>
          </a:ln>
          <a:effectLst/>
        </c:spPr>
        <c:marker>
          <c:symbol val="none"/>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a:solidFill>
              <a:schemeClr val="tx2"/>
            </a:solidFill>
          </a:ln>
          <a:effectLst/>
        </c:spPr>
        <c:dLbl>
          <c:idx val="0"/>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C"/>
            </a:p>
          </c:txPr>
          <c:showVal val="1"/>
          <c:extLst xmlns:c16r2="http://schemas.microsoft.com/office/drawing/2015/06/chart">
            <c:ext xmlns:c15="http://schemas.microsoft.com/office/drawing/2012/chart" uri="{CE6537A1-D6FC-4f65-9D91-7224C49458BB}"/>
          </c:extLst>
        </c:dLbl>
      </c:pivotFmt>
      <c:pivotFmt>
        <c:idx val="4"/>
        <c:spPr>
          <a:solidFill>
            <a:schemeClr val="accent1"/>
          </a:solidFill>
          <a:ln>
            <a:solidFill>
              <a:schemeClr val="tx2"/>
            </a:solidFill>
          </a:ln>
          <a:effectLst/>
        </c:spPr>
        <c:dLbl>
          <c:idx val="0"/>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C"/>
            </a:p>
          </c:txPr>
          <c:showVal val="1"/>
          <c:extLst xmlns:c16r2="http://schemas.microsoft.com/office/drawing/2015/06/chart">
            <c:ext xmlns:c15="http://schemas.microsoft.com/office/drawing/2012/chart" uri="{CE6537A1-D6FC-4f65-9D91-7224C49458BB}"/>
          </c:extLst>
        </c:dLbl>
      </c:pivotFmt>
      <c:pivotFmt>
        <c:idx val="5"/>
        <c:spPr>
          <a:solidFill>
            <a:schemeClr val="accent1"/>
          </a:solidFill>
          <a:ln>
            <a:solidFill>
              <a:schemeClr val="tx2"/>
            </a:solidFill>
          </a:ln>
          <a:effectLst/>
        </c:spPr>
        <c:dLbl>
          <c:idx val="0"/>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C"/>
            </a:p>
          </c:txPr>
          <c:showVal val="1"/>
          <c:extLst xmlns:c16r2="http://schemas.microsoft.com/office/drawing/2015/06/chart">
            <c:ext xmlns:c15="http://schemas.microsoft.com/office/drawing/2012/chart" uri="{CE6537A1-D6FC-4f65-9D91-7224C49458BB}"/>
          </c:extLst>
        </c:dLbl>
      </c:pivotFmt>
      <c:pivotFmt>
        <c:idx val="6"/>
        <c:spPr>
          <a:solidFill>
            <a:schemeClr val="accent1"/>
          </a:solidFill>
          <a:ln>
            <a:solidFill>
              <a:schemeClr val="tx2"/>
            </a:solidFill>
          </a:ln>
          <a:effectLst/>
        </c:spPr>
        <c:marker>
          <c:symbol val="none"/>
        </c:marker>
        <c:dLbl>
          <c:idx val="0"/>
          <c:delete val="1"/>
          <c:extLst xmlns:c16r2="http://schemas.microsoft.com/office/drawing/2015/06/chart">
            <c:ext xmlns:c15="http://schemas.microsoft.com/office/drawing/2012/chart" uri="{CE6537A1-D6FC-4f65-9D91-7224C49458BB}"/>
          </c:extLst>
        </c:dLbl>
      </c:pivotFmt>
      <c:pivotFmt>
        <c:idx val="7"/>
        <c:dLbl>
          <c:idx val="0"/>
          <c:showVal val="1"/>
          <c:extLst xmlns:c16r2="http://schemas.microsoft.com/office/drawing/2015/06/chart">
            <c:ext xmlns:c15="http://schemas.microsoft.com/office/drawing/2012/chart" uri="{CE6537A1-D6FC-4f65-9D91-7224C49458BB}"/>
          </c:extLst>
        </c:dLbl>
      </c:pivotFmt>
      <c:pivotFmt>
        <c:idx val="8"/>
        <c:dLbl>
          <c:idx val="0"/>
          <c:showVal val="1"/>
          <c:extLst xmlns:c16r2="http://schemas.microsoft.com/office/drawing/2015/06/chart">
            <c:ext xmlns:c15="http://schemas.microsoft.com/office/drawing/2012/chart" uri="{CE6537A1-D6FC-4f65-9D91-7224C49458BB}"/>
          </c:extLst>
        </c:dLbl>
      </c:pivotFmt>
      <c:pivotFmt>
        <c:idx val="9"/>
        <c:dLbl>
          <c:idx val="0"/>
          <c:showVal val="1"/>
          <c:extLst xmlns:c16r2="http://schemas.microsoft.com/office/drawing/2015/06/chart">
            <c:ext xmlns:c15="http://schemas.microsoft.com/office/drawing/2012/chart" uri="{CE6537A1-D6FC-4f65-9D91-7224C49458BB}"/>
          </c:extLst>
        </c:dLbl>
      </c:pivotFmt>
      <c:pivotFmt>
        <c:idx val="10"/>
        <c:spPr>
          <a:solidFill>
            <a:schemeClr val="accent1">
              <a:lumMod val="40000"/>
              <a:lumOff val="60000"/>
            </a:schemeClr>
          </a:solidFill>
          <a:ln>
            <a:solidFill>
              <a:schemeClr val="tx2"/>
            </a:solidFill>
          </a:ln>
          <a:effectLst/>
        </c:spPr>
        <c:marker>
          <c:symbol val="none"/>
        </c:marker>
      </c:pivotFmt>
      <c:pivotFmt>
        <c:idx val="11"/>
        <c:spPr>
          <a:solidFill>
            <a:schemeClr val="bg1">
              <a:lumMod val="75000"/>
            </a:schemeClr>
          </a:solidFill>
          <a:ln>
            <a:solidFill>
              <a:schemeClr val="tx2"/>
            </a:solidFill>
          </a:ln>
          <a:effectLst/>
        </c:spPr>
        <c:marker>
          <c:symbol val="none"/>
        </c:marker>
      </c:pivotFmt>
      <c:pivotFmt>
        <c:idx val="12"/>
        <c:dLbl>
          <c:idx val="0"/>
          <c:showVal val="1"/>
          <c:extLst xmlns:c16r2="http://schemas.microsoft.com/office/drawing/2015/06/chart">
            <c:ext xmlns:c15="http://schemas.microsoft.com/office/drawing/2012/chart" uri="{CE6537A1-D6FC-4f65-9D91-7224C49458BB}"/>
          </c:extLst>
        </c:dLbl>
      </c:pivotFmt>
      <c:pivotFmt>
        <c:idx val="13"/>
        <c:dLbl>
          <c:idx val="0"/>
          <c:showVal val="1"/>
          <c:extLst xmlns:c16r2="http://schemas.microsoft.com/office/drawing/2015/06/chart">
            <c:ext xmlns:c15="http://schemas.microsoft.com/office/drawing/2012/chart" uri="{CE6537A1-D6FC-4f65-9D91-7224C49458BB}"/>
          </c:extLst>
        </c:dLbl>
      </c:pivotFmt>
      <c:pivotFmt>
        <c:idx val="14"/>
        <c:dLbl>
          <c:idx val="0"/>
          <c:showVal val="1"/>
          <c:extLst xmlns:c16r2="http://schemas.microsoft.com/office/drawing/2015/06/chart">
            <c:ext xmlns:c15="http://schemas.microsoft.com/office/drawing/2012/chart" uri="{CE6537A1-D6FC-4f65-9D91-7224C49458BB}"/>
          </c:extLst>
        </c:dLbl>
      </c:pivotFmt>
    </c:pivotFmts>
    <c:plotArea>
      <c:layout>
        <c:manualLayout>
          <c:layoutTarget val="inner"/>
          <c:xMode val="edge"/>
          <c:yMode val="edge"/>
          <c:x val="5.4117235345581896E-2"/>
          <c:y val="3.4820271133125795E-2"/>
          <c:w val="0.92572462817147938"/>
          <c:h val="0.67205596477942953"/>
        </c:manualLayout>
      </c:layout>
      <c:barChart>
        <c:barDir val="col"/>
        <c:grouping val="clustered"/>
        <c:ser>
          <c:idx val="0"/>
          <c:order val="0"/>
          <c:tx>
            <c:strRef>
              <c:f>'Gráfico 2.1'!$AB$6:$AB$7</c:f>
              <c:strCache>
                <c:ptCount val="1"/>
                <c:pt idx="0">
                  <c:v> M2/PIB</c:v>
                </c:pt>
              </c:strCache>
            </c:strRef>
          </c:tx>
          <c:spPr>
            <a:solidFill>
              <a:schemeClr val="accent1"/>
            </a:solidFill>
            <a:ln>
              <a:solidFill>
                <a:schemeClr val="tx2"/>
              </a:solidFill>
            </a:ln>
            <a:effectLst/>
          </c:spPr>
          <c:dLbls>
            <c:dLbl>
              <c:idx val="0"/>
              <c:showVal val="1"/>
              <c:extLst xmlns:c16r2="http://schemas.microsoft.com/office/drawing/2015/06/chart">
                <c:ext xmlns:c15="http://schemas.microsoft.com/office/drawing/2012/chart" uri="{CE6537A1-D6FC-4f65-9D91-7224C49458BB}"/>
              </c:extLst>
            </c:dLbl>
            <c:dLbl>
              <c:idx val="19"/>
              <c:showVal val="1"/>
              <c:extLst xmlns:c16r2="http://schemas.microsoft.com/office/drawing/2015/06/chart">
                <c:ext xmlns:c15="http://schemas.microsoft.com/office/drawing/2012/chart" uri="{CE6537A1-D6FC-4f65-9D91-7224C49458BB}"/>
              </c:extLst>
            </c:dLbl>
            <c:dLbl>
              <c:idx val="20"/>
              <c:showVal val="1"/>
              <c:extLst xmlns:c16r2="http://schemas.microsoft.com/office/drawing/2015/06/chart">
                <c:ext xmlns:c15="http://schemas.microsoft.com/office/drawing/2012/chart" uri="{CE6537A1-D6FC-4f65-9D91-7224C49458BB}"/>
              </c:extLst>
            </c:dLbl>
            <c:delete val="1"/>
          </c:dLbls>
          <c:cat>
            <c:strRef>
              <c:f>'Gráfico 2.1'!$AA$8:$AA$28</c:f>
              <c:strCache>
                <c:ptCount val="21"/>
                <c:pt idx="0">
                  <c:v>2000</c:v>
                </c:pt>
                <c:pt idx="1">
                  <c:v>2001</c:v>
                </c:pt>
                <c:pt idx="2">
                  <c:v>2002</c:v>
                </c:pt>
                <c:pt idx="3">
                  <c:v>2003</c:v>
                </c:pt>
                <c:pt idx="4">
                  <c:v>2004</c:v>
                </c:pt>
                <c:pt idx="5">
                  <c:v>2005</c:v>
                </c:pt>
                <c:pt idx="6">
                  <c:v>2006</c:v>
                </c:pt>
                <c:pt idx="7">
                  <c:v>2007</c:v>
                </c:pt>
                <c:pt idx="8">
                  <c:v>2008</c:v>
                </c:pt>
                <c:pt idx="9">
                  <c:v>2009</c:v>
                </c:pt>
                <c:pt idx="10">
                  <c:v>2010</c:v>
                </c:pt>
                <c:pt idx="11">
                  <c:v>2011</c:v>
                </c:pt>
                <c:pt idx="12">
                  <c:v>2012</c:v>
                </c:pt>
                <c:pt idx="13">
                  <c:v>2013</c:v>
                </c:pt>
                <c:pt idx="14">
                  <c:v>2014</c:v>
                </c:pt>
                <c:pt idx="15">
                  <c:v>2015</c:v>
                </c:pt>
                <c:pt idx="16">
                  <c:v>2016</c:v>
                </c:pt>
                <c:pt idx="17">
                  <c:v>2017</c:v>
                </c:pt>
                <c:pt idx="18">
                  <c:v>2018</c:v>
                </c:pt>
                <c:pt idx="19">
                  <c:v>2019</c:v>
                </c:pt>
                <c:pt idx="20">
                  <c:v>2020 (jun)</c:v>
                </c:pt>
              </c:strCache>
            </c:strRef>
          </c:cat>
          <c:val>
            <c:numRef>
              <c:f>'Gráfico 2.1'!$AB$8:$AB$28</c:f>
              <c:numCache>
                <c:formatCode>0%</c:formatCode>
                <c:ptCount val="21"/>
                <c:pt idx="0">
                  <c:v>0.26610667484924205</c:v>
                </c:pt>
                <c:pt idx="1">
                  <c:v>0.251637255784254</c:v>
                </c:pt>
                <c:pt idx="2">
                  <c:v>0.2610484762221511</c:v>
                </c:pt>
                <c:pt idx="3">
                  <c:v>0.22127611960685056</c:v>
                </c:pt>
                <c:pt idx="4">
                  <c:v>0.23717279852368547</c:v>
                </c:pt>
                <c:pt idx="5">
                  <c:v>0.25179795858947934</c:v>
                </c:pt>
                <c:pt idx="6">
                  <c:v>0.25818412847524341</c:v>
                </c:pt>
                <c:pt idx="7">
                  <c:v>0.27472817000042954</c:v>
                </c:pt>
                <c:pt idx="8">
                  <c:v>0.27811736362932055</c:v>
                </c:pt>
                <c:pt idx="9">
                  <c:v>0.29732169344228626</c:v>
                </c:pt>
                <c:pt idx="10">
                  <c:v>0.31901732123705134</c:v>
                </c:pt>
                <c:pt idx="11">
                  <c:v>0.33499110520089492</c:v>
                </c:pt>
                <c:pt idx="12">
                  <c:v>0.35150031310938618</c:v>
                </c:pt>
                <c:pt idx="13">
                  <c:v>0.36845644738409078</c:v>
                </c:pt>
                <c:pt idx="14">
                  <c:v>0.39423782055994916</c:v>
                </c:pt>
                <c:pt idx="15">
                  <c:v>0.3993398224446334</c:v>
                </c:pt>
                <c:pt idx="16">
                  <c:v>0.46217065975785548</c:v>
                </c:pt>
                <c:pt idx="17">
                  <c:v>0.4869875059376757</c:v>
                </c:pt>
                <c:pt idx="18">
                  <c:v>0.49891912014137929</c:v>
                </c:pt>
                <c:pt idx="19">
                  <c:v>0.53955761014743109</c:v>
                </c:pt>
                <c:pt idx="20">
                  <c:v>0.6154024195404908</c:v>
                </c:pt>
              </c:numCache>
            </c:numRef>
          </c:val>
          <c:extLst xmlns:c16r2="http://schemas.microsoft.com/office/drawing/2015/06/chart">
            <c:ext xmlns:c16="http://schemas.microsoft.com/office/drawing/2014/chart" uri="{C3380CC4-5D6E-409C-BE32-E72D297353CC}">
              <c16:uniqueId val="{00000000-D3D2-4B3C-8327-9CD8120EB8C6}"/>
            </c:ext>
          </c:extLst>
        </c:ser>
        <c:ser>
          <c:idx val="1"/>
          <c:order val="1"/>
          <c:tx>
            <c:strRef>
              <c:f>'Gráfico 2.1'!$AC$6:$AC$7</c:f>
              <c:strCache>
                <c:ptCount val="1"/>
                <c:pt idx="0">
                  <c:v> M1/PIB</c:v>
                </c:pt>
              </c:strCache>
            </c:strRef>
          </c:tx>
          <c:spPr>
            <a:solidFill>
              <a:schemeClr val="accent1">
                <a:lumMod val="40000"/>
                <a:lumOff val="60000"/>
              </a:schemeClr>
            </a:solidFill>
            <a:ln>
              <a:solidFill>
                <a:schemeClr val="tx2"/>
              </a:solidFill>
            </a:ln>
            <a:effectLst/>
          </c:spPr>
          <c:cat>
            <c:strRef>
              <c:f>'Gráfico 2.1'!$AA$8:$AA$28</c:f>
              <c:strCache>
                <c:ptCount val="21"/>
                <c:pt idx="0">
                  <c:v>2000</c:v>
                </c:pt>
                <c:pt idx="1">
                  <c:v>2001</c:v>
                </c:pt>
                <c:pt idx="2">
                  <c:v>2002</c:v>
                </c:pt>
                <c:pt idx="3">
                  <c:v>2003</c:v>
                </c:pt>
                <c:pt idx="4">
                  <c:v>2004</c:v>
                </c:pt>
                <c:pt idx="5">
                  <c:v>2005</c:v>
                </c:pt>
                <c:pt idx="6">
                  <c:v>2006</c:v>
                </c:pt>
                <c:pt idx="7">
                  <c:v>2007</c:v>
                </c:pt>
                <c:pt idx="8">
                  <c:v>2008</c:v>
                </c:pt>
                <c:pt idx="9">
                  <c:v>2009</c:v>
                </c:pt>
                <c:pt idx="10">
                  <c:v>2010</c:v>
                </c:pt>
                <c:pt idx="11">
                  <c:v>2011</c:v>
                </c:pt>
                <c:pt idx="12">
                  <c:v>2012</c:v>
                </c:pt>
                <c:pt idx="13">
                  <c:v>2013</c:v>
                </c:pt>
                <c:pt idx="14">
                  <c:v>2014</c:v>
                </c:pt>
                <c:pt idx="15">
                  <c:v>2015</c:v>
                </c:pt>
                <c:pt idx="16">
                  <c:v>2016</c:v>
                </c:pt>
                <c:pt idx="17">
                  <c:v>2017</c:v>
                </c:pt>
                <c:pt idx="18">
                  <c:v>2018</c:v>
                </c:pt>
                <c:pt idx="19">
                  <c:v>2019</c:v>
                </c:pt>
                <c:pt idx="20">
                  <c:v>2020 (jun)</c:v>
                </c:pt>
              </c:strCache>
            </c:strRef>
          </c:cat>
          <c:val>
            <c:numRef>
              <c:f>'Gráfico 2.1'!$AC$8:$AC$28</c:f>
              <c:numCache>
                <c:formatCode>0%</c:formatCode>
                <c:ptCount val="21"/>
                <c:pt idx="0">
                  <c:v>0.11421134179405951</c:v>
                </c:pt>
                <c:pt idx="1">
                  <c:v>0.12116326009905705</c:v>
                </c:pt>
                <c:pt idx="2">
                  <c:v>0.12970737062262719</c:v>
                </c:pt>
                <c:pt idx="3">
                  <c:v>0.12136170565048569</c:v>
                </c:pt>
                <c:pt idx="4">
                  <c:v>0.12534076116413514</c:v>
                </c:pt>
                <c:pt idx="5">
                  <c:v>0.13036230489324893</c:v>
                </c:pt>
                <c:pt idx="6">
                  <c:v>0.13375046057817472</c:v>
                </c:pt>
                <c:pt idx="7">
                  <c:v>0.13741459916984816</c:v>
                </c:pt>
                <c:pt idx="8">
                  <c:v>0.14378128810404539</c:v>
                </c:pt>
                <c:pt idx="9">
                  <c:v>0.14730830405962048</c:v>
                </c:pt>
                <c:pt idx="10">
                  <c:v>0.15492904894024928</c:v>
                </c:pt>
                <c:pt idx="11">
                  <c:v>0.15254132401434045</c:v>
                </c:pt>
                <c:pt idx="12">
                  <c:v>0.16504634639902141</c:v>
                </c:pt>
                <c:pt idx="13">
                  <c:v>0.17105523521323668</c:v>
                </c:pt>
                <c:pt idx="14">
                  <c:v>0.18378051034790582</c:v>
                </c:pt>
                <c:pt idx="15">
                  <c:v>0.19177742020145938</c:v>
                </c:pt>
                <c:pt idx="16">
                  <c:v>0.22648912073178068</c:v>
                </c:pt>
                <c:pt idx="17">
                  <c:v>0.23520119825079927</c:v>
                </c:pt>
                <c:pt idx="18">
                  <c:v>0.23484074778522171</c:v>
                </c:pt>
                <c:pt idx="19">
                  <c:v>0.24383653837857291</c:v>
                </c:pt>
                <c:pt idx="20">
                  <c:v>0.28391215742324166</c:v>
                </c:pt>
              </c:numCache>
            </c:numRef>
          </c:val>
          <c:extLst xmlns:c16r2="http://schemas.microsoft.com/office/drawing/2015/06/chart">
            <c:ext xmlns:c16="http://schemas.microsoft.com/office/drawing/2014/chart" uri="{C3380CC4-5D6E-409C-BE32-E72D297353CC}">
              <c16:uniqueId val="{00000001-D3D2-4B3C-8327-9CD8120EB8C6}"/>
            </c:ext>
          </c:extLst>
        </c:ser>
        <c:ser>
          <c:idx val="2"/>
          <c:order val="2"/>
          <c:tx>
            <c:strRef>
              <c:f>'Gráfico 2.1'!$AD$6:$AD$7</c:f>
              <c:strCache>
                <c:ptCount val="1"/>
                <c:pt idx="0">
                  <c:v> EMC/PIB</c:v>
                </c:pt>
              </c:strCache>
            </c:strRef>
          </c:tx>
          <c:spPr>
            <a:solidFill>
              <a:schemeClr val="bg1">
                <a:lumMod val="75000"/>
              </a:schemeClr>
            </a:solidFill>
            <a:ln>
              <a:solidFill>
                <a:schemeClr val="tx2"/>
              </a:solidFill>
            </a:ln>
            <a:effectLst/>
          </c:spPr>
          <c:cat>
            <c:strRef>
              <c:f>'Gráfico 2.1'!$AA$8:$AA$28</c:f>
              <c:strCache>
                <c:ptCount val="21"/>
                <c:pt idx="0">
                  <c:v>2000</c:v>
                </c:pt>
                <c:pt idx="1">
                  <c:v>2001</c:v>
                </c:pt>
                <c:pt idx="2">
                  <c:v>2002</c:v>
                </c:pt>
                <c:pt idx="3">
                  <c:v>2003</c:v>
                </c:pt>
                <c:pt idx="4">
                  <c:v>2004</c:v>
                </c:pt>
                <c:pt idx="5">
                  <c:v>2005</c:v>
                </c:pt>
                <c:pt idx="6">
                  <c:v>2006</c:v>
                </c:pt>
                <c:pt idx="7">
                  <c:v>2007</c:v>
                </c:pt>
                <c:pt idx="8">
                  <c:v>2008</c:v>
                </c:pt>
                <c:pt idx="9">
                  <c:v>2009</c:v>
                </c:pt>
                <c:pt idx="10">
                  <c:v>2010</c:v>
                </c:pt>
                <c:pt idx="11">
                  <c:v>2011</c:v>
                </c:pt>
                <c:pt idx="12">
                  <c:v>2012</c:v>
                </c:pt>
                <c:pt idx="13">
                  <c:v>2013</c:v>
                </c:pt>
                <c:pt idx="14">
                  <c:v>2014</c:v>
                </c:pt>
                <c:pt idx="15">
                  <c:v>2015</c:v>
                </c:pt>
                <c:pt idx="16">
                  <c:v>2016</c:v>
                </c:pt>
                <c:pt idx="17">
                  <c:v>2017</c:v>
                </c:pt>
                <c:pt idx="18">
                  <c:v>2018</c:v>
                </c:pt>
                <c:pt idx="19">
                  <c:v>2019</c:v>
                </c:pt>
                <c:pt idx="20">
                  <c:v>2020 (jun)</c:v>
                </c:pt>
              </c:strCache>
            </c:strRef>
          </c:cat>
          <c:val>
            <c:numRef>
              <c:f>'Gráfico 2.1'!$AD$8:$AD$28</c:f>
              <c:numCache>
                <c:formatCode>0%</c:formatCode>
                <c:ptCount val="21"/>
                <c:pt idx="0">
                  <c:v>6.1153250731319497E-2</c:v>
                </c:pt>
                <c:pt idx="1">
                  <c:v>6.1772575841320378E-2</c:v>
                </c:pt>
                <c:pt idx="2">
                  <c:v>6.4443176656790641E-2</c:v>
                </c:pt>
                <c:pt idx="3">
                  <c:v>6.5405955898182017E-2</c:v>
                </c:pt>
                <c:pt idx="4">
                  <c:v>6.1633896367809027E-2</c:v>
                </c:pt>
                <c:pt idx="5">
                  <c:v>6.4778241497806935E-2</c:v>
                </c:pt>
                <c:pt idx="6">
                  <c:v>6.4742149744570959E-2</c:v>
                </c:pt>
                <c:pt idx="7">
                  <c:v>6.4290259718630741E-2</c:v>
                </c:pt>
                <c:pt idx="8">
                  <c:v>6.6355005708548534E-2</c:v>
                </c:pt>
                <c:pt idx="9">
                  <c:v>6.7660196565926436E-2</c:v>
                </c:pt>
                <c:pt idx="10">
                  <c:v>6.5349148341061869E-2</c:v>
                </c:pt>
                <c:pt idx="11">
                  <c:v>6.6740692014991956E-2</c:v>
                </c:pt>
                <c:pt idx="12">
                  <c:v>7.1956447098548496E-2</c:v>
                </c:pt>
                <c:pt idx="13">
                  <c:v>7.744226425745937E-2</c:v>
                </c:pt>
                <c:pt idx="14">
                  <c:v>9.3780013878609236E-2</c:v>
                </c:pt>
                <c:pt idx="15">
                  <c:v>0.11837671815359435</c:v>
                </c:pt>
                <c:pt idx="16">
                  <c:v>0.13269386825767923</c:v>
                </c:pt>
                <c:pt idx="17">
                  <c:v>0.14246663905994661</c:v>
                </c:pt>
                <c:pt idx="18">
                  <c:v>0.14796921479003999</c:v>
                </c:pt>
                <c:pt idx="19">
                  <c:v>0.1579199148159971</c:v>
                </c:pt>
                <c:pt idx="20">
                  <c:v>0.18867920698900856</c:v>
                </c:pt>
              </c:numCache>
            </c:numRef>
          </c:val>
          <c:extLst xmlns:c16r2="http://schemas.microsoft.com/office/drawing/2015/06/chart">
            <c:ext xmlns:c16="http://schemas.microsoft.com/office/drawing/2014/chart" uri="{C3380CC4-5D6E-409C-BE32-E72D297353CC}">
              <c16:uniqueId val="{00000002-D3D2-4B3C-8327-9CD8120EB8C6}"/>
            </c:ext>
          </c:extLst>
        </c:ser>
        <c:axId val="95187712"/>
        <c:axId val="95189248"/>
      </c:barChart>
      <c:catAx>
        <c:axId val="95187712"/>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540000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95189248"/>
        <c:crosses val="autoZero"/>
        <c:auto val="1"/>
        <c:lblAlgn val="ctr"/>
        <c:lblOffset val="100"/>
      </c:catAx>
      <c:valAx>
        <c:axId val="95189248"/>
        <c:scaling>
          <c:orientation val="minMax"/>
        </c:scaling>
        <c:delete val="1"/>
        <c:axPos val="l"/>
        <c:numFmt formatCode="0%" sourceLinked="1"/>
        <c:majorTickMark val="none"/>
        <c:tickLblPos val="none"/>
        <c:crossAx val="95187712"/>
        <c:crosses val="autoZero"/>
        <c:crossBetween val="between"/>
      </c:valAx>
      <c:spPr>
        <a:noFill/>
        <a:ln>
          <a:noFill/>
        </a:ln>
        <a:effectLst/>
      </c:spPr>
    </c:plotArea>
    <c:legend>
      <c:legendPos val="b"/>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legend>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s-EC"/>
    </a:p>
  </c:txPr>
  <c:printSettings>
    <c:headerFooter/>
    <c:pageMargins b="0.75000000000000122" l="0.70000000000000062" r="0.70000000000000062" t="0.75000000000000122" header="0.30000000000000032" footer="0.30000000000000032"/>
    <c:pageSetup/>
  </c:printSettings>
  <c:extLst xmlns:c16r2="http://schemas.microsoft.com/office/drawing/2015/06/char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c:lang val="es-EC"/>
  <c:style val="3"/>
  <c:clrMapOvr bg1="lt1" tx1="dk1" bg2="lt2" tx2="dk2" accent1="accent1" accent2="accent2" accent3="accent3" accent4="accent4" accent5="accent5" accent6="accent6" hlink="hlink" folHlink="folHlink"/>
  <c:pivotSource>
    <c:name>[Estadísticas S. Monetario y Financiero final publicado.xlsx]Gráfico 2.2!Tabla dinámica2</c:name>
    <c:fmtId val="20"/>
  </c:pivotSource>
  <c:chart>
    <c:pivotFmts>
      <c:pivotFmt>
        <c:idx val="0"/>
        <c:spPr>
          <a:solidFill>
            <a:schemeClr val="tx2"/>
          </a:solidFill>
          <a:ln>
            <a:solidFill>
              <a:schemeClr val="tx2"/>
            </a:solidFill>
          </a:ln>
          <a:effectLst/>
        </c:spPr>
        <c:marker>
          <c:symbol val="none"/>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a:solidFill>
              <a:schemeClr val="tx2"/>
            </a:solidFill>
          </a:ln>
          <a:effectLst/>
        </c:spPr>
        <c:marker>
          <c:symbol val="none"/>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lumMod val="40000"/>
              <a:lumOff val="60000"/>
            </a:schemeClr>
          </a:solidFill>
          <a:ln>
            <a:solidFill>
              <a:schemeClr val="tx2"/>
            </a:solidFill>
          </a:ln>
          <a:effectLst/>
        </c:spPr>
        <c:marker>
          <c:symbol val="none"/>
        </c:marker>
        <c:dLbl>
          <c:idx val="0"/>
          <c:delete val="1"/>
          <c:extLst xmlns:c16r2="http://schemas.microsoft.com/office/drawing/2015/06/chart">
            <c:ext xmlns:c15="http://schemas.microsoft.com/office/drawing/2012/chart" uri="{CE6537A1-D6FC-4f65-9D91-7224C49458BB}"/>
          </c:extLst>
        </c:dLbl>
      </c:pivotFmt>
      <c:pivotFmt>
        <c:idx val="3"/>
        <c:spPr>
          <a:ln w="28575" cap="rnd">
            <a:solidFill>
              <a:schemeClr val="accent2"/>
            </a:solidFill>
            <a:round/>
          </a:ln>
          <a:effectLst/>
        </c:spPr>
        <c:marker>
          <c:symbol val="none"/>
        </c:marker>
        <c:dLbl>
          <c:idx val="0"/>
          <c:delete val="1"/>
          <c:extLst xmlns:c16r2="http://schemas.microsoft.com/office/drawing/2015/06/chart">
            <c:ext xmlns:c15="http://schemas.microsoft.com/office/drawing/2012/chart" uri="{CE6537A1-D6FC-4f65-9D91-7224C49458BB}"/>
          </c:extLst>
        </c:dLbl>
      </c:pivotFmt>
      <c:pivotFmt>
        <c:idx val="4"/>
        <c:spPr>
          <a:solidFill>
            <a:schemeClr val="tx2"/>
          </a:solidFill>
          <a:ln>
            <a:solidFill>
              <a:schemeClr val="tx2"/>
            </a:solidFill>
          </a:ln>
          <a:effectLst/>
        </c:spPr>
        <c:marker>
          <c:symbol val="none"/>
        </c:marker>
      </c:pivotFmt>
      <c:pivotFmt>
        <c:idx val="5"/>
        <c:spPr>
          <a:solidFill>
            <a:schemeClr val="accent1"/>
          </a:solidFill>
          <a:ln>
            <a:solidFill>
              <a:schemeClr val="tx2"/>
            </a:solidFill>
          </a:ln>
          <a:effectLst/>
        </c:spPr>
        <c:marker>
          <c:symbol val="none"/>
        </c:marker>
      </c:pivotFmt>
      <c:pivotFmt>
        <c:idx val="6"/>
        <c:spPr>
          <a:solidFill>
            <a:schemeClr val="accent1">
              <a:lumMod val="40000"/>
              <a:lumOff val="60000"/>
            </a:schemeClr>
          </a:solidFill>
          <a:ln>
            <a:solidFill>
              <a:schemeClr val="tx2"/>
            </a:solidFill>
          </a:ln>
          <a:effectLst/>
        </c:spPr>
        <c:marker>
          <c:symbol val="none"/>
        </c:marker>
      </c:pivotFmt>
      <c:pivotFmt>
        <c:idx val="7"/>
        <c:spPr>
          <a:ln w="28575" cap="rnd">
            <a:solidFill>
              <a:schemeClr val="accent2"/>
            </a:solidFill>
            <a:round/>
          </a:ln>
          <a:effectLst/>
        </c:spPr>
        <c:marker>
          <c:symbol val="none"/>
        </c:marker>
      </c:pivotFmt>
    </c:pivotFmts>
    <c:plotArea>
      <c:layout/>
      <c:barChart>
        <c:barDir val="col"/>
        <c:grouping val="clustered"/>
        <c:ser>
          <c:idx val="0"/>
          <c:order val="0"/>
          <c:tx>
            <c:strRef>
              <c:f>'Gráfico 2.2'!$AC$6:$AC$7</c:f>
              <c:strCache>
                <c:ptCount val="1"/>
                <c:pt idx="0">
                  <c:v>  M2</c:v>
                </c:pt>
              </c:strCache>
            </c:strRef>
          </c:tx>
          <c:spPr>
            <a:solidFill>
              <a:schemeClr val="tx2"/>
            </a:solidFill>
            <a:ln>
              <a:solidFill>
                <a:schemeClr val="tx2"/>
              </a:solidFill>
            </a:ln>
            <a:effectLst/>
          </c:spPr>
          <c:cat>
            <c:strRef>
              <c:f>'Gráfico 2.2'!$AB$8:$AB$27</c:f>
              <c:strCache>
                <c:ptCount val="20"/>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 (jun)</c:v>
                </c:pt>
              </c:strCache>
            </c:strRef>
          </c:cat>
          <c:val>
            <c:numRef>
              <c:f>'Gráfico 2.2'!$AC$8:$AC$27</c:f>
              <c:numCache>
                <c:formatCode>0.0%</c:formatCode>
                <c:ptCount val="20"/>
                <c:pt idx="0">
                  <c:v>0.26308067754705822</c:v>
                </c:pt>
                <c:pt idx="1">
                  <c:v>0.21040877488107834</c:v>
                </c:pt>
                <c:pt idx="2">
                  <c:v>-3.7039349202228622E-2</c:v>
                </c:pt>
                <c:pt idx="3">
                  <c:v>0.2092810140370529</c:v>
                </c:pt>
                <c:pt idx="4">
                  <c:v>0.20427989859733486</c:v>
                </c:pt>
                <c:pt idx="5">
                  <c:v>0.15616527785757395</c:v>
                </c:pt>
                <c:pt idx="6">
                  <c:v>0.15969885488258906</c:v>
                </c:pt>
                <c:pt idx="7">
                  <c:v>0.22578507775047618</c:v>
                </c:pt>
                <c:pt idx="8">
                  <c:v>8.2154988514895555E-2</c:v>
                </c:pt>
                <c:pt idx="9">
                  <c:v>0.19371740064445286</c:v>
                </c:pt>
                <c:pt idx="10">
                  <c:v>0.19683348605439521</c:v>
                </c:pt>
                <c:pt idx="11">
                  <c:v>0.16374331342435688</c:v>
                </c:pt>
                <c:pt idx="12">
                  <c:v>0.13413893363241569</c:v>
                </c:pt>
                <c:pt idx="13">
                  <c:v>0.14416739025928238</c:v>
                </c:pt>
                <c:pt idx="14">
                  <c:v>-1.1314575983570552E-2</c:v>
                </c:pt>
                <c:pt idx="15">
                  <c:v>0.16488192515960076</c:v>
                </c:pt>
                <c:pt idx="16">
                  <c:v>9.9646744310106783E-2</c:v>
                </c:pt>
                <c:pt idx="17">
                  <c:v>5.6584296991657235E-2</c:v>
                </c:pt>
                <c:pt idx="18">
                  <c:v>8.0182780503600393E-2</c:v>
                </c:pt>
                <c:pt idx="19">
                  <c:v>9.4390831169393952E-2</c:v>
                </c:pt>
              </c:numCache>
            </c:numRef>
          </c:val>
          <c:extLst xmlns:c16r2="http://schemas.microsoft.com/office/drawing/2015/06/chart">
            <c:ext xmlns:c16="http://schemas.microsoft.com/office/drawing/2014/chart" uri="{C3380CC4-5D6E-409C-BE32-E72D297353CC}">
              <c16:uniqueId val="{00000000-6F91-4BE6-80B2-A6345B5AE630}"/>
            </c:ext>
          </c:extLst>
        </c:ser>
        <c:ser>
          <c:idx val="1"/>
          <c:order val="1"/>
          <c:tx>
            <c:strRef>
              <c:f>'Gráfico 2.2'!$AD$6:$AD$7</c:f>
              <c:strCache>
                <c:ptCount val="1"/>
                <c:pt idx="0">
                  <c:v> M1</c:v>
                </c:pt>
              </c:strCache>
            </c:strRef>
          </c:tx>
          <c:spPr>
            <a:solidFill>
              <a:schemeClr val="accent1"/>
            </a:solidFill>
            <a:ln>
              <a:solidFill>
                <a:schemeClr val="tx2"/>
              </a:solidFill>
            </a:ln>
            <a:effectLst/>
          </c:spPr>
          <c:cat>
            <c:strRef>
              <c:f>'Gráfico 2.2'!$AB$8:$AB$27</c:f>
              <c:strCache>
                <c:ptCount val="20"/>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 (jun)</c:v>
                </c:pt>
              </c:strCache>
            </c:strRef>
          </c:cat>
          <c:val>
            <c:numRef>
              <c:f>'Gráfico 2.2'!$AD$8:$AD$27</c:f>
              <c:numCache>
                <c:formatCode>0.0%</c:formatCode>
                <c:ptCount val="20"/>
                <c:pt idx="0">
                  <c:v>0.41701235116088764</c:v>
                </c:pt>
                <c:pt idx="1">
                  <c:v>0.24904920313333312</c:v>
                </c:pt>
                <c:pt idx="2">
                  <c:v>6.2948375715218274E-2</c:v>
                </c:pt>
                <c:pt idx="3">
                  <c:v>0.16521900487396413</c:v>
                </c:pt>
                <c:pt idx="4">
                  <c:v>0.17977669596835577</c:v>
                </c:pt>
                <c:pt idx="5">
                  <c:v>0.15687341719724301</c:v>
                </c:pt>
                <c:pt idx="6">
                  <c:v>0.11971930343780279</c:v>
                </c:pt>
                <c:pt idx="7">
                  <c:v>0.26694836129747057</c:v>
                </c:pt>
                <c:pt idx="8">
                  <c:v>3.7088531015612825E-2</c:v>
                </c:pt>
                <c:pt idx="9">
                  <c:v>0.17009058169818059</c:v>
                </c:pt>
                <c:pt idx="10">
                  <c:v>0.12219770659699369</c:v>
                </c:pt>
                <c:pt idx="11">
                  <c:v>0.20000529216679941</c:v>
                </c:pt>
                <c:pt idx="12">
                  <c:v>0.12133730583719426</c:v>
                </c:pt>
                <c:pt idx="13">
                  <c:v>0.14889548748394854</c:v>
                </c:pt>
                <c:pt idx="14">
                  <c:v>1.8525285850987228E-2</c:v>
                </c:pt>
                <c:pt idx="15">
                  <c:v>0.1886993610032055</c:v>
                </c:pt>
                <c:pt idx="16">
                  <c:v>8.3752043094788897E-2</c:v>
                </c:pt>
                <c:pt idx="17">
                  <c:v>2.9735648627091882E-2</c:v>
                </c:pt>
                <c:pt idx="18">
                  <c:v>3.7086318149984754E-2</c:v>
                </c:pt>
                <c:pt idx="19">
                  <c:v>0.10843299529186567</c:v>
                </c:pt>
              </c:numCache>
            </c:numRef>
          </c:val>
          <c:extLst xmlns:c16r2="http://schemas.microsoft.com/office/drawing/2015/06/chart">
            <c:ext xmlns:c16="http://schemas.microsoft.com/office/drawing/2014/chart" uri="{C3380CC4-5D6E-409C-BE32-E72D297353CC}">
              <c16:uniqueId val="{00000001-6F91-4BE6-80B2-A6345B5AE630}"/>
            </c:ext>
          </c:extLst>
        </c:ser>
        <c:ser>
          <c:idx val="2"/>
          <c:order val="2"/>
          <c:tx>
            <c:strRef>
              <c:f>'Gráfico 2.2'!$AE$6:$AE$7</c:f>
              <c:strCache>
                <c:ptCount val="1"/>
                <c:pt idx="0">
                  <c:v> EMC</c:v>
                </c:pt>
              </c:strCache>
            </c:strRef>
          </c:tx>
          <c:spPr>
            <a:solidFill>
              <a:schemeClr val="accent1">
                <a:lumMod val="40000"/>
                <a:lumOff val="60000"/>
              </a:schemeClr>
            </a:solidFill>
            <a:ln>
              <a:solidFill>
                <a:schemeClr val="tx2"/>
              </a:solidFill>
            </a:ln>
            <a:effectLst/>
          </c:spPr>
          <c:cat>
            <c:strRef>
              <c:f>'Gráfico 2.2'!$AB$8:$AB$27</c:f>
              <c:strCache>
                <c:ptCount val="20"/>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 (jun)</c:v>
                </c:pt>
              </c:strCache>
            </c:strRef>
          </c:cat>
          <c:val>
            <c:numRef>
              <c:f>'Gráfico 2.2'!$AE$8:$AE$27</c:f>
              <c:numCache>
                <c:formatCode>0.0%</c:formatCode>
                <c:ptCount val="20"/>
                <c:pt idx="0">
                  <c:v>0.34923650425533026</c:v>
                </c:pt>
                <c:pt idx="1">
                  <c:v>0.21721436872705646</c:v>
                </c:pt>
                <c:pt idx="2">
                  <c:v>0.15301647691814235</c:v>
                </c:pt>
                <c:pt idx="3">
                  <c:v>6.3161472033251842E-2</c:v>
                </c:pt>
                <c:pt idx="4">
                  <c:v>0.19220143724861427</c:v>
                </c:pt>
                <c:pt idx="5">
                  <c:v>0.12693936082208412</c:v>
                </c:pt>
                <c:pt idx="6">
                  <c:v>8.2255098439489638E-2</c:v>
                </c:pt>
                <c:pt idx="7">
                  <c:v>0.24973499225634721</c:v>
                </c:pt>
                <c:pt idx="8">
                  <c:v>3.21683460942781E-2</c:v>
                </c:pt>
                <c:pt idx="9">
                  <c:v>7.4534923766109928E-2</c:v>
                </c:pt>
                <c:pt idx="10">
                  <c:v>0.16403353834486478</c:v>
                </c:pt>
                <c:pt idx="11">
                  <c:v>0.19575929172354201</c:v>
                </c:pt>
                <c:pt idx="12">
                  <c:v>0.16443203828747732</c:v>
                </c:pt>
                <c:pt idx="13">
                  <c:v>0.29494013424988696</c:v>
                </c:pt>
                <c:pt idx="14">
                  <c:v>0.23205415907094817</c:v>
                </c:pt>
                <c:pt idx="15">
                  <c:v>0.12825356598613213</c:v>
                </c:pt>
                <c:pt idx="16">
                  <c:v>0.12046957754777021</c:v>
                </c:pt>
                <c:pt idx="17">
                  <c:v>7.1149312862554881E-2</c:v>
                </c:pt>
                <c:pt idx="18">
                  <c:v>6.5994851232682228E-2</c:v>
                </c:pt>
                <c:pt idx="19">
                  <c:v>0.14923493753756967</c:v>
                </c:pt>
              </c:numCache>
            </c:numRef>
          </c:val>
          <c:extLst xmlns:c16r2="http://schemas.microsoft.com/office/drawing/2015/06/chart">
            <c:ext xmlns:c16="http://schemas.microsoft.com/office/drawing/2014/chart" uri="{C3380CC4-5D6E-409C-BE32-E72D297353CC}">
              <c16:uniqueId val="{00000002-6F91-4BE6-80B2-A6345B5AE630}"/>
            </c:ext>
          </c:extLst>
        </c:ser>
        <c:axId val="116415488"/>
        <c:axId val="116437760"/>
      </c:barChart>
      <c:lineChart>
        <c:grouping val="standard"/>
        <c:ser>
          <c:idx val="3"/>
          <c:order val="3"/>
          <c:tx>
            <c:strRef>
              <c:f>'Gráfico 2.2'!$AF$6:$AF$7</c:f>
              <c:strCache>
                <c:ptCount val="1"/>
                <c:pt idx="0">
                  <c:v>PIB Nominal</c:v>
                </c:pt>
              </c:strCache>
            </c:strRef>
          </c:tx>
          <c:spPr>
            <a:ln w="28575" cap="rnd">
              <a:solidFill>
                <a:schemeClr val="accent2"/>
              </a:solidFill>
              <a:round/>
            </a:ln>
            <a:effectLst/>
          </c:spPr>
          <c:marker>
            <c:symbol val="none"/>
          </c:marker>
          <c:cat>
            <c:strRef>
              <c:f>'Gráfico 2.2'!$AB$8:$AB$27</c:f>
              <c:strCache>
                <c:ptCount val="20"/>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 (jun)</c:v>
                </c:pt>
              </c:strCache>
            </c:strRef>
          </c:cat>
          <c:val>
            <c:numRef>
              <c:f>'Gráfico 2.2'!$AF$8:$AF$27</c:f>
              <c:numCache>
                <c:formatCode>0.0%</c:formatCode>
                <c:ptCount val="20"/>
                <c:pt idx="0">
                  <c:v>0.33570920617791722</c:v>
                </c:pt>
                <c:pt idx="1">
                  <c:v>0.16677157781628194</c:v>
                </c:pt>
                <c:pt idx="2">
                  <c:v>0.13604401143369738</c:v>
                </c:pt>
                <c:pt idx="3">
                  <c:v>0.1282280766005881</c:v>
                </c:pt>
                <c:pt idx="4">
                  <c:v>0.13433180855058757</c:v>
                </c:pt>
                <c:pt idx="5">
                  <c:v>0.12756759478532409</c:v>
                </c:pt>
                <c:pt idx="6">
                  <c:v>8.9862164994332305E-2</c:v>
                </c:pt>
                <c:pt idx="7">
                  <c:v>0.21084741646357186</c:v>
                </c:pt>
                <c:pt idx="8">
                  <c:v>1.2257427164498402E-2</c:v>
                </c:pt>
                <c:pt idx="9">
                  <c:v>0.11253545003409005</c:v>
                </c:pt>
                <c:pt idx="10">
                  <c:v>0.1397634347900143</c:v>
                </c:pt>
                <c:pt idx="11">
                  <c:v>0.1090848121459802</c:v>
                </c:pt>
                <c:pt idx="12">
                  <c:v>8.1946572279067098E-2</c:v>
                </c:pt>
                <c:pt idx="13">
                  <c:v>6.9344009737278833E-2</c:v>
                </c:pt>
                <c:pt idx="14">
                  <c:v>-2.3946110864845882E-2</c:v>
                </c:pt>
                <c:pt idx="15">
                  <c:v>6.5194129932888423E-3</c:v>
                </c:pt>
                <c:pt idx="16">
                  <c:v>4.3608830045471558E-2</c:v>
                </c:pt>
                <c:pt idx="17">
                  <c:v>3.1316160942224336E-2</c:v>
                </c:pt>
                <c:pt idx="18">
                  <c:v>-1.1746061862289991E-3</c:v>
                </c:pt>
                <c:pt idx="19">
                  <c:v>-0.10272725663507509</c:v>
                </c:pt>
              </c:numCache>
            </c:numRef>
          </c:val>
          <c:smooth val="1"/>
          <c:extLst xmlns:c16r2="http://schemas.microsoft.com/office/drawing/2015/06/chart">
            <c:ext xmlns:c16="http://schemas.microsoft.com/office/drawing/2014/chart" uri="{C3380CC4-5D6E-409C-BE32-E72D297353CC}">
              <c16:uniqueId val="{00000003-6F91-4BE6-80B2-A6345B5AE630}"/>
            </c:ext>
          </c:extLst>
        </c:ser>
        <c:marker val="1"/>
        <c:axId val="116415488"/>
        <c:axId val="116437760"/>
      </c:lineChart>
      <c:catAx>
        <c:axId val="116415488"/>
        <c:scaling>
          <c:orientation val="minMax"/>
        </c:scaling>
        <c:axPos val="b"/>
        <c:numFmt formatCode="General" sourceLinked="1"/>
        <c:maj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s-ES" sz="7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116437760"/>
        <c:crosses val="autoZero"/>
        <c:auto val="1"/>
        <c:lblAlgn val="ctr"/>
        <c:lblOffset val="100"/>
      </c:catAx>
      <c:valAx>
        <c:axId val="116437760"/>
        <c:scaling>
          <c:orientation val="minMax"/>
        </c:scaling>
        <c:axPos val="l"/>
        <c:majorGridlines>
          <c:spPr>
            <a:ln w="9525" cap="flat" cmpd="sng" algn="ctr">
              <a:noFill/>
              <a:round/>
            </a:ln>
            <a:effectLst/>
          </c:spPr>
        </c:majorGridlines>
        <c:numFmt formatCode="0%" sourceLinked="0"/>
        <c:maj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116415488"/>
        <c:crosses val="autoZero"/>
        <c:crossBetween val="between"/>
      </c:valAx>
      <c:spPr>
        <a:noFill/>
        <a:ln>
          <a:noFill/>
        </a:ln>
        <a:effectLst/>
      </c:spPr>
    </c:plotArea>
    <c:legend>
      <c:legendPos val="b"/>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legend>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s-EC"/>
    </a:p>
  </c:txPr>
  <c:printSettings>
    <c:headerFooter/>
    <c:pageMargins b="0.75000000000000122" l="0.70000000000000062" r="0.70000000000000062" t="0.75000000000000122" header="0.30000000000000032" footer="0.30000000000000032"/>
    <c:pageSetup/>
  </c:printSettings>
  <c:extLst xmlns:c16r2="http://schemas.microsoft.com/office/drawing/2015/06/char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c:lang val="es-EC"/>
  <c:chart>
    <c:pivotFmts>
      <c:pivotFmt>
        <c:idx val="0"/>
        <c:marker>
          <c:symbol val="none"/>
        </c:marker>
      </c:pivotFmt>
      <c:pivotFmt>
        <c:idx val="1"/>
        <c:marker>
          <c:symbol val="none"/>
        </c:marker>
      </c:pivotFmt>
      <c:pivotFmt>
        <c:idx val="2"/>
        <c:marker>
          <c:symbol val="none"/>
        </c:marker>
      </c:pivotFmt>
      <c:pivotFmt>
        <c:idx val="3"/>
        <c:marker>
          <c:symbol val="none"/>
        </c:marker>
      </c:pivotFmt>
      <c:pivotFmt>
        <c:idx val="4"/>
        <c:marker>
          <c:symbol val="none"/>
        </c:marker>
      </c:pivotFmt>
      <c:pivotFmt>
        <c:idx val="5"/>
        <c:marker>
          <c:symbol val="none"/>
        </c:marker>
      </c:pivotFmt>
      <c:pivotFmt>
        <c:idx val="6"/>
        <c:marker>
          <c:symbol val="none"/>
        </c:marker>
      </c:pivotFmt>
    </c:pivotFmts>
    <c:plotArea>
      <c:layout>
        <c:manualLayout>
          <c:layoutTarget val="inner"/>
          <c:xMode val="edge"/>
          <c:yMode val="edge"/>
          <c:x val="2.168566704032027E-2"/>
          <c:y val="2.0004604942099987E-2"/>
          <c:w val="0.88845828752475231"/>
          <c:h val="0.93485734553451094"/>
        </c:manualLayout>
      </c:layout>
      <c:barChart>
        <c:barDir val="col"/>
        <c:grouping val="clustered"/>
        <c:ser>
          <c:idx val="0"/>
          <c:order val="0"/>
          <c:tx>
            <c:v>Suma de RMI_RILD_RI</c:v>
          </c:tx>
          <c:cat>
            <c:strLit>
              <c:ptCount val="31"/>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 (JUN)</c:v>
              </c:pt>
            </c:strLit>
          </c:cat>
          <c:val>
            <c:numLit>
              <c:formatCode>General</c:formatCode>
              <c:ptCount val="31"/>
              <c:pt idx="0">
                <c:v>602.72</c:v>
              </c:pt>
              <c:pt idx="1">
                <c:v>760.88</c:v>
              </c:pt>
              <c:pt idx="2">
                <c:v>782</c:v>
              </c:pt>
              <c:pt idx="3">
                <c:v>1252.6899999999998</c:v>
              </c:pt>
              <c:pt idx="4">
                <c:v>1711.42</c:v>
              </c:pt>
              <c:pt idx="5">
                <c:v>1556.21</c:v>
              </c:pt>
              <c:pt idx="6">
                <c:v>1831.2</c:v>
              </c:pt>
              <c:pt idx="7">
                <c:v>2092.73</c:v>
              </c:pt>
              <c:pt idx="8">
                <c:v>1696.73</c:v>
              </c:pt>
              <c:pt idx="9">
                <c:v>1275</c:v>
              </c:pt>
              <c:pt idx="10">
                <c:v>946.98</c:v>
              </c:pt>
              <c:pt idx="11">
                <c:v>839.99</c:v>
              </c:pt>
              <c:pt idx="12">
                <c:v>714.71</c:v>
              </c:pt>
              <c:pt idx="13">
                <c:v>812.4</c:v>
              </c:pt>
              <c:pt idx="14">
                <c:v>1069.33</c:v>
              </c:pt>
              <c:pt idx="15">
                <c:v>1713.55</c:v>
              </c:pt>
              <c:pt idx="16">
                <c:v>2023.34</c:v>
              </c:pt>
              <c:pt idx="17">
                <c:v>3520.84</c:v>
              </c:pt>
              <c:pt idx="18">
                <c:v>4473.0690230000027</c:v>
              </c:pt>
              <c:pt idx="19">
                <c:v>3792.0509440000001</c:v>
              </c:pt>
              <c:pt idx="20">
                <c:v>2622.0537080000013</c:v>
              </c:pt>
              <c:pt idx="21">
                <c:v>2957.6202839999987</c:v>
              </c:pt>
              <c:pt idx="22">
                <c:v>2482.52</c:v>
              </c:pt>
              <c:pt idx="23">
                <c:v>4360.5216580000024</c:v>
              </c:pt>
              <c:pt idx="24">
                <c:v>3949.0695759999999</c:v>
              </c:pt>
              <c:pt idx="25">
                <c:v>2495.9566260000001</c:v>
              </c:pt>
              <c:pt idx="26">
                <c:v>4258.8499460000003</c:v>
              </c:pt>
              <c:pt idx="27">
                <c:v>2451.0657930000002</c:v>
              </c:pt>
              <c:pt idx="28">
                <c:v>2676.5249720000002</c:v>
              </c:pt>
              <c:pt idx="29">
                <c:v>3397.1085989999997</c:v>
              </c:pt>
              <c:pt idx="30">
                <c:v>2665.6085409999987</c:v>
              </c:pt>
            </c:numLit>
          </c:val>
          <c:extLst xmlns:c16r2="http://schemas.microsoft.com/office/drawing/2015/06/chart">
            <c:ext xmlns:c16="http://schemas.microsoft.com/office/drawing/2014/chart" uri="{C3380CC4-5D6E-409C-BE32-E72D297353CC}">
              <c16:uniqueId val="{00000000-1B77-4DD3-8DCC-35BB1E31FB31}"/>
            </c:ext>
          </c:extLst>
        </c:ser>
        <c:gapWidth val="53"/>
        <c:axId val="116584448"/>
        <c:axId val="116582656"/>
      </c:barChart>
      <c:lineChart>
        <c:grouping val="standard"/>
        <c:ser>
          <c:idx val="1"/>
          <c:order val="1"/>
          <c:tx>
            <c:v>Suma de ri/pib</c:v>
          </c:tx>
          <c:marker>
            <c:symbol val="none"/>
          </c:marker>
          <c:cat>
            <c:strLit>
              <c:ptCount val="31"/>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 (JUN)</c:v>
              </c:pt>
            </c:strLit>
          </c:cat>
          <c:val>
            <c:numLit>
              <c:formatCode>General</c:formatCode>
              <c:ptCount val="31"/>
              <c:pt idx="0">
                <c:v>3.9569397871175319E-2</c:v>
              </c:pt>
              <c:pt idx="1">
                <c:v>4.4810256936364333E-2</c:v>
              </c:pt>
              <c:pt idx="2">
                <c:v>4.3239797688617201E-2</c:v>
              </c:pt>
              <c:pt idx="3">
                <c:v>6.6177483648584501E-2</c:v>
              </c:pt>
              <c:pt idx="4">
                <c:v>7.5401856932970801E-2</c:v>
              </c:pt>
              <c:pt idx="5">
                <c:v>6.3725120049951109E-2</c:v>
              </c:pt>
              <c:pt idx="6">
                <c:v>7.2626952404597794E-2</c:v>
              </c:pt>
              <c:pt idx="7">
                <c:v>7.4347452100634509E-2</c:v>
              </c:pt>
              <c:pt idx="8">
                <c:v>6.0667037424968526E-2</c:v>
              </c:pt>
              <c:pt idx="9">
                <c:v>6.4933576770585894E-2</c:v>
              </c:pt>
              <c:pt idx="10">
                <c:v>5.1694995704093402E-2</c:v>
              </c:pt>
              <c:pt idx="11">
                <c:v>3.4329690909765599E-2</c:v>
              </c:pt>
              <c:pt idx="12">
                <c:v>2.5034550313505499E-2</c:v>
              </c:pt>
              <c:pt idx="13">
                <c:v>2.5048671319684489E-2</c:v>
              </c:pt>
              <c:pt idx="14">
                <c:v>2.9223324953737397E-2</c:v>
              </c:pt>
              <c:pt idx="15">
                <c:v>4.12833134391394E-2</c:v>
              </c:pt>
              <c:pt idx="16">
                <c:v>4.3231872522490673E-2</c:v>
              </c:pt>
              <c:pt idx="17">
                <c:v>6.9025552711305199E-2</c:v>
              </c:pt>
              <c:pt idx="18">
                <c:v>7.242354577326568E-2</c:v>
              </c:pt>
              <c:pt idx="19">
                <c:v>6.065371064083723E-2</c:v>
              </c:pt>
              <c:pt idx="20">
                <c:v>3.7697359975111616E-2</c:v>
              </c:pt>
              <c:pt idx="21">
                <c:v>3.7307577473239838E-2</c:v>
              </c:pt>
              <c:pt idx="22">
                <c:v>2.8234664486858206E-2</c:v>
              </c:pt>
              <c:pt idx="23">
                <c:v>4.5837667283134126E-2</c:v>
              </c:pt>
              <c:pt idx="24">
                <c:v>3.8820525002518799E-2</c:v>
              </c:pt>
              <c:pt idx="25">
                <c:v>2.5137949928906014E-2</c:v>
              </c:pt>
              <c:pt idx="26">
                <c:v>4.2615050340964397E-2</c:v>
              </c:pt>
              <c:pt idx="27">
                <c:v>2.3501083801387986E-2</c:v>
              </c:pt>
              <c:pt idx="28">
                <c:v>2.4883553419716813E-2</c:v>
              </c:pt>
              <c:pt idx="29">
                <c:v>3.1619933650524727E-2</c:v>
              </c:pt>
              <c:pt idx="30">
                <c:v>2.7619320823846417E-2</c:v>
              </c:pt>
            </c:numLit>
          </c:val>
          <c:smooth val="1"/>
          <c:extLst xmlns:c16r2="http://schemas.microsoft.com/office/drawing/2015/06/chart">
            <c:ext xmlns:c16="http://schemas.microsoft.com/office/drawing/2014/chart" uri="{C3380CC4-5D6E-409C-BE32-E72D297353CC}">
              <c16:uniqueId val="{00000001-1B77-4DD3-8DCC-35BB1E31FB31}"/>
            </c:ext>
          </c:extLst>
        </c:ser>
        <c:marker val="1"/>
        <c:axId val="116579328"/>
        <c:axId val="116581120"/>
      </c:lineChart>
      <c:catAx>
        <c:axId val="116579328"/>
        <c:scaling>
          <c:orientation val="minMax"/>
        </c:scaling>
        <c:axPos val="b"/>
        <c:numFmt formatCode="General" sourceLinked="0"/>
        <c:tickLblPos val="nextTo"/>
        <c:txPr>
          <a:bodyPr/>
          <a:lstStyle/>
          <a:p>
            <a:pPr>
              <a:defRPr lang="es-ES"/>
            </a:pPr>
            <a:endParaRPr lang="es-EC"/>
          </a:p>
        </c:txPr>
        <c:crossAx val="116581120"/>
        <c:crosses val="autoZero"/>
        <c:auto val="1"/>
        <c:lblAlgn val="ctr"/>
        <c:lblOffset val="100"/>
      </c:catAx>
      <c:valAx>
        <c:axId val="116581120"/>
        <c:scaling>
          <c:orientation val="minMax"/>
        </c:scaling>
        <c:axPos val="l"/>
        <c:numFmt formatCode="0%" sourceLinked="0"/>
        <c:tickLblPos val="nextTo"/>
        <c:txPr>
          <a:bodyPr/>
          <a:lstStyle/>
          <a:p>
            <a:pPr>
              <a:defRPr lang="es-ES"/>
            </a:pPr>
            <a:endParaRPr lang="es-EC"/>
          </a:p>
        </c:txPr>
        <c:crossAx val="116579328"/>
        <c:crosses val="autoZero"/>
        <c:crossBetween val="between"/>
      </c:valAx>
      <c:valAx>
        <c:axId val="116582656"/>
        <c:scaling>
          <c:orientation val="minMax"/>
        </c:scaling>
        <c:axPos val="r"/>
        <c:numFmt formatCode="#,##0" sourceLinked="0"/>
        <c:tickLblPos val="nextTo"/>
        <c:txPr>
          <a:bodyPr/>
          <a:lstStyle/>
          <a:p>
            <a:pPr>
              <a:defRPr lang="es-ES"/>
            </a:pPr>
            <a:endParaRPr lang="es-EC"/>
          </a:p>
        </c:txPr>
        <c:crossAx val="116584448"/>
        <c:crosses val="max"/>
        <c:crossBetween val="between"/>
      </c:valAx>
      <c:catAx>
        <c:axId val="116584448"/>
        <c:scaling>
          <c:orientation val="minMax"/>
        </c:scaling>
        <c:delete val="1"/>
        <c:axPos val="b"/>
        <c:numFmt formatCode="General" sourceLinked="1"/>
        <c:tickLblPos val="none"/>
        <c:crossAx val="116582656"/>
        <c:crosses val="autoZero"/>
        <c:auto val="1"/>
        <c:lblAlgn val="ctr"/>
        <c:lblOffset val="100"/>
      </c:catAx>
    </c:plotArea>
    <c:plotVisOnly val="1"/>
    <c:dispBlanksAs val="gap"/>
  </c:chart>
  <c:spPr>
    <a:ln>
      <a:noFill/>
    </a:ln>
  </c:spPr>
  <c:txPr>
    <a:bodyPr/>
    <a:lstStyle/>
    <a:p>
      <a:pPr>
        <a:defRPr>
          <a:latin typeface="Arial Narrow" panose="020B0606020202030204" pitchFamily="34" charset="0"/>
        </a:defRPr>
      </a:pPr>
      <a:endParaRPr lang="es-EC"/>
    </a:p>
  </c:txPr>
  <c:printSettings>
    <c:headerFooter/>
    <c:pageMargins b="0.75000000000000255" l="0.70000000000000062" r="0.70000000000000062" t="0.7500000000000025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es-EC"/>
  <c:chart>
    <c:autoTitleDeleted val="1"/>
    <c:plotArea>
      <c:layout/>
      <c:barChart>
        <c:barDir val="col"/>
        <c:grouping val="clustered"/>
        <c:ser>
          <c:idx val="0"/>
          <c:order val="0"/>
          <c:tx>
            <c:strRef>
              <c:f>'Gráfico 2.4'!$C$5</c:f>
              <c:strCache>
                <c:ptCount val="1"/>
                <c:pt idx="0">
                  <c:v>Reserva Internacional (eje izq.)</c:v>
                </c:pt>
              </c:strCache>
            </c:strRef>
          </c:tx>
          <c:spPr>
            <a:solidFill>
              <a:schemeClr val="accent3"/>
            </a:solidFill>
            <a:ln>
              <a:noFill/>
            </a:ln>
            <a:effectLst/>
          </c:spPr>
          <c:dLbls>
            <c:spPr>
              <a:solidFill>
                <a:schemeClr val="bg1"/>
              </a:solidFill>
              <a:ln w="25400">
                <a:solidFill>
                  <a:schemeClr val="accent3"/>
                </a:solidFill>
              </a:ln>
              <a:effectLst/>
            </c:spPr>
            <c:txPr>
              <a:bodyPr rot="0" spcFirstLastPara="1" vertOverflow="ellipsis" vert="horz" wrap="square" lIns="38100" tIns="19050" rIns="38100" bIns="19050" anchor="b" anchorCtr="1">
                <a:spAutoFit/>
              </a:bodyPr>
              <a:lstStyle/>
              <a:p>
                <a:pPr>
                  <a:defRPr lang="es-ES" sz="900" b="0" i="0" u="none" strike="noStrike" kern="1200" baseline="0">
                    <a:solidFill>
                      <a:schemeClr val="tx1">
                        <a:lumMod val="75000"/>
                        <a:lumOff val="25000"/>
                      </a:schemeClr>
                    </a:solidFill>
                    <a:latin typeface="Arial Narrow" panose="020B0606020202030204" pitchFamily="34" charset="0"/>
                    <a:ea typeface="+mn-ea"/>
                    <a:cs typeface="+mn-cs"/>
                  </a:defRPr>
                </a:pPr>
                <a:endParaRPr lang="es-EC"/>
              </a:p>
            </c:txPr>
            <c:dLblPos val="inBase"/>
            <c:showVal val="1"/>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2.4'!$A$7:$A$25</c:f>
              <c:numCache>
                <c:formatCode>_ * #,##0_ ;_ * \-#,##0_ ;_ * "-"??_ ;_ @_ </c:formatCode>
                <c:ptCount val="19"/>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numCache>
            </c:numRef>
          </c:cat>
          <c:val>
            <c:numRef>
              <c:f>'Gráfico 2.4'!$C$7:$C$25</c:f>
              <c:numCache>
                <c:formatCode>#,##0</c:formatCode>
                <c:ptCount val="19"/>
                <c:pt idx="0">
                  <c:v>839.99</c:v>
                </c:pt>
                <c:pt idx="1">
                  <c:v>1008</c:v>
                </c:pt>
                <c:pt idx="2">
                  <c:v>1160</c:v>
                </c:pt>
                <c:pt idx="3">
                  <c:v>1437</c:v>
                </c:pt>
                <c:pt idx="4">
                  <c:v>2147</c:v>
                </c:pt>
                <c:pt idx="5">
                  <c:v>2023</c:v>
                </c:pt>
                <c:pt idx="6">
                  <c:v>3520.8</c:v>
                </c:pt>
                <c:pt idx="7">
                  <c:v>4473.1000000000004</c:v>
                </c:pt>
                <c:pt idx="8">
                  <c:v>3792.1</c:v>
                </c:pt>
                <c:pt idx="9">
                  <c:v>2619.8000000000002</c:v>
                </c:pt>
                <c:pt idx="10">
                  <c:v>3113.8</c:v>
                </c:pt>
                <c:pt idx="11">
                  <c:v>2482.5</c:v>
                </c:pt>
                <c:pt idx="12">
                  <c:v>4360.5</c:v>
                </c:pt>
                <c:pt idx="13">
                  <c:v>3949.1</c:v>
                </c:pt>
                <c:pt idx="14">
                  <c:v>2496</c:v>
                </c:pt>
                <c:pt idx="15">
                  <c:v>4258.8</c:v>
                </c:pt>
                <c:pt idx="16">
                  <c:v>2451.1</c:v>
                </c:pt>
                <c:pt idx="17">
                  <c:v>2676.5249719999997</c:v>
                </c:pt>
                <c:pt idx="18">
                  <c:v>3397.1085990000001</c:v>
                </c:pt>
              </c:numCache>
            </c:numRef>
          </c:val>
          <c:extLst xmlns:c16r2="http://schemas.microsoft.com/office/drawing/2015/06/chart">
            <c:ext xmlns:c16="http://schemas.microsoft.com/office/drawing/2014/chart" uri="{C3380CC4-5D6E-409C-BE32-E72D297353CC}">
              <c16:uniqueId val="{00000000-4D2E-4AED-A58F-18A7E9B5FF8B}"/>
            </c:ext>
          </c:extLst>
        </c:ser>
        <c:gapWidth val="33"/>
        <c:overlap val="95"/>
        <c:axId val="119417088"/>
        <c:axId val="119447552"/>
      </c:barChart>
      <c:barChart>
        <c:barDir val="col"/>
        <c:grouping val="clustered"/>
        <c:ser>
          <c:idx val="1"/>
          <c:order val="1"/>
          <c:tx>
            <c:strRef>
              <c:f>'Gráfico 2.4'!$B$5</c:f>
              <c:strCache>
                <c:ptCount val="1"/>
                <c:pt idx="0">
                  <c:v>Resultado Global BP (eje der.)</c:v>
                </c:pt>
              </c:strCache>
            </c:strRef>
          </c:tx>
          <c:spPr>
            <a:solidFill>
              <a:schemeClr val="accent2"/>
            </a:solidFill>
            <a:ln>
              <a:noFill/>
            </a:ln>
            <a:effectLst/>
          </c:spPr>
          <c:cat>
            <c:numRef>
              <c:f>'Gráfico 2.4'!$A$7:$A$25</c:f>
              <c:numCache>
                <c:formatCode>_ * #,##0_ ;_ * \-#,##0_ ;_ * "-"??_ ;_ @_ </c:formatCode>
                <c:ptCount val="19"/>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numCache>
            </c:numRef>
          </c:cat>
          <c:val>
            <c:numRef>
              <c:f>'Gráfico 2.4'!$B$7:$B$25</c:f>
              <c:numCache>
                <c:formatCode>_(* #,##0_);_(* \(#,##0\);_(* "-"??_);_(@_)</c:formatCode>
                <c:ptCount val="19"/>
                <c:pt idx="0">
                  <c:v>-230.140354</c:v>
                </c:pt>
                <c:pt idx="1">
                  <c:v>-127.47845600000005</c:v>
                </c:pt>
                <c:pt idx="2">
                  <c:v>135.74728799999988</c:v>
                </c:pt>
                <c:pt idx="3">
                  <c:v>281.03052200000008</c:v>
                </c:pt>
                <c:pt idx="4">
                  <c:v>666.12737799999979</c:v>
                </c:pt>
                <c:pt idx="5">
                  <c:v>-130.61335599999938</c:v>
                </c:pt>
                <c:pt idx="6">
                  <c:v>1386.6077919999996</c:v>
                </c:pt>
                <c:pt idx="7">
                  <c:v>933.94820899999991</c:v>
                </c:pt>
                <c:pt idx="8">
                  <c:v>-2647.1710789999997</c:v>
                </c:pt>
                <c:pt idx="9">
                  <c:v>-1212.2622360000003</c:v>
                </c:pt>
                <c:pt idx="10">
                  <c:v>271.99557600000014</c:v>
                </c:pt>
                <c:pt idx="11">
                  <c:v>-581.9282149999998</c:v>
                </c:pt>
                <c:pt idx="12">
                  <c:v>1845.9415889999996</c:v>
                </c:pt>
                <c:pt idx="13">
                  <c:v>-424.46908199999962</c:v>
                </c:pt>
                <c:pt idx="14">
                  <c:v>-1488.4449499999996</c:v>
                </c:pt>
                <c:pt idx="15">
                  <c:v>1206.7428490000002</c:v>
                </c:pt>
                <c:pt idx="16">
                  <c:v>-1858.5261529999996</c:v>
                </c:pt>
                <c:pt idx="17">
                  <c:v>-91.964821000000256</c:v>
                </c:pt>
                <c:pt idx="18">
                  <c:v>1529.5564560000007</c:v>
                </c:pt>
              </c:numCache>
            </c:numRef>
          </c:val>
          <c:extLst xmlns:c16r2="http://schemas.microsoft.com/office/drawing/2015/06/chart">
            <c:ext xmlns:c16="http://schemas.microsoft.com/office/drawing/2014/chart" uri="{C3380CC4-5D6E-409C-BE32-E72D297353CC}">
              <c16:uniqueId val="{00000002-4D2E-4AED-A58F-18A7E9B5FF8B}"/>
            </c:ext>
          </c:extLst>
        </c:ser>
        <c:gapWidth val="219"/>
        <c:axId val="119450624"/>
        <c:axId val="119449088"/>
      </c:barChart>
      <c:lineChart>
        <c:grouping val="standard"/>
        <c:ser>
          <c:idx val="2"/>
          <c:order val="2"/>
          <c:tx>
            <c:strRef>
              <c:f>'Gráfico 2.4'!$G$5</c:f>
              <c:strCache>
                <c:ptCount val="1"/>
                <c:pt idx="0">
                  <c:v>Variación Anual de RI (eje der.)</c:v>
                </c:pt>
              </c:strCache>
            </c:strRef>
          </c:tx>
          <c:spPr>
            <a:ln w="19050" cap="rnd">
              <a:solidFill>
                <a:schemeClr val="tx1"/>
              </a:solidFill>
              <a:prstDash val="sysDash"/>
              <a:round/>
            </a:ln>
            <a:effectLst/>
          </c:spPr>
          <c:marker>
            <c:symbol val="none"/>
          </c:marker>
          <c:dLbls>
            <c:dLbl>
              <c:idx val="15"/>
              <c:layout>
                <c:manualLayout>
                  <c:x val="-3.075498575498577E-2"/>
                  <c:y val="-3.5277777777777866E-2"/>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4-4D2E-4AED-A58F-18A7E9B5FF8B}"/>
                </c:ext>
              </c:extLst>
            </c:dLbl>
            <c:dLbl>
              <c:idx val="19"/>
              <c:layout>
                <c:manualLayout>
                  <c:x val="-2.7136752136752141E-2"/>
                  <c:y val="3.9197530864197534E-2"/>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4D2E-4AED-A58F-18A7E9B5FF8B}"/>
                </c:ext>
              </c:extLst>
            </c:dLbl>
            <c:delete val="1"/>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2.4'!$A$7:$A$25</c:f>
              <c:numCache>
                <c:formatCode>_ * #,##0_ ;_ * \-#,##0_ ;_ * "-"??_ ;_ @_ </c:formatCode>
                <c:ptCount val="19"/>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numCache>
            </c:numRef>
          </c:cat>
          <c:val>
            <c:numRef>
              <c:f>'Gráfico 2.4'!$G$7:$G$25</c:f>
              <c:numCache>
                <c:formatCode>#,##0</c:formatCode>
                <c:ptCount val="19"/>
                <c:pt idx="0">
                  <c:v>-106.99000000000001</c:v>
                </c:pt>
                <c:pt idx="1">
                  <c:v>168.01</c:v>
                </c:pt>
                <c:pt idx="2">
                  <c:v>152</c:v>
                </c:pt>
                <c:pt idx="3">
                  <c:v>277</c:v>
                </c:pt>
                <c:pt idx="4">
                  <c:v>710</c:v>
                </c:pt>
                <c:pt idx="5">
                  <c:v>-124</c:v>
                </c:pt>
                <c:pt idx="6">
                  <c:v>1497.8000000000002</c:v>
                </c:pt>
                <c:pt idx="7">
                  <c:v>952.30000000000018</c:v>
                </c:pt>
                <c:pt idx="8">
                  <c:v>-681.00000000000045</c:v>
                </c:pt>
                <c:pt idx="9">
                  <c:v>-1172.2999999999997</c:v>
                </c:pt>
                <c:pt idx="10">
                  <c:v>494</c:v>
                </c:pt>
                <c:pt idx="11">
                  <c:v>-631.30000000000018</c:v>
                </c:pt>
                <c:pt idx="12">
                  <c:v>1878</c:v>
                </c:pt>
                <c:pt idx="13">
                  <c:v>-411.40000000000009</c:v>
                </c:pt>
                <c:pt idx="14">
                  <c:v>-1453.1</c:v>
                </c:pt>
                <c:pt idx="15">
                  <c:v>1762.8000000000002</c:v>
                </c:pt>
                <c:pt idx="16">
                  <c:v>-1807.7000000000003</c:v>
                </c:pt>
                <c:pt idx="17">
                  <c:v>225.4249719999998</c:v>
                </c:pt>
                <c:pt idx="18">
                  <c:v>720.58362700000043</c:v>
                </c:pt>
              </c:numCache>
            </c:numRef>
          </c:val>
          <c:smooth val="1"/>
          <c:extLst xmlns:c16r2="http://schemas.microsoft.com/office/drawing/2015/06/chart">
            <c:ext xmlns:c16="http://schemas.microsoft.com/office/drawing/2014/chart" uri="{C3380CC4-5D6E-409C-BE32-E72D297353CC}">
              <c16:uniqueId val="{00000003-4D2E-4AED-A58F-18A7E9B5FF8B}"/>
            </c:ext>
          </c:extLst>
        </c:ser>
        <c:marker val="1"/>
        <c:axId val="119450624"/>
        <c:axId val="119449088"/>
      </c:lineChart>
      <c:catAx>
        <c:axId val="119417088"/>
        <c:scaling>
          <c:orientation val="minMax"/>
        </c:scaling>
        <c:axPos val="b"/>
        <c:numFmt formatCode="_ * #,##0_ ;_ * \-#,##0_ ;_ * &quot;-&quot;??_ ;_ @_ " sourceLinked="1"/>
        <c:maj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119447552"/>
        <c:crosses val="autoZero"/>
        <c:auto val="1"/>
        <c:lblAlgn val="ctr"/>
        <c:lblOffset val="100"/>
      </c:catAx>
      <c:valAx>
        <c:axId val="119447552"/>
        <c:scaling>
          <c:orientation val="minMax"/>
        </c:scaling>
        <c:axPos val="l"/>
        <c:numFmt formatCode="#,##0" sourceLinked="1"/>
        <c:tickLblPos val="nextTo"/>
        <c:spPr>
          <a:noFill/>
          <a:ln>
            <a:solidFill>
              <a:schemeClr val="bg1">
                <a:lumMod val="85000"/>
              </a:schemeClr>
            </a:solid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119417088"/>
        <c:crosses val="autoZero"/>
        <c:crossBetween val="between"/>
      </c:valAx>
      <c:valAx>
        <c:axId val="119449088"/>
        <c:scaling>
          <c:orientation val="minMax"/>
        </c:scaling>
        <c:axPos val="r"/>
        <c:numFmt formatCode="_(* #,##0_);_(* \(#,##0\);_(* &quot;-&quot;??_);_(@_)" sourceLinked="1"/>
        <c:tickLblPos val="nextTo"/>
        <c:spPr>
          <a:noFill/>
          <a:ln>
            <a:solidFill>
              <a:schemeClr val="bg1">
                <a:lumMod val="85000"/>
              </a:schemeClr>
            </a:solid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119450624"/>
        <c:crosses val="max"/>
        <c:crossBetween val="between"/>
      </c:valAx>
      <c:catAx>
        <c:axId val="119450624"/>
        <c:scaling>
          <c:orientation val="minMax"/>
        </c:scaling>
        <c:delete val="1"/>
        <c:axPos val="b"/>
        <c:numFmt formatCode="_ * #,##0_ ;_ * \-#,##0_ ;_ * &quot;-&quot;??_ ;_ @_ " sourceLinked="1"/>
        <c:tickLblPos val="none"/>
        <c:crossAx val="119449088"/>
        <c:crosses val="autoZero"/>
        <c:auto val="1"/>
        <c:lblAlgn val="ctr"/>
        <c:lblOffset val="100"/>
      </c:catAx>
      <c:spPr>
        <a:noFill/>
        <a:ln>
          <a:noFill/>
        </a:ln>
        <a:effectLst/>
      </c:spPr>
    </c:plotArea>
    <c:legend>
      <c:legendPos val="b"/>
      <c:layout/>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legend>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latin typeface="Arial Narrow" panose="020B0606020202030204" pitchFamily="34" charset="0"/>
        </a:defRPr>
      </a:pPr>
      <a:endParaRPr lang="es-EC"/>
    </a:p>
  </c:txPr>
  <c:printSettings>
    <c:headerFooter/>
    <c:pageMargins b="0.75000000000000089" l="0.70000000000000062" r="0.70000000000000062" t="0.75000000000000089"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lang val="es-EC"/>
  <c:chart>
    <c:plotArea>
      <c:layout/>
      <c:barChart>
        <c:barDir val="col"/>
        <c:grouping val="clustered"/>
        <c:ser>
          <c:idx val="0"/>
          <c:order val="0"/>
          <c:spPr>
            <a:ln>
              <a:solidFill>
                <a:schemeClr val="accent1"/>
              </a:solidFill>
            </a:ln>
          </c:spPr>
          <c:dPt>
            <c:idx val="0"/>
            <c:spPr>
              <a:solidFill>
                <a:schemeClr val="accent2"/>
              </a:solidFill>
              <a:ln>
                <a:solidFill>
                  <a:schemeClr val="accent2"/>
                </a:solidFill>
              </a:ln>
            </c:spPr>
            <c:extLst xmlns:c16r2="http://schemas.microsoft.com/office/drawing/2015/06/chart">
              <c:ext xmlns:c16="http://schemas.microsoft.com/office/drawing/2014/chart" uri="{C3380CC4-5D6E-409C-BE32-E72D297353CC}">
                <c16:uniqueId val="{00000004-C191-4DA2-8273-BBC6EEE7809E}"/>
              </c:ext>
            </c:extLst>
          </c:dPt>
          <c:dPt>
            <c:idx val="1"/>
            <c:spPr>
              <a:solidFill>
                <a:schemeClr val="accent2"/>
              </a:solidFill>
              <a:ln>
                <a:solidFill>
                  <a:schemeClr val="accent2"/>
                </a:solidFill>
              </a:ln>
            </c:spPr>
            <c:extLst xmlns:c16r2="http://schemas.microsoft.com/office/drawing/2015/06/chart">
              <c:ext xmlns:c16="http://schemas.microsoft.com/office/drawing/2014/chart" uri="{C3380CC4-5D6E-409C-BE32-E72D297353CC}">
                <c16:uniqueId val="{00000005-C191-4DA2-8273-BBC6EEE7809E}"/>
              </c:ext>
            </c:extLst>
          </c:dPt>
          <c:dPt>
            <c:idx val="5"/>
            <c:spPr>
              <a:solidFill>
                <a:schemeClr val="accent2"/>
              </a:solidFill>
              <a:ln>
                <a:solidFill>
                  <a:schemeClr val="accent2"/>
                </a:solidFill>
              </a:ln>
            </c:spPr>
            <c:extLst xmlns:c16r2="http://schemas.microsoft.com/office/drawing/2015/06/chart">
              <c:ext xmlns:c16="http://schemas.microsoft.com/office/drawing/2014/chart" uri="{C3380CC4-5D6E-409C-BE32-E72D297353CC}">
                <c16:uniqueId val="{00000006-C191-4DA2-8273-BBC6EEE7809E}"/>
              </c:ext>
            </c:extLst>
          </c:dPt>
          <c:dPt>
            <c:idx val="8"/>
            <c:spPr>
              <a:solidFill>
                <a:schemeClr val="accent2"/>
              </a:solidFill>
              <a:ln>
                <a:solidFill>
                  <a:schemeClr val="accent2"/>
                </a:solidFill>
              </a:ln>
            </c:spPr>
            <c:extLst xmlns:c16r2="http://schemas.microsoft.com/office/drawing/2015/06/chart">
              <c:ext xmlns:c16="http://schemas.microsoft.com/office/drawing/2014/chart" uri="{C3380CC4-5D6E-409C-BE32-E72D297353CC}">
                <c16:uniqueId val="{00000007-C191-4DA2-8273-BBC6EEE7809E}"/>
              </c:ext>
            </c:extLst>
          </c:dPt>
          <c:dPt>
            <c:idx val="9"/>
            <c:spPr>
              <a:solidFill>
                <a:schemeClr val="accent2"/>
              </a:solidFill>
              <a:ln>
                <a:solidFill>
                  <a:schemeClr val="accent2"/>
                </a:solidFill>
              </a:ln>
            </c:spPr>
            <c:extLst xmlns:c16r2="http://schemas.microsoft.com/office/drawing/2015/06/chart">
              <c:ext xmlns:c16="http://schemas.microsoft.com/office/drawing/2014/chart" uri="{C3380CC4-5D6E-409C-BE32-E72D297353CC}">
                <c16:uniqueId val="{00000008-C191-4DA2-8273-BBC6EEE7809E}"/>
              </c:ext>
            </c:extLst>
          </c:dPt>
          <c:dPt>
            <c:idx val="11"/>
            <c:spPr>
              <a:solidFill>
                <a:schemeClr val="accent2"/>
              </a:solidFill>
              <a:ln>
                <a:solidFill>
                  <a:schemeClr val="accent2"/>
                </a:solidFill>
              </a:ln>
            </c:spPr>
            <c:extLst xmlns:c16r2="http://schemas.microsoft.com/office/drawing/2015/06/chart">
              <c:ext xmlns:c16="http://schemas.microsoft.com/office/drawing/2014/chart" uri="{C3380CC4-5D6E-409C-BE32-E72D297353CC}">
                <c16:uniqueId val="{00000009-C191-4DA2-8273-BBC6EEE7809E}"/>
              </c:ext>
            </c:extLst>
          </c:dPt>
          <c:dPt>
            <c:idx val="13"/>
            <c:spPr>
              <a:solidFill>
                <a:schemeClr val="accent2"/>
              </a:solidFill>
              <a:ln>
                <a:solidFill>
                  <a:schemeClr val="accent2"/>
                </a:solidFill>
              </a:ln>
            </c:spPr>
            <c:extLst xmlns:c16r2="http://schemas.microsoft.com/office/drawing/2015/06/chart">
              <c:ext xmlns:c16="http://schemas.microsoft.com/office/drawing/2014/chart" uri="{C3380CC4-5D6E-409C-BE32-E72D297353CC}">
                <c16:uniqueId val="{0000000A-C191-4DA2-8273-BBC6EEE7809E}"/>
              </c:ext>
            </c:extLst>
          </c:dPt>
          <c:dPt>
            <c:idx val="14"/>
            <c:spPr>
              <a:solidFill>
                <a:schemeClr val="accent2"/>
              </a:solidFill>
              <a:ln>
                <a:solidFill>
                  <a:schemeClr val="accent2"/>
                </a:solidFill>
              </a:ln>
            </c:spPr>
            <c:extLst xmlns:c16r2="http://schemas.microsoft.com/office/drawing/2015/06/chart">
              <c:ext xmlns:c16="http://schemas.microsoft.com/office/drawing/2014/chart" uri="{C3380CC4-5D6E-409C-BE32-E72D297353CC}">
                <c16:uniqueId val="{0000000B-C191-4DA2-8273-BBC6EEE7809E}"/>
              </c:ext>
            </c:extLst>
          </c:dPt>
          <c:dPt>
            <c:idx val="16"/>
            <c:spPr>
              <a:solidFill>
                <a:schemeClr val="accent2"/>
              </a:solidFill>
              <a:ln>
                <a:solidFill>
                  <a:schemeClr val="accent2"/>
                </a:solidFill>
              </a:ln>
            </c:spPr>
            <c:extLst xmlns:c16r2="http://schemas.microsoft.com/office/drawing/2015/06/chart">
              <c:ext xmlns:c16="http://schemas.microsoft.com/office/drawing/2014/chart" uri="{C3380CC4-5D6E-409C-BE32-E72D297353CC}">
                <c16:uniqueId val="{0000000C-C191-4DA2-8273-BBC6EEE7809E}"/>
              </c:ext>
            </c:extLst>
          </c:dPt>
          <c:dPt>
            <c:idx val="17"/>
            <c:spPr>
              <a:solidFill>
                <a:schemeClr val="accent2"/>
              </a:solidFill>
              <a:ln>
                <a:solidFill>
                  <a:schemeClr val="accent2"/>
                </a:solidFill>
              </a:ln>
            </c:spPr>
            <c:extLst xmlns:c16r2="http://schemas.microsoft.com/office/drawing/2015/06/chart">
              <c:ext xmlns:c16="http://schemas.microsoft.com/office/drawing/2014/chart" uri="{C3380CC4-5D6E-409C-BE32-E72D297353CC}">
                <c16:uniqueId val="{0000000D-C191-4DA2-8273-BBC6EEE7809E}"/>
              </c:ext>
            </c:extLst>
          </c:dPt>
          <c:dLbls>
            <c:numFmt formatCode="0.0%" sourceLinked="0"/>
            <c:spPr>
              <a:noFill/>
              <a:ln>
                <a:noFill/>
              </a:ln>
              <a:effectLst/>
            </c:spPr>
            <c:txPr>
              <a:bodyPr/>
              <a:lstStyle/>
              <a:p>
                <a:pPr>
                  <a:defRPr lang="es-ES"/>
                </a:pPr>
                <a:endParaRPr lang="es-EC"/>
              </a:p>
            </c:txPr>
            <c:showVal val="1"/>
            <c:extLst xmlns:c16r2="http://schemas.microsoft.com/office/drawing/2015/06/chart">
              <c:ext xmlns:c15="http://schemas.microsoft.com/office/drawing/2012/chart" uri="{CE6537A1-D6FC-4f65-9D91-7224C49458BB}">
                <c15:showLeaderLines val="0"/>
              </c:ext>
            </c:extLst>
          </c:dLbls>
          <c:cat>
            <c:numRef>
              <c:f>'Gráfico 2.5 '!$A$7:$A$25</c:f>
              <c:numCache>
                <c:formatCode>_ * #,##0_ ;_ * \-#,##0_ ;_ * "-"??_ ;_ @_ </c:formatCode>
                <c:ptCount val="19"/>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numCache>
            </c:numRef>
          </c:cat>
          <c:val>
            <c:numRef>
              <c:f>'Gráfico 2.5 '!$E$7:$E$25</c:f>
              <c:numCache>
                <c:formatCode>0.00%</c:formatCode>
                <c:ptCount val="19"/>
                <c:pt idx="0">
                  <c:v>-9.4056443751521345E-3</c:v>
                </c:pt>
                <c:pt idx="1">
                  <c:v>-4.4652597845559637E-3</c:v>
                </c:pt>
                <c:pt idx="2" formatCode="0.0%">
                  <c:v>4.1854864594418374E-3</c:v>
                </c:pt>
                <c:pt idx="3" formatCode="0.0%">
                  <c:v>7.6801794266731999E-3</c:v>
                </c:pt>
                <c:pt idx="4" formatCode="0.0%">
                  <c:v>1.6048522270354564E-2</c:v>
                </c:pt>
                <c:pt idx="5" formatCode="0.0%">
                  <c:v>-2.7907617880962503E-3</c:v>
                </c:pt>
                <c:pt idx="6" formatCode="0.0%">
                  <c:v>2.7184242747924487E-2</c:v>
                </c:pt>
                <c:pt idx="7" formatCode="0.0%">
                  <c:v>1.5121573245701059E-2</c:v>
                </c:pt>
                <c:pt idx="8" formatCode="0.0%">
                  <c:v>-4.2341400738960838E-2</c:v>
                </c:pt>
                <c:pt idx="9" formatCode="0.0%">
                  <c:v>-1.7428737540842825E-2</c:v>
                </c:pt>
                <c:pt idx="10" formatCode="0.0%">
                  <c:v>3.4309664695275285E-3</c:v>
                </c:pt>
                <c:pt idx="11" formatCode="0.0%">
                  <c:v>-6.618495684208494E-3</c:v>
                </c:pt>
                <c:pt idx="12" formatCode="0.0%">
                  <c:v>1.940448024732223E-2</c:v>
                </c:pt>
                <c:pt idx="13" formatCode="0.0%">
                  <c:v>-4.1726569495561536E-3</c:v>
                </c:pt>
                <c:pt idx="14" formatCode="0.0%">
                  <c:v>-1.4990827258483374E-2</c:v>
                </c:pt>
                <c:pt idx="15" formatCode="0.0%">
                  <c:v>1.2074951667887163E-2</c:v>
                </c:pt>
                <c:pt idx="16" formatCode="0.0%">
                  <c:v>-1.7819749675207629E-2</c:v>
                </c:pt>
                <c:pt idx="17" formatCode="0.0%">
                  <c:v>-8.5499353080132397E-4</c:v>
                </c:pt>
                <c:pt idx="18" formatCode="0.0%">
                  <c:v>1.4236952468251589E-2</c:v>
                </c:pt>
              </c:numCache>
            </c:numRef>
          </c:val>
          <c:extLst xmlns:c16r2="http://schemas.microsoft.com/office/drawing/2015/06/chart">
            <c:ext xmlns:c16="http://schemas.microsoft.com/office/drawing/2014/chart" uri="{C3380CC4-5D6E-409C-BE32-E72D297353CC}">
              <c16:uniqueId val="{00000000-C191-4DA2-8273-BBC6EEE7809E}"/>
            </c:ext>
          </c:extLst>
        </c:ser>
        <c:gapWidth val="27"/>
        <c:axId val="119864320"/>
        <c:axId val="119948032"/>
      </c:barChart>
      <c:catAx>
        <c:axId val="119864320"/>
        <c:scaling>
          <c:orientation val="minMax"/>
        </c:scaling>
        <c:axPos val="b"/>
        <c:numFmt formatCode="_ * #,##0_ ;_ * \-#,##0_ ;_ * &quot;-&quot;??_ ;_ @_ " sourceLinked="1"/>
        <c:tickLblPos val="low"/>
        <c:txPr>
          <a:bodyPr/>
          <a:lstStyle/>
          <a:p>
            <a:pPr>
              <a:defRPr lang="es-ES"/>
            </a:pPr>
            <a:endParaRPr lang="es-EC"/>
          </a:p>
        </c:txPr>
        <c:crossAx val="119948032"/>
        <c:crosses val="autoZero"/>
        <c:auto val="1"/>
        <c:lblAlgn val="ctr"/>
        <c:lblOffset val="100"/>
      </c:catAx>
      <c:valAx>
        <c:axId val="119948032"/>
        <c:scaling>
          <c:orientation val="minMax"/>
        </c:scaling>
        <c:delete val="1"/>
        <c:axPos val="l"/>
        <c:numFmt formatCode="0.00%" sourceLinked="1"/>
        <c:tickLblPos val="none"/>
        <c:crossAx val="119864320"/>
        <c:crosses val="autoZero"/>
        <c:crossBetween val="between"/>
      </c:valAx>
      <c:spPr>
        <a:noFill/>
      </c:spPr>
    </c:plotArea>
    <c:plotVisOnly val="1"/>
    <c:dispBlanksAs val="gap"/>
  </c:chart>
  <c:spPr>
    <a:noFill/>
    <a:ln>
      <a:noFill/>
    </a:ln>
  </c:spPr>
  <c:txPr>
    <a:bodyPr/>
    <a:lstStyle/>
    <a:p>
      <a:pPr>
        <a:defRPr>
          <a:latin typeface="Arial Narrow" panose="020B0606020202030204" pitchFamily="34" charset="0"/>
        </a:defRPr>
      </a:pPr>
      <a:endParaRPr lang="es-EC"/>
    </a:p>
  </c:txPr>
  <c:printSettings>
    <c:headerFooter/>
    <c:pageMargins b="0.75000000000000167" l="0.70000000000000062" r="0.70000000000000062" t="0.75000000000000167"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lang val="es-EC"/>
  <c:chart>
    <c:plotArea>
      <c:layout/>
      <c:barChart>
        <c:barDir val="col"/>
        <c:grouping val="clustered"/>
        <c:ser>
          <c:idx val="0"/>
          <c:order val="0"/>
          <c:tx>
            <c:strRef>
              <c:f>'Gráfico 2.6 '!$B$3</c:f>
              <c:strCache>
                <c:ptCount val="1"/>
                <c:pt idx="0">
                  <c:v>Captaciones Totales OSD</c:v>
                </c:pt>
              </c:strCache>
            </c:strRef>
          </c:tx>
          <c:spPr>
            <a:ln>
              <a:solidFill>
                <a:schemeClr val="accent1">
                  <a:alpha val="96000"/>
                </a:schemeClr>
              </a:solidFill>
            </a:ln>
          </c:spPr>
          <c:dLbls>
            <c:spPr>
              <a:noFill/>
              <a:ln>
                <a:noFill/>
              </a:ln>
              <a:effectLst/>
            </c:spPr>
            <c:txPr>
              <a:bodyPr rot="-5400000" vert="horz" wrap="square" lIns="38100" tIns="19050" rIns="38100" bIns="19050" anchor="ctr">
                <a:spAutoFit/>
              </a:bodyPr>
              <a:lstStyle/>
              <a:p>
                <a:pPr>
                  <a:defRPr lang="es-ES" sz="750" b="1">
                    <a:solidFill>
                      <a:schemeClr val="bg1"/>
                    </a:solidFill>
                  </a:defRPr>
                </a:pPr>
                <a:endParaRPr lang="es-EC"/>
              </a:p>
            </c:txPr>
            <c:dLblPos val="inBase"/>
            <c:showVal val="1"/>
            <c:extLst xmlns:c16r2="http://schemas.microsoft.com/office/drawing/2015/06/chart">
              <c:ext xmlns:c15="http://schemas.microsoft.com/office/drawing/2012/chart" uri="{CE6537A1-D6FC-4f65-9D91-7224C49458BB}">
                <c15:showLeaderLines val="1"/>
              </c:ext>
            </c:extLst>
          </c:dLbls>
          <c:cat>
            <c:strRef>
              <c:f>'Gráfico 2.6 '!$A$14:$A$34</c:f>
              <c:strCache>
                <c:ptCount val="21"/>
                <c:pt idx="0">
                  <c:v> 2,000 </c:v>
                </c:pt>
                <c:pt idx="1">
                  <c:v> 2,001 </c:v>
                </c:pt>
                <c:pt idx="2">
                  <c:v> 2,002 </c:v>
                </c:pt>
                <c:pt idx="3">
                  <c:v> 2,003 </c:v>
                </c:pt>
                <c:pt idx="4">
                  <c:v> 2,004 </c:v>
                </c:pt>
                <c:pt idx="5">
                  <c:v> 2,005 </c:v>
                </c:pt>
                <c:pt idx="6">
                  <c:v> 2,006 </c:v>
                </c:pt>
                <c:pt idx="7">
                  <c:v> 2,007 </c:v>
                </c:pt>
                <c:pt idx="8">
                  <c:v> 2,008 </c:v>
                </c:pt>
                <c:pt idx="9">
                  <c:v> 2,009 </c:v>
                </c:pt>
                <c:pt idx="10">
                  <c:v> 2,010 </c:v>
                </c:pt>
                <c:pt idx="11">
                  <c:v> 2,011 </c:v>
                </c:pt>
                <c:pt idx="12">
                  <c:v> 2,012 </c:v>
                </c:pt>
                <c:pt idx="13">
                  <c:v> 2,013 </c:v>
                </c:pt>
                <c:pt idx="14">
                  <c:v> 2,014 </c:v>
                </c:pt>
                <c:pt idx="15">
                  <c:v> 2,015 </c:v>
                </c:pt>
                <c:pt idx="16">
                  <c:v> 2,016 </c:v>
                </c:pt>
                <c:pt idx="17">
                  <c:v> 2,017 </c:v>
                </c:pt>
                <c:pt idx="18">
                  <c:v> 2,018 </c:v>
                </c:pt>
                <c:pt idx="19">
                  <c:v> 2,019 </c:v>
                </c:pt>
                <c:pt idx="20">
                  <c:v>2020 (jun)</c:v>
                </c:pt>
              </c:strCache>
            </c:strRef>
          </c:cat>
          <c:val>
            <c:numRef>
              <c:f>'Gráfico 2.6 '!$B$14:$B$34</c:f>
              <c:numCache>
                <c:formatCode>0%</c:formatCode>
                <c:ptCount val="21"/>
                <c:pt idx="0">
                  <c:v>0.19143001149487343</c:v>
                </c:pt>
                <c:pt idx="1">
                  <c:v>0.18875260929191554</c:v>
                </c:pt>
                <c:pt idx="2">
                  <c:v>0.19521702115437189</c:v>
                </c:pt>
                <c:pt idx="3">
                  <c:v>0.1543373081706213</c:v>
                </c:pt>
                <c:pt idx="4">
                  <c:v>0.17395110869659619</c:v>
                </c:pt>
                <c:pt idx="5">
                  <c:v>0.18550784763613248</c:v>
                </c:pt>
                <c:pt idx="6">
                  <c:v>0.19203285224038502</c:v>
                </c:pt>
                <c:pt idx="7">
                  <c:v>0.20903773163845191</c:v>
                </c:pt>
                <c:pt idx="8">
                  <c:v>0.21051044859080251</c:v>
                </c:pt>
                <c:pt idx="9">
                  <c:v>0.2284240519058269</c:v>
                </c:pt>
                <c:pt idx="10">
                  <c:v>0.25248303268962696</c:v>
                </c:pt>
                <c:pt idx="11">
                  <c:v>0.26720095083718459</c:v>
                </c:pt>
                <c:pt idx="12">
                  <c:v>0.27858262193546324</c:v>
                </c:pt>
                <c:pt idx="13">
                  <c:v>0.29009617284552652</c:v>
                </c:pt>
                <c:pt idx="14">
                  <c:v>0.29960591029278344</c:v>
                </c:pt>
                <c:pt idx="15">
                  <c:v>0.28008654735648564</c:v>
                </c:pt>
                <c:pt idx="16">
                  <c:v>0.32855300166215562</c:v>
                </c:pt>
                <c:pt idx="17">
                  <c:v>0.34361775541967338</c:v>
                </c:pt>
                <c:pt idx="18">
                  <c:v>0.35017308341807829</c:v>
                </c:pt>
                <c:pt idx="19">
                  <c:v>0.38088822738705996</c:v>
                </c:pt>
                <c:pt idx="20">
                  <c:v>0.42589341160495575</c:v>
                </c:pt>
              </c:numCache>
            </c:numRef>
          </c:val>
          <c:extLst xmlns:c16r2="http://schemas.microsoft.com/office/drawing/2015/06/chart">
            <c:ext xmlns:c16="http://schemas.microsoft.com/office/drawing/2014/chart" uri="{C3380CC4-5D6E-409C-BE32-E72D297353CC}">
              <c16:uniqueId val="{00000000-B20B-42DF-ACE8-92662AD4129D}"/>
            </c:ext>
          </c:extLst>
        </c:ser>
        <c:ser>
          <c:idx val="1"/>
          <c:order val="1"/>
          <c:tx>
            <c:strRef>
              <c:f>'Gráfico 2.6 '!$C$3</c:f>
              <c:strCache>
                <c:ptCount val="1"/>
                <c:pt idx="0">
                  <c:v>Cartera Total OSD</c:v>
                </c:pt>
              </c:strCache>
            </c:strRef>
          </c:tx>
          <c:spPr>
            <a:solidFill>
              <a:schemeClr val="accent5">
                <a:lumMod val="40000"/>
                <a:lumOff val="60000"/>
              </a:schemeClr>
            </a:solidFill>
            <a:ln>
              <a:solidFill>
                <a:schemeClr val="accent5">
                  <a:lumMod val="40000"/>
                  <a:lumOff val="60000"/>
                </a:schemeClr>
              </a:solidFill>
            </a:ln>
          </c:spPr>
          <c:dLbls>
            <c:spPr>
              <a:noFill/>
              <a:ln>
                <a:noFill/>
              </a:ln>
              <a:effectLst/>
            </c:spPr>
            <c:txPr>
              <a:bodyPr rot="-5400000" vert="horz" wrap="square" lIns="38100" tIns="19050" rIns="38100" bIns="19050" anchor="ctr">
                <a:spAutoFit/>
              </a:bodyPr>
              <a:lstStyle/>
              <a:p>
                <a:pPr>
                  <a:defRPr lang="es-ES" sz="750" b="1">
                    <a:solidFill>
                      <a:schemeClr val="bg1"/>
                    </a:solidFill>
                  </a:defRPr>
                </a:pPr>
                <a:endParaRPr lang="es-EC"/>
              </a:p>
            </c:txPr>
            <c:dLblPos val="inBase"/>
            <c:showVal val="1"/>
            <c:extLst xmlns:c16r2="http://schemas.microsoft.com/office/drawing/2015/06/chart">
              <c:ext xmlns:c15="http://schemas.microsoft.com/office/drawing/2012/chart" uri="{CE6537A1-D6FC-4f65-9D91-7224C49458BB}">
                <c15:showLeaderLines val="1"/>
              </c:ext>
            </c:extLst>
          </c:dLbls>
          <c:cat>
            <c:strRef>
              <c:f>'Gráfico 2.6 '!$A$14:$A$34</c:f>
              <c:strCache>
                <c:ptCount val="21"/>
                <c:pt idx="0">
                  <c:v> 2,000 </c:v>
                </c:pt>
                <c:pt idx="1">
                  <c:v> 2,001 </c:v>
                </c:pt>
                <c:pt idx="2">
                  <c:v> 2,002 </c:v>
                </c:pt>
                <c:pt idx="3">
                  <c:v> 2,003 </c:v>
                </c:pt>
                <c:pt idx="4">
                  <c:v> 2,004 </c:v>
                </c:pt>
                <c:pt idx="5">
                  <c:v> 2,005 </c:v>
                </c:pt>
                <c:pt idx="6">
                  <c:v> 2,006 </c:v>
                </c:pt>
                <c:pt idx="7">
                  <c:v> 2,007 </c:v>
                </c:pt>
                <c:pt idx="8">
                  <c:v> 2,008 </c:v>
                </c:pt>
                <c:pt idx="9">
                  <c:v> 2,009 </c:v>
                </c:pt>
                <c:pt idx="10">
                  <c:v> 2,010 </c:v>
                </c:pt>
                <c:pt idx="11">
                  <c:v> 2,011 </c:v>
                </c:pt>
                <c:pt idx="12">
                  <c:v> 2,012 </c:v>
                </c:pt>
                <c:pt idx="13">
                  <c:v> 2,013 </c:v>
                </c:pt>
                <c:pt idx="14">
                  <c:v> 2,014 </c:v>
                </c:pt>
                <c:pt idx="15">
                  <c:v> 2,015 </c:v>
                </c:pt>
                <c:pt idx="16">
                  <c:v> 2,016 </c:v>
                </c:pt>
                <c:pt idx="17">
                  <c:v> 2,017 </c:v>
                </c:pt>
                <c:pt idx="18">
                  <c:v> 2,018 </c:v>
                </c:pt>
                <c:pt idx="19">
                  <c:v> 2,019 </c:v>
                </c:pt>
                <c:pt idx="20">
                  <c:v>2020 (jun)</c:v>
                </c:pt>
              </c:strCache>
            </c:strRef>
          </c:cat>
          <c:val>
            <c:numRef>
              <c:f>'Gráfico 2.6 '!$C$14:$C$34</c:f>
              <c:numCache>
                <c:formatCode>0%</c:formatCode>
                <c:ptCount val="21"/>
                <c:pt idx="0">
                  <c:v>0.1956590462339346</c:v>
                </c:pt>
                <c:pt idx="1">
                  <c:v>0.19489238412896606</c:v>
                </c:pt>
                <c:pt idx="2">
                  <c:v>0.16095971322232747</c:v>
                </c:pt>
                <c:pt idx="3">
                  <c:v>0.13322045192563664</c:v>
                </c:pt>
                <c:pt idx="4">
                  <c:v>0.15391211675250271</c:v>
                </c:pt>
                <c:pt idx="5">
                  <c:v>0.17129991181023674</c:v>
                </c:pt>
                <c:pt idx="6">
                  <c:v>0.187139262550157</c:v>
                </c:pt>
                <c:pt idx="7">
                  <c:v>0.19739931030517172</c:v>
                </c:pt>
                <c:pt idx="8">
                  <c:v>0.20610098646212227</c:v>
                </c:pt>
                <c:pt idx="9">
                  <c:v>0.20247622484860206</c:v>
                </c:pt>
                <c:pt idx="10">
                  <c:v>0.22462235013439005</c:v>
                </c:pt>
                <c:pt idx="11">
                  <c:v>0.23907199223216555</c:v>
                </c:pt>
                <c:pt idx="12">
                  <c:v>0.24582544323459896</c:v>
                </c:pt>
                <c:pt idx="13">
                  <c:v>0.25185100264051197</c:v>
                </c:pt>
                <c:pt idx="14">
                  <c:v>0.26194535611433778</c:v>
                </c:pt>
                <c:pt idx="15">
                  <c:v>0.2587656502194306</c:v>
                </c:pt>
                <c:pt idx="16">
                  <c:v>0.27103476550029731</c:v>
                </c:pt>
                <c:pt idx="17">
                  <c:v>0.30768507383351412</c:v>
                </c:pt>
                <c:pt idx="18">
                  <c:v>0.34617975893495773</c:v>
                </c:pt>
                <c:pt idx="19">
                  <c:v>0.38675210880856004</c:v>
                </c:pt>
                <c:pt idx="20">
                  <c:v>0.42674677293992447</c:v>
                </c:pt>
              </c:numCache>
            </c:numRef>
          </c:val>
          <c:extLst xmlns:c16r2="http://schemas.microsoft.com/office/drawing/2015/06/chart">
            <c:ext xmlns:c16="http://schemas.microsoft.com/office/drawing/2014/chart" uri="{C3380CC4-5D6E-409C-BE32-E72D297353CC}">
              <c16:uniqueId val="{00000001-B20B-42DF-ACE8-92662AD4129D}"/>
            </c:ext>
          </c:extLst>
        </c:ser>
        <c:axId val="119982336"/>
        <c:axId val="120000512"/>
      </c:barChart>
      <c:catAx>
        <c:axId val="119982336"/>
        <c:scaling>
          <c:orientation val="minMax"/>
        </c:scaling>
        <c:axPos val="b"/>
        <c:numFmt formatCode="General" sourceLinked="1"/>
        <c:tickLblPos val="nextTo"/>
        <c:txPr>
          <a:bodyPr/>
          <a:lstStyle/>
          <a:p>
            <a:pPr>
              <a:defRPr lang="es-ES"/>
            </a:pPr>
            <a:endParaRPr lang="es-EC"/>
          </a:p>
        </c:txPr>
        <c:crossAx val="120000512"/>
        <c:crosses val="autoZero"/>
        <c:auto val="1"/>
        <c:lblAlgn val="ctr"/>
        <c:lblOffset val="100"/>
      </c:catAx>
      <c:valAx>
        <c:axId val="120000512"/>
        <c:scaling>
          <c:orientation val="minMax"/>
        </c:scaling>
        <c:delete val="1"/>
        <c:axPos val="l"/>
        <c:numFmt formatCode="0%" sourceLinked="1"/>
        <c:tickLblPos val="none"/>
        <c:crossAx val="119982336"/>
        <c:crosses val="autoZero"/>
        <c:crossBetween val="between"/>
      </c:valAx>
      <c:spPr>
        <a:noFill/>
      </c:spPr>
    </c:plotArea>
    <c:legend>
      <c:legendPos val="b"/>
      <c:layout/>
      <c:txPr>
        <a:bodyPr/>
        <a:lstStyle/>
        <a:p>
          <a:pPr>
            <a:defRPr lang="es-ES"/>
          </a:pPr>
          <a:endParaRPr lang="es-EC"/>
        </a:p>
      </c:txPr>
    </c:legend>
    <c:plotVisOnly val="1"/>
    <c:dispBlanksAs val="gap"/>
  </c:chart>
  <c:spPr>
    <a:noFill/>
    <a:ln>
      <a:noFill/>
    </a:ln>
  </c:spPr>
  <c:txPr>
    <a:bodyPr/>
    <a:lstStyle/>
    <a:p>
      <a:pPr>
        <a:defRPr>
          <a:latin typeface="Arial Narrow" panose="020B0606020202030204" pitchFamily="34" charset="0"/>
        </a:defRPr>
      </a:pPr>
      <a:endParaRPr lang="es-EC"/>
    </a:p>
  </c:txPr>
  <c:printSettings>
    <c:headerFooter/>
    <c:pageMargins b="0.75000000000000111" l="0.70000000000000062" r="0.70000000000000062" t="0.75000000000000111"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lang val="es-EC"/>
  <c:chart>
    <c:plotArea>
      <c:layout/>
      <c:barChart>
        <c:barDir val="col"/>
        <c:grouping val="clustered"/>
        <c:ser>
          <c:idx val="0"/>
          <c:order val="0"/>
          <c:tx>
            <c:strRef>
              <c:f>'Gráfico 2.7 '!$C$4</c:f>
              <c:strCache>
                <c:ptCount val="1"/>
                <c:pt idx="0">
                  <c:v>Captaciones Totales OSD</c:v>
                </c:pt>
              </c:strCache>
            </c:strRef>
          </c:tx>
          <c:cat>
            <c:strRef>
              <c:f>'Gráfico 2.7 '!$A$15:$B$35</c:f>
              <c:strCache>
                <c:ptCount val="21"/>
                <c:pt idx="0">
                  <c:v> 2,000 </c:v>
                </c:pt>
                <c:pt idx="1">
                  <c:v> 2,001 </c:v>
                </c:pt>
                <c:pt idx="2">
                  <c:v> 2,002 </c:v>
                </c:pt>
                <c:pt idx="3">
                  <c:v> 2,003 </c:v>
                </c:pt>
                <c:pt idx="4">
                  <c:v> 2,004 </c:v>
                </c:pt>
                <c:pt idx="5">
                  <c:v> 2,005 </c:v>
                </c:pt>
                <c:pt idx="6">
                  <c:v> 2,006 </c:v>
                </c:pt>
                <c:pt idx="7">
                  <c:v> 2,007 </c:v>
                </c:pt>
                <c:pt idx="8">
                  <c:v> 2,008 </c:v>
                </c:pt>
                <c:pt idx="9">
                  <c:v> 2,009 </c:v>
                </c:pt>
                <c:pt idx="10">
                  <c:v> 2,010 </c:v>
                </c:pt>
                <c:pt idx="11">
                  <c:v> 2,011 </c:v>
                </c:pt>
                <c:pt idx="12">
                  <c:v> 2,012 </c:v>
                </c:pt>
                <c:pt idx="13">
                  <c:v> 2,013 </c:v>
                </c:pt>
                <c:pt idx="14">
                  <c:v> 2,014 </c:v>
                </c:pt>
                <c:pt idx="15">
                  <c:v> 2,015 </c:v>
                </c:pt>
                <c:pt idx="16">
                  <c:v> 2,016 </c:v>
                </c:pt>
                <c:pt idx="17">
                  <c:v> 2,017 </c:v>
                </c:pt>
                <c:pt idx="18">
                  <c:v> 2,018 </c:v>
                </c:pt>
                <c:pt idx="19">
                  <c:v> 2,019 </c:v>
                </c:pt>
                <c:pt idx="20">
                  <c:v>2020 (jun)</c:v>
                </c:pt>
              </c:strCache>
            </c:strRef>
          </c:cat>
          <c:val>
            <c:numRef>
              <c:f>'Gráfico 2.7 '!$C$15:$C$35</c:f>
              <c:numCache>
                <c:formatCode>_(* #,##0.0_);_(* \(#,##0.0\);_(* "-"??_);_(@_)</c:formatCode>
                <c:ptCount val="21"/>
                <c:pt idx="0">
                  <c:v>3506.7299999999996</c:v>
                </c:pt>
                <c:pt idx="1">
                  <c:v>4618.46</c:v>
                </c:pt>
                <c:pt idx="2">
                  <c:v>5573.24</c:v>
                </c:pt>
                <c:pt idx="3">
                  <c:v>5005.6000000000004</c:v>
                </c:pt>
                <c:pt idx="4">
                  <c:v>6365.16</c:v>
                </c:pt>
                <c:pt idx="5">
                  <c:v>7699.89</c:v>
                </c:pt>
                <c:pt idx="6">
                  <c:v>8987.5299999999988</c:v>
                </c:pt>
                <c:pt idx="7">
                  <c:v>10662.55</c:v>
                </c:pt>
                <c:pt idx="8">
                  <c:v>13001.68</c:v>
                </c:pt>
                <c:pt idx="9">
                  <c:v>14281</c:v>
                </c:pt>
                <c:pt idx="10">
                  <c:v>17561.55</c:v>
                </c:pt>
                <c:pt idx="11">
                  <c:v>21182.800000000003</c:v>
                </c:pt>
                <c:pt idx="12">
                  <c:v>24494.25</c:v>
                </c:pt>
                <c:pt idx="13">
                  <c:v>27596.75</c:v>
                </c:pt>
                <c:pt idx="14">
                  <c:v>30477.809999999998</c:v>
                </c:pt>
                <c:pt idx="15">
                  <c:v>27809.9</c:v>
                </c:pt>
                <c:pt idx="16">
                  <c:v>32834.83</c:v>
                </c:pt>
                <c:pt idx="17">
                  <c:v>35837.910000000003</c:v>
                </c:pt>
                <c:pt idx="18">
                  <c:v>37665.320000000007</c:v>
                </c:pt>
                <c:pt idx="19">
                  <c:v>40920.979999999996</c:v>
                </c:pt>
                <c:pt idx="20">
                  <c:v>41104.020000000004</c:v>
                </c:pt>
              </c:numCache>
            </c:numRef>
          </c:val>
          <c:extLst xmlns:c16r2="http://schemas.microsoft.com/office/drawing/2015/06/chart">
            <c:ext xmlns:c16="http://schemas.microsoft.com/office/drawing/2014/chart" uri="{C3380CC4-5D6E-409C-BE32-E72D297353CC}">
              <c16:uniqueId val="{00000000-5B15-4674-AA16-A20A5577163B}"/>
            </c:ext>
          </c:extLst>
        </c:ser>
        <c:gapWidth val="35"/>
        <c:axId val="120104832"/>
        <c:axId val="120106368"/>
      </c:barChart>
      <c:lineChart>
        <c:grouping val="standard"/>
        <c:ser>
          <c:idx val="1"/>
          <c:order val="1"/>
          <c:tx>
            <c:strRef>
              <c:f>'Gráfico 2.7 '!$D$4</c:f>
              <c:strCache>
                <c:ptCount val="1"/>
                <c:pt idx="0">
                  <c:v>Tasa de variación anual</c:v>
                </c:pt>
              </c:strCache>
            </c:strRef>
          </c:tx>
          <c:marker>
            <c:symbol val="circle"/>
            <c:size val="4"/>
            <c:spPr>
              <a:solidFill>
                <a:schemeClr val="tx1"/>
              </a:solidFill>
            </c:spPr>
          </c:marker>
          <c:dLbls>
            <c:spPr>
              <a:noFill/>
              <a:ln>
                <a:noFill/>
              </a:ln>
              <a:effectLst/>
            </c:spPr>
            <c:txPr>
              <a:bodyPr/>
              <a:lstStyle/>
              <a:p>
                <a:pPr>
                  <a:defRPr lang="es-ES"/>
                </a:pPr>
                <a:endParaRPr lang="es-EC"/>
              </a:p>
            </c:txPr>
            <c:dLblPos val="t"/>
            <c:showVal val="1"/>
            <c:extLst xmlns:c16r2="http://schemas.microsoft.com/office/drawing/2015/06/chart">
              <c:ext xmlns:c15="http://schemas.microsoft.com/office/drawing/2012/chart" uri="{CE6537A1-D6FC-4f65-9D91-7224C49458BB}">
                <c15:showLeaderLines val="0"/>
              </c:ext>
            </c:extLst>
          </c:dLbls>
          <c:val>
            <c:numRef>
              <c:f>'Gráfico 2.7 '!$D$15:$D$35</c:f>
              <c:numCache>
                <c:formatCode>0.0%</c:formatCode>
                <c:ptCount val="21"/>
                <c:pt idx="0">
                  <c:v>0.23389514426460245</c:v>
                </c:pt>
                <c:pt idx="1">
                  <c:v>0.31702754417933532</c:v>
                </c:pt>
                <c:pt idx="2">
                  <c:v>0.20673124807836363</c:v>
                </c:pt>
                <c:pt idx="3">
                  <c:v>-0.10185098793520453</c:v>
                </c:pt>
                <c:pt idx="4">
                  <c:v>0.27160779926482337</c:v>
                </c:pt>
                <c:pt idx="5">
                  <c:v>0.20969307919989455</c:v>
                </c:pt>
                <c:pt idx="6">
                  <c:v>0.16722836300258814</c:v>
                </c:pt>
                <c:pt idx="7">
                  <c:v>0.18637156148574752</c:v>
                </c:pt>
                <c:pt idx="8">
                  <c:v>0.21937810373691113</c:v>
                </c:pt>
                <c:pt idx="9">
                  <c:v>9.8396514911919031E-2</c:v>
                </c:pt>
                <c:pt idx="10">
                  <c:v>0.22971430572088791</c:v>
                </c:pt>
                <c:pt idx="11">
                  <c:v>0.20620332487736004</c:v>
                </c:pt>
                <c:pt idx="12">
                  <c:v>0.15632730328379618</c:v>
                </c:pt>
                <c:pt idx="13">
                  <c:v>0.12666237994631402</c:v>
                </c:pt>
                <c:pt idx="14">
                  <c:v>0.10439852518865433</c:v>
                </c:pt>
                <c:pt idx="15">
                  <c:v>-8.7536145149536559E-2</c:v>
                </c:pt>
                <c:pt idx="16">
                  <c:v>0.18068853178184741</c:v>
                </c:pt>
                <c:pt idx="17">
                  <c:v>9.146019638292624E-2</c:v>
                </c:pt>
                <c:pt idx="18">
                  <c:v>5.099097575723599E-2</c:v>
                </c:pt>
                <c:pt idx="19">
                  <c:v>8.6436541625027674E-2</c:v>
                </c:pt>
                <c:pt idx="20">
                  <c:v>7.1944149608948127E-2</c:v>
                </c:pt>
              </c:numCache>
            </c:numRef>
          </c:val>
          <c:smooth val="1"/>
          <c:extLst xmlns:c16r2="http://schemas.microsoft.com/office/drawing/2015/06/chart">
            <c:ext xmlns:c16="http://schemas.microsoft.com/office/drawing/2014/chart" uri="{C3380CC4-5D6E-409C-BE32-E72D297353CC}">
              <c16:uniqueId val="{00000001-5B15-4674-AA16-A20A5577163B}"/>
            </c:ext>
          </c:extLst>
        </c:ser>
        <c:marker val="1"/>
        <c:axId val="120113792"/>
        <c:axId val="120112256"/>
      </c:lineChart>
      <c:catAx>
        <c:axId val="120104832"/>
        <c:scaling>
          <c:orientation val="minMax"/>
        </c:scaling>
        <c:axPos val="b"/>
        <c:numFmt formatCode="General" sourceLinked="0"/>
        <c:tickLblPos val="nextTo"/>
        <c:txPr>
          <a:bodyPr/>
          <a:lstStyle/>
          <a:p>
            <a:pPr>
              <a:defRPr lang="es-ES"/>
            </a:pPr>
            <a:endParaRPr lang="es-EC"/>
          </a:p>
        </c:txPr>
        <c:crossAx val="120106368"/>
        <c:crosses val="autoZero"/>
        <c:auto val="1"/>
        <c:lblAlgn val="ctr"/>
        <c:lblOffset val="100"/>
      </c:catAx>
      <c:valAx>
        <c:axId val="120106368"/>
        <c:scaling>
          <c:orientation val="minMax"/>
        </c:scaling>
        <c:axPos val="l"/>
        <c:numFmt formatCode="#,##0" sourceLinked="0"/>
        <c:tickLblPos val="nextTo"/>
        <c:txPr>
          <a:bodyPr/>
          <a:lstStyle/>
          <a:p>
            <a:pPr>
              <a:defRPr lang="es-ES"/>
            </a:pPr>
            <a:endParaRPr lang="es-EC"/>
          </a:p>
        </c:txPr>
        <c:crossAx val="120104832"/>
        <c:crosses val="autoZero"/>
        <c:crossBetween val="between"/>
      </c:valAx>
      <c:valAx>
        <c:axId val="120112256"/>
        <c:scaling>
          <c:orientation val="minMax"/>
        </c:scaling>
        <c:axPos val="r"/>
        <c:numFmt formatCode="0%" sourceLinked="0"/>
        <c:tickLblPos val="nextTo"/>
        <c:txPr>
          <a:bodyPr/>
          <a:lstStyle/>
          <a:p>
            <a:pPr>
              <a:defRPr lang="es-ES"/>
            </a:pPr>
            <a:endParaRPr lang="es-EC"/>
          </a:p>
        </c:txPr>
        <c:crossAx val="120113792"/>
        <c:crosses val="max"/>
        <c:crossBetween val="between"/>
      </c:valAx>
      <c:catAx>
        <c:axId val="120113792"/>
        <c:scaling>
          <c:orientation val="minMax"/>
        </c:scaling>
        <c:delete val="1"/>
        <c:axPos val="b"/>
        <c:tickLblPos val="none"/>
        <c:crossAx val="120112256"/>
        <c:crosses val="autoZero"/>
        <c:auto val="1"/>
        <c:lblAlgn val="ctr"/>
        <c:lblOffset val="100"/>
      </c:catAx>
    </c:plotArea>
    <c:legend>
      <c:legendPos val="b"/>
      <c:layout/>
      <c:txPr>
        <a:bodyPr/>
        <a:lstStyle/>
        <a:p>
          <a:pPr>
            <a:defRPr lang="es-ES"/>
          </a:pPr>
          <a:endParaRPr lang="es-EC"/>
        </a:p>
      </c:txPr>
    </c:legend>
    <c:plotVisOnly val="1"/>
    <c:dispBlanksAs val="gap"/>
  </c:chart>
  <c:spPr>
    <a:noFill/>
    <a:ln>
      <a:noFill/>
    </a:ln>
  </c:spPr>
  <c:txPr>
    <a:bodyPr/>
    <a:lstStyle/>
    <a:p>
      <a:pPr>
        <a:defRPr>
          <a:latin typeface="Arial Narrow" panose="020B0606020202030204" pitchFamily="34" charset="0"/>
        </a:defRPr>
      </a:pPr>
      <a:endParaRPr lang="es-EC"/>
    </a:p>
  </c:txPr>
  <c:printSettings>
    <c:headerFooter/>
    <c:pageMargins b="0.75000000000000144" l="0.70000000000000062" r="0.70000000000000062" t="0.75000000000000144"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lang val="es-EC"/>
  <c:chart>
    <c:plotArea>
      <c:layout/>
      <c:barChart>
        <c:barDir val="col"/>
        <c:grouping val="clustered"/>
        <c:ser>
          <c:idx val="0"/>
          <c:order val="0"/>
          <c:tx>
            <c:strRef>
              <c:f>'Gráfico 2.8'!$B$4</c:f>
              <c:strCache>
                <c:ptCount val="1"/>
                <c:pt idx="0">
                  <c:v>Cartera Total OSD</c:v>
                </c:pt>
              </c:strCache>
            </c:strRef>
          </c:tx>
          <c:cat>
            <c:strRef>
              <c:f>'Gráfico 2.8'!$A$15:$A$35</c:f>
              <c:strCache>
                <c:ptCount val="21"/>
                <c:pt idx="0">
                  <c:v> 2,000 </c:v>
                </c:pt>
                <c:pt idx="1">
                  <c:v> 2,001 </c:v>
                </c:pt>
                <c:pt idx="2">
                  <c:v> 2,002 </c:v>
                </c:pt>
                <c:pt idx="3">
                  <c:v> 2,003 </c:v>
                </c:pt>
                <c:pt idx="4">
                  <c:v> 2,004 </c:v>
                </c:pt>
                <c:pt idx="5">
                  <c:v> 2,005 </c:v>
                </c:pt>
                <c:pt idx="6">
                  <c:v> 2,006 </c:v>
                </c:pt>
                <c:pt idx="7">
                  <c:v> 2,007 </c:v>
                </c:pt>
                <c:pt idx="8">
                  <c:v> 2,008 </c:v>
                </c:pt>
                <c:pt idx="9">
                  <c:v> 2,009 </c:v>
                </c:pt>
                <c:pt idx="10">
                  <c:v> 2,010 </c:v>
                </c:pt>
                <c:pt idx="11">
                  <c:v> 2,011 </c:v>
                </c:pt>
                <c:pt idx="12">
                  <c:v> 2,012 </c:v>
                </c:pt>
                <c:pt idx="13">
                  <c:v> 2,013 </c:v>
                </c:pt>
                <c:pt idx="14">
                  <c:v> 2,014 </c:v>
                </c:pt>
                <c:pt idx="15">
                  <c:v> 2,015 </c:v>
                </c:pt>
                <c:pt idx="16">
                  <c:v> 2,016 </c:v>
                </c:pt>
                <c:pt idx="17">
                  <c:v> 2,017 </c:v>
                </c:pt>
                <c:pt idx="18">
                  <c:v> 2,018 </c:v>
                </c:pt>
                <c:pt idx="19">
                  <c:v> 2,019 </c:v>
                </c:pt>
                <c:pt idx="20">
                  <c:v>2020 (jun)</c:v>
                </c:pt>
              </c:strCache>
            </c:strRef>
          </c:cat>
          <c:val>
            <c:numRef>
              <c:f>'Gráfico 2.8'!$B$15:$B$35</c:f>
              <c:numCache>
                <c:formatCode>_(* #,##0.0_);_(* \(#,##0.0\);_(* "-"??_);_(@_)</c:formatCode>
                <c:ptCount val="21"/>
                <c:pt idx="0">
                  <c:v>3584.2000000000003</c:v>
                </c:pt>
                <c:pt idx="1">
                  <c:v>4768.6899999999996</c:v>
                </c:pt>
                <c:pt idx="2">
                  <c:v>4595.2299999999996</c:v>
                </c:pt>
                <c:pt idx="3">
                  <c:v>4320.7199999999993</c:v>
                </c:pt>
                <c:pt idx="4">
                  <c:v>5631.9000000000005</c:v>
                </c:pt>
                <c:pt idx="5">
                  <c:v>7110.16</c:v>
                </c:pt>
                <c:pt idx="6">
                  <c:v>8758.5</c:v>
                </c:pt>
                <c:pt idx="7">
                  <c:v>10068.900000000001</c:v>
                </c:pt>
                <c:pt idx="8">
                  <c:v>12729.34</c:v>
                </c:pt>
                <c:pt idx="9">
                  <c:v>12658.749999999998</c:v>
                </c:pt>
                <c:pt idx="10">
                  <c:v>15623.689999999999</c:v>
                </c:pt>
                <c:pt idx="11">
                  <c:v>18952.829999999998</c:v>
                </c:pt>
                <c:pt idx="12">
                  <c:v>21614.089999999997</c:v>
                </c:pt>
                <c:pt idx="13">
                  <c:v>23958.500000000004</c:v>
                </c:pt>
                <c:pt idx="14">
                  <c:v>26646.74</c:v>
                </c:pt>
                <c:pt idx="15">
                  <c:v>25692.94</c:v>
                </c:pt>
                <c:pt idx="16">
                  <c:v>27086.59</c:v>
                </c:pt>
                <c:pt idx="17">
                  <c:v>32090.28</c:v>
                </c:pt>
                <c:pt idx="18">
                  <c:v>37235.789999999994</c:v>
                </c:pt>
                <c:pt idx="19">
                  <c:v>41550.97</c:v>
                </c:pt>
                <c:pt idx="20">
                  <c:v>41186.379999999997</c:v>
                </c:pt>
              </c:numCache>
            </c:numRef>
          </c:val>
          <c:extLst xmlns:c16r2="http://schemas.microsoft.com/office/drawing/2015/06/chart">
            <c:ext xmlns:c16="http://schemas.microsoft.com/office/drawing/2014/chart" uri="{C3380CC4-5D6E-409C-BE32-E72D297353CC}">
              <c16:uniqueId val="{00000000-806F-4623-88E9-4476C32EDA58}"/>
            </c:ext>
          </c:extLst>
        </c:ser>
        <c:gapWidth val="35"/>
        <c:axId val="120173312"/>
        <c:axId val="120174848"/>
      </c:barChart>
      <c:lineChart>
        <c:grouping val="standard"/>
        <c:ser>
          <c:idx val="1"/>
          <c:order val="1"/>
          <c:tx>
            <c:strRef>
              <c:f>'Gráfico 2.8'!$C$4</c:f>
              <c:strCache>
                <c:ptCount val="1"/>
                <c:pt idx="0">
                  <c:v>Tasa de variación anual</c:v>
                </c:pt>
              </c:strCache>
            </c:strRef>
          </c:tx>
          <c:marker>
            <c:symbol val="circle"/>
            <c:size val="4"/>
            <c:spPr>
              <a:solidFill>
                <a:schemeClr val="tx1"/>
              </a:solidFill>
            </c:spPr>
          </c:marker>
          <c:dLbls>
            <c:spPr>
              <a:noFill/>
              <a:ln>
                <a:noFill/>
              </a:ln>
              <a:effectLst/>
            </c:spPr>
            <c:txPr>
              <a:bodyPr/>
              <a:lstStyle/>
              <a:p>
                <a:pPr>
                  <a:defRPr lang="es-ES"/>
                </a:pPr>
                <a:endParaRPr lang="es-EC"/>
              </a:p>
            </c:txPr>
            <c:dLblPos val="t"/>
            <c:showVal val="1"/>
            <c:extLst xmlns:c16r2="http://schemas.microsoft.com/office/drawing/2015/06/chart">
              <c:ext xmlns:c15="http://schemas.microsoft.com/office/drawing/2012/chart" uri="{CE6537A1-D6FC-4f65-9D91-7224C49458BB}">
                <c15:showLeaderLines val="0"/>
              </c:ext>
            </c:extLst>
          </c:dLbls>
          <c:val>
            <c:numRef>
              <c:f>'Gráfico 2.8'!$C$15:$C$35</c:f>
              <c:numCache>
                <c:formatCode>0%</c:formatCode>
                <c:ptCount val="21"/>
                <c:pt idx="0">
                  <c:v>-1.4320181426108469E-3</c:v>
                </c:pt>
                <c:pt idx="1">
                  <c:v>0.33047541989844298</c:v>
                </c:pt>
                <c:pt idx="2">
                  <c:v>-3.6374769590810097E-2</c:v>
                </c:pt>
                <c:pt idx="3">
                  <c:v>-5.9738032699125032E-2</c:v>
                </c:pt>
                <c:pt idx="4">
                  <c:v>0.3034633116702774</c:v>
                </c:pt>
                <c:pt idx="5">
                  <c:v>0.26247980255331216</c:v>
                </c:pt>
                <c:pt idx="6">
                  <c:v>0.23182881960462209</c:v>
                </c:pt>
                <c:pt idx="7">
                  <c:v>0.14961466004452828</c:v>
                </c:pt>
                <c:pt idx="8">
                  <c:v>0.26422350008441819</c:v>
                </c:pt>
                <c:pt idx="9">
                  <c:v>-5.5454564022959785E-3</c:v>
                </c:pt>
                <c:pt idx="10">
                  <c:v>0.23422059840031606</c:v>
                </c:pt>
                <c:pt idx="11">
                  <c:v>0.21308282486403662</c:v>
                </c:pt>
                <c:pt idx="12">
                  <c:v>0.14041491428984476</c:v>
                </c:pt>
                <c:pt idx="13">
                  <c:v>0.10846674553497304</c:v>
                </c:pt>
                <c:pt idx="14">
                  <c:v>0.11220401945029934</c:v>
                </c:pt>
                <c:pt idx="15">
                  <c:v>-3.5794247251258571E-2</c:v>
                </c:pt>
                <c:pt idx="16">
                  <c:v>5.4242527324626977E-2</c:v>
                </c:pt>
                <c:pt idx="17">
                  <c:v>0.18472941776724205</c:v>
                </c:pt>
                <c:pt idx="18">
                  <c:v>0.16034481469155137</c:v>
                </c:pt>
                <c:pt idx="19">
                  <c:v>0.11588796692644387</c:v>
                </c:pt>
                <c:pt idx="20">
                  <c:v>5.6885938665974134E-2</c:v>
                </c:pt>
              </c:numCache>
            </c:numRef>
          </c:val>
          <c:smooth val="1"/>
          <c:extLst xmlns:c16r2="http://schemas.microsoft.com/office/drawing/2015/06/chart">
            <c:ext xmlns:c16="http://schemas.microsoft.com/office/drawing/2014/chart" uri="{C3380CC4-5D6E-409C-BE32-E72D297353CC}">
              <c16:uniqueId val="{00000001-806F-4623-88E9-4476C32EDA58}"/>
            </c:ext>
          </c:extLst>
        </c:ser>
        <c:marker val="1"/>
        <c:axId val="120636928"/>
        <c:axId val="120635392"/>
      </c:lineChart>
      <c:catAx>
        <c:axId val="120173312"/>
        <c:scaling>
          <c:orientation val="minMax"/>
        </c:scaling>
        <c:axPos val="b"/>
        <c:numFmt formatCode="General" sourceLinked="0"/>
        <c:tickLblPos val="nextTo"/>
        <c:txPr>
          <a:bodyPr/>
          <a:lstStyle/>
          <a:p>
            <a:pPr>
              <a:defRPr lang="es-ES"/>
            </a:pPr>
            <a:endParaRPr lang="es-EC"/>
          </a:p>
        </c:txPr>
        <c:crossAx val="120174848"/>
        <c:crosses val="autoZero"/>
        <c:auto val="1"/>
        <c:lblAlgn val="ctr"/>
        <c:lblOffset val="100"/>
      </c:catAx>
      <c:valAx>
        <c:axId val="120174848"/>
        <c:scaling>
          <c:orientation val="minMax"/>
        </c:scaling>
        <c:axPos val="l"/>
        <c:numFmt formatCode="#,##0" sourceLinked="0"/>
        <c:tickLblPos val="nextTo"/>
        <c:txPr>
          <a:bodyPr/>
          <a:lstStyle/>
          <a:p>
            <a:pPr>
              <a:defRPr lang="es-ES"/>
            </a:pPr>
            <a:endParaRPr lang="es-EC"/>
          </a:p>
        </c:txPr>
        <c:crossAx val="120173312"/>
        <c:crosses val="autoZero"/>
        <c:crossBetween val="between"/>
      </c:valAx>
      <c:valAx>
        <c:axId val="120635392"/>
        <c:scaling>
          <c:orientation val="minMax"/>
        </c:scaling>
        <c:axPos val="r"/>
        <c:numFmt formatCode="0%" sourceLinked="1"/>
        <c:tickLblPos val="nextTo"/>
        <c:txPr>
          <a:bodyPr/>
          <a:lstStyle/>
          <a:p>
            <a:pPr>
              <a:defRPr lang="es-ES"/>
            </a:pPr>
            <a:endParaRPr lang="es-EC"/>
          </a:p>
        </c:txPr>
        <c:crossAx val="120636928"/>
        <c:crosses val="max"/>
        <c:crossBetween val="between"/>
      </c:valAx>
      <c:catAx>
        <c:axId val="120636928"/>
        <c:scaling>
          <c:orientation val="minMax"/>
        </c:scaling>
        <c:delete val="1"/>
        <c:axPos val="b"/>
        <c:tickLblPos val="none"/>
        <c:crossAx val="120635392"/>
        <c:crosses val="autoZero"/>
        <c:auto val="1"/>
        <c:lblAlgn val="ctr"/>
        <c:lblOffset val="100"/>
      </c:catAx>
    </c:plotArea>
    <c:legend>
      <c:legendPos val="b"/>
      <c:layout/>
      <c:txPr>
        <a:bodyPr/>
        <a:lstStyle/>
        <a:p>
          <a:pPr>
            <a:defRPr lang="es-ES"/>
          </a:pPr>
          <a:endParaRPr lang="es-EC"/>
        </a:p>
      </c:txPr>
    </c:legend>
    <c:plotVisOnly val="1"/>
    <c:dispBlanksAs val="gap"/>
  </c:chart>
  <c:spPr>
    <a:noFill/>
    <a:ln>
      <a:noFill/>
    </a:ln>
  </c:spPr>
  <c:txPr>
    <a:bodyPr/>
    <a:lstStyle/>
    <a:p>
      <a:pPr>
        <a:defRPr>
          <a:latin typeface="Arial Narrow" panose="020B0606020202030204" pitchFamily="34" charset="0"/>
        </a:defRPr>
      </a:pPr>
      <a:endParaRPr lang="es-EC"/>
    </a:p>
  </c:txPr>
  <c:printSettings>
    <c:headerFooter/>
    <c:pageMargins b="0.75000000000000189" l="0.70000000000000062" r="0.70000000000000062" t="0.75000000000000189"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lang val="es-EC"/>
  <c:chart>
    <c:plotArea>
      <c:layout/>
      <c:lineChart>
        <c:grouping val="standard"/>
        <c:ser>
          <c:idx val="0"/>
          <c:order val="0"/>
          <c:tx>
            <c:strRef>
              <c:f>'Gráfico 2.9 '!$B$4</c:f>
              <c:strCache>
                <c:ptCount val="1"/>
                <c:pt idx="0">
                  <c:v>Captaciones</c:v>
                </c:pt>
              </c:strCache>
            </c:strRef>
          </c:tx>
          <c:marker>
            <c:symbol val="none"/>
          </c:marker>
          <c:cat>
            <c:strRef>
              <c:f>'Gráfico 2.9 '!$A$5:$A$25</c:f>
              <c:strCache>
                <c:ptCount val="21"/>
                <c:pt idx="0">
                  <c:v> 2,000 </c:v>
                </c:pt>
                <c:pt idx="1">
                  <c:v> 2,001 </c:v>
                </c:pt>
                <c:pt idx="2">
                  <c:v> 2,002 </c:v>
                </c:pt>
                <c:pt idx="3">
                  <c:v> 2,003 </c:v>
                </c:pt>
                <c:pt idx="4">
                  <c:v> 2,004 </c:v>
                </c:pt>
                <c:pt idx="5">
                  <c:v> 2,005 </c:v>
                </c:pt>
                <c:pt idx="6">
                  <c:v> 2,006 </c:v>
                </c:pt>
                <c:pt idx="7">
                  <c:v> 2,007 </c:v>
                </c:pt>
                <c:pt idx="8">
                  <c:v> 2,008 </c:v>
                </c:pt>
                <c:pt idx="9">
                  <c:v> 2,009 </c:v>
                </c:pt>
                <c:pt idx="10">
                  <c:v> 2,010 </c:v>
                </c:pt>
                <c:pt idx="11">
                  <c:v> 2,011 </c:v>
                </c:pt>
                <c:pt idx="12">
                  <c:v> 2,012 </c:v>
                </c:pt>
                <c:pt idx="13">
                  <c:v> 2,013 </c:v>
                </c:pt>
                <c:pt idx="14">
                  <c:v> 2,014 </c:v>
                </c:pt>
                <c:pt idx="15">
                  <c:v> 2,015 </c:v>
                </c:pt>
                <c:pt idx="16">
                  <c:v> 2,016 </c:v>
                </c:pt>
                <c:pt idx="17">
                  <c:v> 2,017 </c:v>
                </c:pt>
                <c:pt idx="18">
                  <c:v> 2,018 </c:v>
                </c:pt>
                <c:pt idx="19">
                  <c:v> 2,019 </c:v>
                </c:pt>
                <c:pt idx="20">
                  <c:v>2020 (jun)</c:v>
                </c:pt>
              </c:strCache>
            </c:strRef>
          </c:cat>
          <c:val>
            <c:numRef>
              <c:f>'Gráfico 2.9 '!$B$5:$B$25</c:f>
              <c:numCache>
                <c:formatCode>0%</c:formatCode>
                <c:ptCount val="21"/>
                <c:pt idx="0">
                  <c:v>0.23389514426460245</c:v>
                </c:pt>
                <c:pt idx="1">
                  <c:v>0.31702754417933532</c:v>
                </c:pt>
                <c:pt idx="2">
                  <c:v>0.20673124807836363</c:v>
                </c:pt>
                <c:pt idx="3">
                  <c:v>-0.10185098793520453</c:v>
                </c:pt>
                <c:pt idx="4">
                  <c:v>0.27160779926482337</c:v>
                </c:pt>
                <c:pt idx="5">
                  <c:v>0.20969307919989455</c:v>
                </c:pt>
                <c:pt idx="6">
                  <c:v>0.16722836300258814</c:v>
                </c:pt>
                <c:pt idx="7">
                  <c:v>0.18637156148574752</c:v>
                </c:pt>
                <c:pt idx="8">
                  <c:v>0.21937810373691113</c:v>
                </c:pt>
                <c:pt idx="9">
                  <c:v>9.8396514911919031E-2</c:v>
                </c:pt>
                <c:pt idx="10">
                  <c:v>0.22971430572088791</c:v>
                </c:pt>
                <c:pt idx="11">
                  <c:v>0.20620332487736004</c:v>
                </c:pt>
                <c:pt idx="12">
                  <c:v>0.15632730328379618</c:v>
                </c:pt>
                <c:pt idx="13">
                  <c:v>0.12666237994631402</c:v>
                </c:pt>
                <c:pt idx="14">
                  <c:v>0.10439852518865433</c:v>
                </c:pt>
                <c:pt idx="15">
                  <c:v>-8.7536145149536559E-2</c:v>
                </c:pt>
                <c:pt idx="16">
                  <c:v>0.18068853178184741</c:v>
                </c:pt>
                <c:pt idx="17">
                  <c:v>9.146019638292624E-2</c:v>
                </c:pt>
                <c:pt idx="18">
                  <c:v>5.099097575723599E-2</c:v>
                </c:pt>
                <c:pt idx="19">
                  <c:v>8.6436541625027674E-2</c:v>
                </c:pt>
                <c:pt idx="20">
                  <c:v>7.1944149608948127E-2</c:v>
                </c:pt>
              </c:numCache>
            </c:numRef>
          </c:val>
          <c:smooth val="1"/>
          <c:extLst xmlns:c16r2="http://schemas.microsoft.com/office/drawing/2015/06/chart">
            <c:ext xmlns:c16="http://schemas.microsoft.com/office/drawing/2014/chart" uri="{C3380CC4-5D6E-409C-BE32-E72D297353CC}">
              <c16:uniqueId val="{00000000-7DBA-4892-9431-C3882CCEB0B2}"/>
            </c:ext>
          </c:extLst>
        </c:ser>
        <c:ser>
          <c:idx val="1"/>
          <c:order val="1"/>
          <c:tx>
            <c:strRef>
              <c:f>'Gráfico 2.9 '!$C$4</c:f>
              <c:strCache>
                <c:ptCount val="1"/>
                <c:pt idx="0">
                  <c:v>Cartera Total OSD</c:v>
                </c:pt>
              </c:strCache>
            </c:strRef>
          </c:tx>
          <c:marker>
            <c:symbol val="none"/>
          </c:marker>
          <c:cat>
            <c:strRef>
              <c:f>'Gráfico 2.9 '!$A$5:$A$25</c:f>
              <c:strCache>
                <c:ptCount val="21"/>
                <c:pt idx="0">
                  <c:v> 2,000 </c:v>
                </c:pt>
                <c:pt idx="1">
                  <c:v> 2,001 </c:v>
                </c:pt>
                <c:pt idx="2">
                  <c:v> 2,002 </c:v>
                </c:pt>
                <c:pt idx="3">
                  <c:v> 2,003 </c:v>
                </c:pt>
                <c:pt idx="4">
                  <c:v> 2,004 </c:v>
                </c:pt>
                <c:pt idx="5">
                  <c:v> 2,005 </c:v>
                </c:pt>
                <c:pt idx="6">
                  <c:v> 2,006 </c:v>
                </c:pt>
                <c:pt idx="7">
                  <c:v> 2,007 </c:v>
                </c:pt>
                <c:pt idx="8">
                  <c:v> 2,008 </c:v>
                </c:pt>
                <c:pt idx="9">
                  <c:v> 2,009 </c:v>
                </c:pt>
                <c:pt idx="10">
                  <c:v> 2,010 </c:v>
                </c:pt>
                <c:pt idx="11">
                  <c:v> 2,011 </c:v>
                </c:pt>
                <c:pt idx="12">
                  <c:v> 2,012 </c:v>
                </c:pt>
                <c:pt idx="13">
                  <c:v> 2,013 </c:v>
                </c:pt>
                <c:pt idx="14">
                  <c:v> 2,014 </c:v>
                </c:pt>
                <c:pt idx="15">
                  <c:v> 2,015 </c:v>
                </c:pt>
                <c:pt idx="16">
                  <c:v> 2,016 </c:v>
                </c:pt>
                <c:pt idx="17">
                  <c:v> 2,017 </c:v>
                </c:pt>
                <c:pt idx="18">
                  <c:v> 2,018 </c:v>
                </c:pt>
                <c:pt idx="19">
                  <c:v> 2,019 </c:v>
                </c:pt>
                <c:pt idx="20">
                  <c:v>2020 (jun)</c:v>
                </c:pt>
              </c:strCache>
            </c:strRef>
          </c:cat>
          <c:val>
            <c:numRef>
              <c:f>'Gráfico 2.9 '!$C$5:$C$25</c:f>
              <c:numCache>
                <c:formatCode>0%</c:formatCode>
                <c:ptCount val="21"/>
                <c:pt idx="0">
                  <c:v>-1.4320181426108469E-3</c:v>
                </c:pt>
                <c:pt idx="1">
                  <c:v>0.33047541989844298</c:v>
                </c:pt>
                <c:pt idx="2">
                  <c:v>-3.6374769590810097E-2</c:v>
                </c:pt>
                <c:pt idx="3">
                  <c:v>-5.9738032699125032E-2</c:v>
                </c:pt>
                <c:pt idx="4">
                  <c:v>0.3034633116702774</c:v>
                </c:pt>
                <c:pt idx="5">
                  <c:v>0.26247980255331216</c:v>
                </c:pt>
                <c:pt idx="6">
                  <c:v>0.23182881960462209</c:v>
                </c:pt>
                <c:pt idx="7">
                  <c:v>0.14961466004452828</c:v>
                </c:pt>
                <c:pt idx="8">
                  <c:v>0.26422350008441819</c:v>
                </c:pt>
                <c:pt idx="9">
                  <c:v>-5.5454564022959785E-3</c:v>
                </c:pt>
                <c:pt idx="10">
                  <c:v>0.23422059840031606</c:v>
                </c:pt>
                <c:pt idx="11">
                  <c:v>0.21308282486403662</c:v>
                </c:pt>
                <c:pt idx="12">
                  <c:v>0.14041491428984476</c:v>
                </c:pt>
                <c:pt idx="13">
                  <c:v>0.10846674553497304</c:v>
                </c:pt>
                <c:pt idx="14">
                  <c:v>0.11220401945029934</c:v>
                </c:pt>
                <c:pt idx="15">
                  <c:v>-3.5794247251258571E-2</c:v>
                </c:pt>
                <c:pt idx="16">
                  <c:v>5.4242527324626977E-2</c:v>
                </c:pt>
                <c:pt idx="17">
                  <c:v>0.18472941776724205</c:v>
                </c:pt>
                <c:pt idx="18">
                  <c:v>0.16034481469155137</c:v>
                </c:pt>
                <c:pt idx="19">
                  <c:v>0.11588796692644387</c:v>
                </c:pt>
                <c:pt idx="20">
                  <c:v>7.1944149608948127E-2</c:v>
                </c:pt>
              </c:numCache>
            </c:numRef>
          </c:val>
          <c:smooth val="1"/>
          <c:extLst xmlns:c16r2="http://schemas.microsoft.com/office/drawing/2015/06/chart">
            <c:ext xmlns:c16="http://schemas.microsoft.com/office/drawing/2014/chart" uri="{C3380CC4-5D6E-409C-BE32-E72D297353CC}">
              <c16:uniqueId val="{00000001-7DBA-4892-9431-C3882CCEB0B2}"/>
            </c:ext>
          </c:extLst>
        </c:ser>
        <c:marker val="1"/>
        <c:axId val="123991936"/>
        <c:axId val="123993472"/>
      </c:lineChart>
      <c:catAx>
        <c:axId val="123991936"/>
        <c:scaling>
          <c:orientation val="minMax"/>
        </c:scaling>
        <c:axPos val="b"/>
        <c:numFmt formatCode="General" sourceLinked="1"/>
        <c:tickLblPos val="low"/>
        <c:spPr>
          <a:ln>
            <a:noFill/>
          </a:ln>
        </c:spPr>
        <c:txPr>
          <a:bodyPr/>
          <a:lstStyle/>
          <a:p>
            <a:pPr>
              <a:defRPr lang="es-ES"/>
            </a:pPr>
            <a:endParaRPr lang="es-EC"/>
          </a:p>
        </c:txPr>
        <c:crossAx val="123993472"/>
        <c:crosses val="autoZero"/>
        <c:auto val="1"/>
        <c:lblAlgn val="ctr"/>
        <c:lblOffset val="100"/>
      </c:catAx>
      <c:valAx>
        <c:axId val="123993472"/>
        <c:scaling>
          <c:orientation val="minMax"/>
        </c:scaling>
        <c:axPos val="l"/>
        <c:numFmt formatCode="0%" sourceLinked="1"/>
        <c:tickLblPos val="nextTo"/>
        <c:txPr>
          <a:bodyPr/>
          <a:lstStyle/>
          <a:p>
            <a:pPr>
              <a:defRPr lang="es-ES"/>
            </a:pPr>
            <a:endParaRPr lang="es-EC"/>
          </a:p>
        </c:txPr>
        <c:crossAx val="123991936"/>
        <c:crosses val="autoZero"/>
        <c:crossBetween val="between"/>
      </c:valAx>
      <c:spPr>
        <a:noFill/>
        <a:ln>
          <a:noFill/>
        </a:ln>
      </c:spPr>
    </c:plotArea>
    <c:legend>
      <c:legendPos val="b"/>
      <c:layout/>
      <c:txPr>
        <a:bodyPr/>
        <a:lstStyle/>
        <a:p>
          <a:pPr>
            <a:defRPr lang="es-ES"/>
          </a:pPr>
          <a:endParaRPr lang="es-EC"/>
        </a:p>
      </c:txPr>
    </c:legend>
    <c:plotVisOnly val="1"/>
    <c:dispBlanksAs val="gap"/>
  </c:chart>
  <c:spPr>
    <a:noFill/>
    <a:ln>
      <a:noFill/>
    </a:ln>
  </c:spPr>
  <c:txPr>
    <a:bodyPr/>
    <a:lstStyle/>
    <a:p>
      <a:pPr>
        <a:defRPr>
          <a:latin typeface="Arial Narrow" panose="020B0606020202030204" pitchFamily="34" charset="0"/>
        </a:defRPr>
      </a:pPr>
      <a:endParaRPr lang="es-EC"/>
    </a:p>
  </c:txPr>
  <c:printSettings>
    <c:headerFooter/>
    <c:pageMargins b="0.75000000000000111" l="0.70000000000000062" r="0.70000000000000062" t="0.75000000000000111"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lang val="es-EC"/>
  <c:chart>
    <c:plotArea>
      <c:layout>
        <c:manualLayout>
          <c:layoutTarget val="inner"/>
          <c:xMode val="edge"/>
          <c:yMode val="edge"/>
          <c:x val="0.10294974183861834"/>
          <c:y val="3.7618742101681785E-2"/>
          <c:w val="0.85611578552680911"/>
          <c:h val="0.61299348692524569"/>
        </c:manualLayout>
      </c:layout>
      <c:lineChart>
        <c:grouping val="standard"/>
        <c:ser>
          <c:idx val="0"/>
          <c:order val="0"/>
          <c:tx>
            <c:strRef>
              <c:f>'Gráfico 2.10'!$B$3</c:f>
              <c:strCache>
                <c:ptCount val="1"/>
                <c:pt idx="0">
                  <c:v>Depósitos a la Vista Totales OSD</c:v>
                </c:pt>
              </c:strCache>
            </c:strRef>
          </c:tx>
          <c:spPr>
            <a:ln w="19050">
              <a:prstDash val="sysDash"/>
            </a:ln>
          </c:spPr>
          <c:marker>
            <c:symbol val="none"/>
          </c:marker>
          <c:cat>
            <c:numRef>
              <c:f>'Gráfico 2.10'!$A$4:$A$71</c:f>
              <c:numCache>
                <c:formatCode>mmm\-yy</c:formatCode>
                <c:ptCount val="68"/>
                <c:pt idx="0">
                  <c:v>42005</c:v>
                </c:pt>
                <c:pt idx="1">
                  <c:v>42036</c:v>
                </c:pt>
                <c:pt idx="2">
                  <c:v>42064</c:v>
                </c:pt>
                <c:pt idx="3">
                  <c:v>42095</c:v>
                </c:pt>
                <c:pt idx="4">
                  <c:v>42125</c:v>
                </c:pt>
                <c:pt idx="5">
                  <c:v>42156</c:v>
                </c:pt>
                <c:pt idx="6">
                  <c:v>42186</c:v>
                </c:pt>
                <c:pt idx="7">
                  <c:v>42217</c:v>
                </c:pt>
                <c:pt idx="8">
                  <c:v>42248</c:v>
                </c:pt>
                <c:pt idx="9">
                  <c:v>42278</c:v>
                </c:pt>
                <c:pt idx="10">
                  <c:v>42309</c:v>
                </c:pt>
                <c:pt idx="11">
                  <c:v>42339</c:v>
                </c:pt>
                <c:pt idx="12">
                  <c:v>42370</c:v>
                </c:pt>
                <c:pt idx="13">
                  <c:v>42401</c:v>
                </c:pt>
                <c:pt idx="14">
                  <c:v>42430</c:v>
                </c:pt>
                <c:pt idx="15">
                  <c:v>42461</c:v>
                </c:pt>
                <c:pt idx="16">
                  <c:v>42491</c:v>
                </c:pt>
                <c:pt idx="17">
                  <c:v>42522</c:v>
                </c:pt>
                <c:pt idx="18">
                  <c:v>42552</c:v>
                </c:pt>
                <c:pt idx="19">
                  <c:v>42583</c:v>
                </c:pt>
                <c:pt idx="20">
                  <c:v>42614</c:v>
                </c:pt>
                <c:pt idx="21">
                  <c:v>42644</c:v>
                </c:pt>
                <c:pt idx="22">
                  <c:v>42675</c:v>
                </c:pt>
                <c:pt idx="23">
                  <c:v>42705</c:v>
                </c:pt>
                <c:pt idx="24">
                  <c:v>42736</c:v>
                </c:pt>
                <c:pt idx="25">
                  <c:v>42767</c:v>
                </c:pt>
                <c:pt idx="26">
                  <c:v>42795</c:v>
                </c:pt>
                <c:pt idx="27">
                  <c:v>42826</c:v>
                </c:pt>
                <c:pt idx="28">
                  <c:v>42856</c:v>
                </c:pt>
                <c:pt idx="29">
                  <c:v>42887</c:v>
                </c:pt>
                <c:pt idx="30">
                  <c:v>42917</c:v>
                </c:pt>
                <c:pt idx="31">
                  <c:v>42948</c:v>
                </c:pt>
                <c:pt idx="32">
                  <c:v>42979</c:v>
                </c:pt>
                <c:pt idx="33">
                  <c:v>43009</c:v>
                </c:pt>
                <c:pt idx="34">
                  <c:v>43040</c:v>
                </c:pt>
                <c:pt idx="35">
                  <c:v>43070</c:v>
                </c:pt>
                <c:pt idx="36">
                  <c:v>43101</c:v>
                </c:pt>
                <c:pt idx="37">
                  <c:v>43132</c:v>
                </c:pt>
                <c:pt idx="38">
                  <c:v>43160</c:v>
                </c:pt>
                <c:pt idx="39">
                  <c:v>43191</c:v>
                </c:pt>
                <c:pt idx="40">
                  <c:v>43221</c:v>
                </c:pt>
                <c:pt idx="41">
                  <c:v>43252</c:v>
                </c:pt>
                <c:pt idx="42">
                  <c:v>43282</c:v>
                </c:pt>
                <c:pt idx="43">
                  <c:v>43343</c:v>
                </c:pt>
                <c:pt idx="44">
                  <c:v>43344</c:v>
                </c:pt>
                <c:pt idx="45">
                  <c:v>43374</c:v>
                </c:pt>
                <c:pt idx="46">
                  <c:v>43405</c:v>
                </c:pt>
                <c:pt idx="47">
                  <c:v>43435</c:v>
                </c:pt>
                <c:pt idx="48">
                  <c:v>43466</c:v>
                </c:pt>
                <c:pt idx="49">
                  <c:v>43497</c:v>
                </c:pt>
                <c:pt idx="50">
                  <c:v>43525</c:v>
                </c:pt>
                <c:pt idx="51">
                  <c:v>43556</c:v>
                </c:pt>
                <c:pt idx="52">
                  <c:v>43586</c:v>
                </c:pt>
                <c:pt idx="53">
                  <c:v>43617</c:v>
                </c:pt>
                <c:pt idx="54">
                  <c:v>43647</c:v>
                </c:pt>
                <c:pt idx="55">
                  <c:v>43678</c:v>
                </c:pt>
                <c:pt idx="56">
                  <c:v>43709</c:v>
                </c:pt>
                <c:pt idx="57">
                  <c:v>43739</c:v>
                </c:pt>
                <c:pt idx="58">
                  <c:v>43770</c:v>
                </c:pt>
                <c:pt idx="59">
                  <c:v>43800</c:v>
                </c:pt>
                <c:pt idx="60">
                  <c:v>43831</c:v>
                </c:pt>
                <c:pt idx="61">
                  <c:v>43862</c:v>
                </c:pt>
                <c:pt idx="62">
                  <c:v>43921</c:v>
                </c:pt>
                <c:pt idx="63">
                  <c:v>43951</c:v>
                </c:pt>
                <c:pt idx="64">
                  <c:v>43982</c:v>
                </c:pt>
                <c:pt idx="65">
                  <c:v>44012</c:v>
                </c:pt>
                <c:pt idx="66">
                  <c:v>44043</c:v>
                </c:pt>
                <c:pt idx="67">
                  <c:v>44074</c:v>
                </c:pt>
              </c:numCache>
            </c:numRef>
          </c:cat>
          <c:val>
            <c:numRef>
              <c:f>'Gráfico 2.10'!$B$4:$B$71</c:f>
              <c:numCache>
                <c:formatCode>0%</c:formatCode>
                <c:ptCount val="68"/>
                <c:pt idx="0">
                  <c:v>4.3525731857879446E-2</c:v>
                </c:pt>
                <c:pt idx="1">
                  <c:v>2.4541219984607121E-2</c:v>
                </c:pt>
                <c:pt idx="2">
                  <c:v>4.4972983855022575E-2</c:v>
                </c:pt>
                <c:pt idx="3">
                  <c:v>-1.2252324456983765E-2</c:v>
                </c:pt>
                <c:pt idx="4">
                  <c:v>-1.1088479320733535E-2</c:v>
                </c:pt>
                <c:pt idx="5">
                  <c:v>-4.423311562477561E-2</c:v>
                </c:pt>
                <c:pt idx="6">
                  <c:v>-5.1357075582201483E-2</c:v>
                </c:pt>
                <c:pt idx="7">
                  <c:v>-8.4021167232339988E-2</c:v>
                </c:pt>
                <c:pt idx="8">
                  <c:v>-0.14391161179498602</c:v>
                </c:pt>
                <c:pt idx="9">
                  <c:v>-0.15403413272279143</c:v>
                </c:pt>
                <c:pt idx="10">
                  <c:v>-0.17647636939142297</c:v>
                </c:pt>
                <c:pt idx="11">
                  <c:v>-0.20596090314442084</c:v>
                </c:pt>
                <c:pt idx="12">
                  <c:v>-0.16509914479992849</c:v>
                </c:pt>
                <c:pt idx="13">
                  <c:v>-9.077455654095401E-2</c:v>
                </c:pt>
                <c:pt idx="14">
                  <c:v>-9.5623894104682083E-2</c:v>
                </c:pt>
                <c:pt idx="15">
                  <c:v>-6.3922809811560399E-2</c:v>
                </c:pt>
                <c:pt idx="16">
                  <c:v>-3.0300948536226446E-2</c:v>
                </c:pt>
                <c:pt idx="17">
                  <c:v>1.3565673177288629E-2</c:v>
                </c:pt>
                <c:pt idx="18">
                  <c:v>8.7238749930702575E-3</c:v>
                </c:pt>
                <c:pt idx="19">
                  <c:v>5.1624157276884741E-2</c:v>
                </c:pt>
                <c:pt idx="20">
                  <c:v>0.1117553653161325</c:v>
                </c:pt>
                <c:pt idx="21">
                  <c:v>0.15110893861691266</c:v>
                </c:pt>
                <c:pt idx="22">
                  <c:v>0.18456887245252807</c:v>
                </c:pt>
                <c:pt idx="23">
                  <c:v>0.28890771356557088</c:v>
                </c:pt>
                <c:pt idx="24">
                  <c:v>0.21719078145549453</c:v>
                </c:pt>
                <c:pt idx="25">
                  <c:v>0.16827971655570018</c:v>
                </c:pt>
                <c:pt idx="26">
                  <c:v>0.22193030061726193</c:v>
                </c:pt>
                <c:pt idx="27">
                  <c:v>0.23341525987223766</c:v>
                </c:pt>
                <c:pt idx="28">
                  <c:v>0.15458244616103967</c:v>
                </c:pt>
                <c:pt idx="29">
                  <c:v>0.11111440393855099</c:v>
                </c:pt>
                <c:pt idx="30">
                  <c:v>0.11660263199968024</c:v>
                </c:pt>
                <c:pt idx="31">
                  <c:v>8.4765703567819317E-2</c:v>
                </c:pt>
                <c:pt idx="32">
                  <c:v>4.562576225819126E-2</c:v>
                </c:pt>
                <c:pt idx="33">
                  <c:v>8.0537162324264777E-2</c:v>
                </c:pt>
                <c:pt idx="34">
                  <c:v>8.7519208299606577E-2</c:v>
                </c:pt>
                <c:pt idx="35">
                  <c:v>3.192204590706571E-2</c:v>
                </c:pt>
                <c:pt idx="36">
                  <c:v>5.9405537321082447E-2</c:v>
                </c:pt>
                <c:pt idx="37">
                  <c:v>5.7080196721164933E-2</c:v>
                </c:pt>
                <c:pt idx="38">
                  <c:v>-2.3970911143672557E-3</c:v>
                </c:pt>
                <c:pt idx="39">
                  <c:v>-1.4314305793818094E-2</c:v>
                </c:pt>
                <c:pt idx="40">
                  <c:v>3.7607993288351071E-3</c:v>
                </c:pt>
                <c:pt idx="41">
                  <c:v>7.1469372967662981E-3</c:v>
                </c:pt>
                <c:pt idx="42">
                  <c:v>-4.8536792992087685E-3</c:v>
                </c:pt>
                <c:pt idx="43">
                  <c:v>7.8634529270700249E-3</c:v>
                </c:pt>
                <c:pt idx="44">
                  <c:v>1.5791640718095801E-2</c:v>
                </c:pt>
                <c:pt idx="45">
                  <c:v>-1.7396053860047833E-2</c:v>
                </c:pt>
                <c:pt idx="46">
                  <c:v>-2.9672987008285134E-2</c:v>
                </c:pt>
                <c:pt idx="47">
                  <c:v>-3.3110453097005221E-2</c:v>
                </c:pt>
                <c:pt idx="48">
                  <c:v>-3.2462837596103133E-2</c:v>
                </c:pt>
                <c:pt idx="49">
                  <c:v>-1.6625007266174441E-2</c:v>
                </c:pt>
                <c:pt idx="50">
                  <c:v>-3.2694376080502741E-2</c:v>
                </c:pt>
                <c:pt idx="51">
                  <c:v>-2.7246387722408283E-3</c:v>
                </c:pt>
                <c:pt idx="52">
                  <c:v>-2.1544408668001114E-2</c:v>
                </c:pt>
                <c:pt idx="53">
                  <c:v>-2.9574392252970205E-2</c:v>
                </c:pt>
                <c:pt idx="54">
                  <c:v>6.0924752310531627E-3</c:v>
                </c:pt>
                <c:pt idx="55">
                  <c:v>-2.2669316130290773E-2</c:v>
                </c:pt>
                <c:pt idx="56">
                  <c:v>5.4533999634176489E-4</c:v>
                </c:pt>
                <c:pt idx="57">
                  <c:v>-1.3102341067597445E-2</c:v>
                </c:pt>
                <c:pt idx="58">
                  <c:v>-2.3954481108782288E-2</c:v>
                </c:pt>
                <c:pt idx="59">
                  <c:v>-1.1934534993715329E-2</c:v>
                </c:pt>
                <c:pt idx="60">
                  <c:v>-1.1810597748701412E-2</c:v>
                </c:pt>
                <c:pt idx="61">
                  <c:v>7.4105122872636375E-3</c:v>
                </c:pt>
                <c:pt idx="62">
                  <c:v>-2.1010251342309605E-2</c:v>
                </c:pt>
                <c:pt idx="63">
                  <c:v>-2.4458856677227914E-2</c:v>
                </c:pt>
                <c:pt idx="64">
                  <c:v>1.1647785682560974E-2</c:v>
                </c:pt>
                <c:pt idx="65">
                  <c:v>3.5991608439317924E-2</c:v>
                </c:pt>
                <c:pt idx="66">
                  <c:v>1.0481072396602453E-2</c:v>
                </c:pt>
                <c:pt idx="67">
                  <c:v>4.90131153712694E-2</c:v>
                </c:pt>
              </c:numCache>
            </c:numRef>
          </c:val>
          <c:smooth val="1"/>
        </c:ser>
        <c:ser>
          <c:idx val="1"/>
          <c:order val="1"/>
          <c:tx>
            <c:strRef>
              <c:f>'Gráfico 2.10'!$D$3</c:f>
              <c:strCache>
                <c:ptCount val="1"/>
                <c:pt idx="0">
                  <c:v>Depósitos de Ahorro_OSD</c:v>
                </c:pt>
              </c:strCache>
            </c:strRef>
          </c:tx>
          <c:spPr>
            <a:ln w="22225">
              <a:solidFill>
                <a:schemeClr val="bg1">
                  <a:lumMod val="50000"/>
                </a:schemeClr>
              </a:solidFill>
              <a:prstDash val="sysDot"/>
            </a:ln>
          </c:spPr>
          <c:marker>
            <c:symbol val="none"/>
          </c:marker>
          <c:cat>
            <c:numRef>
              <c:f>'Gráfico 2.10'!$A$4:$A$71</c:f>
              <c:numCache>
                <c:formatCode>mmm\-yy</c:formatCode>
                <c:ptCount val="68"/>
                <c:pt idx="0">
                  <c:v>42005</c:v>
                </c:pt>
                <c:pt idx="1">
                  <c:v>42036</c:v>
                </c:pt>
                <c:pt idx="2">
                  <c:v>42064</c:v>
                </c:pt>
                <c:pt idx="3">
                  <c:v>42095</c:v>
                </c:pt>
                <c:pt idx="4">
                  <c:v>42125</c:v>
                </c:pt>
                <c:pt idx="5">
                  <c:v>42156</c:v>
                </c:pt>
                <c:pt idx="6">
                  <c:v>42186</c:v>
                </c:pt>
                <c:pt idx="7">
                  <c:v>42217</c:v>
                </c:pt>
                <c:pt idx="8">
                  <c:v>42248</c:v>
                </c:pt>
                <c:pt idx="9">
                  <c:v>42278</c:v>
                </c:pt>
                <c:pt idx="10">
                  <c:v>42309</c:v>
                </c:pt>
                <c:pt idx="11">
                  <c:v>42339</c:v>
                </c:pt>
                <c:pt idx="12">
                  <c:v>42370</c:v>
                </c:pt>
                <c:pt idx="13">
                  <c:v>42401</c:v>
                </c:pt>
                <c:pt idx="14">
                  <c:v>42430</c:v>
                </c:pt>
                <c:pt idx="15">
                  <c:v>42461</c:v>
                </c:pt>
                <c:pt idx="16">
                  <c:v>42491</c:v>
                </c:pt>
                <c:pt idx="17">
                  <c:v>42522</c:v>
                </c:pt>
                <c:pt idx="18">
                  <c:v>42552</c:v>
                </c:pt>
                <c:pt idx="19">
                  <c:v>42583</c:v>
                </c:pt>
                <c:pt idx="20">
                  <c:v>42614</c:v>
                </c:pt>
                <c:pt idx="21">
                  <c:v>42644</c:v>
                </c:pt>
                <c:pt idx="22">
                  <c:v>42675</c:v>
                </c:pt>
                <c:pt idx="23">
                  <c:v>42705</c:v>
                </c:pt>
                <c:pt idx="24">
                  <c:v>42736</c:v>
                </c:pt>
                <c:pt idx="25">
                  <c:v>42767</c:v>
                </c:pt>
                <c:pt idx="26">
                  <c:v>42795</c:v>
                </c:pt>
                <c:pt idx="27">
                  <c:v>42826</c:v>
                </c:pt>
                <c:pt idx="28">
                  <c:v>42856</c:v>
                </c:pt>
                <c:pt idx="29">
                  <c:v>42887</c:v>
                </c:pt>
                <c:pt idx="30">
                  <c:v>42917</c:v>
                </c:pt>
                <c:pt idx="31">
                  <c:v>42948</c:v>
                </c:pt>
                <c:pt idx="32">
                  <c:v>42979</c:v>
                </c:pt>
                <c:pt idx="33">
                  <c:v>43009</c:v>
                </c:pt>
                <c:pt idx="34">
                  <c:v>43040</c:v>
                </c:pt>
                <c:pt idx="35">
                  <c:v>43070</c:v>
                </c:pt>
                <c:pt idx="36">
                  <c:v>43101</c:v>
                </c:pt>
                <c:pt idx="37">
                  <c:v>43132</c:v>
                </c:pt>
                <c:pt idx="38">
                  <c:v>43160</c:v>
                </c:pt>
                <c:pt idx="39">
                  <c:v>43191</c:v>
                </c:pt>
                <c:pt idx="40">
                  <c:v>43221</c:v>
                </c:pt>
                <c:pt idx="41">
                  <c:v>43252</c:v>
                </c:pt>
                <c:pt idx="42">
                  <c:v>43282</c:v>
                </c:pt>
                <c:pt idx="43">
                  <c:v>43343</c:v>
                </c:pt>
                <c:pt idx="44">
                  <c:v>43344</c:v>
                </c:pt>
                <c:pt idx="45">
                  <c:v>43374</c:v>
                </c:pt>
                <c:pt idx="46">
                  <c:v>43405</c:v>
                </c:pt>
                <c:pt idx="47">
                  <c:v>43435</c:v>
                </c:pt>
                <c:pt idx="48">
                  <c:v>43466</c:v>
                </c:pt>
                <c:pt idx="49">
                  <c:v>43497</c:v>
                </c:pt>
                <c:pt idx="50">
                  <c:v>43525</c:v>
                </c:pt>
                <c:pt idx="51">
                  <c:v>43556</c:v>
                </c:pt>
                <c:pt idx="52">
                  <c:v>43586</c:v>
                </c:pt>
                <c:pt idx="53">
                  <c:v>43617</c:v>
                </c:pt>
                <c:pt idx="54">
                  <c:v>43647</c:v>
                </c:pt>
                <c:pt idx="55">
                  <c:v>43678</c:v>
                </c:pt>
                <c:pt idx="56">
                  <c:v>43709</c:v>
                </c:pt>
                <c:pt idx="57">
                  <c:v>43739</c:v>
                </c:pt>
                <c:pt idx="58">
                  <c:v>43770</c:v>
                </c:pt>
                <c:pt idx="59">
                  <c:v>43800</c:v>
                </c:pt>
                <c:pt idx="60">
                  <c:v>43831</c:v>
                </c:pt>
                <c:pt idx="61">
                  <c:v>43862</c:v>
                </c:pt>
                <c:pt idx="62">
                  <c:v>43921</c:v>
                </c:pt>
                <c:pt idx="63">
                  <c:v>43951</c:v>
                </c:pt>
                <c:pt idx="64">
                  <c:v>43982</c:v>
                </c:pt>
                <c:pt idx="65">
                  <c:v>44012</c:v>
                </c:pt>
                <c:pt idx="66">
                  <c:v>44043</c:v>
                </c:pt>
                <c:pt idx="67">
                  <c:v>44074</c:v>
                </c:pt>
              </c:numCache>
            </c:numRef>
          </c:cat>
          <c:val>
            <c:numRef>
              <c:f>'Gráfico 2.10'!$D$4:$D$71</c:f>
              <c:numCache>
                <c:formatCode>0%</c:formatCode>
                <c:ptCount val="68"/>
                <c:pt idx="0">
                  <c:v>0.10727615591663997</c:v>
                </c:pt>
                <c:pt idx="1">
                  <c:v>9.912825186127705E-2</c:v>
                </c:pt>
                <c:pt idx="2">
                  <c:v>9.2790651158834336E-2</c:v>
                </c:pt>
                <c:pt idx="3">
                  <c:v>5.7905295456187833E-2</c:v>
                </c:pt>
                <c:pt idx="4">
                  <c:v>5.3743213613091756E-2</c:v>
                </c:pt>
                <c:pt idx="5">
                  <c:v>3.2092623541005505E-2</c:v>
                </c:pt>
                <c:pt idx="6">
                  <c:v>1.3639963206179884E-2</c:v>
                </c:pt>
                <c:pt idx="7">
                  <c:v>-3.2503572088140809E-2</c:v>
                </c:pt>
                <c:pt idx="8">
                  <c:v>-3.2514234342223669E-2</c:v>
                </c:pt>
                <c:pt idx="9">
                  <c:v>-5.6432463993771886E-2</c:v>
                </c:pt>
                <c:pt idx="10">
                  <c:v>-8.0192056923622079E-2</c:v>
                </c:pt>
                <c:pt idx="11">
                  <c:v>-0.11072785377786287</c:v>
                </c:pt>
                <c:pt idx="12">
                  <c:v>-9.10095653982117E-2</c:v>
                </c:pt>
                <c:pt idx="13">
                  <c:v>-9.8845194777564704E-2</c:v>
                </c:pt>
                <c:pt idx="14">
                  <c:v>-9.4094863813802609E-2</c:v>
                </c:pt>
                <c:pt idx="15">
                  <c:v>-8.4629900101130473E-2</c:v>
                </c:pt>
                <c:pt idx="16">
                  <c:v>-0.10433362440104865</c:v>
                </c:pt>
                <c:pt idx="17">
                  <c:v>-7.1781676881183865E-2</c:v>
                </c:pt>
                <c:pt idx="18">
                  <c:v>-4.4477885099794334E-2</c:v>
                </c:pt>
                <c:pt idx="19">
                  <c:v>9.8377711024266734E-3</c:v>
                </c:pt>
                <c:pt idx="20">
                  <c:v>4.0611420346363891E-2</c:v>
                </c:pt>
                <c:pt idx="21">
                  <c:v>5.7960302481295578E-2</c:v>
                </c:pt>
                <c:pt idx="22">
                  <c:v>8.8736961637068124E-2</c:v>
                </c:pt>
                <c:pt idx="23">
                  <c:v>0.13048436644256278</c:v>
                </c:pt>
                <c:pt idx="24">
                  <c:v>0.12038885146070943</c:v>
                </c:pt>
                <c:pt idx="25">
                  <c:v>0.15861420880377364</c:v>
                </c:pt>
                <c:pt idx="26">
                  <c:v>0.17782363132202184</c:v>
                </c:pt>
                <c:pt idx="27">
                  <c:v>0.19097541834498455</c:v>
                </c:pt>
                <c:pt idx="28">
                  <c:v>0.22046068192910107</c:v>
                </c:pt>
                <c:pt idx="29">
                  <c:v>0.21730130252168744</c:v>
                </c:pt>
                <c:pt idx="30">
                  <c:v>0.18509298946438246</c:v>
                </c:pt>
                <c:pt idx="31">
                  <c:v>0.15914401876535123</c:v>
                </c:pt>
                <c:pt idx="32">
                  <c:v>0.14307491122382543</c:v>
                </c:pt>
                <c:pt idx="33">
                  <c:v>0.12398129172858696</c:v>
                </c:pt>
                <c:pt idx="34">
                  <c:v>0.12563520822356722</c:v>
                </c:pt>
                <c:pt idx="35">
                  <c:v>0.1220473775289681</c:v>
                </c:pt>
                <c:pt idx="36">
                  <c:v>0.11195290749847642</c:v>
                </c:pt>
                <c:pt idx="37">
                  <c:v>9.0635675330123622E-2</c:v>
                </c:pt>
                <c:pt idx="38">
                  <c:v>9.3612872250544044E-2</c:v>
                </c:pt>
                <c:pt idx="39">
                  <c:v>9.3938384031158284E-2</c:v>
                </c:pt>
                <c:pt idx="40">
                  <c:v>8.4295409365389595E-2</c:v>
                </c:pt>
                <c:pt idx="41">
                  <c:v>7.6249187915230054E-2</c:v>
                </c:pt>
                <c:pt idx="42">
                  <c:v>7.5614054305442657E-2</c:v>
                </c:pt>
                <c:pt idx="43">
                  <c:v>6.9746284384640811E-2</c:v>
                </c:pt>
                <c:pt idx="44">
                  <c:v>6.155037676186792E-2</c:v>
                </c:pt>
                <c:pt idx="45">
                  <c:v>5.8409487988235531E-2</c:v>
                </c:pt>
                <c:pt idx="46">
                  <c:v>3.8138151333713122E-2</c:v>
                </c:pt>
                <c:pt idx="47">
                  <c:v>2.8125169352467339E-2</c:v>
                </c:pt>
                <c:pt idx="48">
                  <c:v>2.0827614193809962E-2</c:v>
                </c:pt>
                <c:pt idx="49">
                  <c:v>2.175241029454722E-2</c:v>
                </c:pt>
                <c:pt idx="50">
                  <c:v>3.9069965347267033E-3</c:v>
                </c:pt>
                <c:pt idx="51">
                  <c:v>-6.0557034449895131E-3</c:v>
                </c:pt>
                <c:pt idx="52">
                  <c:v>2.9468470858760032E-3</c:v>
                </c:pt>
                <c:pt idx="53">
                  <c:v>-5.7420771056265751E-3</c:v>
                </c:pt>
                <c:pt idx="54">
                  <c:v>8.722545511069324E-3</c:v>
                </c:pt>
                <c:pt idx="55">
                  <c:v>2.012298618589492E-2</c:v>
                </c:pt>
                <c:pt idx="56">
                  <c:v>-4.128594257844953E-3</c:v>
                </c:pt>
                <c:pt idx="57">
                  <c:v>2.2567563384205958E-2</c:v>
                </c:pt>
                <c:pt idx="58">
                  <c:v>3.2212680246269443E-2</c:v>
                </c:pt>
                <c:pt idx="59">
                  <c:v>2.6391443994438379E-2</c:v>
                </c:pt>
                <c:pt idx="60">
                  <c:v>4.1354877934711487E-2</c:v>
                </c:pt>
                <c:pt idx="61">
                  <c:v>3.8515457633803374E-2</c:v>
                </c:pt>
                <c:pt idx="62">
                  <c:v>3.347802583632209E-2</c:v>
                </c:pt>
                <c:pt idx="63">
                  <c:v>4.6451150930874263E-2</c:v>
                </c:pt>
                <c:pt idx="64">
                  <c:v>4.8771992324731617E-2</c:v>
                </c:pt>
                <c:pt idx="65">
                  <c:v>4.6951735629484181E-2</c:v>
                </c:pt>
                <c:pt idx="66">
                  <c:v>4.6574362226146526E-2</c:v>
                </c:pt>
                <c:pt idx="67">
                  <c:v>4.376553863631405E-2</c:v>
                </c:pt>
              </c:numCache>
            </c:numRef>
          </c:val>
          <c:smooth val="1"/>
        </c:ser>
        <c:ser>
          <c:idx val="2"/>
          <c:order val="2"/>
          <c:tx>
            <c:strRef>
              <c:f>'Gráfico 2.10'!$E$3</c:f>
              <c:strCache>
                <c:ptCount val="1"/>
                <c:pt idx="0">
                  <c:v>Depósitos a Plazo Fijo_OSD</c:v>
                </c:pt>
              </c:strCache>
            </c:strRef>
          </c:tx>
          <c:spPr>
            <a:ln w="22225">
              <a:prstDash val="sysDot"/>
            </a:ln>
          </c:spPr>
          <c:marker>
            <c:symbol val="none"/>
          </c:marker>
          <c:cat>
            <c:numRef>
              <c:f>'Gráfico 2.10'!$A$4:$A$71</c:f>
              <c:numCache>
                <c:formatCode>mmm\-yy</c:formatCode>
                <c:ptCount val="68"/>
                <c:pt idx="0">
                  <c:v>42005</c:v>
                </c:pt>
                <c:pt idx="1">
                  <c:v>42036</c:v>
                </c:pt>
                <c:pt idx="2">
                  <c:v>42064</c:v>
                </c:pt>
                <c:pt idx="3">
                  <c:v>42095</c:v>
                </c:pt>
                <c:pt idx="4">
                  <c:v>42125</c:v>
                </c:pt>
                <c:pt idx="5">
                  <c:v>42156</c:v>
                </c:pt>
                <c:pt idx="6">
                  <c:v>42186</c:v>
                </c:pt>
                <c:pt idx="7">
                  <c:v>42217</c:v>
                </c:pt>
                <c:pt idx="8">
                  <c:v>42248</c:v>
                </c:pt>
                <c:pt idx="9">
                  <c:v>42278</c:v>
                </c:pt>
                <c:pt idx="10">
                  <c:v>42309</c:v>
                </c:pt>
                <c:pt idx="11">
                  <c:v>42339</c:v>
                </c:pt>
                <c:pt idx="12">
                  <c:v>42370</c:v>
                </c:pt>
                <c:pt idx="13">
                  <c:v>42401</c:v>
                </c:pt>
                <c:pt idx="14">
                  <c:v>42430</c:v>
                </c:pt>
                <c:pt idx="15">
                  <c:v>42461</c:v>
                </c:pt>
                <c:pt idx="16">
                  <c:v>42491</c:v>
                </c:pt>
                <c:pt idx="17">
                  <c:v>42522</c:v>
                </c:pt>
                <c:pt idx="18">
                  <c:v>42552</c:v>
                </c:pt>
                <c:pt idx="19">
                  <c:v>42583</c:v>
                </c:pt>
                <c:pt idx="20">
                  <c:v>42614</c:v>
                </c:pt>
                <c:pt idx="21">
                  <c:v>42644</c:v>
                </c:pt>
                <c:pt idx="22">
                  <c:v>42675</c:v>
                </c:pt>
                <c:pt idx="23">
                  <c:v>42705</c:v>
                </c:pt>
                <c:pt idx="24">
                  <c:v>42736</c:v>
                </c:pt>
                <c:pt idx="25">
                  <c:v>42767</c:v>
                </c:pt>
                <c:pt idx="26">
                  <c:v>42795</c:v>
                </c:pt>
                <c:pt idx="27">
                  <c:v>42826</c:v>
                </c:pt>
                <c:pt idx="28">
                  <c:v>42856</c:v>
                </c:pt>
                <c:pt idx="29">
                  <c:v>42887</c:v>
                </c:pt>
                <c:pt idx="30">
                  <c:v>42917</c:v>
                </c:pt>
                <c:pt idx="31">
                  <c:v>42948</c:v>
                </c:pt>
                <c:pt idx="32">
                  <c:v>42979</c:v>
                </c:pt>
                <c:pt idx="33">
                  <c:v>43009</c:v>
                </c:pt>
                <c:pt idx="34">
                  <c:v>43040</c:v>
                </c:pt>
                <c:pt idx="35">
                  <c:v>43070</c:v>
                </c:pt>
                <c:pt idx="36">
                  <c:v>43101</c:v>
                </c:pt>
                <c:pt idx="37">
                  <c:v>43132</c:v>
                </c:pt>
                <c:pt idx="38">
                  <c:v>43160</c:v>
                </c:pt>
                <c:pt idx="39">
                  <c:v>43191</c:v>
                </c:pt>
                <c:pt idx="40">
                  <c:v>43221</c:v>
                </c:pt>
                <c:pt idx="41">
                  <c:v>43252</c:v>
                </c:pt>
                <c:pt idx="42">
                  <c:v>43282</c:v>
                </c:pt>
                <c:pt idx="43">
                  <c:v>43343</c:v>
                </c:pt>
                <c:pt idx="44">
                  <c:v>43344</c:v>
                </c:pt>
                <c:pt idx="45">
                  <c:v>43374</c:v>
                </c:pt>
                <c:pt idx="46">
                  <c:v>43405</c:v>
                </c:pt>
                <c:pt idx="47">
                  <c:v>43435</c:v>
                </c:pt>
                <c:pt idx="48">
                  <c:v>43466</c:v>
                </c:pt>
                <c:pt idx="49">
                  <c:v>43497</c:v>
                </c:pt>
                <c:pt idx="50">
                  <c:v>43525</c:v>
                </c:pt>
                <c:pt idx="51">
                  <c:v>43556</c:v>
                </c:pt>
                <c:pt idx="52">
                  <c:v>43586</c:v>
                </c:pt>
                <c:pt idx="53">
                  <c:v>43617</c:v>
                </c:pt>
                <c:pt idx="54">
                  <c:v>43647</c:v>
                </c:pt>
                <c:pt idx="55">
                  <c:v>43678</c:v>
                </c:pt>
                <c:pt idx="56">
                  <c:v>43709</c:v>
                </c:pt>
                <c:pt idx="57">
                  <c:v>43739</c:v>
                </c:pt>
                <c:pt idx="58">
                  <c:v>43770</c:v>
                </c:pt>
                <c:pt idx="59">
                  <c:v>43800</c:v>
                </c:pt>
                <c:pt idx="60">
                  <c:v>43831</c:v>
                </c:pt>
                <c:pt idx="61">
                  <c:v>43862</c:v>
                </c:pt>
                <c:pt idx="62">
                  <c:v>43921</c:v>
                </c:pt>
                <c:pt idx="63">
                  <c:v>43951</c:v>
                </c:pt>
                <c:pt idx="64">
                  <c:v>43982</c:v>
                </c:pt>
                <c:pt idx="65">
                  <c:v>44012</c:v>
                </c:pt>
                <c:pt idx="66">
                  <c:v>44043</c:v>
                </c:pt>
                <c:pt idx="67">
                  <c:v>44074</c:v>
                </c:pt>
              </c:numCache>
            </c:numRef>
          </c:cat>
          <c:val>
            <c:numRef>
              <c:f>'Gráfico 2.10'!$E$4:$E$71</c:f>
              <c:numCache>
                <c:formatCode>0%</c:formatCode>
                <c:ptCount val="68"/>
                <c:pt idx="0">
                  <c:v>0.10684298158096284</c:v>
                </c:pt>
                <c:pt idx="1">
                  <c:v>8.9375742350056075E-2</c:v>
                </c:pt>
                <c:pt idx="2">
                  <c:v>0.11182575898727731</c:v>
                </c:pt>
                <c:pt idx="3">
                  <c:v>0.11355646625286719</c:v>
                </c:pt>
                <c:pt idx="4">
                  <c:v>9.4027205337130271E-2</c:v>
                </c:pt>
                <c:pt idx="5">
                  <c:v>5.7887859905569661E-2</c:v>
                </c:pt>
                <c:pt idx="6">
                  <c:v>6.7582564260969535E-2</c:v>
                </c:pt>
                <c:pt idx="7">
                  <c:v>4.3935248194296062E-2</c:v>
                </c:pt>
                <c:pt idx="8">
                  <c:v>3.1149511645379269E-2</c:v>
                </c:pt>
                <c:pt idx="9">
                  <c:v>7.0669346768919006E-3</c:v>
                </c:pt>
                <c:pt idx="10">
                  <c:v>-7.5897150105852518E-4</c:v>
                </c:pt>
                <c:pt idx="11">
                  <c:v>-3.5068457951428211E-3</c:v>
                </c:pt>
                <c:pt idx="12">
                  <c:v>2.1030584781012829E-2</c:v>
                </c:pt>
                <c:pt idx="13">
                  <c:v>3.3543780658913835E-2</c:v>
                </c:pt>
                <c:pt idx="14">
                  <c:v>3.6097673436413125E-2</c:v>
                </c:pt>
                <c:pt idx="15">
                  <c:v>3.2238572268092014E-2</c:v>
                </c:pt>
                <c:pt idx="16">
                  <c:v>3.0745048969629485E-2</c:v>
                </c:pt>
                <c:pt idx="17">
                  <c:v>6.513360942273172E-2</c:v>
                </c:pt>
                <c:pt idx="18">
                  <c:v>5.5361919507017188E-2</c:v>
                </c:pt>
                <c:pt idx="19">
                  <c:v>0.11250442020509732</c:v>
                </c:pt>
                <c:pt idx="20">
                  <c:v>0.1365411985291618</c:v>
                </c:pt>
                <c:pt idx="21">
                  <c:v>0.15753660570714278</c:v>
                </c:pt>
                <c:pt idx="22">
                  <c:v>0.16051325552597961</c:v>
                </c:pt>
                <c:pt idx="23">
                  <c:v>0.15201657329051299</c:v>
                </c:pt>
                <c:pt idx="24">
                  <c:v>0.13245970718091193</c:v>
                </c:pt>
                <c:pt idx="25">
                  <c:v>0.14201756566252577</c:v>
                </c:pt>
                <c:pt idx="26">
                  <c:v>0.13927503943051778</c:v>
                </c:pt>
                <c:pt idx="27">
                  <c:v>0.15740401865296549</c:v>
                </c:pt>
                <c:pt idx="28">
                  <c:v>0.14930759806217409</c:v>
                </c:pt>
                <c:pt idx="29">
                  <c:v>0.15316027859755077</c:v>
                </c:pt>
                <c:pt idx="30">
                  <c:v>0.14122697682272189</c:v>
                </c:pt>
                <c:pt idx="31">
                  <c:v>9.9998078891205822E-2</c:v>
                </c:pt>
                <c:pt idx="32">
                  <c:v>9.0032165334778425E-2</c:v>
                </c:pt>
                <c:pt idx="33">
                  <c:v>7.9608227621156491E-2</c:v>
                </c:pt>
                <c:pt idx="34">
                  <c:v>8.3449977063333902E-2</c:v>
                </c:pt>
                <c:pt idx="35">
                  <c:v>0.11352042005912932</c:v>
                </c:pt>
                <c:pt idx="36">
                  <c:v>0.12860401633620411</c:v>
                </c:pt>
                <c:pt idx="37">
                  <c:v>0.1325150377595008</c:v>
                </c:pt>
                <c:pt idx="38">
                  <c:v>0.1441039183568964</c:v>
                </c:pt>
                <c:pt idx="39">
                  <c:v>0.13306331356256984</c:v>
                </c:pt>
                <c:pt idx="40">
                  <c:v>0.13916121360698996</c:v>
                </c:pt>
                <c:pt idx="41">
                  <c:v>0.13117848786897879</c:v>
                </c:pt>
                <c:pt idx="42">
                  <c:v>0.14304578235047982</c:v>
                </c:pt>
                <c:pt idx="43">
                  <c:v>0.14355470843153872</c:v>
                </c:pt>
                <c:pt idx="44">
                  <c:v>0.14766930594775318</c:v>
                </c:pt>
                <c:pt idx="45">
                  <c:v>0.15041578504443542</c:v>
                </c:pt>
                <c:pt idx="46">
                  <c:v>0.160975961549646</c:v>
                </c:pt>
                <c:pt idx="47">
                  <c:v>0.13999520308829716</c:v>
                </c:pt>
                <c:pt idx="48">
                  <c:v>0.14645921097137227</c:v>
                </c:pt>
                <c:pt idx="49">
                  <c:v>0.13823262978380035</c:v>
                </c:pt>
                <c:pt idx="50">
                  <c:v>0.12889433377349868</c:v>
                </c:pt>
                <c:pt idx="51">
                  <c:v>0.14106678243211279</c:v>
                </c:pt>
                <c:pt idx="52">
                  <c:v>0.15492911393854047</c:v>
                </c:pt>
                <c:pt idx="53">
                  <c:v>0.16511564321313288</c:v>
                </c:pt>
                <c:pt idx="54">
                  <c:v>0.15407377302449343</c:v>
                </c:pt>
                <c:pt idx="55">
                  <c:v>0.18213202028988174</c:v>
                </c:pt>
                <c:pt idx="56">
                  <c:v>0.17868485280813862</c:v>
                </c:pt>
                <c:pt idx="57">
                  <c:v>0.17211687163259826</c:v>
                </c:pt>
                <c:pt idx="58">
                  <c:v>0.17884416159535443</c:v>
                </c:pt>
                <c:pt idx="59">
                  <c:v>0.19877678904787377</c:v>
                </c:pt>
                <c:pt idx="60">
                  <c:v>0.20346921847074939</c:v>
                </c:pt>
                <c:pt idx="61">
                  <c:v>0.20425047091052195</c:v>
                </c:pt>
                <c:pt idx="62">
                  <c:v>0.15884626088238307</c:v>
                </c:pt>
                <c:pt idx="63">
                  <c:v>0.13528901348706435</c:v>
                </c:pt>
                <c:pt idx="64">
                  <c:v>0.1248167920678247</c:v>
                </c:pt>
                <c:pt idx="65">
                  <c:v>0.1218937307088328</c:v>
                </c:pt>
                <c:pt idx="66">
                  <c:v>0.13508295022021977</c:v>
                </c:pt>
                <c:pt idx="67">
                  <c:v>0.1227146150711198</c:v>
                </c:pt>
              </c:numCache>
            </c:numRef>
          </c:val>
          <c:smooth val="1"/>
        </c:ser>
        <c:ser>
          <c:idx val="3"/>
          <c:order val="3"/>
          <c:tx>
            <c:strRef>
              <c:f>'Gráfico 2.10'!$F$3</c:f>
              <c:strCache>
                <c:ptCount val="1"/>
                <c:pt idx="0">
                  <c:v>Captaciones Totales </c:v>
                </c:pt>
              </c:strCache>
            </c:strRef>
          </c:tx>
          <c:spPr>
            <a:ln w="19050">
              <a:solidFill>
                <a:schemeClr val="tx1"/>
              </a:solidFill>
              <a:prstDash val="solid"/>
            </a:ln>
          </c:spPr>
          <c:marker>
            <c:symbol val="none"/>
          </c:marker>
          <c:cat>
            <c:numRef>
              <c:f>'Gráfico 2.10'!$A$4:$A$71</c:f>
              <c:numCache>
                <c:formatCode>mmm\-yy</c:formatCode>
                <c:ptCount val="68"/>
                <c:pt idx="0">
                  <c:v>42005</c:v>
                </c:pt>
                <c:pt idx="1">
                  <c:v>42036</c:v>
                </c:pt>
                <c:pt idx="2">
                  <c:v>42064</c:v>
                </c:pt>
                <c:pt idx="3">
                  <c:v>42095</c:v>
                </c:pt>
                <c:pt idx="4">
                  <c:v>42125</c:v>
                </c:pt>
                <c:pt idx="5">
                  <c:v>42156</c:v>
                </c:pt>
                <c:pt idx="6">
                  <c:v>42186</c:v>
                </c:pt>
                <c:pt idx="7">
                  <c:v>42217</c:v>
                </c:pt>
                <c:pt idx="8">
                  <c:v>42248</c:v>
                </c:pt>
                <c:pt idx="9">
                  <c:v>42278</c:v>
                </c:pt>
                <c:pt idx="10">
                  <c:v>42309</c:v>
                </c:pt>
                <c:pt idx="11">
                  <c:v>42339</c:v>
                </c:pt>
                <c:pt idx="12">
                  <c:v>42370</c:v>
                </c:pt>
                <c:pt idx="13">
                  <c:v>42401</c:v>
                </c:pt>
                <c:pt idx="14">
                  <c:v>42430</c:v>
                </c:pt>
                <c:pt idx="15">
                  <c:v>42461</c:v>
                </c:pt>
                <c:pt idx="16">
                  <c:v>42491</c:v>
                </c:pt>
                <c:pt idx="17">
                  <c:v>42522</c:v>
                </c:pt>
                <c:pt idx="18">
                  <c:v>42552</c:v>
                </c:pt>
                <c:pt idx="19">
                  <c:v>42583</c:v>
                </c:pt>
                <c:pt idx="20">
                  <c:v>42614</c:v>
                </c:pt>
                <c:pt idx="21">
                  <c:v>42644</c:v>
                </c:pt>
                <c:pt idx="22">
                  <c:v>42675</c:v>
                </c:pt>
                <c:pt idx="23">
                  <c:v>42705</c:v>
                </c:pt>
                <c:pt idx="24">
                  <c:v>42736</c:v>
                </c:pt>
                <c:pt idx="25">
                  <c:v>42767</c:v>
                </c:pt>
                <c:pt idx="26">
                  <c:v>42795</c:v>
                </c:pt>
                <c:pt idx="27">
                  <c:v>42826</c:v>
                </c:pt>
                <c:pt idx="28">
                  <c:v>42856</c:v>
                </c:pt>
                <c:pt idx="29">
                  <c:v>42887</c:v>
                </c:pt>
                <c:pt idx="30">
                  <c:v>42917</c:v>
                </c:pt>
                <c:pt idx="31">
                  <c:v>42948</c:v>
                </c:pt>
                <c:pt idx="32">
                  <c:v>42979</c:v>
                </c:pt>
                <c:pt idx="33">
                  <c:v>43009</c:v>
                </c:pt>
                <c:pt idx="34">
                  <c:v>43040</c:v>
                </c:pt>
                <c:pt idx="35">
                  <c:v>43070</c:v>
                </c:pt>
                <c:pt idx="36">
                  <c:v>43101</c:v>
                </c:pt>
                <c:pt idx="37">
                  <c:v>43132</c:v>
                </c:pt>
                <c:pt idx="38">
                  <c:v>43160</c:v>
                </c:pt>
                <c:pt idx="39">
                  <c:v>43191</c:v>
                </c:pt>
                <c:pt idx="40">
                  <c:v>43221</c:v>
                </c:pt>
                <c:pt idx="41">
                  <c:v>43252</c:v>
                </c:pt>
                <c:pt idx="42">
                  <c:v>43282</c:v>
                </c:pt>
                <c:pt idx="43">
                  <c:v>43343</c:v>
                </c:pt>
                <c:pt idx="44">
                  <c:v>43344</c:v>
                </c:pt>
                <c:pt idx="45">
                  <c:v>43374</c:v>
                </c:pt>
                <c:pt idx="46">
                  <c:v>43405</c:v>
                </c:pt>
                <c:pt idx="47">
                  <c:v>43435</c:v>
                </c:pt>
                <c:pt idx="48">
                  <c:v>43466</c:v>
                </c:pt>
                <c:pt idx="49">
                  <c:v>43497</c:v>
                </c:pt>
                <c:pt idx="50">
                  <c:v>43525</c:v>
                </c:pt>
                <c:pt idx="51">
                  <c:v>43556</c:v>
                </c:pt>
                <c:pt idx="52">
                  <c:v>43586</c:v>
                </c:pt>
                <c:pt idx="53">
                  <c:v>43617</c:v>
                </c:pt>
                <c:pt idx="54">
                  <c:v>43647</c:v>
                </c:pt>
                <c:pt idx="55">
                  <c:v>43678</c:v>
                </c:pt>
                <c:pt idx="56">
                  <c:v>43709</c:v>
                </c:pt>
                <c:pt idx="57">
                  <c:v>43739</c:v>
                </c:pt>
                <c:pt idx="58">
                  <c:v>43770</c:v>
                </c:pt>
                <c:pt idx="59">
                  <c:v>43800</c:v>
                </c:pt>
                <c:pt idx="60">
                  <c:v>43831</c:v>
                </c:pt>
                <c:pt idx="61">
                  <c:v>43862</c:v>
                </c:pt>
                <c:pt idx="62">
                  <c:v>43921</c:v>
                </c:pt>
                <c:pt idx="63">
                  <c:v>43951</c:v>
                </c:pt>
                <c:pt idx="64">
                  <c:v>43982</c:v>
                </c:pt>
                <c:pt idx="65">
                  <c:v>44012</c:v>
                </c:pt>
                <c:pt idx="66">
                  <c:v>44043</c:v>
                </c:pt>
                <c:pt idx="67">
                  <c:v>44074</c:v>
                </c:pt>
              </c:numCache>
            </c:numRef>
          </c:cat>
          <c:val>
            <c:numRef>
              <c:f>'Gráfico 2.10'!$F$4:$F$71</c:f>
              <c:numCache>
                <c:formatCode>0%</c:formatCode>
                <c:ptCount val="68"/>
                <c:pt idx="0">
                  <c:v>9.5864305867848332E-2</c:v>
                </c:pt>
                <c:pt idx="1">
                  <c:v>8.6897061622637661E-2</c:v>
                </c:pt>
                <c:pt idx="2">
                  <c:v>9.5448433817477252E-2</c:v>
                </c:pt>
                <c:pt idx="3">
                  <c:v>6.9735361726803502E-2</c:v>
                </c:pt>
                <c:pt idx="4">
                  <c:v>6.3840729645538996E-2</c:v>
                </c:pt>
                <c:pt idx="5">
                  <c:v>3.5327940190329477E-2</c:v>
                </c:pt>
                <c:pt idx="6">
                  <c:v>2.9444411180862495E-2</c:v>
                </c:pt>
                <c:pt idx="7">
                  <c:v>-2.7363633132160281E-3</c:v>
                </c:pt>
                <c:pt idx="8">
                  <c:v>-2.6269908185033941E-2</c:v>
                </c:pt>
                <c:pt idx="9">
                  <c:v>-4.3911226238288914E-2</c:v>
                </c:pt>
                <c:pt idx="10">
                  <c:v>-6.2001697561332891E-2</c:v>
                </c:pt>
                <c:pt idx="11">
                  <c:v>-8.7536145149536448E-2</c:v>
                </c:pt>
                <c:pt idx="12">
                  <c:v>-5.2592068631222899E-2</c:v>
                </c:pt>
                <c:pt idx="13">
                  <c:v>-4.3341795865371679E-2</c:v>
                </c:pt>
                <c:pt idx="14">
                  <c:v>-4.1702807699923627E-2</c:v>
                </c:pt>
                <c:pt idx="15">
                  <c:v>-3.0299980691305906E-2</c:v>
                </c:pt>
                <c:pt idx="16">
                  <c:v>-2.9645320920517415E-2</c:v>
                </c:pt>
                <c:pt idx="17">
                  <c:v>6.4552381241120838E-3</c:v>
                </c:pt>
                <c:pt idx="18">
                  <c:v>1.1026671191134874E-2</c:v>
                </c:pt>
                <c:pt idx="19">
                  <c:v>5.9741757377736571E-2</c:v>
                </c:pt>
                <c:pt idx="20">
                  <c:v>9.709765258383185E-2</c:v>
                </c:pt>
                <c:pt idx="21">
                  <c:v>0.11808564976756353</c:v>
                </c:pt>
                <c:pt idx="22">
                  <c:v>0.13913349478045478</c:v>
                </c:pt>
                <c:pt idx="23">
                  <c:v>0.18068853178184741</c:v>
                </c:pt>
                <c:pt idx="24">
                  <c:v>0.14151612614900477</c:v>
                </c:pt>
                <c:pt idx="25">
                  <c:v>0.15467257712148919</c:v>
                </c:pt>
                <c:pt idx="26">
                  <c:v>0.17158047685323208</c:v>
                </c:pt>
                <c:pt idx="27">
                  <c:v>0.18318432733404322</c:v>
                </c:pt>
                <c:pt idx="28">
                  <c:v>0.16979548221527363</c:v>
                </c:pt>
                <c:pt idx="29">
                  <c:v>0.15563503199386863</c:v>
                </c:pt>
                <c:pt idx="30">
                  <c:v>0.14467025811155731</c:v>
                </c:pt>
                <c:pt idx="31">
                  <c:v>0.11240779394646849</c:v>
                </c:pt>
                <c:pt idx="32">
                  <c:v>9.0799120306010117E-2</c:v>
                </c:pt>
                <c:pt idx="33">
                  <c:v>9.2308433162488379E-2</c:v>
                </c:pt>
                <c:pt idx="34">
                  <c:v>9.7562779888211271E-2</c:v>
                </c:pt>
                <c:pt idx="35">
                  <c:v>9.146019638292624E-2</c:v>
                </c:pt>
                <c:pt idx="36">
                  <c:v>9.7633410038447721E-2</c:v>
                </c:pt>
                <c:pt idx="37">
                  <c:v>9.1560085895904697E-2</c:v>
                </c:pt>
                <c:pt idx="38">
                  <c:v>7.8968113404911389E-2</c:v>
                </c:pt>
                <c:pt idx="39">
                  <c:v>7.4977588342072465E-2</c:v>
                </c:pt>
                <c:pt idx="40">
                  <c:v>7.8614688950132905E-2</c:v>
                </c:pt>
                <c:pt idx="41">
                  <c:v>7.4196890761977441E-2</c:v>
                </c:pt>
                <c:pt idx="42">
                  <c:v>7.6878767594000585E-2</c:v>
                </c:pt>
                <c:pt idx="43">
                  <c:v>7.866342927625003E-2</c:v>
                </c:pt>
                <c:pt idx="44">
                  <c:v>8.5916642409544774E-2</c:v>
                </c:pt>
                <c:pt idx="45">
                  <c:v>7.0283152928327652E-2</c:v>
                </c:pt>
                <c:pt idx="46">
                  <c:v>6.27106602626335E-2</c:v>
                </c:pt>
                <c:pt idx="47">
                  <c:v>5.0990975757235768E-2</c:v>
                </c:pt>
                <c:pt idx="48">
                  <c:v>5.5575654021051912E-2</c:v>
                </c:pt>
                <c:pt idx="49">
                  <c:v>5.8346040392637466E-2</c:v>
                </c:pt>
                <c:pt idx="50">
                  <c:v>4.7088151694763658E-2</c:v>
                </c:pt>
                <c:pt idx="51">
                  <c:v>5.4835604654572156E-2</c:v>
                </c:pt>
                <c:pt idx="52">
                  <c:v>5.8399136337308422E-2</c:v>
                </c:pt>
                <c:pt idx="53">
                  <c:v>5.7365890407068187E-2</c:v>
                </c:pt>
                <c:pt idx="54">
                  <c:v>6.8945901202487114E-2</c:v>
                </c:pt>
                <c:pt idx="55">
                  <c:v>7.6067845237669962E-2</c:v>
                </c:pt>
                <c:pt idx="56">
                  <c:v>6.9836568631965301E-2</c:v>
                </c:pt>
                <c:pt idx="57">
                  <c:v>7.9138646479774311E-2</c:v>
                </c:pt>
                <c:pt idx="58">
                  <c:v>8.004103677467711E-2</c:v>
                </c:pt>
                <c:pt idx="59">
                  <c:v>8.6436541625027896E-2</c:v>
                </c:pt>
                <c:pt idx="60">
                  <c:v>9.4991197218508683E-2</c:v>
                </c:pt>
                <c:pt idx="61">
                  <c:v>9.5307182418902903E-2</c:v>
                </c:pt>
                <c:pt idx="62">
                  <c:v>6.9146900797993238E-2</c:v>
                </c:pt>
                <c:pt idx="63">
                  <c:v>6.2927595584354012E-2</c:v>
                </c:pt>
                <c:pt idx="64">
                  <c:v>6.8214784644747617E-2</c:v>
                </c:pt>
                <c:pt idx="65">
                  <c:v>7.1944149608948127E-2</c:v>
                </c:pt>
                <c:pt idx="66">
                  <c:v>6.9555647695699774E-2</c:v>
                </c:pt>
                <c:pt idx="67">
                  <c:v>7.422406019300376E-2</c:v>
                </c:pt>
              </c:numCache>
            </c:numRef>
          </c:val>
          <c:smooth val="1"/>
        </c:ser>
        <c:marker val="1"/>
        <c:axId val="124027648"/>
        <c:axId val="124029184"/>
      </c:lineChart>
      <c:dateAx>
        <c:axId val="124027648"/>
        <c:scaling>
          <c:orientation val="minMax"/>
          <c:max val="44012"/>
          <c:min val="42005"/>
        </c:scaling>
        <c:axPos val="b"/>
        <c:minorGridlines/>
        <c:numFmt formatCode="mmm\-yy" sourceLinked="1"/>
        <c:tickLblPos val="low"/>
        <c:spPr>
          <a:ln>
            <a:noFill/>
            <a:prstDash val="sysDot"/>
          </a:ln>
        </c:spPr>
        <c:txPr>
          <a:bodyPr/>
          <a:lstStyle/>
          <a:p>
            <a:pPr>
              <a:defRPr lang="es-ES" sz="700"/>
            </a:pPr>
            <a:endParaRPr lang="es-EC"/>
          </a:p>
        </c:txPr>
        <c:crossAx val="124029184"/>
        <c:crosses val="autoZero"/>
        <c:auto val="1"/>
        <c:lblOffset val="100"/>
        <c:majorUnit val="1"/>
        <c:majorTimeUnit val="months"/>
      </c:dateAx>
      <c:valAx>
        <c:axId val="124029184"/>
        <c:scaling>
          <c:orientation val="minMax"/>
        </c:scaling>
        <c:axPos val="l"/>
        <c:numFmt formatCode="0%" sourceLinked="1"/>
        <c:tickLblPos val="nextTo"/>
        <c:txPr>
          <a:bodyPr/>
          <a:lstStyle/>
          <a:p>
            <a:pPr>
              <a:defRPr lang="es-ES"/>
            </a:pPr>
            <a:endParaRPr lang="es-EC"/>
          </a:p>
        </c:txPr>
        <c:crossAx val="124027648"/>
        <c:crosses val="autoZero"/>
        <c:crossBetween val="between"/>
      </c:valAx>
      <c:spPr>
        <a:noFill/>
      </c:spPr>
    </c:plotArea>
    <c:legend>
      <c:legendPos val="b"/>
      <c:txPr>
        <a:bodyPr/>
        <a:lstStyle/>
        <a:p>
          <a:pPr>
            <a:defRPr lang="es-ES"/>
          </a:pPr>
          <a:endParaRPr lang="es-EC"/>
        </a:p>
      </c:txPr>
    </c:legend>
    <c:plotVisOnly val="1"/>
  </c:chart>
  <c:spPr>
    <a:noFill/>
    <a:ln>
      <a:noFill/>
    </a:ln>
  </c:spPr>
  <c:printSettings>
    <c:headerFooter/>
    <c:pageMargins b="0.750000000000001" l="0.70000000000000062" r="0.70000000000000062" t="0.750000000000001"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lang val="es-EC"/>
  <c:chart>
    <c:plotArea>
      <c:layout/>
      <c:lineChart>
        <c:grouping val="standard"/>
        <c:ser>
          <c:idx val="0"/>
          <c:order val="0"/>
          <c:tx>
            <c:strRef>
              <c:f>'Gráfico 2.11'!$B$4</c:f>
              <c:strCache>
                <c:ptCount val="1"/>
                <c:pt idx="0">
                  <c:v>TVA _Comercial  Productivo</c:v>
                </c:pt>
              </c:strCache>
            </c:strRef>
          </c:tx>
          <c:marker>
            <c:symbol val="none"/>
          </c:marker>
          <c:cat>
            <c:numRef>
              <c:f>'Gráfico 2.11'!$A$5:$A$46</c:f>
              <c:numCache>
                <c:formatCode>mmm\-yy</c:formatCode>
                <c:ptCount val="42"/>
                <c:pt idx="0">
                  <c:v>42766</c:v>
                </c:pt>
                <c:pt idx="1">
                  <c:v>42794</c:v>
                </c:pt>
                <c:pt idx="2">
                  <c:v>42825</c:v>
                </c:pt>
                <c:pt idx="3">
                  <c:v>42855</c:v>
                </c:pt>
                <c:pt idx="4">
                  <c:v>42886</c:v>
                </c:pt>
                <c:pt idx="5">
                  <c:v>42916</c:v>
                </c:pt>
                <c:pt idx="6">
                  <c:v>42947</c:v>
                </c:pt>
                <c:pt idx="7">
                  <c:v>42978</c:v>
                </c:pt>
                <c:pt idx="8">
                  <c:v>43008</c:v>
                </c:pt>
                <c:pt idx="9">
                  <c:v>43039</c:v>
                </c:pt>
                <c:pt idx="10">
                  <c:v>43069</c:v>
                </c:pt>
                <c:pt idx="11">
                  <c:v>43100</c:v>
                </c:pt>
                <c:pt idx="12">
                  <c:v>43131</c:v>
                </c:pt>
                <c:pt idx="13">
                  <c:v>43159</c:v>
                </c:pt>
                <c:pt idx="14">
                  <c:v>43190</c:v>
                </c:pt>
                <c:pt idx="15">
                  <c:v>43220</c:v>
                </c:pt>
                <c:pt idx="16">
                  <c:v>43251</c:v>
                </c:pt>
                <c:pt idx="17">
                  <c:v>43281</c:v>
                </c:pt>
                <c:pt idx="18">
                  <c:v>43312</c:v>
                </c:pt>
                <c:pt idx="19">
                  <c:v>43343</c:v>
                </c:pt>
                <c:pt idx="20">
                  <c:v>43373</c:v>
                </c:pt>
                <c:pt idx="21">
                  <c:v>43404</c:v>
                </c:pt>
                <c:pt idx="22">
                  <c:v>43434</c:v>
                </c:pt>
                <c:pt idx="23">
                  <c:v>43465</c:v>
                </c:pt>
                <c:pt idx="24">
                  <c:v>43496</c:v>
                </c:pt>
                <c:pt idx="25">
                  <c:v>43524</c:v>
                </c:pt>
                <c:pt idx="26">
                  <c:v>43555</c:v>
                </c:pt>
                <c:pt idx="27">
                  <c:v>43585</c:v>
                </c:pt>
                <c:pt idx="28">
                  <c:v>43616</c:v>
                </c:pt>
                <c:pt idx="29">
                  <c:v>43646</c:v>
                </c:pt>
                <c:pt idx="30">
                  <c:v>43677</c:v>
                </c:pt>
                <c:pt idx="31">
                  <c:v>43708</c:v>
                </c:pt>
                <c:pt idx="32">
                  <c:v>43738</c:v>
                </c:pt>
                <c:pt idx="33">
                  <c:v>43769</c:v>
                </c:pt>
                <c:pt idx="34">
                  <c:v>43799</c:v>
                </c:pt>
                <c:pt idx="35">
                  <c:v>43830</c:v>
                </c:pt>
                <c:pt idx="36">
                  <c:v>43861</c:v>
                </c:pt>
                <c:pt idx="37">
                  <c:v>43890</c:v>
                </c:pt>
                <c:pt idx="38">
                  <c:v>43921</c:v>
                </c:pt>
                <c:pt idx="39">
                  <c:v>43951</c:v>
                </c:pt>
                <c:pt idx="40">
                  <c:v>43982</c:v>
                </c:pt>
                <c:pt idx="41">
                  <c:v>44012</c:v>
                </c:pt>
              </c:numCache>
            </c:numRef>
          </c:cat>
          <c:val>
            <c:numRef>
              <c:f>'Gráfico 2.11'!$B$5:$B$46</c:f>
              <c:numCache>
                <c:formatCode>0.0%</c:formatCode>
                <c:ptCount val="42"/>
                <c:pt idx="0">
                  <c:v>8.4215560736158768E-2</c:v>
                </c:pt>
                <c:pt idx="1">
                  <c:v>0.10028253571689016</c:v>
                </c:pt>
                <c:pt idx="2">
                  <c:v>0.10908794541760547</c:v>
                </c:pt>
                <c:pt idx="3">
                  <c:v>0.13777453527791272</c:v>
                </c:pt>
                <c:pt idx="4">
                  <c:v>0.1660881193481456</c:v>
                </c:pt>
                <c:pt idx="5">
                  <c:v>0.1596170365519527</c:v>
                </c:pt>
                <c:pt idx="6">
                  <c:v>0.15909059914537682</c:v>
                </c:pt>
                <c:pt idx="7">
                  <c:v>0.18402642605564856</c:v>
                </c:pt>
                <c:pt idx="8">
                  <c:v>0.21516828561245371</c:v>
                </c:pt>
                <c:pt idx="9">
                  <c:v>0.20859666684548839</c:v>
                </c:pt>
                <c:pt idx="10">
                  <c:v>0.23370721978098064</c:v>
                </c:pt>
                <c:pt idx="11">
                  <c:v>0.21339387182661285</c:v>
                </c:pt>
                <c:pt idx="12">
                  <c:v>0.22972718965908756</c:v>
                </c:pt>
                <c:pt idx="13">
                  <c:v>0.19729659808384326</c:v>
                </c:pt>
                <c:pt idx="14">
                  <c:v>0.17914104761914751</c:v>
                </c:pt>
                <c:pt idx="15">
                  <c:v>0.16941426580442598</c:v>
                </c:pt>
                <c:pt idx="16">
                  <c:v>0.16181181813389633</c:v>
                </c:pt>
                <c:pt idx="17">
                  <c:v>0.16820968576212536</c:v>
                </c:pt>
                <c:pt idx="18">
                  <c:v>0.16802708482243989</c:v>
                </c:pt>
                <c:pt idx="19">
                  <c:v>0.16089792726154939</c:v>
                </c:pt>
                <c:pt idx="20">
                  <c:v>0.14779196733355549</c:v>
                </c:pt>
                <c:pt idx="21">
                  <c:v>0.12796120355854401</c:v>
                </c:pt>
                <c:pt idx="22">
                  <c:v>0.15464765560734839</c:v>
                </c:pt>
                <c:pt idx="23">
                  <c:v>0.13394402551636642</c:v>
                </c:pt>
                <c:pt idx="24">
                  <c:v>0.10135092152462399</c:v>
                </c:pt>
                <c:pt idx="25">
                  <c:v>0.11182015914740417</c:v>
                </c:pt>
                <c:pt idx="26">
                  <c:v>0.12103274054619528</c:v>
                </c:pt>
                <c:pt idx="27">
                  <c:v>9.9472518462718762E-2</c:v>
                </c:pt>
                <c:pt idx="28">
                  <c:v>8.7640718767924009E-2</c:v>
                </c:pt>
                <c:pt idx="29">
                  <c:v>8.500565530413362E-2</c:v>
                </c:pt>
                <c:pt idx="30">
                  <c:v>7.3034948152363999E-2</c:v>
                </c:pt>
                <c:pt idx="31">
                  <c:v>7.4683869929789815E-2</c:v>
                </c:pt>
                <c:pt idx="32">
                  <c:v>8.1265528822743516E-2</c:v>
                </c:pt>
                <c:pt idx="33">
                  <c:v>9.6103915676520879E-2</c:v>
                </c:pt>
                <c:pt idx="34">
                  <c:v>4.817998243653987E-2</c:v>
                </c:pt>
                <c:pt idx="35">
                  <c:v>4.2404409475006455E-2</c:v>
                </c:pt>
                <c:pt idx="36">
                  <c:v>4.4472219303009819E-2</c:v>
                </c:pt>
                <c:pt idx="37">
                  <c:v>4.3403364752574225E-2</c:v>
                </c:pt>
                <c:pt idx="38">
                  <c:v>3.7685081942736787E-2</c:v>
                </c:pt>
                <c:pt idx="39">
                  <c:v>1.5064534195886825E-2</c:v>
                </c:pt>
                <c:pt idx="40">
                  <c:v>3.7361352051658914E-2</c:v>
                </c:pt>
                <c:pt idx="41">
                  <c:v>4.3789013732834059E-2</c:v>
                </c:pt>
              </c:numCache>
            </c:numRef>
          </c:val>
        </c:ser>
        <c:ser>
          <c:idx val="1"/>
          <c:order val="1"/>
          <c:tx>
            <c:strRef>
              <c:f>'Gráfico 2.11'!$C$4</c:f>
              <c:strCache>
                <c:ptCount val="1"/>
                <c:pt idx="0">
                  <c:v>TVA _Microcrédito</c:v>
                </c:pt>
              </c:strCache>
            </c:strRef>
          </c:tx>
          <c:marker>
            <c:symbol val="none"/>
          </c:marker>
          <c:cat>
            <c:numRef>
              <c:f>'Gráfico 2.11'!$A$5:$A$46</c:f>
              <c:numCache>
                <c:formatCode>mmm\-yy</c:formatCode>
                <c:ptCount val="42"/>
                <c:pt idx="0">
                  <c:v>42766</c:v>
                </c:pt>
                <c:pt idx="1">
                  <c:v>42794</c:v>
                </c:pt>
                <c:pt idx="2">
                  <c:v>42825</c:v>
                </c:pt>
                <c:pt idx="3">
                  <c:v>42855</c:v>
                </c:pt>
                <c:pt idx="4">
                  <c:v>42886</c:v>
                </c:pt>
                <c:pt idx="5">
                  <c:v>42916</c:v>
                </c:pt>
                <c:pt idx="6">
                  <c:v>42947</c:v>
                </c:pt>
                <c:pt idx="7">
                  <c:v>42978</c:v>
                </c:pt>
                <c:pt idx="8">
                  <c:v>43008</c:v>
                </c:pt>
                <c:pt idx="9">
                  <c:v>43039</c:v>
                </c:pt>
                <c:pt idx="10">
                  <c:v>43069</c:v>
                </c:pt>
                <c:pt idx="11">
                  <c:v>43100</c:v>
                </c:pt>
                <c:pt idx="12">
                  <c:v>43131</c:v>
                </c:pt>
                <c:pt idx="13">
                  <c:v>43159</c:v>
                </c:pt>
                <c:pt idx="14">
                  <c:v>43190</c:v>
                </c:pt>
                <c:pt idx="15">
                  <c:v>43220</c:v>
                </c:pt>
                <c:pt idx="16">
                  <c:v>43251</c:v>
                </c:pt>
                <c:pt idx="17">
                  <c:v>43281</c:v>
                </c:pt>
                <c:pt idx="18">
                  <c:v>43312</c:v>
                </c:pt>
                <c:pt idx="19">
                  <c:v>43343</c:v>
                </c:pt>
                <c:pt idx="20">
                  <c:v>43373</c:v>
                </c:pt>
                <c:pt idx="21">
                  <c:v>43404</c:v>
                </c:pt>
                <c:pt idx="22">
                  <c:v>43434</c:v>
                </c:pt>
                <c:pt idx="23">
                  <c:v>43465</c:v>
                </c:pt>
                <c:pt idx="24">
                  <c:v>43496</c:v>
                </c:pt>
                <c:pt idx="25">
                  <c:v>43524</c:v>
                </c:pt>
                <c:pt idx="26">
                  <c:v>43555</c:v>
                </c:pt>
                <c:pt idx="27">
                  <c:v>43585</c:v>
                </c:pt>
                <c:pt idx="28">
                  <c:v>43616</c:v>
                </c:pt>
                <c:pt idx="29">
                  <c:v>43646</c:v>
                </c:pt>
                <c:pt idx="30">
                  <c:v>43677</c:v>
                </c:pt>
                <c:pt idx="31">
                  <c:v>43708</c:v>
                </c:pt>
                <c:pt idx="32">
                  <c:v>43738</c:v>
                </c:pt>
                <c:pt idx="33">
                  <c:v>43769</c:v>
                </c:pt>
                <c:pt idx="34">
                  <c:v>43799</c:v>
                </c:pt>
                <c:pt idx="35">
                  <c:v>43830</c:v>
                </c:pt>
                <c:pt idx="36">
                  <c:v>43861</c:v>
                </c:pt>
                <c:pt idx="37">
                  <c:v>43890</c:v>
                </c:pt>
                <c:pt idx="38">
                  <c:v>43921</c:v>
                </c:pt>
                <c:pt idx="39">
                  <c:v>43951</c:v>
                </c:pt>
                <c:pt idx="40">
                  <c:v>43982</c:v>
                </c:pt>
                <c:pt idx="41">
                  <c:v>44012</c:v>
                </c:pt>
              </c:numCache>
            </c:numRef>
          </c:cat>
          <c:val>
            <c:numRef>
              <c:f>'Gráfico 2.11'!$C$5:$C$46</c:f>
              <c:numCache>
                <c:formatCode>0.0%</c:formatCode>
                <c:ptCount val="42"/>
                <c:pt idx="0">
                  <c:v>5.4127573625228242E-2</c:v>
                </c:pt>
                <c:pt idx="1">
                  <c:v>7.8150422649406526E-2</c:v>
                </c:pt>
                <c:pt idx="2">
                  <c:v>0.10574993383909703</c:v>
                </c:pt>
                <c:pt idx="3">
                  <c:v>0.12042361061341955</c:v>
                </c:pt>
                <c:pt idx="4">
                  <c:v>0.16064105652463478</c:v>
                </c:pt>
                <c:pt idx="5">
                  <c:v>0.16712698756024391</c:v>
                </c:pt>
                <c:pt idx="6">
                  <c:v>0.15927209986586477</c:v>
                </c:pt>
                <c:pt idx="7">
                  <c:v>0.17470327609068237</c:v>
                </c:pt>
                <c:pt idx="8">
                  <c:v>0.18214928488514492</c:v>
                </c:pt>
                <c:pt idx="9">
                  <c:v>0.20387661845120264</c:v>
                </c:pt>
                <c:pt idx="10">
                  <c:v>0.2132257313246928</c:v>
                </c:pt>
                <c:pt idx="11">
                  <c:v>0.22934475502682461</c:v>
                </c:pt>
                <c:pt idx="12">
                  <c:v>0.24398259033196834</c:v>
                </c:pt>
                <c:pt idx="13">
                  <c:v>0.23449158936914549</c:v>
                </c:pt>
                <c:pt idx="14">
                  <c:v>0.23032412312739781</c:v>
                </c:pt>
                <c:pt idx="15">
                  <c:v>0.23126448432126034</c:v>
                </c:pt>
                <c:pt idx="16">
                  <c:v>0.24505662478207157</c:v>
                </c:pt>
                <c:pt idx="17">
                  <c:v>0.23567133221030834</c:v>
                </c:pt>
                <c:pt idx="18">
                  <c:v>0.23099766487586049</c:v>
                </c:pt>
                <c:pt idx="19">
                  <c:v>0.23164615624627194</c:v>
                </c:pt>
                <c:pt idx="20">
                  <c:v>0.22406873564253882</c:v>
                </c:pt>
                <c:pt idx="21">
                  <c:v>0.21303939303465103</c:v>
                </c:pt>
                <c:pt idx="22">
                  <c:v>0.20865641574262406</c:v>
                </c:pt>
                <c:pt idx="23">
                  <c:v>0.19085549554381354</c:v>
                </c:pt>
                <c:pt idx="24">
                  <c:v>0.18664419720677539</c:v>
                </c:pt>
                <c:pt idx="25">
                  <c:v>0.19838158330709388</c:v>
                </c:pt>
                <c:pt idx="26">
                  <c:v>0.18703989268468635</c:v>
                </c:pt>
                <c:pt idx="27">
                  <c:v>0.18211026680546749</c:v>
                </c:pt>
                <c:pt idx="28">
                  <c:v>0.17629015999278308</c:v>
                </c:pt>
                <c:pt idx="29">
                  <c:v>0.170874368844673</c:v>
                </c:pt>
                <c:pt idx="30">
                  <c:v>0.16501450654073468</c:v>
                </c:pt>
                <c:pt idx="31">
                  <c:v>0.18143598245303583</c:v>
                </c:pt>
                <c:pt idx="32">
                  <c:v>0.18260164007720148</c:v>
                </c:pt>
                <c:pt idx="33">
                  <c:v>0.16772659323794636</c:v>
                </c:pt>
                <c:pt idx="34">
                  <c:v>0.17103250870402387</c:v>
                </c:pt>
                <c:pt idx="35">
                  <c:v>0.1641890037508007</c:v>
                </c:pt>
                <c:pt idx="36">
                  <c:v>0.16234690673087004</c:v>
                </c:pt>
                <c:pt idx="37">
                  <c:v>0.14779272611119332</c:v>
                </c:pt>
                <c:pt idx="38">
                  <c:v>0.11802261169710637</c:v>
                </c:pt>
                <c:pt idx="39">
                  <c:v>8.5965798934787285E-2</c:v>
                </c:pt>
                <c:pt idx="40">
                  <c:v>8.2717560204605745E-2</c:v>
                </c:pt>
                <c:pt idx="41">
                  <c:v>7.8993868093394148E-2</c:v>
                </c:pt>
              </c:numCache>
            </c:numRef>
          </c:val>
        </c:ser>
        <c:ser>
          <c:idx val="2"/>
          <c:order val="2"/>
          <c:tx>
            <c:strRef>
              <c:f>'Gráfico 2.11'!$D$4</c:f>
              <c:strCache>
                <c:ptCount val="1"/>
                <c:pt idx="0">
                  <c:v>TVA _Consumo</c:v>
                </c:pt>
              </c:strCache>
            </c:strRef>
          </c:tx>
          <c:marker>
            <c:symbol val="none"/>
          </c:marker>
          <c:cat>
            <c:numRef>
              <c:f>'Gráfico 2.11'!$A$5:$A$46</c:f>
              <c:numCache>
                <c:formatCode>mmm\-yy</c:formatCode>
                <c:ptCount val="42"/>
                <c:pt idx="0">
                  <c:v>42766</c:v>
                </c:pt>
                <c:pt idx="1">
                  <c:v>42794</c:v>
                </c:pt>
                <c:pt idx="2">
                  <c:v>42825</c:v>
                </c:pt>
                <c:pt idx="3">
                  <c:v>42855</c:v>
                </c:pt>
                <c:pt idx="4">
                  <c:v>42886</c:v>
                </c:pt>
                <c:pt idx="5">
                  <c:v>42916</c:v>
                </c:pt>
                <c:pt idx="6">
                  <c:v>42947</c:v>
                </c:pt>
                <c:pt idx="7">
                  <c:v>42978</c:v>
                </c:pt>
                <c:pt idx="8">
                  <c:v>43008</c:v>
                </c:pt>
                <c:pt idx="9">
                  <c:v>43039</c:v>
                </c:pt>
                <c:pt idx="10">
                  <c:v>43069</c:v>
                </c:pt>
                <c:pt idx="11">
                  <c:v>43100</c:v>
                </c:pt>
                <c:pt idx="12">
                  <c:v>43131</c:v>
                </c:pt>
                <c:pt idx="13">
                  <c:v>43159</c:v>
                </c:pt>
                <c:pt idx="14">
                  <c:v>43190</c:v>
                </c:pt>
                <c:pt idx="15">
                  <c:v>43220</c:v>
                </c:pt>
                <c:pt idx="16">
                  <c:v>43251</c:v>
                </c:pt>
                <c:pt idx="17">
                  <c:v>43281</c:v>
                </c:pt>
                <c:pt idx="18">
                  <c:v>43312</c:v>
                </c:pt>
                <c:pt idx="19">
                  <c:v>43343</c:v>
                </c:pt>
                <c:pt idx="20">
                  <c:v>43373</c:v>
                </c:pt>
                <c:pt idx="21">
                  <c:v>43404</c:v>
                </c:pt>
                <c:pt idx="22">
                  <c:v>43434</c:v>
                </c:pt>
                <c:pt idx="23">
                  <c:v>43465</c:v>
                </c:pt>
                <c:pt idx="24">
                  <c:v>43496</c:v>
                </c:pt>
                <c:pt idx="25">
                  <c:v>43524</c:v>
                </c:pt>
                <c:pt idx="26">
                  <c:v>43555</c:v>
                </c:pt>
                <c:pt idx="27">
                  <c:v>43585</c:v>
                </c:pt>
                <c:pt idx="28">
                  <c:v>43616</c:v>
                </c:pt>
                <c:pt idx="29">
                  <c:v>43646</c:v>
                </c:pt>
                <c:pt idx="30">
                  <c:v>43677</c:v>
                </c:pt>
                <c:pt idx="31">
                  <c:v>43708</c:v>
                </c:pt>
                <c:pt idx="32">
                  <c:v>43738</c:v>
                </c:pt>
                <c:pt idx="33">
                  <c:v>43769</c:v>
                </c:pt>
                <c:pt idx="34">
                  <c:v>43799</c:v>
                </c:pt>
                <c:pt idx="35">
                  <c:v>43830</c:v>
                </c:pt>
                <c:pt idx="36">
                  <c:v>43861</c:v>
                </c:pt>
                <c:pt idx="37">
                  <c:v>43890</c:v>
                </c:pt>
                <c:pt idx="38">
                  <c:v>43921</c:v>
                </c:pt>
                <c:pt idx="39">
                  <c:v>43951</c:v>
                </c:pt>
                <c:pt idx="40">
                  <c:v>43982</c:v>
                </c:pt>
                <c:pt idx="41">
                  <c:v>44012</c:v>
                </c:pt>
              </c:numCache>
            </c:numRef>
          </c:cat>
          <c:val>
            <c:numRef>
              <c:f>'Gráfico 2.11'!$D$5:$D$46</c:f>
              <c:numCache>
                <c:formatCode>0.0%</c:formatCode>
                <c:ptCount val="42"/>
                <c:pt idx="0">
                  <c:v>6.8515408546639067E-2</c:v>
                </c:pt>
                <c:pt idx="1">
                  <c:v>9.4768477914765059E-2</c:v>
                </c:pt>
                <c:pt idx="2">
                  <c:v>0.11437571012340642</c:v>
                </c:pt>
                <c:pt idx="3">
                  <c:v>0.14493788425038856</c:v>
                </c:pt>
                <c:pt idx="4">
                  <c:v>0.17029588706129717</c:v>
                </c:pt>
                <c:pt idx="5">
                  <c:v>0.17407065587753445</c:v>
                </c:pt>
                <c:pt idx="6">
                  <c:v>0.18556762389891346</c:v>
                </c:pt>
                <c:pt idx="7">
                  <c:v>0.14779051499880191</c:v>
                </c:pt>
                <c:pt idx="8">
                  <c:v>0.15752682158354747</c:v>
                </c:pt>
                <c:pt idx="9">
                  <c:v>0.17043406268234196</c:v>
                </c:pt>
                <c:pt idx="10">
                  <c:v>0.18456547124486633</c:v>
                </c:pt>
                <c:pt idx="11">
                  <c:v>0.18948247671495366</c:v>
                </c:pt>
                <c:pt idx="12">
                  <c:v>0.20480905233380464</c:v>
                </c:pt>
                <c:pt idx="13">
                  <c:v>0.21792815023911127</c:v>
                </c:pt>
                <c:pt idx="14">
                  <c:v>0.23086062818367004</c:v>
                </c:pt>
                <c:pt idx="15">
                  <c:v>0.22758390945224982</c:v>
                </c:pt>
                <c:pt idx="16">
                  <c:v>0.23576696784423379</c:v>
                </c:pt>
                <c:pt idx="17">
                  <c:v>0.24035106433072251</c:v>
                </c:pt>
                <c:pt idx="18">
                  <c:v>0.2411366932233554</c:v>
                </c:pt>
                <c:pt idx="19">
                  <c:v>0.23773896130163807</c:v>
                </c:pt>
                <c:pt idx="20">
                  <c:v>0.2322338612593462</c:v>
                </c:pt>
                <c:pt idx="21">
                  <c:v>0.22460910944935386</c:v>
                </c:pt>
                <c:pt idx="22">
                  <c:v>0.21292773687441247</c:v>
                </c:pt>
                <c:pt idx="23">
                  <c:v>0.20263928517795438</c:v>
                </c:pt>
                <c:pt idx="24">
                  <c:v>0.19993252767763847</c:v>
                </c:pt>
                <c:pt idx="25">
                  <c:v>0.19307268767685515</c:v>
                </c:pt>
                <c:pt idx="26">
                  <c:v>0.17499075283791532</c:v>
                </c:pt>
                <c:pt idx="27">
                  <c:v>0.16830269383166341</c:v>
                </c:pt>
                <c:pt idx="28">
                  <c:v>0.16314535722045553</c:v>
                </c:pt>
                <c:pt idx="29">
                  <c:v>0.16003030871189505</c:v>
                </c:pt>
                <c:pt idx="30">
                  <c:v>0.16061997826458607</c:v>
                </c:pt>
                <c:pt idx="31">
                  <c:v>0.16359380468043994</c:v>
                </c:pt>
                <c:pt idx="32">
                  <c:v>0.16302670914566342</c:v>
                </c:pt>
                <c:pt idx="33">
                  <c:v>0.15326351109630787</c:v>
                </c:pt>
                <c:pt idx="34">
                  <c:v>0.15129815452048834</c:v>
                </c:pt>
                <c:pt idx="35">
                  <c:v>0.15983338465271446</c:v>
                </c:pt>
                <c:pt idx="36">
                  <c:v>0.16147433053689864</c:v>
                </c:pt>
                <c:pt idx="37">
                  <c:v>0.16537063907551275</c:v>
                </c:pt>
                <c:pt idx="38">
                  <c:v>0.15809495357580094</c:v>
                </c:pt>
                <c:pt idx="39">
                  <c:v>0.12373595622129363</c:v>
                </c:pt>
                <c:pt idx="40">
                  <c:v>8.8088011933453059E-2</c:v>
                </c:pt>
                <c:pt idx="41">
                  <c:v>6.5093717106845084E-2</c:v>
                </c:pt>
              </c:numCache>
            </c:numRef>
          </c:val>
        </c:ser>
        <c:ser>
          <c:idx val="3"/>
          <c:order val="3"/>
          <c:tx>
            <c:strRef>
              <c:f>'Gráfico 2.11'!$E$4</c:f>
              <c:strCache>
                <c:ptCount val="1"/>
                <c:pt idx="0">
                  <c:v>TVA _Vivienda</c:v>
                </c:pt>
              </c:strCache>
            </c:strRef>
          </c:tx>
          <c:marker>
            <c:symbol val="none"/>
          </c:marker>
          <c:cat>
            <c:numRef>
              <c:f>'Gráfico 2.11'!$A$5:$A$46</c:f>
              <c:numCache>
                <c:formatCode>mmm\-yy</c:formatCode>
                <c:ptCount val="42"/>
                <c:pt idx="0">
                  <c:v>42766</c:v>
                </c:pt>
                <c:pt idx="1">
                  <c:v>42794</c:v>
                </c:pt>
                <c:pt idx="2">
                  <c:v>42825</c:v>
                </c:pt>
                <c:pt idx="3">
                  <c:v>42855</c:v>
                </c:pt>
                <c:pt idx="4">
                  <c:v>42886</c:v>
                </c:pt>
                <c:pt idx="5">
                  <c:v>42916</c:v>
                </c:pt>
                <c:pt idx="6">
                  <c:v>42947</c:v>
                </c:pt>
                <c:pt idx="7">
                  <c:v>42978</c:v>
                </c:pt>
                <c:pt idx="8">
                  <c:v>43008</c:v>
                </c:pt>
                <c:pt idx="9">
                  <c:v>43039</c:v>
                </c:pt>
                <c:pt idx="10">
                  <c:v>43069</c:v>
                </c:pt>
                <c:pt idx="11">
                  <c:v>43100</c:v>
                </c:pt>
                <c:pt idx="12">
                  <c:v>43131</c:v>
                </c:pt>
                <c:pt idx="13">
                  <c:v>43159</c:v>
                </c:pt>
                <c:pt idx="14">
                  <c:v>43190</c:v>
                </c:pt>
                <c:pt idx="15">
                  <c:v>43220</c:v>
                </c:pt>
                <c:pt idx="16">
                  <c:v>43251</c:v>
                </c:pt>
                <c:pt idx="17">
                  <c:v>43281</c:v>
                </c:pt>
                <c:pt idx="18">
                  <c:v>43312</c:v>
                </c:pt>
                <c:pt idx="19">
                  <c:v>43343</c:v>
                </c:pt>
                <c:pt idx="20">
                  <c:v>43373</c:v>
                </c:pt>
                <c:pt idx="21">
                  <c:v>43404</c:v>
                </c:pt>
                <c:pt idx="22">
                  <c:v>43434</c:v>
                </c:pt>
                <c:pt idx="23">
                  <c:v>43465</c:v>
                </c:pt>
                <c:pt idx="24">
                  <c:v>43496</c:v>
                </c:pt>
                <c:pt idx="25">
                  <c:v>43524</c:v>
                </c:pt>
                <c:pt idx="26">
                  <c:v>43555</c:v>
                </c:pt>
                <c:pt idx="27">
                  <c:v>43585</c:v>
                </c:pt>
                <c:pt idx="28">
                  <c:v>43616</c:v>
                </c:pt>
                <c:pt idx="29">
                  <c:v>43646</c:v>
                </c:pt>
                <c:pt idx="30">
                  <c:v>43677</c:v>
                </c:pt>
                <c:pt idx="31">
                  <c:v>43708</c:v>
                </c:pt>
                <c:pt idx="32">
                  <c:v>43738</c:v>
                </c:pt>
                <c:pt idx="33">
                  <c:v>43769</c:v>
                </c:pt>
                <c:pt idx="34">
                  <c:v>43799</c:v>
                </c:pt>
                <c:pt idx="35">
                  <c:v>43830</c:v>
                </c:pt>
                <c:pt idx="36">
                  <c:v>43861</c:v>
                </c:pt>
                <c:pt idx="37">
                  <c:v>43890</c:v>
                </c:pt>
                <c:pt idx="38">
                  <c:v>43921</c:v>
                </c:pt>
                <c:pt idx="39">
                  <c:v>43951</c:v>
                </c:pt>
                <c:pt idx="40">
                  <c:v>43982</c:v>
                </c:pt>
                <c:pt idx="41">
                  <c:v>44012</c:v>
                </c:pt>
              </c:numCache>
            </c:numRef>
          </c:cat>
          <c:val>
            <c:numRef>
              <c:f>'Gráfico 2.11'!$E$5:$E$46</c:f>
              <c:numCache>
                <c:formatCode>0.0%</c:formatCode>
                <c:ptCount val="42"/>
                <c:pt idx="0">
                  <c:v>0.10322160637268674</c:v>
                </c:pt>
                <c:pt idx="1">
                  <c:v>0.10015326361341548</c:v>
                </c:pt>
                <c:pt idx="2">
                  <c:v>0.1310320837737966</c:v>
                </c:pt>
                <c:pt idx="3">
                  <c:v>0.14272921745186795</c:v>
                </c:pt>
                <c:pt idx="4">
                  <c:v>0.16020227674724441</c:v>
                </c:pt>
                <c:pt idx="5">
                  <c:v>0.14814144845690613</c:v>
                </c:pt>
                <c:pt idx="6">
                  <c:v>0.13157532478706013</c:v>
                </c:pt>
                <c:pt idx="7">
                  <c:v>0.11775638482260331</c:v>
                </c:pt>
                <c:pt idx="8">
                  <c:v>0.13140311804008942</c:v>
                </c:pt>
                <c:pt idx="9">
                  <c:v>0.15750005213438145</c:v>
                </c:pt>
                <c:pt idx="10">
                  <c:v>0.16557597861450168</c:v>
                </c:pt>
                <c:pt idx="11">
                  <c:v>0.15068118891013849</c:v>
                </c:pt>
                <c:pt idx="12">
                  <c:v>0.15454090957520927</c:v>
                </c:pt>
                <c:pt idx="13">
                  <c:v>0.15579903137778706</c:v>
                </c:pt>
                <c:pt idx="14">
                  <c:v>0.13104572161221895</c:v>
                </c:pt>
                <c:pt idx="15">
                  <c:v>0.12599438002137142</c:v>
                </c:pt>
                <c:pt idx="16">
                  <c:v>0.12413755360360912</c:v>
                </c:pt>
                <c:pt idx="17">
                  <c:v>0.12838544068369728</c:v>
                </c:pt>
                <c:pt idx="18">
                  <c:v>0.12600837876264981</c:v>
                </c:pt>
                <c:pt idx="19">
                  <c:v>0.1236557934461755</c:v>
                </c:pt>
                <c:pt idx="20">
                  <c:v>0.11488438246895094</c:v>
                </c:pt>
                <c:pt idx="21">
                  <c:v>0.12078781240091097</c:v>
                </c:pt>
                <c:pt idx="22">
                  <c:v>0.1180609879247323</c:v>
                </c:pt>
                <c:pt idx="23">
                  <c:v>0.13457129188298467</c:v>
                </c:pt>
                <c:pt idx="24">
                  <c:v>0.14142927116682835</c:v>
                </c:pt>
                <c:pt idx="25">
                  <c:v>0.14687573117036901</c:v>
                </c:pt>
                <c:pt idx="26">
                  <c:v>0.15015255745624567</c:v>
                </c:pt>
                <c:pt idx="27">
                  <c:v>0.15473190277851012</c:v>
                </c:pt>
                <c:pt idx="28">
                  <c:v>0.15294416296610569</c:v>
                </c:pt>
                <c:pt idx="29">
                  <c:v>0.14257156673772831</c:v>
                </c:pt>
                <c:pt idx="30">
                  <c:v>0.14357241248919639</c:v>
                </c:pt>
                <c:pt idx="31">
                  <c:v>0.14065056330721859</c:v>
                </c:pt>
                <c:pt idx="32">
                  <c:v>0.13682036983454782</c:v>
                </c:pt>
                <c:pt idx="33">
                  <c:v>0.12030863205272468</c:v>
                </c:pt>
                <c:pt idx="34">
                  <c:v>0.10170176091388128</c:v>
                </c:pt>
                <c:pt idx="35">
                  <c:v>9.7395356682148382E-2</c:v>
                </c:pt>
                <c:pt idx="36">
                  <c:v>9.5925170406487847E-2</c:v>
                </c:pt>
                <c:pt idx="37">
                  <c:v>9.2021031612331106E-2</c:v>
                </c:pt>
                <c:pt idx="38">
                  <c:v>6.4198887902950696E-2</c:v>
                </c:pt>
                <c:pt idx="39">
                  <c:v>2.4631156647703323E-2</c:v>
                </c:pt>
                <c:pt idx="40">
                  <c:v>1.0402622824241092E-2</c:v>
                </c:pt>
                <c:pt idx="41">
                  <c:v>1.0428992539649018E-2</c:v>
                </c:pt>
              </c:numCache>
            </c:numRef>
          </c:val>
        </c:ser>
        <c:ser>
          <c:idx val="4"/>
          <c:order val="4"/>
          <c:tx>
            <c:strRef>
              <c:f>'Gráfico 2.11'!$F$4</c:f>
              <c:strCache>
                <c:ptCount val="1"/>
                <c:pt idx="0">
                  <c:v>TVA _Educativo</c:v>
                </c:pt>
              </c:strCache>
            </c:strRef>
          </c:tx>
          <c:marker>
            <c:symbol val="none"/>
          </c:marker>
          <c:cat>
            <c:numRef>
              <c:f>'Gráfico 2.11'!$A$5:$A$46</c:f>
              <c:numCache>
                <c:formatCode>mmm\-yy</c:formatCode>
                <c:ptCount val="42"/>
                <c:pt idx="0">
                  <c:v>42766</c:v>
                </c:pt>
                <c:pt idx="1">
                  <c:v>42794</c:v>
                </c:pt>
                <c:pt idx="2">
                  <c:v>42825</c:v>
                </c:pt>
                <c:pt idx="3">
                  <c:v>42855</c:v>
                </c:pt>
                <c:pt idx="4">
                  <c:v>42886</c:v>
                </c:pt>
                <c:pt idx="5">
                  <c:v>42916</c:v>
                </c:pt>
                <c:pt idx="6">
                  <c:v>42947</c:v>
                </c:pt>
                <c:pt idx="7">
                  <c:v>42978</c:v>
                </c:pt>
                <c:pt idx="8">
                  <c:v>43008</c:v>
                </c:pt>
                <c:pt idx="9">
                  <c:v>43039</c:v>
                </c:pt>
                <c:pt idx="10">
                  <c:v>43069</c:v>
                </c:pt>
                <c:pt idx="11">
                  <c:v>43100</c:v>
                </c:pt>
                <c:pt idx="12">
                  <c:v>43131</c:v>
                </c:pt>
                <c:pt idx="13">
                  <c:v>43159</c:v>
                </c:pt>
                <c:pt idx="14">
                  <c:v>43190</c:v>
                </c:pt>
                <c:pt idx="15">
                  <c:v>43220</c:v>
                </c:pt>
                <c:pt idx="16">
                  <c:v>43251</c:v>
                </c:pt>
                <c:pt idx="17">
                  <c:v>43281</c:v>
                </c:pt>
                <c:pt idx="18">
                  <c:v>43312</c:v>
                </c:pt>
                <c:pt idx="19">
                  <c:v>43343</c:v>
                </c:pt>
                <c:pt idx="20">
                  <c:v>43373</c:v>
                </c:pt>
                <c:pt idx="21">
                  <c:v>43404</c:v>
                </c:pt>
                <c:pt idx="22">
                  <c:v>43434</c:v>
                </c:pt>
                <c:pt idx="23">
                  <c:v>43465</c:v>
                </c:pt>
                <c:pt idx="24">
                  <c:v>43496</c:v>
                </c:pt>
                <c:pt idx="25">
                  <c:v>43524</c:v>
                </c:pt>
                <c:pt idx="26">
                  <c:v>43555</c:v>
                </c:pt>
                <c:pt idx="27">
                  <c:v>43585</c:v>
                </c:pt>
                <c:pt idx="28">
                  <c:v>43616</c:v>
                </c:pt>
                <c:pt idx="29">
                  <c:v>43646</c:v>
                </c:pt>
                <c:pt idx="30">
                  <c:v>43677</c:v>
                </c:pt>
                <c:pt idx="31">
                  <c:v>43708</c:v>
                </c:pt>
                <c:pt idx="32">
                  <c:v>43738</c:v>
                </c:pt>
                <c:pt idx="33">
                  <c:v>43769</c:v>
                </c:pt>
                <c:pt idx="34">
                  <c:v>43799</c:v>
                </c:pt>
                <c:pt idx="35">
                  <c:v>43830</c:v>
                </c:pt>
                <c:pt idx="36">
                  <c:v>43861</c:v>
                </c:pt>
                <c:pt idx="37">
                  <c:v>43890</c:v>
                </c:pt>
                <c:pt idx="38">
                  <c:v>43921</c:v>
                </c:pt>
                <c:pt idx="39">
                  <c:v>43951</c:v>
                </c:pt>
                <c:pt idx="40">
                  <c:v>43982</c:v>
                </c:pt>
                <c:pt idx="41">
                  <c:v>44012</c:v>
                </c:pt>
              </c:numCache>
            </c:numRef>
          </c:cat>
          <c:val>
            <c:numRef>
              <c:f>'Gráfico 2.11'!$F$5:$F$46</c:f>
              <c:numCache>
                <c:formatCode>0.0%</c:formatCode>
                <c:ptCount val="42"/>
                <c:pt idx="0">
                  <c:v>5.8712778080561552E-3</c:v>
                </c:pt>
                <c:pt idx="1">
                  <c:v>1.9799039746572571E-3</c:v>
                </c:pt>
                <c:pt idx="2">
                  <c:v>3.5149384885764892E-3</c:v>
                </c:pt>
                <c:pt idx="3">
                  <c:v>1.3104539610326118E-3</c:v>
                </c:pt>
                <c:pt idx="4">
                  <c:v>1.5409852363672629E-3</c:v>
                </c:pt>
                <c:pt idx="5">
                  <c:v>7.8957956145644399E-3</c:v>
                </c:pt>
                <c:pt idx="6">
                  <c:v>2.5436961668261495E-3</c:v>
                </c:pt>
                <c:pt idx="7">
                  <c:v>7.3939000324733011E-3</c:v>
                </c:pt>
                <c:pt idx="8">
                  <c:v>3.1904972267229252E-4</c:v>
                </c:pt>
                <c:pt idx="9">
                  <c:v>9.9589347628298418E-3</c:v>
                </c:pt>
                <c:pt idx="10">
                  <c:v>1.2724977099992539E-2</c:v>
                </c:pt>
                <c:pt idx="11">
                  <c:v>7.2833923988757628E-3</c:v>
                </c:pt>
                <c:pt idx="12">
                  <c:v>1.2215846119744937E-2</c:v>
                </c:pt>
                <c:pt idx="13">
                  <c:v>5.3104776959936205E-3</c:v>
                </c:pt>
                <c:pt idx="14">
                  <c:v>1.7611800399595437E-2</c:v>
                </c:pt>
                <c:pt idx="15">
                  <c:v>9.6797293626687386E-3</c:v>
                </c:pt>
                <c:pt idx="16">
                  <c:v>5.3851498908080607E-3</c:v>
                </c:pt>
                <c:pt idx="17">
                  <c:v>8.6323037772565725E-3</c:v>
                </c:pt>
                <c:pt idx="18">
                  <c:v>5.4513025347299703E-3</c:v>
                </c:pt>
                <c:pt idx="19">
                  <c:v>-2.2564407746287411E-3</c:v>
                </c:pt>
                <c:pt idx="20">
                  <c:v>-1.1653867857405865E-2</c:v>
                </c:pt>
                <c:pt idx="21">
                  <c:v>-2.7317880794701918E-2</c:v>
                </c:pt>
                <c:pt idx="22">
                  <c:v>-2.9579289608135582E-2</c:v>
                </c:pt>
                <c:pt idx="23">
                  <c:v>-3.4042656443355322E-2</c:v>
                </c:pt>
                <c:pt idx="24">
                  <c:v>-3.5304995255359128E-2</c:v>
                </c:pt>
                <c:pt idx="25">
                  <c:v>-2.24810201223558E-2</c:v>
                </c:pt>
                <c:pt idx="26">
                  <c:v>-3.5438128711671325E-2</c:v>
                </c:pt>
                <c:pt idx="27">
                  <c:v>-1.7364083249773279E-3</c:v>
                </c:pt>
                <c:pt idx="28">
                  <c:v>-1.7278404462764759E-3</c:v>
                </c:pt>
                <c:pt idx="29">
                  <c:v>-5.5901850202829499E-3</c:v>
                </c:pt>
                <c:pt idx="30">
                  <c:v>-1.1742954227462784E-3</c:v>
                </c:pt>
                <c:pt idx="31">
                  <c:v>1.3693523534966924E-2</c:v>
                </c:pt>
                <c:pt idx="32">
                  <c:v>1.8170985999404213E-2</c:v>
                </c:pt>
                <c:pt idx="33">
                  <c:v>2.9637046307884794E-2</c:v>
                </c:pt>
                <c:pt idx="34">
                  <c:v>3.0304557019422199E-2</c:v>
                </c:pt>
                <c:pt idx="35">
                  <c:v>2.0271288620949495E-2</c:v>
                </c:pt>
                <c:pt idx="36">
                  <c:v>1.6898708635996889E-2</c:v>
                </c:pt>
                <c:pt idx="37">
                  <c:v>8.6713919469161155E-3</c:v>
                </c:pt>
                <c:pt idx="38">
                  <c:v>5.6040007036412464E-3</c:v>
                </c:pt>
                <c:pt idx="39">
                  <c:v>-3.1505708265961128E-2</c:v>
                </c:pt>
                <c:pt idx="40">
                  <c:v>-4.9922112602922765E-2</c:v>
                </c:pt>
                <c:pt idx="41">
                  <c:v>-4.7584697278742344E-2</c:v>
                </c:pt>
              </c:numCache>
            </c:numRef>
          </c:val>
        </c:ser>
        <c:marker val="1"/>
        <c:axId val="124761216"/>
        <c:axId val="124762752"/>
      </c:lineChart>
      <c:dateAx>
        <c:axId val="124761216"/>
        <c:scaling>
          <c:orientation val="minMax"/>
        </c:scaling>
        <c:axPos val="b"/>
        <c:numFmt formatCode="mmm\-yy" sourceLinked="1"/>
        <c:tickLblPos val="low"/>
        <c:txPr>
          <a:bodyPr/>
          <a:lstStyle/>
          <a:p>
            <a:pPr>
              <a:defRPr lang="es-ES"/>
            </a:pPr>
            <a:endParaRPr lang="es-EC"/>
          </a:p>
        </c:txPr>
        <c:crossAx val="124762752"/>
        <c:crosses val="autoZero"/>
        <c:auto val="1"/>
        <c:lblOffset val="100"/>
      </c:dateAx>
      <c:valAx>
        <c:axId val="124762752"/>
        <c:scaling>
          <c:orientation val="minMax"/>
        </c:scaling>
        <c:axPos val="l"/>
        <c:numFmt formatCode="0.0%" sourceLinked="1"/>
        <c:tickLblPos val="nextTo"/>
        <c:txPr>
          <a:bodyPr/>
          <a:lstStyle/>
          <a:p>
            <a:pPr>
              <a:defRPr lang="es-ES"/>
            </a:pPr>
            <a:endParaRPr lang="es-EC"/>
          </a:p>
        </c:txPr>
        <c:crossAx val="124761216"/>
        <c:crosses val="autoZero"/>
        <c:crossBetween val="between"/>
      </c:valAx>
    </c:plotArea>
    <c:legend>
      <c:legendPos val="r"/>
      <c:txPr>
        <a:bodyPr/>
        <a:lstStyle/>
        <a:p>
          <a:pPr>
            <a:defRPr lang="es-ES"/>
          </a:pPr>
          <a:endParaRPr lang="es-EC"/>
        </a:p>
      </c:txPr>
    </c:legend>
    <c:plotVisOnly val="1"/>
  </c:chart>
  <c:printSettings>
    <c:headerFooter/>
    <c:pageMargins b="0.75000000000000022" l="0.70000000000000018" r="0.70000000000000018" t="0.75000000000000022" header="0.3000000000000001" footer="0.3000000000000001"/>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lang val="es-EC"/>
  <c:chart>
    <c:plotArea>
      <c:layout/>
      <c:barChart>
        <c:barDir val="col"/>
        <c:grouping val="stacked"/>
        <c:ser>
          <c:idx val="1"/>
          <c:order val="0"/>
          <c:tx>
            <c:strRef>
              <c:f>'Gráfico 2.12'!$B$4</c:f>
              <c:strCache>
                <c:ptCount val="1"/>
                <c:pt idx="0">
                  <c:v>Bonos del Estado</c:v>
                </c:pt>
              </c:strCache>
            </c:strRef>
          </c:tx>
          <c:spPr>
            <a:solidFill>
              <a:schemeClr val="bg1">
                <a:lumMod val="50000"/>
              </a:schemeClr>
            </a:solidFill>
          </c:spPr>
          <c:cat>
            <c:numRef>
              <c:f>'Gráfico 2.12'!$A$5:$A$69</c:f>
              <c:numCache>
                <c:formatCode>mmm\-yy</c:formatCode>
                <c:ptCount val="65"/>
                <c:pt idx="0">
                  <c:v>42035</c:v>
                </c:pt>
                <c:pt idx="1">
                  <c:v>42063</c:v>
                </c:pt>
                <c:pt idx="2">
                  <c:v>42094</c:v>
                </c:pt>
                <c:pt idx="3">
                  <c:v>42124</c:v>
                </c:pt>
                <c:pt idx="4">
                  <c:v>42155</c:v>
                </c:pt>
                <c:pt idx="5">
                  <c:v>42185</c:v>
                </c:pt>
                <c:pt idx="6">
                  <c:v>42216</c:v>
                </c:pt>
                <c:pt idx="7">
                  <c:v>42247</c:v>
                </c:pt>
                <c:pt idx="8">
                  <c:v>42277</c:v>
                </c:pt>
                <c:pt idx="9">
                  <c:v>42308</c:v>
                </c:pt>
                <c:pt idx="10">
                  <c:v>42338</c:v>
                </c:pt>
                <c:pt idx="11">
                  <c:v>42369</c:v>
                </c:pt>
                <c:pt idx="12">
                  <c:v>42400</c:v>
                </c:pt>
                <c:pt idx="13">
                  <c:v>42429</c:v>
                </c:pt>
                <c:pt idx="14">
                  <c:v>42460</c:v>
                </c:pt>
                <c:pt idx="15">
                  <c:v>42490</c:v>
                </c:pt>
                <c:pt idx="16">
                  <c:v>42521</c:v>
                </c:pt>
                <c:pt idx="17">
                  <c:v>42551</c:v>
                </c:pt>
                <c:pt idx="18">
                  <c:v>42582</c:v>
                </c:pt>
                <c:pt idx="19">
                  <c:v>42613</c:v>
                </c:pt>
                <c:pt idx="20">
                  <c:v>42643</c:v>
                </c:pt>
                <c:pt idx="21">
                  <c:v>42674</c:v>
                </c:pt>
                <c:pt idx="22">
                  <c:v>42704</c:v>
                </c:pt>
                <c:pt idx="23">
                  <c:v>42735</c:v>
                </c:pt>
                <c:pt idx="24">
                  <c:v>42766</c:v>
                </c:pt>
                <c:pt idx="25">
                  <c:v>42794</c:v>
                </c:pt>
                <c:pt idx="26">
                  <c:v>42825</c:v>
                </c:pt>
                <c:pt idx="27">
                  <c:v>42855</c:v>
                </c:pt>
                <c:pt idx="28">
                  <c:v>42886</c:v>
                </c:pt>
                <c:pt idx="29">
                  <c:v>42916</c:v>
                </c:pt>
                <c:pt idx="30">
                  <c:v>42947</c:v>
                </c:pt>
                <c:pt idx="31">
                  <c:v>42978</c:v>
                </c:pt>
                <c:pt idx="32">
                  <c:v>43008</c:v>
                </c:pt>
                <c:pt idx="33">
                  <c:v>43039</c:v>
                </c:pt>
                <c:pt idx="34">
                  <c:v>43069</c:v>
                </c:pt>
                <c:pt idx="35">
                  <c:v>43100</c:v>
                </c:pt>
                <c:pt idx="36">
                  <c:v>43131</c:v>
                </c:pt>
                <c:pt idx="37">
                  <c:v>43159</c:v>
                </c:pt>
                <c:pt idx="38">
                  <c:v>43190</c:v>
                </c:pt>
                <c:pt idx="39">
                  <c:v>43220</c:v>
                </c:pt>
                <c:pt idx="40">
                  <c:v>43251</c:v>
                </c:pt>
                <c:pt idx="41">
                  <c:v>43281</c:v>
                </c:pt>
                <c:pt idx="42">
                  <c:v>43312</c:v>
                </c:pt>
                <c:pt idx="43">
                  <c:v>43343</c:v>
                </c:pt>
                <c:pt idx="44">
                  <c:v>43373</c:v>
                </c:pt>
                <c:pt idx="45">
                  <c:v>43404</c:v>
                </c:pt>
                <c:pt idx="46">
                  <c:v>43434</c:v>
                </c:pt>
                <c:pt idx="47">
                  <c:v>43465</c:v>
                </c:pt>
                <c:pt idx="48">
                  <c:v>43496</c:v>
                </c:pt>
                <c:pt idx="49">
                  <c:v>43524</c:v>
                </c:pt>
                <c:pt idx="50">
                  <c:v>43555</c:v>
                </c:pt>
                <c:pt idx="51">
                  <c:v>43585</c:v>
                </c:pt>
                <c:pt idx="52">
                  <c:v>43616</c:v>
                </c:pt>
                <c:pt idx="53">
                  <c:v>43646</c:v>
                </c:pt>
                <c:pt idx="54">
                  <c:v>43677</c:v>
                </c:pt>
                <c:pt idx="55">
                  <c:v>43708</c:v>
                </c:pt>
                <c:pt idx="56">
                  <c:v>43738</c:v>
                </c:pt>
                <c:pt idx="57">
                  <c:v>43769</c:v>
                </c:pt>
                <c:pt idx="58">
                  <c:v>43799</c:v>
                </c:pt>
                <c:pt idx="59">
                  <c:v>43830</c:v>
                </c:pt>
                <c:pt idx="60">
                  <c:v>43861</c:v>
                </c:pt>
                <c:pt idx="61">
                  <c:v>43890</c:v>
                </c:pt>
                <c:pt idx="62">
                  <c:v>43921</c:v>
                </c:pt>
                <c:pt idx="63">
                  <c:v>43951</c:v>
                </c:pt>
                <c:pt idx="64">
                  <c:v>43982</c:v>
                </c:pt>
              </c:numCache>
            </c:numRef>
          </c:cat>
          <c:val>
            <c:numRef>
              <c:f>'Gráfico 2.12'!$B$5:$B$69</c:f>
              <c:numCache>
                <c:formatCode>_ * #,##0.0_ ;_ * \-#,##0.0_ ;_ * "-"??_ ;_ @_ </c:formatCode>
                <c:ptCount val="65"/>
                <c:pt idx="0">
                  <c:v>880.76608699999997</c:v>
                </c:pt>
                <c:pt idx="1">
                  <c:v>881.00474399999996</c:v>
                </c:pt>
                <c:pt idx="2">
                  <c:v>712.38454400000001</c:v>
                </c:pt>
                <c:pt idx="3">
                  <c:v>581.38814100000002</c:v>
                </c:pt>
                <c:pt idx="4">
                  <c:v>581.55860399999995</c:v>
                </c:pt>
                <c:pt idx="5">
                  <c:v>380</c:v>
                </c:pt>
                <c:pt idx="6">
                  <c:v>380</c:v>
                </c:pt>
                <c:pt idx="7">
                  <c:v>380</c:v>
                </c:pt>
                <c:pt idx="8">
                  <c:v>380</c:v>
                </c:pt>
                <c:pt idx="9">
                  <c:v>380</c:v>
                </c:pt>
                <c:pt idx="10">
                  <c:v>680</c:v>
                </c:pt>
                <c:pt idx="11">
                  <c:v>810.131484</c:v>
                </c:pt>
                <c:pt idx="12">
                  <c:v>1160.4479040000001</c:v>
                </c:pt>
                <c:pt idx="13">
                  <c:v>1416.1067909999999</c:v>
                </c:pt>
                <c:pt idx="14">
                  <c:v>1775.322486</c:v>
                </c:pt>
                <c:pt idx="15">
                  <c:v>877.00865199999998</c:v>
                </c:pt>
                <c:pt idx="16">
                  <c:v>977.27709500000003</c:v>
                </c:pt>
                <c:pt idx="17">
                  <c:v>1170.8119919999999</c:v>
                </c:pt>
                <c:pt idx="18">
                  <c:v>1171.25999</c:v>
                </c:pt>
                <c:pt idx="19">
                  <c:v>1437.0794800000001</c:v>
                </c:pt>
                <c:pt idx="20">
                  <c:v>659.11915599999998</c:v>
                </c:pt>
                <c:pt idx="21">
                  <c:v>859.53524100000004</c:v>
                </c:pt>
                <c:pt idx="22">
                  <c:v>860.030259</c:v>
                </c:pt>
                <c:pt idx="23">
                  <c:v>860.54221500000006</c:v>
                </c:pt>
                <c:pt idx="24">
                  <c:v>1411.009767</c:v>
                </c:pt>
                <c:pt idx="25">
                  <c:v>3874.5481279999999</c:v>
                </c:pt>
                <c:pt idx="26">
                  <c:v>4955.0975570000001</c:v>
                </c:pt>
                <c:pt idx="27">
                  <c:v>5149.5846860000001</c:v>
                </c:pt>
                <c:pt idx="28">
                  <c:v>3556.7434469999998</c:v>
                </c:pt>
                <c:pt idx="29">
                  <c:v>3556.7434480000002</c:v>
                </c:pt>
                <c:pt idx="30">
                  <c:v>3556.7434480000002</c:v>
                </c:pt>
                <c:pt idx="31">
                  <c:v>3556.7434480000002</c:v>
                </c:pt>
                <c:pt idx="32">
                  <c:v>3541.9775909999998</c:v>
                </c:pt>
                <c:pt idx="33">
                  <c:v>2891.9775909999998</c:v>
                </c:pt>
                <c:pt idx="34">
                  <c:v>2891.9775909999998</c:v>
                </c:pt>
                <c:pt idx="35">
                  <c:v>2891.9775909999998</c:v>
                </c:pt>
                <c:pt idx="36">
                  <c:v>2891.9775909999998</c:v>
                </c:pt>
                <c:pt idx="37">
                  <c:v>2891.9775909999998</c:v>
                </c:pt>
                <c:pt idx="38">
                  <c:v>2891.9775909999998</c:v>
                </c:pt>
                <c:pt idx="39">
                  <c:v>2891.9775909999998</c:v>
                </c:pt>
                <c:pt idx="40">
                  <c:v>2891.9775909999998</c:v>
                </c:pt>
                <c:pt idx="41">
                  <c:v>2891.9775909999998</c:v>
                </c:pt>
                <c:pt idx="42">
                  <c:v>2891.9775909999998</c:v>
                </c:pt>
                <c:pt idx="43">
                  <c:v>2891.9775909999998</c:v>
                </c:pt>
                <c:pt idx="44">
                  <c:v>2891.9775909999998</c:v>
                </c:pt>
                <c:pt idx="45">
                  <c:v>2891.9775909999998</c:v>
                </c:pt>
                <c:pt idx="46">
                  <c:v>2891.9775909999998</c:v>
                </c:pt>
                <c:pt idx="47">
                  <c:v>2891.9775909999998</c:v>
                </c:pt>
                <c:pt idx="48">
                  <c:v>2891.9775909999998</c:v>
                </c:pt>
                <c:pt idx="49">
                  <c:v>2891.9775909999998</c:v>
                </c:pt>
                <c:pt idx="50">
                  <c:v>2891.9775909999998</c:v>
                </c:pt>
                <c:pt idx="51">
                  <c:v>2891.9775909999998</c:v>
                </c:pt>
                <c:pt idx="52">
                  <c:v>2891.9775909999998</c:v>
                </c:pt>
                <c:pt idx="53">
                  <c:v>2891.9775909999998</c:v>
                </c:pt>
                <c:pt idx="54">
                  <c:v>2891.9775909999998</c:v>
                </c:pt>
                <c:pt idx="55">
                  <c:v>2891.9775909999998</c:v>
                </c:pt>
                <c:pt idx="56">
                  <c:v>2891.9775909999998</c:v>
                </c:pt>
                <c:pt idx="57">
                  <c:v>2891.9775909999998</c:v>
                </c:pt>
                <c:pt idx="58">
                  <c:v>2891.9775909999998</c:v>
                </c:pt>
                <c:pt idx="59">
                  <c:v>2891.9775909999998</c:v>
                </c:pt>
                <c:pt idx="60">
                  <c:v>2891.9775909999998</c:v>
                </c:pt>
                <c:pt idx="61">
                  <c:v>2891.9775909999998</c:v>
                </c:pt>
                <c:pt idx="62">
                  <c:v>2891.9775909999998</c:v>
                </c:pt>
                <c:pt idx="63">
                  <c:v>2891.9775909999998</c:v>
                </c:pt>
                <c:pt idx="64">
                  <c:v>2891.9775909999998</c:v>
                </c:pt>
              </c:numCache>
            </c:numRef>
          </c:val>
          <c:extLst xmlns:c16r2="http://schemas.microsoft.com/office/drawing/2015/06/chart">
            <c:ext xmlns:c16="http://schemas.microsoft.com/office/drawing/2014/chart" uri="{C3380CC4-5D6E-409C-BE32-E72D297353CC}">
              <c16:uniqueId val="{00000000-9644-460E-A872-6C237E40F933}"/>
            </c:ext>
          </c:extLst>
        </c:ser>
        <c:ser>
          <c:idx val="2"/>
          <c:order val="1"/>
          <c:tx>
            <c:strRef>
              <c:f>'Gráfico 2.12'!$C$4</c:f>
              <c:strCache>
                <c:ptCount val="1"/>
                <c:pt idx="0">
                  <c:v>Cetes</c:v>
                </c:pt>
              </c:strCache>
            </c:strRef>
          </c:tx>
          <c:spPr>
            <a:solidFill>
              <a:schemeClr val="accent1">
                <a:lumMod val="40000"/>
                <a:lumOff val="60000"/>
              </a:schemeClr>
            </a:solidFill>
          </c:spPr>
          <c:cat>
            <c:numRef>
              <c:f>'Gráfico 2.12'!$A$5:$A$69</c:f>
              <c:numCache>
                <c:formatCode>mmm\-yy</c:formatCode>
                <c:ptCount val="65"/>
                <c:pt idx="0">
                  <c:v>42035</c:v>
                </c:pt>
                <c:pt idx="1">
                  <c:v>42063</c:v>
                </c:pt>
                <c:pt idx="2">
                  <c:v>42094</c:v>
                </c:pt>
                <c:pt idx="3">
                  <c:v>42124</c:v>
                </c:pt>
                <c:pt idx="4">
                  <c:v>42155</c:v>
                </c:pt>
                <c:pt idx="5">
                  <c:v>42185</c:v>
                </c:pt>
                <c:pt idx="6">
                  <c:v>42216</c:v>
                </c:pt>
                <c:pt idx="7">
                  <c:v>42247</c:v>
                </c:pt>
                <c:pt idx="8">
                  <c:v>42277</c:v>
                </c:pt>
                <c:pt idx="9">
                  <c:v>42308</c:v>
                </c:pt>
                <c:pt idx="10">
                  <c:v>42338</c:v>
                </c:pt>
                <c:pt idx="11">
                  <c:v>42369</c:v>
                </c:pt>
                <c:pt idx="12">
                  <c:v>42400</c:v>
                </c:pt>
                <c:pt idx="13">
                  <c:v>42429</c:v>
                </c:pt>
                <c:pt idx="14">
                  <c:v>42460</c:v>
                </c:pt>
                <c:pt idx="15">
                  <c:v>42490</c:v>
                </c:pt>
                <c:pt idx="16">
                  <c:v>42521</c:v>
                </c:pt>
                <c:pt idx="17">
                  <c:v>42551</c:v>
                </c:pt>
                <c:pt idx="18">
                  <c:v>42582</c:v>
                </c:pt>
                <c:pt idx="19">
                  <c:v>42613</c:v>
                </c:pt>
                <c:pt idx="20">
                  <c:v>42643</c:v>
                </c:pt>
                <c:pt idx="21">
                  <c:v>42674</c:v>
                </c:pt>
                <c:pt idx="22">
                  <c:v>42704</c:v>
                </c:pt>
                <c:pt idx="23">
                  <c:v>42735</c:v>
                </c:pt>
                <c:pt idx="24">
                  <c:v>42766</c:v>
                </c:pt>
                <c:pt idx="25">
                  <c:v>42794</c:v>
                </c:pt>
                <c:pt idx="26">
                  <c:v>42825</c:v>
                </c:pt>
                <c:pt idx="27">
                  <c:v>42855</c:v>
                </c:pt>
                <c:pt idx="28">
                  <c:v>42886</c:v>
                </c:pt>
                <c:pt idx="29">
                  <c:v>42916</c:v>
                </c:pt>
                <c:pt idx="30">
                  <c:v>42947</c:v>
                </c:pt>
                <c:pt idx="31">
                  <c:v>42978</c:v>
                </c:pt>
                <c:pt idx="32">
                  <c:v>43008</c:v>
                </c:pt>
                <c:pt idx="33">
                  <c:v>43039</c:v>
                </c:pt>
                <c:pt idx="34">
                  <c:v>43069</c:v>
                </c:pt>
                <c:pt idx="35">
                  <c:v>43100</c:v>
                </c:pt>
                <c:pt idx="36">
                  <c:v>43131</c:v>
                </c:pt>
                <c:pt idx="37">
                  <c:v>43159</c:v>
                </c:pt>
                <c:pt idx="38">
                  <c:v>43190</c:v>
                </c:pt>
                <c:pt idx="39">
                  <c:v>43220</c:v>
                </c:pt>
                <c:pt idx="40">
                  <c:v>43251</c:v>
                </c:pt>
                <c:pt idx="41">
                  <c:v>43281</c:v>
                </c:pt>
                <c:pt idx="42">
                  <c:v>43312</c:v>
                </c:pt>
                <c:pt idx="43">
                  <c:v>43343</c:v>
                </c:pt>
                <c:pt idx="44">
                  <c:v>43373</c:v>
                </c:pt>
                <c:pt idx="45">
                  <c:v>43404</c:v>
                </c:pt>
                <c:pt idx="46">
                  <c:v>43434</c:v>
                </c:pt>
                <c:pt idx="47">
                  <c:v>43465</c:v>
                </c:pt>
                <c:pt idx="48">
                  <c:v>43496</c:v>
                </c:pt>
                <c:pt idx="49">
                  <c:v>43524</c:v>
                </c:pt>
                <c:pt idx="50">
                  <c:v>43555</c:v>
                </c:pt>
                <c:pt idx="51">
                  <c:v>43585</c:v>
                </c:pt>
                <c:pt idx="52">
                  <c:v>43616</c:v>
                </c:pt>
                <c:pt idx="53">
                  <c:v>43646</c:v>
                </c:pt>
                <c:pt idx="54">
                  <c:v>43677</c:v>
                </c:pt>
                <c:pt idx="55">
                  <c:v>43708</c:v>
                </c:pt>
                <c:pt idx="56">
                  <c:v>43738</c:v>
                </c:pt>
                <c:pt idx="57">
                  <c:v>43769</c:v>
                </c:pt>
                <c:pt idx="58">
                  <c:v>43799</c:v>
                </c:pt>
                <c:pt idx="59">
                  <c:v>43830</c:v>
                </c:pt>
                <c:pt idx="60">
                  <c:v>43861</c:v>
                </c:pt>
                <c:pt idx="61">
                  <c:v>43890</c:v>
                </c:pt>
                <c:pt idx="62">
                  <c:v>43921</c:v>
                </c:pt>
                <c:pt idx="63">
                  <c:v>43951</c:v>
                </c:pt>
                <c:pt idx="64">
                  <c:v>43982</c:v>
                </c:pt>
              </c:numCache>
            </c:numRef>
          </c:cat>
          <c:val>
            <c:numRef>
              <c:f>'Gráfico 2.12'!$C$5:$C$69</c:f>
              <c:numCache>
                <c:formatCode>_ * #,##0.0_ ;_ * \-#,##0.0_ ;_ * "-"??_ ;_ @_ </c:formatCode>
                <c:ptCount val="65"/>
                <c:pt idx="0">
                  <c:v>0</c:v>
                </c:pt>
                <c:pt idx="1">
                  <c:v>0</c:v>
                </c:pt>
                <c:pt idx="2">
                  <c:v>324.86498699999999</c:v>
                </c:pt>
                <c:pt idx="3">
                  <c:v>300.20475900000002</c:v>
                </c:pt>
                <c:pt idx="4">
                  <c:v>300.45886400000001</c:v>
                </c:pt>
                <c:pt idx="5">
                  <c:v>201.65004300000001</c:v>
                </c:pt>
                <c:pt idx="6">
                  <c:v>101.72939599999999</c:v>
                </c:pt>
                <c:pt idx="7">
                  <c:v>101.816965</c:v>
                </c:pt>
                <c:pt idx="8">
                  <c:v>101.901771</c:v>
                </c:pt>
                <c:pt idx="9">
                  <c:v>401.901771</c:v>
                </c:pt>
                <c:pt idx="10">
                  <c:v>402.29616900000002</c:v>
                </c:pt>
                <c:pt idx="11">
                  <c:v>484.11484000000002</c:v>
                </c:pt>
                <c:pt idx="12">
                  <c:v>701.78650700000003</c:v>
                </c:pt>
                <c:pt idx="13">
                  <c:v>637.06353000000001</c:v>
                </c:pt>
                <c:pt idx="14">
                  <c:v>675.55867000000001</c:v>
                </c:pt>
                <c:pt idx="15">
                  <c:v>1617.7255259999999</c:v>
                </c:pt>
                <c:pt idx="16">
                  <c:v>1647.8684720000001</c:v>
                </c:pt>
                <c:pt idx="17">
                  <c:v>1654.7722670000001</c:v>
                </c:pt>
                <c:pt idx="18">
                  <c:v>1658.107614</c:v>
                </c:pt>
                <c:pt idx="19">
                  <c:v>2145.7596050000002</c:v>
                </c:pt>
                <c:pt idx="20">
                  <c:v>3376.2014340000001</c:v>
                </c:pt>
                <c:pt idx="21">
                  <c:v>3335.7288469999999</c:v>
                </c:pt>
                <c:pt idx="22">
                  <c:v>3387.3752570000001</c:v>
                </c:pt>
                <c:pt idx="23">
                  <c:v>3428.6115599999998</c:v>
                </c:pt>
                <c:pt idx="24">
                  <c:v>3445.5473320000001</c:v>
                </c:pt>
                <c:pt idx="25">
                  <c:v>1393.6776749999999</c:v>
                </c:pt>
                <c:pt idx="26">
                  <c:v>822.06919100000005</c:v>
                </c:pt>
                <c:pt idx="27">
                  <c:v>663.96214899999995</c:v>
                </c:pt>
                <c:pt idx="28">
                  <c:v>147.36434</c:v>
                </c:pt>
                <c:pt idx="29">
                  <c:v>103.144639</c:v>
                </c:pt>
                <c:pt idx="30">
                  <c:v>48.899887</c:v>
                </c:pt>
                <c:pt idx="31">
                  <c:v>48.899887</c:v>
                </c:pt>
                <c:pt idx="32">
                  <c:v>67.986485000000002</c:v>
                </c:pt>
                <c:pt idx="33">
                  <c:v>168.915616</c:v>
                </c:pt>
                <c:pt idx="34">
                  <c:v>168.915616</c:v>
                </c:pt>
                <c:pt idx="35">
                  <c:v>98.855652000000006</c:v>
                </c:pt>
                <c:pt idx="36">
                  <c:v>88.628578000000005</c:v>
                </c:pt>
                <c:pt idx="37">
                  <c:v>52.071269000000001</c:v>
                </c:pt>
                <c:pt idx="38">
                  <c:v>63.463889999999999</c:v>
                </c:pt>
                <c:pt idx="39">
                  <c:v>63.345770999999999</c:v>
                </c:pt>
                <c:pt idx="40">
                  <c:v>60.376702000000002</c:v>
                </c:pt>
                <c:pt idx="41">
                  <c:v>60.376702000000002</c:v>
                </c:pt>
                <c:pt idx="42">
                  <c:v>60.376702000000002</c:v>
                </c:pt>
                <c:pt idx="43">
                  <c:v>60.362419000000003</c:v>
                </c:pt>
                <c:pt idx="44">
                  <c:v>60.019295999999997</c:v>
                </c:pt>
                <c:pt idx="45">
                  <c:v>11.973969</c:v>
                </c:pt>
                <c:pt idx="46">
                  <c:v>0.99320299999999995</c:v>
                </c:pt>
                <c:pt idx="47">
                  <c:v>0.99320299999999995</c:v>
                </c:pt>
                <c:pt idx="48">
                  <c:v>0.99320299999999995</c:v>
                </c:pt>
                <c:pt idx="49">
                  <c:v>0.99320299999999995</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numCache>
            </c:numRef>
          </c:val>
          <c:extLst xmlns:c16r2="http://schemas.microsoft.com/office/drawing/2015/06/chart">
            <c:ext xmlns:c16="http://schemas.microsoft.com/office/drawing/2014/chart" uri="{C3380CC4-5D6E-409C-BE32-E72D297353CC}">
              <c16:uniqueId val="{00000001-9644-460E-A872-6C237E40F933}"/>
            </c:ext>
          </c:extLst>
        </c:ser>
        <c:overlap val="100"/>
        <c:axId val="124830080"/>
        <c:axId val="124831616"/>
      </c:barChart>
      <c:lineChart>
        <c:grouping val="standard"/>
        <c:ser>
          <c:idx val="0"/>
          <c:order val="2"/>
          <c:tx>
            <c:strRef>
              <c:f>'Gráfico 2.12'!$D$4</c:f>
              <c:strCache>
                <c:ptCount val="1"/>
                <c:pt idx="0">
                  <c:v>Total</c:v>
                </c:pt>
              </c:strCache>
            </c:strRef>
          </c:tx>
          <c:marker>
            <c:symbol val="none"/>
          </c:marker>
          <c:cat>
            <c:numRef>
              <c:f>'Gráfico 2.12'!$A$5:$A$69</c:f>
              <c:numCache>
                <c:formatCode>mmm\-yy</c:formatCode>
                <c:ptCount val="65"/>
                <c:pt idx="0">
                  <c:v>42035</c:v>
                </c:pt>
                <c:pt idx="1">
                  <c:v>42063</c:v>
                </c:pt>
                <c:pt idx="2">
                  <c:v>42094</c:v>
                </c:pt>
                <c:pt idx="3">
                  <c:v>42124</c:v>
                </c:pt>
                <c:pt idx="4">
                  <c:v>42155</c:v>
                </c:pt>
                <c:pt idx="5">
                  <c:v>42185</c:v>
                </c:pt>
                <c:pt idx="6">
                  <c:v>42216</c:v>
                </c:pt>
                <c:pt idx="7">
                  <c:v>42247</c:v>
                </c:pt>
                <c:pt idx="8">
                  <c:v>42277</c:v>
                </c:pt>
                <c:pt idx="9">
                  <c:v>42308</c:v>
                </c:pt>
                <c:pt idx="10">
                  <c:v>42338</c:v>
                </c:pt>
                <c:pt idx="11">
                  <c:v>42369</c:v>
                </c:pt>
                <c:pt idx="12">
                  <c:v>42400</c:v>
                </c:pt>
                <c:pt idx="13">
                  <c:v>42429</c:v>
                </c:pt>
                <c:pt idx="14">
                  <c:v>42460</c:v>
                </c:pt>
                <c:pt idx="15">
                  <c:v>42490</c:v>
                </c:pt>
                <c:pt idx="16">
                  <c:v>42521</c:v>
                </c:pt>
                <c:pt idx="17">
                  <c:v>42551</c:v>
                </c:pt>
                <c:pt idx="18">
                  <c:v>42582</c:v>
                </c:pt>
                <c:pt idx="19">
                  <c:v>42613</c:v>
                </c:pt>
                <c:pt idx="20">
                  <c:v>42643</c:v>
                </c:pt>
                <c:pt idx="21">
                  <c:v>42674</c:v>
                </c:pt>
                <c:pt idx="22">
                  <c:v>42704</c:v>
                </c:pt>
                <c:pt idx="23">
                  <c:v>42735</c:v>
                </c:pt>
                <c:pt idx="24">
                  <c:v>42766</c:v>
                </c:pt>
                <c:pt idx="25">
                  <c:v>42794</c:v>
                </c:pt>
                <c:pt idx="26">
                  <c:v>42825</c:v>
                </c:pt>
                <c:pt idx="27">
                  <c:v>42855</c:v>
                </c:pt>
                <c:pt idx="28">
                  <c:v>42886</c:v>
                </c:pt>
                <c:pt idx="29">
                  <c:v>42916</c:v>
                </c:pt>
                <c:pt idx="30">
                  <c:v>42947</c:v>
                </c:pt>
                <c:pt idx="31">
                  <c:v>42978</c:v>
                </c:pt>
                <c:pt idx="32">
                  <c:v>43008</c:v>
                </c:pt>
                <c:pt idx="33">
                  <c:v>43039</c:v>
                </c:pt>
                <c:pt idx="34">
                  <c:v>43069</c:v>
                </c:pt>
                <c:pt idx="35">
                  <c:v>43100</c:v>
                </c:pt>
                <c:pt idx="36">
                  <c:v>43131</c:v>
                </c:pt>
                <c:pt idx="37">
                  <c:v>43159</c:v>
                </c:pt>
                <c:pt idx="38">
                  <c:v>43190</c:v>
                </c:pt>
                <c:pt idx="39">
                  <c:v>43220</c:v>
                </c:pt>
                <c:pt idx="40">
                  <c:v>43251</c:v>
                </c:pt>
                <c:pt idx="41">
                  <c:v>43281</c:v>
                </c:pt>
                <c:pt idx="42">
                  <c:v>43312</c:v>
                </c:pt>
                <c:pt idx="43">
                  <c:v>43343</c:v>
                </c:pt>
                <c:pt idx="44">
                  <c:v>43373</c:v>
                </c:pt>
                <c:pt idx="45">
                  <c:v>43404</c:v>
                </c:pt>
                <c:pt idx="46">
                  <c:v>43434</c:v>
                </c:pt>
                <c:pt idx="47">
                  <c:v>43465</c:v>
                </c:pt>
                <c:pt idx="48">
                  <c:v>43496</c:v>
                </c:pt>
                <c:pt idx="49">
                  <c:v>43524</c:v>
                </c:pt>
                <c:pt idx="50">
                  <c:v>43555</c:v>
                </c:pt>
                <c:pt idx="51">
                  <c:v>43585</c:v>
                </c:pt>
                <c:pt idx="52">
                  <c:v>43616</c:v>
                </c:pt>
                <c:pt idx="53">
                  <c:v>43646</c:v>
                </c:pt>
                <c:pt idx="54">
                  <c:v>43677</c:v>
                </c:pt>
                <c:pt idx="55">
                  <c:v>43708</c:v>
                </c:pt>
                <c:pt idx="56">
                  <c:v>43738</c:v>
                </c:pt>
                <c:pt idx="57">
                  <c:v>43769</c:v>
                </c:pt>
                <c:pt idx="58">
                  <c:v>43799</c:v>
                </c:pt>
                <c:pt idx="59">
                  <c:v>43830</c:v>
                </c:pt>
                <c:pt idx="60">
                  <c:v>43861</c:v>
                </c:pt>
                <c:pt idx="61">
                  <c:v>43890</c:v>
                </c:pt>
                <c:pt idx="62">
                  <c:v>43921</c:v>
                </c:pt>
                <c:pt idx="63">
                  <c:v>43951</c:v>
                </c:pt>
                <c:pt idx="64">
                  <c:v>43982</c:v>
                </c:pt>
              </c:numCache>
            </c:numRef>
          </c:cat>
          <c:val>
            <c:numRef>
              <c:f>'Gráfico 2.12'!$D$5:$D$69</c:f>
              <c:numCache>
                <c:formatCode>_ * #,##0.0_ ;_ * \-#,##0.0_ ;_ * "-"?_ ;_ @_ </c:formatCode>
                <c:ptCount val="65"/>
                <c:pt idx="0">
                  <c:v>880.76608699999997</c:v>
                </c:pt>
                <c:pt idx="1">
                  <c:v>881.00474399999996</c:v>
                </c:pt>
                <c:pt idx="2">
                  <c:v>1037.2495309999999</c:v>
                </c:pt>
                <c:pt idx="3">
                  <c:v>881.5929000000001</c:v>
                </c:pt>
                <c:pt idx="4">
                  <c:v>882.01746800000001</c:v>
                </c:pt>
                <c:pt idx="5">
                  <c:v>581.65004299999998</c:v>
                </c:pt>
                <c:pt idx="6">
                  <c:v>481.72939600000001</c:v>
                </c:pt>
                <c:pt idx="7">
                  <c:v>481.81696499999998</c:v>
                </c:pt>
                <c:pt idx="8">
                  <c:v>481.901771</c:v>
                </c:pt>
                <c:pt idx="9">
                  <c:v>781.90177100000005</c:v>
                </c:pt>
                <c:pt idx="10">
                  <c:v>1082.296169</c:v>
                </c:pt>
                <c:pt idx="11">
                  <c:v>1294.246324</c:v>
                </c:pt>
                <c:pt idx="12">
                  <c:v>1862.2344110000001</c:v>
                </c:pt>
                <c:pt idx="13">
                  <c:v>2053.1703210000001</c:v>
                </c:pt>
                <c:pt idx="14">
                  <c:v>2450.8811559999999</c:v>
                </c:pt>
                <c:pt idx="15">
                  <c:v>2494.7341779999997</c:v>
                </c:pt>
                <c:pt idx="16">
                  <c:v>2625.145567</c:v>
                </c:pt>
                <c:pt idx="17">
                  <c:v>2825.5842590000002</c:v>
                </c:pt>
                <c:pt idx="18">
                  <c:v>2829.367604</c:v>
                </c:pt>
                <c:pt idx="19">
                  <c:v>3582.8390850000005</c:v>
                </c:pt>
                <c:pt idx="20">
                  <c:v>4035.3205900000003</c:v>
                </c:pt>
                <c:pt idx="21">
                  <c:v>4195.2640879999999</c:v>
                </c:pt>
                <c:pt idx="22">
                  <c:v>4247.4055159999998</c:v>
                </c:pt>
                <c:pt idx="23">
                  <c:v>4289.1537749999998</c:v>
                </c:pt>
                <c:pt idx="24">
                  <c:v>4856.5570989999997</c:v>
                </c:pt>
                <c:pt idx="25">
                  <c:v>5268.2258029999994</c:v>
                </c:pt>
                <c:pt idx="26">
                  <c:v>5777.1667479999996</c:v>
                </c:pt>
                <c:pt idx="27">
                  <c:v>5813.5468350000001</c:v>
                </c:pt>
                <c:pt idx="28">
                  <c:v>3704.1077869999999</c:v>
                </c:pt>
                <c:pt idx="29">
                  <c:v>3659.8880870000003</c:v>
                </c:pt>
                <c:pt idx="30">
                  <c:v>3605.6433350000002</c:v>
                </c:pt>
                <c:pt idx="31">
                  <c:v>3605.6433350000002</c:v>
                </c:pt>
                <c:pt idx="32">
                  <c:v>3609.9640759999997</c:v>
                </c:pt>
                <c:pt idx="33">
                  <c:v>3060.8932070000001</c:v>
                </c:pt>
                <c:pt idx="34">
                  <c:v>3060.8932070000001</c:v>
                </c:pt>
                <c:pt idx="35">
                  <c:v>2990.833243</c:v>
                </c:pt>
                <c:pt idx="36">
                  <c:v>2980.6061689999997</c:v>
                </c:pt>
                <c:pt idx="37">
                  <c:v>2944.0488599999999</c:v>
                </c:pt>
                <c:pt idx="38">
                  <c:v>2955.4414809999998</c:v>
                </c:pt>
                <c:pt idx="39">
                  <c:v>2955.3233619999996</c:v>
                </c:pt>
                <c:pt idx="40">
                  <c:v>2952.3542929999999</c:v>
                </c:pt>
                <c:pt idx="41">
                  <c:v>2952.3542929999999</c:v>
                </c:pt>
                <c:pt idx="42">
                  <c:v>2952.3542929999999</c:v>
                </c:pt>
                <c:pt idx="43">
                  <c:v>2952.3400099999999</c:v>
                </c:pt>
                <c:pt idx="44">
                  <c:v>2951.9968869999998</c:v>
                </c:pt>
                <c:pt idx="45">
                  <c:v>2903.95156</c:v>
                </c:pt>
                <c:pt idx="46">
                  <c:v>2892.9707939999998</c:v>
                </c:pt>
                <c:pt idx="47">
                  <c:v>2892.9707939999998</c:v>
                </c:pt>
                <c:pt idx="48">
                  <c:v>2892.9707939999998</c:v>
                </c:pt>
                <c:pt idx="49">
                  <c:v>2892.9707939999998</c:v>
                </c:pt>
                <c:pt idx="50">
                  <c:v>2891.9775909999998</c:v>
                </c:pt>
                <c:pt idx="51">
                  <c:v>2891.9775909999998</c:v>
                </c:pt>
                <c:pt idx="52">
                  <c:v>2891.9775909999998</c:v>
                </c:pt>
                <c:pt idx="53">
                  <c:v>2891.9775909999998</c:v>
                </c:pt>
                <c:pt idx="54">
                  <c:v>2891.9775909999998</c:v>
                </c:pt>
                <c:pt idx="55">
                  <c:v>2891.9775909999998</c:v>
                </c:pt>
                <c:pt idx="56">
                  <c:v>2891.9775909999998</c:v>
                </c:pt>
                <c:pt idx="57">
                  <c:v>2891.9775909999998</c:v>
                </c:pt>
                <c:pt idx="58">
                  <c:v>2891.9775909999998</c:v>
                </c:pt>
                <c:pt idx="59">
                  <c:v>2891.9775909999998</c:v>
                </c:pt>
                <c:pt idx="60">
                  <c:v>2891.9775909999998</c:v>
                </c:pt>
                <c:pt idx="61">
                  <c:v>2891.9775909999998</c:v>
                </c:pt>
                <c:pt idx="62">
                  <c:v>2891.9775909999998</c:v>
                </c:pt>
                <c:pt idx="63">
                  <c:v>2891.9775909999998</c:v>
                </c:pt>
                <c:pt idx="64">
                  <c:v>2891.9775909999998</c:v>
                </c:pt>
              </c:numCache>
            </c:numRef>
          </c:val>
          <c:smooth val="1"/>
          <c:extLst xmlns:c16r2="http://schemas.microsoft.com/office/drawing/2015/06/chart">
            <c:ext xmlns:c16="http://schemas.microsoft.com/office/drawing/2014/chart" uri="{C3380CC4-5D6E-409C-BE32-E72D297353CC}">
              <c16:uniqueId val="{00000002-9644-460E-A872-6C237E40F933}"/>
            </c:ext>
          </c:extLst>
        </c:ser>
        <c:marker val="1"/>
        <c:axId val="124830080"/>
        <c:axId val="124831616"/>
      </c:lineChart>
      <c:dateAx>
        <c:axId val="124830080"/>
        <c:scaling>
          <c:orientation val="minMax"/>
        </c:scaling>
        <c:axPos val="b"/>
        <c:numFmt formatCode="mmm\-yy" sourceLinked="1"/>
        <c:tickLblPos val="nextTo"/>
        <c:txPr>
          <a:bodyPr/>
          <a:lstStyle/>
          <a:p>
            <a:pPr>
              <a:defRPr lang="es-ES"/>
            </a:pPr>
            <a:endParaRPr lang="es-EC"/>
          </a:p>
        </c:txPr>
        <c:crossAx val="124831616"/>
        <c:crosses val="autoZero"/>
        <c:auto val="1"/>
        <c:lblOffset val="100"/>
        <c:baseTimeUnit val="months"/>
      </c:dateAx>
      <c:valAx>
        <c:axId val="124831616"/>
        <c:scaling>
          <c:orientation val="minMax"/>
        </c:scaling>
        <c:axPos val="l"/>
        <c:numFmt formatCode="_ * #,##0.0_ ;_ * \-#,##0.0_ ;_ * &quot;-&quot;??_ ;_ @_ " sourceLinked="1"/>
        <c:tickLblPos val="nextTo"/>
        <c:txPr>
          <a:bodyPr/>
          <a:lstStyle/>
          <a:p>
            <a:pPr>
              <a:defRPr lang="es-ES"/>
            </a:pPr>
            <a:endParaRPr lang="es-EC"/>
          </a:p>
        </c:txPr>
        <c:crossAx val="124830080"/>
        <c:crosses val="autoZero"/>
        <c:crossBetween val="between"/>
      </c:valAx>
      <c:spPr>
        <a:noFill/>
      </c:spPr>
    </c:plotArea>
    <c:legend>
      <c:legendPos val="b"/>
      <c:txPr>
        <a:bodyPr/>
        <a:lstStyle/>
        <a:p>
          <a:pPr>
            <a:defRPr lang="es-ES"/>
          </a:pPr>
          <a:endParaRPr lang="es-EC"/>
        </a:p>
      </c:txPr>
    </c:legend>
    <c:plotVisOnly val="1"/>
    <c:dispBlanksAs val="gap"/>
  </c:chart>
  <c:spPr>
    <a:noFill/>
    <a:ln>
      <a:noFill/>
    </a:ln>
  </c:spPr>
  <c:txPr>
    <a:bodyPr/>
    <a:lstStyle/>
    <a:p>
      <a:pPr>
        <a:defRPr>
          <a:latin typeface="Arial Narrow" panose="020B0606020202030204" pitchFamily="34" charset="0"/>
        </a:defRPr>
      </a:pPr>
      <a:endParaRPr lang="es-EC"/>
    </a:p>
  </c:txPr>
  <c:printSettings>
    <c:headerFooter/>
    <c:pageMargins b="0.75000000000000167" l="0.70000000000000062" r="0.70000000000000062" t="0.75000000000000167" header="0.30000000000000032" footer="0.30000000000000032"/>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lang val="es-EC"/>
  <c:chart>
    <c:autoTitleDeleted val="1"/>
    <c:view3D>
      <c:rotX val="30"/>
      <c:depthPercent val="100"/>
      <c:perspective val="30"/>
    </c:view3D>
    <c:floor>
      <c:spPr>
        <a:noFill/>
        <a:ln>
          <a:noFill/>
        </a:ln>
        <a:effectLst/>
        <a:sp3d/>
      </c:spPr>
    </c:floor>
    <c:sideWall>
      <c:spPr>
        <a:noFill/>
        <a:ln>
          <a:noFill/>
        </a:ln>
        <a:effectLst/>
        <a:sp3d/>
      </c:spPr>
    </c:sideWall>
    <c:backWall>
      <c:spPr>
        <a:noFill/>
        <a:ln>
          <a:noFill/>
        </a:ln>
        <a:effectLst/>
        <a:sp3d/>
      </c:spPr>
    </c:backWall>
    <c:plotArea>
      <c:layout/>
      <c:pie3DChart>
        <c:varyColors val="1"/>
        <c:ser>
          <c:idx val="0"/>
          <c:order val="0"/>
          <c:dPt>
            <c:idx val="0"/>
            <c:spPr>
              <a:solidFill>
                <a:schemeClr val="accent1"/>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6-7DBC-42EC-888C-27A0E2814D58}"/>
              </c:ext>
            </c:extLst>
          </c:dPt>
          <c:dPt>
            <c:idx val="1"/>
            <c:spPr>
              <a:solidFill>
                <a:schemeClr val="accent2"/>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7-7DBC-42EC-888C-27A0E2814D58}"/>
              </c:ext>
            </c:extLst>
          </c:dPt>
          <c:dPt>
            <c:idx val="2"/>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2-7DBC-42EC-888C-27A0E2814D58}"/>
              </c:ext>
            </c:extLst>
          </c:dPt>
          <c:dPt>
            <c:idx val="3"/>
            <c:spPr>
              <a:solidFill>
                <a:schemeClr val="accent4"/>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7DBC-42EC-888C-27A0E2814D58}"/>
              </c:ext>
            </c:extLst>
          </c:dPt>
          <c:dPt>
            <c:idx val="4"/>
            <c:spPr>
              <a:solidFill>
                <a:schemeClr val="accent5"/>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4-7DBC-42EC-888C-27A0E2814D58}"/>
              </c:ext>
            </c:extLst>
          </c:dPt>
          <c:dPt>
            <c:idx val="5"/>
            <c:spPr>
              <a:solidFill>
                <a:schemeClr val="accent6"/>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5-7DBC-42EC-888C-27A0E2814D58}"/>
              </c:ext>
            </c:extLst>
          </c:dPt>
          <c:dLbls>
            <c:dLbl>
              <c:idx val="0"/>
              <c:layout>
                <c:manualLayout>
                  <c:x val="-4.4082567804024586E-2"/>
                  <c:y val="-6.3748541848935594E-2"/>
                </c:manualLayout>
              </c:layout>
              <c:showVal val="1"/>
              <c:showPercent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6-7DBC-42EC-888C-27A0E2814D58}"/>
                </c:ext>
              </c:extLst>
            </c:dLbl>
            <c:dLbl>
              <c:idx val="1"/>
              <c:layout>
                <c:manualLayout>
                  <c:x val="-0.10909634733158374"/>
                  <c:y val="0.11403105861767278"/>
                </c:manualLayout>
              </c:layout>
              <c:showVal val="1"/>
              <c:showPercent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7DBC-42EC-888C-27A0E2814D58}"/>
                </c:ext>
              </c:extLst>
            </c:dLbl>
            <c:dLbl>
              <c:idx val="2"/>
              <c:layout>
                <c:manualLayout>
                  <c:x val="5.4944444444444483E-2"/>
                  <c:y val="0.15482611548556441"/>
                </c:manualLayout>
              </c:layout>
              <c:showVal val="1"/>
              <c:showPercent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2-7DBC-42EC-888C-27A0E2814D58}"/>
                </c:ext>
              </c:extLst>
            </c:dLbl>
            <c:dLbl>
              <c:idx val="3"/>
              <c:layout>
                <c:manualLayout>
                  <c:x val="-2.8935586176727909E-2"/>
                  <c:y val="-3.5173155438903515E-2"/>
                </c:manualLayout>
              </c:layout>
              <c:showVal val="1"/>
              <c:showPercent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7DBC-42EC-888C-27A0E2814D58}"/>
                </c:ext>
              </c:extLst>
            </c:dLbl>
            <c:dLbl>
              <c:idx val="4"/>
              <c:layout>
                <c:manualLayout>
                  <c:x val="3.0650043744531959E-2"/>
                  <c:y val="-0.13618620589093047"/>
                </c:manualLayout>
              </c:layout>
              <c:showVal val="1"/>
              <c:showPercent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4-7DBC-42EC-888C-27A0E2814D58}"/>
                </c:ext>
              </c:extLst>
            </c:dLbl>
            <c:dLbl>
              <c:idx val="5"/>
              <c:layout>
                <c:manualLayout>
                  <c:x val="9.1412073490813581E-2"/>
                  <c:y val="-4.6024351122776322E-2"/>
                </c:manualLayout>
              </c:layout>
              <c:showVal val="1"/>
              <c:showPercent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7DBC-42EC-888C-27A0E2814D58}"/>
                </c:ext>
              </c:extLst>
            </c:dLbl>
            <c:spPr>
              <a:noFill/>
              <a:ln>
                <a:noFill/>
              </a:ln>
              <a:effectLst/>
            </c:spPr>
            <c:txPr>
              <a:bodyPr rot="0" spcFirstLastPara="1" vertOverflow="ellipsis" vert="horz" wrap="square" anchor="ctr" anchorCtr="1"/>
              <a:lstStyle/>
              <a:p>
                <a:pPr>
                  <a:defRPr lang="es-ES" sz="900" b="0" i="0" u="none" strike="noStrike" kern="1200" baseline="0">
                    <a:solidFill>
                      <a:schemeClr val="tx1">
                        <a:lumMod val="75000"/>
                        <a:lumOff val="25000"/>
                      </a:schemeClr>
                    </a:solidFill>
                    <a:latin typeface="Arial Narrow" panose="020B0606020202030204" pitchFamily="34" charset="0"/>
                    <a:ea typeface="+mn-ea"/>
                    <a:cs typeface="+mn-cs"/>
                  </a:defRPr>
                </a:pPr>
                <a:endParaRPr lang="es-EC"/>
              </a:p>
            </c:txPr>
            <c:showVal val="1"/>
            <c:showPercent val="1"/>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'Gráfico 2.13'!$A$5:$A$10</c:f>
              <c:strCache>
                <c:ptCount val="6"/>
                <c:pt idx="0">
                  <c:v>BNF / BANECUADOR</c:v>
                </c:pt>
                <c:pt idx="1">
                  <c:v>BDE</c:v>
                </c:pt>
                <c:pt idx="2">
                  <c:v>CFN</c:v>
                </c:pt>
                <c:pt idx="3">
                  <c:v>BANCO DEL PACIFICO</c:v>
                </c:pt>
                <c:pt idx="4">
                  <c:v>BEV</c:v>
                </c:pt>
                <c:pt idx="5">
                  <c:v>CONAFIPS</c:v>
                </c:pt>
              </c:strCache>
            </c:strRef>
          </c:cat>
          <c:val>
            <c:numRef>
              <c:f>'Gráfico 2.13'!$B$5:$B$10</c:f>
              <c:numCache>
                <c:formatCode>_ * #,##0_ ;_ * \-#,##0_ ;_ * "-"??_ ;_ @_ </c:formatCode>
                <c:ptCount val="6"/>
                <c:pt idx="0">
                  <c:v>2113.9786031099998</c:v>
                </c:pt>
                <c:pt idx="1">
                  <c:v>1995.8861107100001</c:v>
                </c:pt>
                <c:pt idx="2">
                  <c:v>3961.7930089800002</c:v>
                </c:pt>
                <c:pt idx="3">
                  <c:v>175</c:v>
                </c:pt>
                <c:pt idx="4">
                  <c:v>268.38095240000001</c:v>
                </c:pt>
                <c:pt idx="5">
                  <c:v>582.76490120000005</c:v>
                </c:pt>
              </c:numCache>
            </c:numRef>
          </c:val>
          <c:extLst xmlns:c16r2="http://schemas.microsoft.com/office/drawing/2015/06/chart">
            <c:ext xmlns:c16="http://schemas.microsoft.com/office/drawing/2014/chart" uri="{C3380CC4-5D6E-409C-BE32-E72D297353CC}">
              <c16:uniqueId val="{00000000-7DBC-42EC-888C-27A0E2814D58}"/>
            </c:ext>
          </c:extLst>
        </c:ser>
        <c:dLbls>
          <c:showVal val="1"/>
        </c:dLbls>
      </c:pie3DChart>
      <c:spPr>
        <a:noFill/>
        <a:ln>
          <a:noFill/>
        </a:ln>
        <a:effectLst/>
      </c:spPr>
    </c:plotArea>
    <c:legend>
      <c:legendPos val="r"/>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legend>
    <c:plotVisOnly val="1"/>
    <c:dispBlanksAs val="zero"/>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latin typeface="Arial Narrow" panose="020B0606020202030204" pitchFamily="34" charset="0"/>
        </a:defRPr>
      </a:pPr>
      <a:endParaRPr lang="es-EC"/>
    </a:p>
  </c:txPr>
  <c:printSettings>
    <c:headerFooter/>
    <c:pageMargins b="0.75000000000000078" l="0.70000000000000062" r="0.70000000000000062" t="0.75000000000000078" header="0.30000000000000032" footer="0.30000000000000032"/>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lang val="es-EC"/>
  <c:chart>
    <c:autoTitleDeleted val="1"/>
    <c:plotArea>
      <c:layout/>
      <c:barChart>
        <c:barDir val="col"/>
        <c:grouping val="clustered"/>
        <c:ser>
          <c:idx val="0"/>
          <c:order val="0"/>
          <c:tx>
            <c:strRef>
              <c:f>'Gráfico 2.14'!$B$4</c:f>
              <c:strCache>
                <c:ptCount val="1"/>
                <c:pt idx="0">
                  <c:v>Compras - Inv. Doméstica</c:v>
                </c:pt>
              </c:strCache>
            </c:strRef>
          </c:tx>
          <c:spPr>
            <a:solidFill>
              <a:schemeClr val="bg1">
                <a:lumMod val="75000"/>
              </a:schemeClr>
            </a:solidFill>
            <a:ln>
              <a:noFill/>
            </a:ln>
            <a:effectLst/>
          </c:spPr>
          <c:dLbls>
            <c:numFmt formatCode="#,##0" sourceLinked="0"/>
            <c:spPr>
              <a:solidFill>
                <a:schemeClr val="bg1"/>
              </a:solidFill>
              <a:ln w="28575">
                <a:solidFill>
                  <a:schemeClr val="bg1">
                    <a:lumMod val="75000"/>
                  </a:schemeClr>
                </a:solidFill>
              </a:ln>
              <a:effectLst/>
            </c:spPr>
            <c:txPr>
              <a:bodyPr rot="0" spcFirstLastPara="1" vertOverflow="ellipsis" vert="horz" wrap="square" lIns="38100" tIns="19050" rIns="38100" bIns="19050" anchor="ctr" anchorCtr="1">
                <a:spAutoFit/>
              </a:bodyPr>
              <a:lstStyle/>
              <a:p>
                <a:pPr>
                  <a:defRPr lang="es-ES" sz="600" b="0" i="0" u="none" strike="noStrike" kern="1200" baseline="0">
                    <a:solidFill>
                      <a:schemeClr val="tx1">
                        <a:lumMod val="75000"/>
                        <a:lumOff val="25000"/>
                      </a:schemeClr>
                    </a:solidFill>
                    <a:latin typeface="Arial Narrow" panose="020B0606020202030204" pitchFamily="34" charset="0"/>
                    <a:ea typeface="+mn-ea"/>
                    <a:cs typeface="+mn-cs"/>
                  </a:defRPr>
                </a:pPr>
                <a:endParaRPr lang="es-EC"/>
              </a:p>
            </c:txPr>
            <c:dLblPos val="inBase"/>
            <c:showVal val="1"/>
            <c:extLst xmlns:c16r2="http://schemas.microsoft.com/office/drawing/2015/06/chart">
              <c:ext xmlns:c15="http://schemas.microsoft.com/office/drawing/2012/chart" uri="{CE6537A1-D6FC-4f65-9D91-7224C49458BB}">
                <c15:showLeaderLines val="0"/>
              </c:ext>
            </c:extLst>
          </c:dLbls>
          <c:cat>
            <c:strRef>
              <c:f>'Gráfico 2.14'!$A$5:$A$16</c:f>
              <c:strCache>
                <c:ptCount val="12"/>
                <c:pt idx="0">
                  <c:v>2009</c:v>
                </c:pt>
                <c:pt idx="1">
                  <c:v>2010</c:v>
                </c:pt>
                <c:pt idx="2">
                  <c:v>2011</c:v>
                </c:pt>
                <c:pt idx="3">
                  <c:v>2012</c:v>
                </c:pt>
                <c:pt idx="4">
                  <c:v>2013</c:v>
                </c:pt>
                <c:pt idx="5">
                  <c:v>2014</c:v>
                </c:pt>
                <c:pt idx="6">
                  <c:v>2015</c:v>
                </c:pt>
                <c:pt idx="7">
                  <c:v>2016</c:v>
                </c:pt>
                <c:pt idx="8">
                  <c:v>2017</c:v>
                </c:pt>
                <c:pt idx="9">
                  <c:v>2018</c:v>
                </c:pt>
                <c:pt idx="10">
                  <c:v>2019</c:v>
                </c:pt>
                <c:pt idx="11">
                  <c:v>2020 (jun)</c:v>
                </c:pt>
              </c:strCache>
            </c:strRef>
          </c:cat>
          <c:val>
            <c:numRef>
              <c:f>'Gráfico 2.14'!$B$5:$B$16</c:f>
              <c:numCache>
                <c:formatCode>_ * #,##0_ ;_ * \-#,##0_ ;_ * "-"??_ ;_ @_ </c:formatCode>
                <c:ptCount val="12"/>
                <c:pt idx="0">
                  <c:v>520</c:v>
                </c:pt>
                <c:pt idx="1">
                  <c:v>525.5</c:v>
                </c:pt>
                <c:pt idx="2">
                  <c:v>905.75</c:v>
                </c:pt>
                <c:pt idx="3">
                  <c:v>1538.08812702</c:v>
                </c:pt>
                <c:pt idx="4">
                  <c:v>980.57423199000004</c:v>
                </c:pt>
                <c:pt idx="5">
                  <c:v>620</c:v>
                </c:pt>
                <c:pt idx="6">
                  <c:v>1147</c:v>
                </c:pt>
                <c:pt idx="7">
                  <c:v>811.49585185000001</c:v>
                </c:pt>
                <c:pt idx="8">
                  <c:v>674.69536554000013</c:v>
                </c:pt>
                <c:pt idx="9">
                  <c:v>1024.7</c:v>
                </c:pt>
                <c:pt idx="10">
                  <c:v>350</c:v>
                </c:pt>
              </c:numCache>
            </c:numRef>
          </c:val>
          <c:extLst xmlns:c16r2="http://schemas.microsoft.com/office/drawing/2015/06/chart">
            <c:ext xmlns:c16="http://schemas.microsoft.com/office/drawing/2014/chart" uri="{C3380CC4-5D6E-409C-BE32-E72D297353CC}">
              <c16:uniqueId val="{00000000-AA6B-4A0A-8346-FA25C485977E}"/>
            </c:ext>
          </c:extLst>
        </c:ser>
        <c:axId val="130589056"/>
        <c:axId val="130590592"/>
      </c:barChart>
      <c:lineChart>
        <c:grouping val="standard"/>
        <c:ser>
          <c:idx val="1"/>
          <c:order val="1"/>
          <c:tx>
            <c:strRef>
              <c:f>'Gráfico 2.14'!$C$4</c:f>
              <c:strCache>
                <c:ptCount val="1"/>
                <c:pt idx="0">
                  <c:v>Saldos - Inv. Doméstica</c:v>
                </c:pt>
              </c:strCache>
            </c:strRef>
          </c:tx>
          <c:spPr>
            <a:ln w="28575" cap="rnd">
              <a:solidFill>
                <a:schemeClr val="accent1"/>
              </a:solidFill>
              <a:round/>
            </a:ln>
            <a:effectLst/>
          </c:spPr>
          <c:marker>
            <c:symbol val="none"/>
          </c:marker>
          <c:dLbls>
            <c:dLbl>
              <c:idx val="2"/>
              <c:layout>
                <c:manualLayout>
                  <c:x val="-3.842925925925926E-2"/>
                  <c:y val="-9.2944444444444524E-2"/>
                </c:manualLayout>
              </c:layout>
              <c:dLblPos val="r"/>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AA6B-4A0A-8346-FA25C485977E}"/>
                </c:ext>
              </c:extLst>
            </c:dLbl>
            <c:dLbl>
              <c:idx val="3"/>
              <c:layout>
                <c:manualLayout>
                  <c:x val="-3.6077407407407502E-2"/>
                  <c:y val="-9.7984126984127007E-2"/>
                </c:manualLayout>
              </c:layout>
              <c:dLblPos val="r"/>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4-AA6B-4A0A-8346-FA25C485977E}"/>
                </c:ext>
              </c:extLst>
            </c:dLbl>
            <c:dLbl>
              <c:idx val="5"/>
              <c:layout>
                <c:manualLayout>
                  <c:x val="-3.6077407407407461E-2"/>
                  <c:y val="-6.7746031746031901E-2"/>
                </c:manualLayout>
              </c:layout>
              <c:dLblPos val="r"/>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AA6B-4A0A-8346-FA25C485977E}"/>
                </c:ext>
              </c:extLst>
            </c:dLbl>
            <c:dLbl>
              <c:idx val="6"/>
              <c:layout>
                <c:manualLayout>
                  <c:x val="-3.6077407407407551E-2"/>
                  <c:y val="-7.2785714285714384E-2"/>
                </c:manualLayout>
              </c:layout>
              <c:dLblPos val="r"/>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6-AA6B-4A0A-8346-FA25C485977E}"/>
                </c:ext>
              </c:extLst>
            </c:dLbl>
            <c:dLbl>
              <c:idx val="10"/>
              <c:layout>
                <c:manualLayout>
                  <c:x val="-3.6077407407407461E-2"/>
                  <c:y val="-6.7746031746031901E-2"/>
                </c:manualLayout>
              </c:layout>
              <c:dLblPos val="r"/>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AA6B-4A0A-8346-FA25C485977E}"/>
                </c:ext>
              </c:extLst>
            </c:dLbl>
            <c:spPr>
              <a:noFill/>
              <a:ln w="15875">
                <a:solidFill>
                  <a:schemeClr val="accent1"/>
                </a:solidFill>
              </a:ln>
              <a:effectLst/>
            </c:spPr>
            <c:txPr>
              <a:bodyPr rot="0" spcFirstLastPara="1" vertOverflow="ellipsis" vert="horz" wrap="square" lIns="38100" tIns="19050" rIns="38100" bIns="19050" anchor="ctr" anchorCtr="1">
                <a:spAutoFit/>
              </a:bodyPr>
              <a:lstStyle/>
              <a:p>
                <a:pPr>
                  <a:defRPr lang="es-ES" sz="600" b="0" i="0" u="none" strike="noStrike" kern="1200" baseline="0">
                    <a:solidFill>
                      <a:schemeClr val="tx1">
                        <a:lumMod val="75000"/>
                        <a:lumOff val="25000"/>
                      </a:schemeClr>
                    </a:solidFill>
                    <a:latin typeface="Arial Narrow" panose="020B0606020202030204" pitchFamily="34" charset="0"/>
                    <a:ea typeface="+mn-ea"/>
                    <a:cs typeface="+mn-cs"/>
                  </a:defRPr>
                </a:pPr>
                <a:endParaRPr lang="es-EC"/>
              </a:p>
            </c:txPr>
            <c:dLblPos val="t"/>
            <c:showVal val="1"/>
            <c:extLst xmlns:c16r2="http://schemas.microsoft.com/office/drawing/2015/06/chart">
              <c:ext xmlns:c15="http://schemas.microsoft.com/office/drawing/2012/chart" uri="{CE6537A1-D6FC-4f65-9D91-7224C49458BB}">
                <c15:showLeaderLines val="0"/>
              </c:ext>
            </c:extLst>
          </c:dLbls>
          <c:cat>
            <c:strRef>
              <c:f>'Gráfico 2.14'!$A$5:$A$16</c:f>
              <c:strCache>
                <c:ptCount val="12"/>
                <c:pt idx="0">
                  <c:v>2009</c:v>
                </c:pt>
                <c:pt idx="1">
                  <c:v>2010</c:v>
                </c:pt>
                <c:pt idx="2">
                  <c:v>2011</c:v>
                </c:pt>
                <c:pt idx="3">
                  <c:v>2012</c:v>
                </c:pt>
                <c:pt idx="4">
                  <c:v>2013</c:v>
                </c:pt>
                <c:pt idx="5">
                  <c:v>2014</c:v>
                </c:pt>
                <c:pt idx="6">
                  <c:v>2015</c:v>
                </c:pt>
                <c:pt idx="7">
                  <c:v>2016</c:v>
                </c:pt>
                <c:pt idx="8">
                  <c:v>2017</c:v>
                </c:pt>
                <c:pt idx="9">
                  <c:v>2018</c:v>
                </c:pt>
                <c:pt idx="10">
                  <c:v>2019</c:v>
                </c:pt>
                <c:pt idx="11">
                  <c:v>2020 (jun)</c:v>
                </c:pt>
              </c:strCache>
            </c:strRef>
          </c:cat>
          <c:val>
            <c:numRef>
              <c:f>'Gráfico 2.14'!$C$5:$C$16</c:f>
              <c:numCache>
                <c:formatCode>_ * #,##0_ ;_ * \-#,##0_ ;_ * "-"??_ ;_ @_ </c:formatCode>
                <c:ptCount val="12"/>
                <c:pt idx="0">
                  <c:v>520</c:v>
                </c:pt>
                <c:pt idx="1">
                  <c:v>879.91666662</c:v>
                </c:pt>
                <c:pt idx="2">
                  <c:v>1053.9787221300001</c:v>
                </c:pt>
                <c:pt idx="3">
                  <c:v>2051.3711063400001</c:v>
                </c:pt>
                <c:pt idx="4">
                  <c:v>2679.4408868999999</c:v>
                </c:pt>
                <c:pt idx="5">
                  <c:v>2484.0620928799999</c:v>
                </c:pt>
                <c:pt idx="6">
                  <c:v>2123.2331445300001</c:v>
                </c:pt>
                <c:pt idx="7">
                  <c:v>2050.7164028100001</c:v>
                </c:pt>
                <c:pt idx="8">
                  <c:v>2022.2650238499998</c:v>
                </c:pt>
                <c:pt idx="9">
                  <c:v>1967.91671935</c:v>
                </c:pt>
                <c:pt idx="10">
                  <c:v>1484.25094145</c:v>
                </c:pt>
                <c:pt idx="11">
                  <c:v>1321.824296</c:v>
                </c:pt>
              </c:numCache>
            </c:numRef>
          </c:val>
          <c:smooth val="1"/>
          <c:extLst xmlns:c16r2="http://schemas.microsoft.com/office/drawing/2015/06/chart">
            <c:ext xmlns:c16="http://schemas.microsoft.com/office/drawing/2014/chart" uri="{C3380CC4-5D6E-409C-BE32-E72D297353CC}">
              <c16:uniqueId val="{00000001-AA6B-4A0A-8346-FA25C485977E}"/>
            </c:ext>
          </c:extLst>
        </c:ser>
        <c:marker val="1"/>
        <c:axId val="130589056"/>
        <c:axId val="130590592"/>
      </c:lineChart>
      <c:catAx>
        <c:axId val="130589056"/>
        <c:scaling>
          <c:orientation val="minMax"/>
        </c:scaling>
        <c:axPos val="b"/>
        <c:numFmt formatCode="General" sourceLinked="1"/>
        <c:tickLblPos val="nextTo"/>
        <c:spPr>
          <a:solidFill>
            <a:schemeClr val="bg1"/>
          </a:solid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130590592"/>
        <c:crosses val="autoZero"/>
        <c:auto val="1"/>
        <c:lblAlgn val="ctr"/>
        <c:lblOffset val="100"/>
      </c:catAx>
      <c:valAx>
        <c:axId val="130590592"/>
        <c:scaling>
          <c:orientation val="minMax"/>
        </c:scaling>
        <c:axPos val="l"/>
        <c:majorGridlines>
          <c:spPr>
            <a:ln w="9525" cap="flat" cmpd="sng" algn="ctr">
              <a:noFill/>
              <a:round/>
            </a:ln>
            <a:effectLst/>
          </c:spPr>
        </c:majorGridlines>
        <c:numFmt formatCode="_(* #,##0_);_(* \(#,##0\);_(* &quot;-&quot;_);_(@_)" sourceLinked="0"/>
        <c:tickLblPos val="nextTo"/>
        <c:spPr>
          <a:noFill/>
          <a:ln>
            <a:solidFill>
              <a:schemeClr val="bg1">
                <a:lumMod val="85000"/>
              </a:schemeClr>
            </a:solid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130589056"/>
        <c:crosses val="autoZero"/>
        <c:crossBetween val="between"/>
      </c:valAx>
      <c:spPr>
        <a:noFill/>
        <a:ln>
          <a:noFill/>
        </a:ln>
        <a:effectLst/>
      </c:spPr>
    </c:plotArea>
    <c:legend>
      <c:legendPos val="b"/>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legend>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latin typeface="Arial Narrow" panose="020B0606020202030204" pitchFamily="34" charset="0"/>
        </a:defRPr>
      </a:pPr>
      <a:endParaRPr lang="es-EC"/>
    </a:p>
  </c:txPr>
  <c:printSettings>
    <c:headerFooter/>
    <c:pageMargins b="0.75000000000000078" l="0.70000000000000062" r="0.70000000000000062" t="0.75000000000000078" header="0.30000000000000032" footer="0.30000000000000032"/>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lang val="es-EC"/>
  <c:chart>
    <c:autoTitleDeleted val="1"/>
    <c:plotArea>
      <c:layout>
        <c:manualLayout>
          <c:layoutTarget val="inner"/>
          <c:xMode val="edge"/>
          <c:yMode val="edge"/>
          <c:x val="7.2460629921260067E-2"/>
          <c:y val="5.0925925925925923E-2"/>
          <c:w val="0.89698381452318765"/>
          <c:h val="0.63590733449985626"/>
        </c:manualLayout>
      </c:layout>
      <c:lineChart>
        <c:grouping val="standard"/>
        <c:ser>
          <c:idx val="0"/>
          <c:order val="0"/>
          <c:tx>
            <c:strRef>
              <c:f>'Gráfico 2.15'!$B$4</c:f>
              <c:strCache>
                <c:ptCount val="1"/>
                <c:pt idx="0">
                  <c:v>Tasa Activa</c:v>
                </c:pt>
              </c:strCache>
            </c:strRef>
          </c:tx>
          <c:spPr>
            <a:ln w="19050"/>
          </c:spPr>
          <c:marker>
            <c:symbol val="none"/>
          </c:marker>
          <c:cat>
            <c:numRef>
              <c:f>'Gráfico 2.15'!$A$5:$A$88</c:f>
              <c:numCache>
                <c:formatCode>mmm\-yy</c:formatCode>
                <c:ptCount val="84"/>
                <c:pt idx="0">
                  <c:v>33970</c:v>
                </c:pt>
                <c:pt idx="1">
                  <c:v>34001</c:v>
                </c:pt>
                <c:pt idx="2">
                  <c:v>34029</c:v>
                </c:pt>
                <c:pt idx="3">
                  <c:v>34060</c:v>
                </c:pt>
                <c:pt idx="4">
                  <c:v>34090</c:v>
                </c:pt>
                <c:pt idx="5">
                  <c:v>34121</c:v>
                </c:pt>
                <c:pt idx="6">
                  <c:v>34151</c:v>
                </c:pt>
                <c:pt idx="7">
                  <c:v>34182</c:v>
                </c:pt>
                <c:pt idx="8">
                  <c:v>34213</c:v>
                </c:pt>
                <c:pt idx="9">
                  <c:v>34243</c:v>
                </c:pt>
                <c:pt idx="10">
                  <c:v>34274</c:v>
                </c:pt>
                <c:pt idx="11">
                  <c:v>34304</c:v>
                </c:pt>
                <c:pt idx="12">
                  <c:v>34335</c:v>
                </c:pt>
                <c:pt idx="13">
                  <c:v>34366</c:v>
                </c:pt>
                <c:pt idx="14">
                  <c:v>34394</c:v>
                </c:pt>
                <c:pt idx="15">
                  <c:v>34425</c:v>
                </c:pt>
                <c:pt idx="16">
                  <c:v>34455</c:v>
                </c:pt>
                <c:pt idx="17">
                  <c:v>34486</c:v>
                </c:pt>
                <c:pt idx="18">
                  <c:v>34516</c:v>
                </c:pt>
                <c:pt idx="19">
                  <c:v>34547</c:v>
                </c:pt>
                <c:pt idx="20">
                  <c:v>34578</c:v>
                </c:pt>
                <c:pt idx="21">
                  <c:v>34608</c:v>
                </c:pt>
                <c:pt idx="22">
                  <c:v>34639</c:v>
                </c:pt>
                <c:pt idx="23">
                  <c:v>34669</c:v>
                </c:pt>
                <c:pt idx="24">
                  <c:v>34700</c:v>
                </c:pt>
                <c:pt idx="25">
                  <c:v>34731</c:v>
                </c:pt>
                <c:pt idx="26">
                  <c:v>34759</c:v>
                </c:pt>
                <c:pt idx="27">
                  <c:v>34790</c:v>
                </c:pt>
                <c:pt idx="28">
                  <c:v>34820</c:v>
                </c:pt>
                <c:pt idx="29">
                  <c:v>34851</c:v>
                </c:pt>
                <c:pt idx="30">
                  <c:v>34881</c:v>
                </c:pt>
                <c:pt idx="31">
                  <c:v>34912</c:v>
                </c:pt>
                <c:pt idx="32">
                  <c:v>34943</c:v>
                </c:pt>
                <c:pt idx="33">
                  <c:v>34973</c:v>
                </c:pt>
                <c:pt idx="34">
                  <c:v>35004</c:v>
                </c:pt>
                <c:pt idx="35">
                  <c:v>35034</c:v>
                </c:pt>
                <c:pt idx="36">
                  <c:v>35065</c:v>
                </c:pt>
                <c:pt idx="37">
                  <c:v>35096</c:v>
                </c:pt>
                <c:pt idx="38">
                  <c:v>35125</c:v>
                </c:pt>
                <c:pt idx="39">
                  <c:v>35156</c:v>
                </c:pt>
                <c:pt idx="40">
                  <c:v>35186</c:v>
                </c:pt>
                <c:pt idx="41">
                  <c:v>35217</c:v>
                </c:pt>
                <c:pt idx="42">
                  <c:v>35247</c:v>
                </c:pt>
                <c:pt idx="43">
                  <c:v>35278</c:v>
                </c:pt>
                <c:pt idx="44">
                  <c:v>35309</c:v>
                </c:pt>
                <c:pt idx="45">
                  <c:v>35339</c:v>
                </c:pt>
                <c:pt idx="46">
                  <c:v>35370</c:v>
                </c:pt>
                <c:pt idx="47">
                  <c:v>35400</c:v>
                </c:pt>
                <c:pt idx="48">
                  <c:v>35431</c:v>
                </c:pt>
                <c:pt idx="49">
                  <c:v>35462</c:v>
                </c:pt>
                <c:pt idx="50">
                  <c:v>35490</c:v>
                </c:pt>
                <c:pt idx="51">
                  <c:v>35521</c:v>
                </c:pt>
                <c:pt idx="52">
                  <c:v>35551</c:v>
                </c:pt>
                <c:pt idx="53">
                  <c:v>35582</c:v>
                </c:pt>
                <c:pt idx="54">
                  <c:v>35612</c:v>
                </c:pt>
                <c:pt idx="55">
                  <c:v>35643</c:v>
                </c:pt>
                <c:pt idx="56">
                  <c:v>35674</c:v>
                </c:pt>
                <c:pt idx="57">
                  <c:v>35704</c:v>
                </c:pt>
                <c:pt idx="58">
                  <c:v>35735</c:v>
                </c:pt>
                <c:pt idx="59">
                  <c:v>35765</c:v>
                </c:pt>
                <c:pt idx="60">
                  <c:v>35796</c:v>
                </c:pt>
                <c:pt idx="61">
                  <c:v>35827</c:v>
                </c:pt>
                <c:pt idx="62">
                  <c:v>35855</c:v>
                </c:pt>
                <c:pt idx="63">
                  <c:v>35886</c:v>
                </c:pt>
                <c:pt idx="64">
                  <c:v>35916</c:v>
                </c:pt>
                <c:pt idx="65">
                  <c:v>35947</c:v>
                </c:pt>
                <c:pt idx="66">
                  <c:v>35977</c:v>
                </c:pt>
                <c:pt idx="67">
                  <c:v>36008</c:v>
                </c:pt>
                <c:pt idx="68">
                  <c:v>36039</c:v>
                </c:pt>
                <c:pt idx="69">
                  <c:v>36069</c:v>
                </c:pt>
                <c:pt idx="70">
                  <c:v>36100</c:v>
                </c:pt>
                <c:pt idx="71">
                  <c:v>36130</c:v>
                </c:pt>
                <c:pt idx="72">
                  <c:v>36161</c:v>
                </c:pt>
                <c:pt idx="73">
                  <c:v>36192</c:v>
                </c:pt>
                <c:pt idx="74">
                  <c:v>36220</c:v>
                </c:pt>
                <c:pt idx="75">
                  <c:v>36251</c:v>
                </c:pt>
                <c:pt idx="76">
                  <c:v>36281</c:v>
                </c:pt>
                <c:pt idx="77">
                  <c:v>36312</c:v>
                </c:pt>
                <c:pt idx="78">
                  <c:v>36342</c:v>
                </c:pt>
                <c:pt idx="79">
                  <c:v>36373</c:v>
                </c:pt>
                <c:pt idx="80">
                  <c:v>36404</c:v>
                </c:pt>
                <c:pt idx="81">
                  <c:v>36434</c:v>
                </c:pt>
                <c:pt idx="82">
                  <c:v>36465</c:v>
                </c:pt>
                <c:pt idx="83">
                  <c:v>36495</c:v>
                </c:pt>
              </c:numCache>
            </c:numRef>
          </c:cat>
          <c:val>
            <c:numRef>
              <c:f>'Gráfico 2.15'!$B$5:$B$88</c:f>
              <c:numCache>
                <c:formatCode>General</c:formatCode>
                <c:ptCount val="84"/>
                <c:pt idx="0">
                  <c:v>46.89</c:v>
                </c:pt>
                <c:pt idx="1">
                  <c:v>33.869999999999997</c:v>
                </c:pt>
                <c:pt idx="2" formatCode="#,##0.00">
                  <c:v>31.13</c:v>
                </c:pt>
                <c:pt idx="3" formatCode="#,##0.00">
                  <c:v>36.33</c:v>
                </c:pt>
                <c:pt idx="4" formatCode="#,##0.00">
                  <c:v>53.76</c:v>
                </c:pt>
                <c:pt idx="5" formatCode="#,##0.00">
                  <c:v>58.83</c:v>
                </c:pt>
                <c:pt idx="6" formatCode="#,##0.00">
                  <c:v>54.06</c:v>
                </c:pt>
                <c:pt idx="7" formatCode="#,##0.00">
                  <c:v>52.47</c:v>
                </c:pt>
                <c:pt idx="8" formatCode="#,##0.00">
                  <c:v>41.64</c:v>
                </c:pt>
                <c:pt idx="9" formatCode="#,##0.00">
                  <c:v>35.25</c:v>
                </c:pt>
                <c:pt idx="10" formatCode="#,##0.00">
                  <c:v>33.57</c:v>
                </c:pt>
                <c:pt idx="11" formatCode="#,##0.00">
                  <c:v>36.03</c:v>
                </c:pt>
                <c:pt idx="12" formatCode="#,##0.00">
                  <c:v>46.11</c:v>
                </c:pt>
                <c:pt idx="13" formatCode="#,##0.00">
                  <c:v>49.27</c:v>
                </c:pt>
                <c:pt idx="14" formatCode="#,##0.00">
                  <c:v>35.979999999999997</c:v>
                </c:pt>
                <c:pt idx="15" formatCode="#,##0.00">
                  <c:v>35.75</c:v>
                </c:pt>
                <c:pt idx="16" formatCode="#,##0.00">
                  <c:v>40.15</c:v>
                </c:pt>
                <c:pt idx="17" formatCode="#,##0.00">
                  <c:v>43.2</c:v>
                </c:pt>
                <c:pt idx="18">
                  <c:v>45.61</c:v>
                </c:pt>
                <c:pt idx="19">
                  <c:v>44.73</c:v>
                </c:pt>
                <c:pt idx="20" formatCode="#,##0.00">
                  <c:v>42.36</c:v>
                </c:pt>
                <c:pt idx="21" formatCode="#,##0.00">
                  <c:v>44.39</c:v>
                </c:pt>
                <c:pt idx="22" formatCode="#,##0.00">
                  <c:v>44.88</c:v>
                </c:pt>
                <c:pt idx="23" formatCode="#,##0.00">
                  <c:v>48.89</c:v>
                </c:pt>
                <c:pt idx="24" formatCode="#,##0.00">
                  <c:v>48.59</c:v>
                </c:pt>
                <c:pt idx="25" formatCode="#,##0.00">
                  <c:v>71.099999999999994</c:v>
                </c:pt>
                <c:pt idx="26" formatCode="#,##0.00">
                  <c:v>70.59</c:v>
                </c:pt>
                <c:pt idx="27" formatCode="#,##0.00">
                  <c:v>59.11</c:v>
                </c:pt>
                <c:pt idx="28" formatCode="#,##0.00">
                  <c:v>52.21</c:v>
                </c:pt>
                <c:pt idx="29" formatCode="#,##0.00">
                  <c:v>50.71</c:v>
                </c:pt>
                <c:pt idx="30" formatCode="#,##0.00">
                  <c:v>47.9</c:v>
                </c:pt>
                <c:pt idx="31" formatCode="#,##0.00">
                  <c:v>49.61</c:v>
                </c:pt>
                <c:pt idx="32" formatCode="#,##0.00">
                  <c:v>52.73</c:v>
                </c:pt>
                <c:pt idx="33" formatCode="#,##0.00">
                  <c:v>55.7</c:v>
                </c:pt>
                <c:pt idx="34" formatCode="#,##0.00">
                  <c:v>59.41</c:v>
                </c:pt>
                <c:pt idx="35" formatCode="#,##0.00">
                  <c:v>59.92</c:v>
                </c:pt>
                <c:pt idx="36" formatCode="#,##0.00">
                  <c:v>62.47</c:v>
                </c:pt>
                <c:pt idx="37" formatCode="#,##0.00">
                  <c:v>62.83</c:v>
                </c:pt>
                <c:pt idx="38" formatCode="#,##0.00">
                  <c:v>58.47</c:v>
                </c:pt>
                <c:pt idx="39" formatCode="#,##0.00">
                  <c:v>58.12</c:v>
                </c:pt>
                <c:pt idx="40" formatCode="#,##0.00">
                  <c:v>58.96</c:v>
                </c:pt>
                <c:pt idx="41" formatCode="#,##0.00">
                  <c:v>60.37</c:v>
                </c:pt>
                <c:pt idx="42" formatCode="#,##0.00">
                  <c:v>61.57</c:v>
                </c:pt>
                <c:pt idx="43" formatCode="#,##0.00">
                  <c:v>59.5</c:v>
                </c:pt>
                <c:pt idx="44" formatCode="#,##0.00">
                  <c:v>52.19</c:v>
                </c:pt>
                <c:pt idx="45" formatCode="#,##0.00">
                  <c:v>48.58</c:v>
                </c:pt>
                <c:pt idx="46" formatCode="#,##0.00">
                  <c:v>46.38</c:v>
                </c:pt>
                <c:pt idx="47" formatCode="#,##0.00">
                  <c:v>45.96</c:v>
                </c:pt>
                <c:pt idx="48" formatCode="#,##0.00">
                  <c:v>46.4</c:v>
                </c:pt>
                <c:pt idx="49" formatCode="#,##0.00">
                  <c:v>46.55</c:v>
                </c:pt>
                <c:pt idx="50" formatCode="#,##0.00">
                  <c:v>46.8</c:v>
                </c:pt>
                <c:pt idx="51" formatCode="#,##0.00">
                  <c:v>45.8</c:v>
                </c:pt>
                <c:pt idx="52" formatCode="#,##0.00">
                  <c:v>45</c:v>
                </c:pt>
                <c:pt idx="53" formatCode="#,##0.00">
                  <c:v>44.74</c:v>
                </c:pt>
                <c:pt idx="54" formatCode="#,##0.00">
                  <c:v>40.96</c:v>
                </c:pt>
                <c:pt idx="55" formatCode="#,##0.00">
                  <c:v>39.65</c:v>
                </c:pt>
                <c:pt idx="56" formatCode="#,##0.00">
                  <c:v>37.409999999999997</c:v>
                </c:pt>
                <c:pt idx="57" formatCode="#,##0.00">
                  <c:v>41.1</c:v>
                </c:pt>
                <c:pt idx="58" formatCode="#,##0.00">
                  <c:v>37.46</c:v>
                </c:pt>
                <c:pt idx="59" formatCode="#,##0.00">
                  <c:v>39.020000000000003</c:v>
                </c:pt>
                <c:pt idx="60" formatCode="#,##0.00">
                  <c:v>38.74</c:v>
                </c:pt>
                <c:pt idx="61" formatCode="#,##0.00">
                  <c:v>40.770000000000003</c:v>
                </c:pt>
                <c:pt idx="62" formatCode="#,##0.00">
                  <c:v>42.03</c:v>
                </c:pt>
                <c:pt idx="63" formatCode="#,##0.00">
                  <c:v>43.72</c:v>
                </c:pt>
                <c:pt idx="64" formatCode="#,##0.00">
                  <c:v>44.13</c:v>
                </c:pt>
                <c:pt idx="65" formatCode="#,##0.00">
                  <c:v>48.57</c:v>
                </c:pt>
                <c:pt idx="66" formatCode="#,##0.00">
                  <c:v>51.95</c:v>
                </c:pt>
                <c:pt idx="67" formatCode="#,##0.00">
                  <c:v>52.97</c:v>
                </c:pt>
                <c:pt idx="68" formatCode="#,##0.00">
                  <c:v>54.29</c:v>
                </c:pt>
                <c:pt idx="69" formatCode="#,##0.00">
                  <c:v>58.45</c:v>
                </c:pt>
                <c:pt idx="70" formatCode="#,##0.00">
                  <c:v>61.84</c:v>
                </c:pt>
                <c:pt idx="71" formatCode="#,##0.00">
                  <c:v>61.14</c:v>
                </c:pt>
                <c:pt idx="72" formatCode="#,##0.00">
                  <c:v>63.54</c:v>
                </c:pt>
                <c:pt idx="73" formatCode="#,##0.00">
                  <c:v>66.010000000000005</c:v>
                </c:pt>
                <c:pt idx="74" formatCode="#,##0.00">
                  <c:v>62.13</c:v>
                </c:pt>
                <c:pt idx="75" formatCode="#,##0.00">
                  <c:v>66.69</c:v>
                </c:pt>
                <c:pt idx="76" formatCode="#,##0.00">
                  <c:v>68.59</c:v>
                </c:pt>
                <c:pt idx="77" formatCode="#,##0.00">
                  <c:v>64.739999999999995</c:v>
                </c:pt>
                <c:pt idx="78" formatCode="#,##0.00">
                  <c:v>63.49</c:v>
                </c:pt>
                <c:pt idx="79" formatCode="#,##0.00">
                  <c:v>63.03</c:v>
                </c:pt>
                <c:pt idx="80" formatCode="#,##0.00">
                  <c:v>66.8</c:v>
                </c:pt>
                <c:pt idx="81" formatCode="#,##0.00">
                  <c:v>60.93</c:v>
                </c:pt>
                <c:pt idx="82" formatCode="#,##0.00">
                  <c:v>64.38</c:v>
                </c:pt>
                <c:pt idx="83" formatCode="#,##0.00">
                  <c:v>72.63</c:v>
                </c:pt>
              </c:numCache>
            </c:numRef>
          </c:val>
          <c:extLst xmlns:c16r2="http://schemas.microsoft.com/office/drawing/2015/06/chart">
            <c:ext xmlns:c16="http://schemas.microsoft.com/office/drawing/2014/chart" uri="{C3380CC4-5D6E-409C-BE32-E72D297353CC}">
              <c16:uniqueId val="{00000000-C5C1-4F77-B515-C9E6C8E9D30C}"/>
            </c:ext>
          </c:extLst>
        </c:ser>
        <c:ser>
          <c:idx val="1"/>
          <c:order val="1"/>
          <c:tx>
            <c:strRef>
              <c:f>'Gráfico 2.15'!$C$4</c:f>
              <c:strCache>
                <c:ptCount val="1"/>
                <c:pt idx="0">
                  <c:v>Tasa Pasiva</c:v>
                </c:pt>
              </c:strCache>
            </c:strRef>
          </c:tx>
          <c:spPr>
            <a:ln w="19050"/>
          </c:spPr>
          <c:marker>
            <c:symbol val="none"/>
          </c:marker>
          <c:cat>
            <c:numRef>
              <c:f>'Gráfico 2.15'!$A$5:$A$88</c:f>
              <c:numCache>
                <c:formatCode>mmm\-yy</c:formatCode>
                <c:ptCount val="84"/>
                <c:pt idx="0">
                  <c:v>33970</c:v>
                </c:pt>
                <c:pt idx="1">
                  <c:v>34001</c:v>
                </c:pt>
                <c:pt idx="2">
                  <c:v>34029</c:v>
                </c:pt>
                <c:pt idx="3">
                  <c:v>34060</c:v>
                </c:pt>
                <c:pt idx="4">
                  <c:v>34090</c:v>
                </c:pt>
                <c:pt idx="5">
                  <c:v>34121</c:v>
                </c:pt>
                <c:pt idx="6">
                  <c:v>34151</c:v>
                </c:pt>
                <c:pt idx="7">
                  <c:v>34182</c:v>
                </c:pt>
                <c:pt idx="8">
                  <c:v>34213</c:v>
                </c:pt>
                <c:pt idx="9">
                  <c:v>34243</c:v>
                </c:pt>
                <c:pt idx="10">
                  <c:v>34274</c:v>
                </c:pt>
                <c:pt idx="11">
                  <c:v>34304</c:v>
                </c:pt>
                <c:pt idx="12">
                  <c:v>34335</c:v>
                </c:pt>
                <c:pt idx="13">
                  <c:v>34366</c:v>
                </c:pt>
                <c:pt idx="14">
                  <c:v>34394</c:v>
                </c:pt>
                <c:pt idx="15">
                  <c:v>34425</c:v>
                </c:pt>
                <c:pt idx="16">
                  <c:v>34455</c:v>
                </c:pt>
                <c:pt idx="17">
                  <c:v>34486</c:v>
                </c:pt>
                <c:pt idx="18">
                  <c:v>34516</c:v>
                </c:pt>
                <c:pt idx="19">
                  <c:v>34547</c:v>
                </c:pt>
                <c:pt idx="20">
                  <c:v>34578</c:v>
                </c:pt>
                <c:pt idx="21">
                  <c:v>34608</c:v>
                </c:pt>
                <c:pt idx="22">
                  <c:v>34639</c:v>
                </c:pt>
                <c:pt idx="23">
                  <c:v>34669</c:v>
                </c:pt>
                <c:pt idx="24">
                  <c:v>34700</c:v>
                </c:pt>
                <c:pt idx="25">
                  <c:v>34731</c:v>
                </c:pt>
                <c:pt idx="26">
                  <c:v>34759</c:v>
                </c:pt>
                <c:pt idx="27">
                  <c:v>34790</c:v>
                </c:pt>
                <c:pt idx="28">
                  <c:v>34820</c:v>
                </c:pt>
                <c:pt idx="29">
                  <c:v>34851</c:v>
                </c:pt>
                <c:pt idx="30">
                  <c:v>34881</c:v>
                </c:pt>
                <c:pt idx="31">
                  <c:v>34912</c:v>
                </c:pt>
                <c:pt idx="32">
                  <c:v>34943</c:v>
                </c:pt>
                <c:pt idx="33">
                  <c:v>34973</c:v>
                </c:pt>
                <c:pt idx="34">
                  <c:v>35004</c:v>
                </c:pt>
                <c:pt idx="35">
                  <c:v>35034</c:v>
                </c:pt>
                <c:pt idx="36">
                  <c:v>35065</c:v>
                </c:pt>
                <c:pt idx="37">
                  <c:v>35096</c:v>
                </c:pt>
                <c:pt idx="38">
                  <c:v>35125</c:v>
                </c:pt>
                <c:pt idx="39">
                  <c:v>35156</c:v>
                </c:pt>
                <c:pt idx="40">
                  <c:v>35186</c:v>
                </c:pt>
                <c:pt idx="41">
                  <c:v>35217</c:v>
                </c:pt>
                <c:pt idx="42">
                  <c:v>35247</c:v>
                </c:pt>
                <c:pt idx="43">
                  <c:v>35278</c:v>
                </c:pt>
                <c:pt idx="44">
                  <c:v>35309</c:v>
                </c:pt>
                <c:pt idx="45">
                  <c:v>35339</c:v>
                </c:pt>
                <c:pt idx="46">
                  <c:v>35370</c:v>
                </c:pt>
                <c:pt idx="47">
                  <c:v>35400</c:v>
                </c:pt>
                <c:pt idx="48">
                  <c:v>35431</c:v>
                </c:pt>
                <c:pt idx="49">
                  <c:v>35462</c:v>
                </c:pt>
                <c:pt idx="50">
                  <c:v>35490</c:v>
                </c:pt>
                <c:pt idx="51">
                  <c:v>35521</c:v>
                </c:pt>
                <c:pt idx="52">
                  <c:v>35551</c:v>
                </c:pt>
                <c:pt idx="53">
                  <c:v>35582</c:v>
                </c:pt>
                <c:pt idx="54">
                  <c:v>35612</c:v>
                </c:pt>
                <c:pt idx="55">
                  <c:v>35643</c:v>
                </c:pt>
                <c:pt idx="56">
                  <c:v>35674</c:v>
                </c:pt>
                <c:pt idx="57">
                  <c:v>35704</c:v>
                </c:pt>
                <c:pt idx="58">
                  <c:v>35735</c:v>
                </c:pt>
                <c:pt idx="59">
                  <c:v>35765</c:v>
                </c:pt>
                <c:pt idx="60">
                  <c:v>35796</c:v>
                </c:pt>
                <c:pt idx="61">
                  <c:v>35827</c:v>
                </c:pt>
                <c:pt idx="62">
                  <c:v>35855</c:v>
                </c:pt>
                <c:pt idx="63">
                  <c:v>35886</c:v>
                </c:pt>
                <c:pt idx="64">
                  <c:v>35916</c:v>
                </c:pt>
                <c:pt idx="65">
                  <c:v>35947</c:v>
                </c:pt>
                <c:pt idx="66">
                  <c:v>35977</c:v>
                </c:pt>
                <c:pt idx="67">
                  <c:v>36008</c:v>
                </c:pt>
                <c:pt idx="68">
                  <c:v>36039</c:v>
                </c:pt>
                <c:pt idx="69">
                  <c:v>36069</c:v>
                </c:pt>
                <c:pt idx="70">
                  <c:v>36100</c:v>
                </c:pt>
                <c:pt idx="71">
                  <c:v>36130</c:v>
                </c:pt>
                <c:pt idx="72">
                  <c:v>36161</c:v>
                </c:pt>
                <c:pt idx="73">
                  <c:v>36192</c:v>
                </c:pt>
                <c:pt idx="74">
                  <c:v>36220</c:v>
                </c:pt>
                <c:pt idx="75">
                  <c:v>36251</c:v>
                </c:pt>
                <c:pt idx="76">
                  <c:v>36281</c:v>
                </c:pt>
                <c:pt idx="77">
                  <c:v>36312</c:v>
                </c:pt>
                <c:pt idx="78">
                  <c:v>36342</c:v>
                </c:pt>
                <c:pt idx="79">
                  <c:v>36373</c:v>
                </c:pt>
                <c:pt idx="80">
                  <c:v>36404</c:v>
                </c:pt>
                <c:pt idx="81">
                  <c:v>36434</c:v>
                </c:pt>
                <c:pt idx="82">
                  <c:v>36465</c:v>
                </c:pt>
                <c:pt idx="83">
                  <c:v>36495</c:v>
                </c:pt>
              </c:numCache>
            </c:numRef>
          </c:cat>
          <c:val>
            <c:numRef>
              <c:f>'Gráfico 2.15'!$C$5:$C$88</c:f>
              <c:numCache>
                <c:formatCode>General</c:formatCode>
                <c:ptCount val="84"/>
                <c:pt idx="0">
                  <c:v>36.89</c:v>
                </c:pt>
                <c:pt idx="1">
                  <c:v>23.87</c:v>
                </c:pt>
                <c:pt idx="2" formatCode="#,##0.00">
                  <c:v>21.13</c:v>
                </c:pt>
                <c:pt idx="3" formatCode="#,##0.00">
                  <c:v>26.33</c:v>
                </c:pt>
                <c:pt idx="4" formatCode="#,##0.00">
                  <c:v>39.94</c:v>
                </c:pt>
                <c:pt idx="5" formatCode="#,##0.00">
                  <c:v>45.72</c:v>
                </c:pt>
                <c:pt idx="6" formatCode="#,##0.00">
                  <c:v>40.72</c:v>
                </c:pt>
                <c:pt idx="7" formatCode="#,##0.00">
                  <c:v>39.74</c:v>
                </c:pt>
                <c:pt idx="8" formatCode="#,##0.00">
                  <c:v>33.700000000000003</c:v>
                </c:pt>
                <c:pt idx="9" formatCode="#,##0.00">
                  <c:v>27.1</c:v>
                </c:pt>
                <c:pt idx="10" formatCode="#,##0.00">
                  <c:v>23.12</c:v>
                </c:pt>
                <c:pt idx="11" formatCode="#,##0.00">
                  <c:v>29.58</c:v>
                </c:pt>
                <c:pt idx="12" formatCode="#,##0.00">
                  <c:v>35.130000000000003</c:v>
                </c:pt>
                <c:pt idx="13" formatCode="#,##0.00">
                  <c:v>40.54</c:v>
                </c:pt>
                <c:pt idx="14" formatCode="#,##0.00">
                  <c:v>28.01</c:v>
                </c:pt>
                <c:pt idx="15" formatCode="#,##0.00">
                  <c:v>27.26</c:v>
                </c:pt>
                <c:pt idx="16" formatCode="#,##0.00">
                  <c:v>32.31</c:v>
                </c:pt>
                <c:pt idx="17" formatCode="#,##0.00">
                  <c:v>34.17</c:v>
                </c:pt>
                <c:pt idx="18" formatCode="#,##0.00">
                  <c:v>37.700000000000003</c:v>
                </c:pt>
                <c:pt idx="19" formatCode="#,##0.00">
                  <c:v>35.159999999999997</c:v>
                </c:pt>
                <c:pt idx="20" formatCode="#,##0.00">
                  <c:v>35.340000000000003</c:v>
                </c:pt>
                <c:pt idx="21" formatCode="#,##0.00">
                  <c:v>35.4</c:v>
                </c:pt>
                <c:pt idx="22" formatCode="#,##0.00">
                  <c:v>36.53</c:v>
                </c:pt>
                <c:pt idx="23" formatCode="#,##0.00">
                  <c:v>41.58</c:v>
                </c:pt>
                <c:pt idx="24" formatCode="#,##0.00">
                  <c:v>37.68</c:v>
                </c:pt>
                <c:pt idx="25" formatCode="#,##0.00">
                  <c:v>65.599999999999994</c:v>
                </c:pt>
                <c:pt idx="26" formatCode="#,##0.00">
                  <c:v>57.76</c:v>
                </c:pt>
                <c:pt idx="27" formatCode="#,##0.00">
                  <c:v>44.62</c:v>
                </c:pt>
                <c:pt idx="28" formatCode="#,##0.00">
                  <c:v>39.840000000000003</c:v>
                </c:pt>
                <c:pt idx="29" formatCode="#,##0.00">
                  <c:v>37.869999999999997</c:v>
                </c:pt>
                <c:pt idx="30" formatCode="#,##0.00">
                  <c:v>38.46</c:v>
                </c:pt>
                <c:pt idx="31" formatCode="#,##0.00">
                  <c:v>40.659999999999997</c:v>
                </c:pt>
                <c:pt idx="32" formatCode="#,##0.00">
                  <c:v>42.27</c:v>
                </c:pt>
                <c:pt idx="33" formatCode="#,##0.00">
                  <c:v>43.34</c:v>
                </c:pt>
                <c:pt idx="34" formatCode="#,##0.00">
                  <c:v>46.95</c:v>
                </c:pt>
                <c:pt idx="35" formatCode="#,##0.00">
                  <c:v>47.72</c:v>
                </c:pt>
                <c:pt idx="36" formatCode="#,##0.00">
                  <c:v>51.75</c:v>
                </c:pt>
                <c:pt idx="37" formatCode="#,##0.00">
                  <c:v>51.57</c:v>
                </c:pt>
                <c:pt idx="38" formatCode="#,##0.00">
                  <c:v>44.14</c:v>
                </c:pt>
                <c:pt idx="39" formatCode="#,##0.00">
                  <c:v>43.25</c:v>
                </c:pt>
                <c:pt idx="40" formatCode="#,##0.00">
                  <c:v>45.96</c:v>
                </c:pt>
                <c:pt idx="41" formatCode="#,##0.00">
                  <c:v>49.28</c:v>
                </c:pt>
                <c:pt idx="42" formatCode="#,##0.00">
                  <c:v>49.27</c:v>
                </c:pt>
                <c:pt idx="43" formatCode="#,##0.00">
                  <c:v>47.01</c:v>
                </c:pt>
                <c:pt idx="44" formatCode="#,##0.00">
                  <c:v>35.21</c:v>
                </c:pt>
                <c:pt idx="45" formatCode="#,##0.00">
                  <c:v>32.29</c:v>
                </c:pt>
                <c:pt idx="46" formatCode="#,##0.00">
                  <c:v>32.69</c:v>
                </c:pt>
                <c:pt idx="47" formatCode="#,##0.00">
                  <c:v>33.68</c:v>
                </c:pt>
                <c:pt idx="48" formatCode="#,##0.00">
                  <c:v>33.22</c:v>
                </c:pt>
                <c:pt idx="49" formatCode="#,##0.00">
                  <c:v>31.28</c:v>
                </c:pt>
                <c:pt idx="50" formatCode="#,##0.00">
                  <c:v>31.97</c:v>
                </c:pt>
                <c:pt idx="51" formatCode="#,##0.00">
                  <c:v>30</c:v>
                </c:pt>
                <c:pt idx="52" formatCode="#,##0.00">
                  <c:v>29.88</c:v>
                </c:pt>
                <c:pt idx="53" formatCode="#,##0.00">
                  <c:v>27.97</c:v>
                </c:pt>
                <c:pt idx="54" formatCode="#,##0.00">
                  <c:v>26.27</c:v>
                </c:pt>
                <c:pt idx="55" formatCode="#,##0.00">
                  <c:v>27.25</c:v>
                </c:pt>
                <c:pt idx="56" formatCode="#,##0.00">
                  <c:v>29.51</c:v>
                </c:pt>
                <c:pt idx="57" formatCode="#,##0.00">
                  <c:v>29.67</c:v>
                </c:pt>
                <c:pt idx="58" formatCode="#,##0.00">
                  <c:v>29.43</c:v>
                </c:pt>
                <c:pt idx="59" formatCode="#,##0.00">
                  <c:v>31.53</c:v>
                </c:pt>
                <c:pt idx="60" formatCode="#,##0.00">
                  <c:v>33.200000000000003</c:v>
                </c:pt>
                <c:pt idx="61" formatCode="#,##0.00">
                  <c:v>34.06</c:v>
                </c:pt>
                <c:pt idx="62" formatCode="#,##0.00">
                  <c:v>34.78</c:v>
                </c:pt>
                <c:pt idx="63" formatCode="#,##0.00">
                  <c:v>36.840000000000003</c:v>
                </c:pt>
                <c:pt idx="64" formatCode="#,##0.00">
                  <c:v>39.840000000000003</c:v>
                </c:pt>
                <c:pt idx="65" formatCode="#,##0.00">
                  <c:v>40.83</c:v>
                </c:pt>
                <c:pt idx="66" formatCode="#,##0.00">
                  <c:v>43.08</c:v>
                </c:pt>
                <c:pt idx="67" formatCode="#,##0.00">
                  <c:v>43.44</c:v>
                </c:pt>
                <c:pt idx="68" formatCode="#,##0.00">
                  <c:v>43.94</c:v>
                </c:pt>
                <c:pt idx="69" formatCode="#,##0.00">
                  <c:v>46.3</c:v>
                </c:pt>
                <c:pt idx="70" formatCode="#,##0.00">
                  <c:v>49.96</c:v>
                </c:pt>
                <c:pt idx="71" formatCode="#,##0.00">
                  <c:v>49.06</c:v>
                </c:pt>
                <c:pt idx="72" formatCode="#,##0.00">
                  <c:v>50.77</c:v>
                </c:pt>
                <c:pt idx="73" formatCode="#,##0.00">
                  <c:v>54.86</c:v>
                </c:pt>
                <c:pt idx="74" formatCode="#,##0.00">
                  <c:v>50.72</c:v>
                </c:pt>
                <c:pt idx="75" formatCode="#,##0.00">
                  <c:v>49.91</c:v>
                </c:pt>
                <c:pt idx="76" formatCode="#,##0.00">
                  <c:v>49.27</c:v>
                </c:pt>
                <c:pt idx="77" formatCode="#,##0.00">
                  <c:v>47.36</c:v>
                </c:pt>
                <c:pt idx="78" formatCode="#,##0.00">
                  <c:v>50.14</c:v>
                </c:pt>
                <c:pt idx="79" formatCode="#,##0.00">
                  <c:v>47.75</c:v>
                </c:pt>
                <c:pt idx="80" formatCode="#,##0.00">
                  <c:v>44.96</c:v>
                </c:pt>
                <c:pt idx="81" formatCode="#,##0.00">
                  <c:v>43.71</c:v>
                </c:pt>
                <c:pt idx="82" formatCode="#,##0.00">
                  <c:v>43.89</c:v>
                </c:pt>
                <c:pt idx="83" formatCode="#,##0.00">
                  <c:v>46.9</c:v>
                </c:pt>
              </c:numCache>
            </c:numRef>
          </c:val>
          <c:smooth val="1"/>
          <c:extLst xmlns:c16r2="http://schemas.microsoft.com/office/drawing/2015/06/chart">
            <c:ext xmlns:c16="http://schemas.microsoft.com/office/drawing/2014/chart" uri="{C3380CC4-5D6E-409C-BE32-E72D297353CC}">
              <c16:uniqueId val="{00000001-C5C1-4F77-B515-C9E6C8E9D30C}"/>
            </c:ext>
          </c:extLst>
        </c:ser>
        <c:ser>
          <c:idx val="2"/>
          <c:order val="2"/>
          <c:tx>
            <c:strRef>
              <c:f>'Gráfico 2.15'!$D$4</c:f>
              <c:strCache>
                <c:ptCount val="1"/>
                <c:pt idx="0">
                  <c:v>Tasa Legal</c:v>
                </c:pt>
              </c:strCache>
            </c:strRef>
          </c:tx>
          <c:spPr>
            <a:ln w="19050"/>
          </c:spPr>
          <c:marker>
            <c:symbol val="none"/>
          </c:marker>
          <c:cat>
            <c:numRef>
              <c:f>'Gráfico 2.15'!$A$5:$A$88</c:f>
              <c:numCache>
                <c:formatCode>mmm\-yy</c:formatCode>
                <c:ptCount val="84"/>
                <c:pt idx="0">
                  <c:v>33970</c:v>
                </c:pt>
                <c:pt idx="1">
                  <c:v>34001</c:v>
                </c:pt>
                <c:pt idx="2">
                  <c:v>34029</c:v>
                </c:pt>
                <c:pt idx="3">
                  <c:v>34060</c:v>
                </c:pt>
                <c:pt idx="4">
                  <c:v>34090</c:v>
                </c:pt>
                <c:pt idx="5">
                  <c:v>34121</c:v>
                </c:pt>
                <c:pt idx="6">
                  <c:v>34151</c:v>
                </c:pt>
                <c:pt idx="7">
                  <c:v>34182</c:v>
                </c:pt>
                <c:pt idx="8">
                  <c:v>34213</c:v>
                </c:pt>
                <c:pt idx="9">
                  <c:v>34243</c:v>
                </c:pt>
                <c:pt idx="10">
                  <c:v>34274</c:v>
                </c:pt>
                <c:pt idx="11">
                  <c:v>34304</c:v>
                </c:pt>
                <c:pt idx="12">
                  <c:v>34335</c:v>
                </c:pt>
                <c:pt idx="13">
                  <c:v>34366</c:v>
                </c:pt>
                <c:pt idx="14">
                  <c:v>34394</c:v>
                </c:pt>
                <c:pt idx="15">
                  <c:v>34425</c:v>
                </c:pt>
                <c:pt idx="16">
                  <c:v>34455</c:v>
                </c:pt>
                <c:pt idx="17">
                  <c:v>34486</c:v>
                </c:pt>
                <c:pt idx="18">
                  <c:v>34516</c:v>
                </c:pt>
                <c:pt idx="19">
                  <c:v>34547</c:v>
                </c:pt>
                <c:pt idx="20">
                  <c:v>34578</c:v>
                </c:pt>
                <c:pt idx="21">
                  <c:v>34608</c:v>
                </c:pt>
                <c:pt idx="22">
                  <c:v>34639</c:v>
                </c:pt>
                <c:pt idx="23">
                  <c:v>34669</c:v>
                </c:pt>
                <c:pt idx="24">
                  <c:v>34700</c:v>
                </c:pt>
                <c:pt idx="25">
                  <c:v>34731</c:v>
                </c:pt>
                <c:pt idx="26">
                  <c:v>34759</c:v>
                </c:pt>
                <c:pt idx="27">
                  <c:v>34790</c:v>
                </c:pt>
                <c:pt idx="28">
                  <c:v>34820</c:v>
                </c:pt>
                <c:pt idx="29">
                  <c:v>34851</c:v>
                </c:pt>
                <c:pt idx="30">
                  <c:v>34881</c:v>
                </c:pt>
                <c:pt idx="31">
                  <c:v>34912</c:v>
                </c:pt>
                <c:pt idx="32">
                  <c:v>34943</c:v>
                </c:pt>
                <c:pt idx="33">
                  <c:v>34973</c:v>
                </c:pt>
                <c:pt idx="34">
                  <c:v>35004</c:v>
                </c:pt>
                <c:pt idx="35">
                  <c:v>35034</c:v>
                </c:pt>
                <c:pt idx="36">
                  <c:v>35065</c:v>
                </c:pt>
                <c:pt idx="37">
                  <c:v>35096</c:v>
                </c:pt>
                <c:pt idx="38">
                  <c:v>35125</c:v>
                </c:pt>
                <c:pt idx="39">
                  <c:v>35156</c:v>
                </c:pt>
                <c:pt idx="40">
                  <c:v>35186</c:v>
                </c:pt>
                <c:pt idx="41">
                  <c:v>35217</c:v>
                </c:pt>
                <c:pt idx="42">
                  <c:v>35247</c:v>
                </c:pt>
                <c:pt idx="43">
                  <c:v>35278</c:v>
                </c:pt>
                <c:pt idx="44">
                  <c:v>35309</c:v>
                </c:pt>
                <c:pt idx="45">
                  <c:v>35339</c:v>
                </c:pt>
                <c:pt idx="46">
                  <c:v>35370</c:v>
                </c:pt>
                <c:pt idx="47">
                  <c:v>35400</c:v>
                </c:pt>
                <c:pt idx="48">
                  <c:v>35431</c:v>
                </c:pt>
                <c:pt idx="49">
                  <c:v>35462</c:v>
                </c:pt>
                <c:pt idx="50">
                  <c:v>35490</c:v>
                </c:pt>
                <c:pt idx="51">
                  <c:v>35521</c:v>
                </c:pt>
                <c:pt idx="52">
                  <c:v>35551</c:v>
                </c:pt>
                <c:pt idx="53">
                  <c:v>35582</c:v>
                </c:pt>
                <c:pt idx="54">
                  <c:v>35612</c:v>
                </c:pt>
                <c:pt idx="55">
                  <c:v>35643</c:v>
                </c:pt>
                <c:pt idx="56">
                  <c:v>35674</c:v>
                </c:pt>
                <c:pt idx="57">
                  <c:v>35704</c:v>
                </c:pt>
                <c:pt idx="58">
                  <c:v>35735</c:v>
                </c:pt>
                <c:pt idx="59">
                  <c:v>35765</c:v>
                </c:pt>
                <c:pt idx="60">
                  <c:v>35796</c:v>
                </c:pt>
                <c:pt idx="61">
                  <c:v>35827</c:v>
                </c:pt>
                <c:pt idx="62">
                  <c:v>35855</c:v>
                </c:pt>
                <c:pt idx="63">
                  <c:v>35886</c:v>
                </c:pt>
                <c:pt idx="64">
                  <c:v>35916</c:v>
                </c:pt>
                <c:pt idx="65">
                  <c:v>35947</c:v>
                </c:pt>
                <c:pt idx="66">
                  <c:v>35977</c:v>
                </c:pt>
                <c:pt idx="67">
                  <c:v>36008</c:v>
                </c:pt>
                <c:pt idx="68">
                  <c:v>36039</c:v>
                </c:pt>
                <c:pt idx="69">
                  <c:v>36069</c:v>
                </c:pt>
                <c:pt idx="70">
                  <c:v>36100</c:v>
                </c:pt>
                <c:pt idx="71">
                  <c:v>36130</c:v>
                </c:pt>
                <c:pt idx="72">
                  <c:v>36161</c:v>
                </c:pt>
                <c:pt idx="73">
                  <c:v>36192</c:v>
                </c:pt>
                <c:pt idx="74">
                  <c:v>36220</c:v>
                </c:pt>
                <c:pt idx="75">
                  <c:v>36251</c:v>
                </c:pt>
                <c:pt idx="76">
                  <c:v>36281</c:v>
                </c:pt>
                <c:pt idx="77">
                  <c:v>36312</c:v>
                </c:pt>
                <c:pt idx="78">
                  <c:v>36342</c:v>
                </c:pt>
                <c:pt idx="79">
                  <c:v>36373</c:v>
                </c:pt>
                <c:pt idx="80">
                  <c:v>36404</c:v>
                </c:pt>
                <c:pt idx="81">
                  <c:v>36434</c:v>
                </c:pt>
                <c:pt idx="82">
                  <c:v>36465</c:v>
                </c:pt>
                <c:pt idx="83">
                  <c:v>36495</c:v>
                </c:pt>
              </c:numCache>
            </c:numRef>
          </c:cat>
          <c:val>
            <c:numRef>
              <c:f>'Gráfico 2.15'!$D$5:$D$88</c:f>
              <c:numCache>
                <c:formatCode>0.00</c:formatCode>
                <c:ptCount val="84"/>
                <c:pt idx="0">
                  <c:v>49</c:v>
                </c:pt>
                <c:pt idx="1">
                  <c:v>46.89</c:v>
                </c:pt>
                <c:pt idx="2">
                  <c:v>33.869999999999997</c:v>
                </c:pt>
                <c:pt idx="3">
                  <c:v>31.13</c:v>
                </c:pt>
                <c:pt idx="4">
                  <c:v>36.33</c:v>
                </c:pt>
                <c:pt idx="5">
                  <c:v>53.76</c:v>
                </c:pt>
                <c:pt idx="6">
                  <c:v>58.83</c:v>
                </c:pt>
                <c:pt idx="7">
                  <c:v>54.06</c:v>
                </c:pt>
                <c:pt idx="8">
                  <c:v>52.47</c:v>
                </c:pt>
                <c:pt idx="9">
                  <c:v>41.64</c:v>
                </c:pt>
                <c:pt idx="10">
                  <c:v>35.25</c:v>
                </c:pt>
                <c:pt idx="11">
                  <c:v>33.57</c:v>
                </c:pt>
                <c:pt idx="12" formatCode="#,##0.00">
                  <c:v>36.03</c:v>
                </c:pt>
                <c:pt idx="13" formatCode="#,##0.00">
                  <c:v>46.11</c:v>
                </c:pt>
                <c:pt idx="14" formatCode="#,##0.00">
                  <c:v>49.27</c:v>
                </c:pt>
                <c:pt idx="15" formatCode="#,##0.00">
                  <c:v>35.979999999999997</c:v>
                </c:pt>
                <c:pt idx="16" formatCode="#,##0.00">
                  <c:v>35.75</c:v>
                </c:pt>
                <c:pt idx="17" formatCode="#,##0.00">
                  <c:v>40.15</c:v>
                </c:pt>
                <c:pt idx="18" formatCode="#,##0.00">
                  <c:v>43.2</c:v>
                </c:pt>
                <c:pt idx="19" formatCode="#,##0.00">
                  <c:v>45.61</c:v>
                </c:pt>
                <c:pt idx="20" formatCode="#,##0.00">
                  <c:v>44.73</c:v>
                </c:pt>
                <c:pt idx="21" formatCode="#,##0.00">
                  <c:v>42.36</c:v>
                </c:pt>
                <c:pt idx="22" formatCode="#,##0.00">
                  <c:v>44.39</c:v>
                </c:pt>
                <c:pt idx="23" formatCode="#,##0.00">
                  <c:v>44.88</c:v>
                </c:pt>
                <c:pt idx="24" formatCode="#,##0.00">
                  <c:v>59.92</c:v>
                </c:pt>
                <c:pt idx="25" formatCode="#,##0.00">
                  <c:v>48.59</c:v>
                </c:pt>
                <c:pt idx="26" formatCode="#,##0.00">
                  <c:v>71.099999999999994</c:v>
                </c:pt>
                <c:pt idx="27" formatCode="#,##0.00">
                  <c:v>70.59</c:v>
                </c:pt>
                <c:pt idx="28" formatCode="#,##0.00">
                  <c:v>59.11</c:v>
                </c:pt>
                <c:pt idx="29" formatCode="#,##0.00">
                  <c:v>52.21</c:v>
                </c:pt>
                <c:pt idx="30" formatCode="#,##0.00">
                  <c:v>50.71</c:v>
                </c:pt>
                <c:pt idx="31" formatCode="#,##0.00">
                  <c:v>47.9</c:v>
                </c:pt>
                <c:pt idx="32" formatCode="#,##0.00">
                  <c:v>49.61</c:v>
                </c:pt>
                <c:pt idx="33" formatCode="#,##0.00">
                  <c:v>52.73</c:v>
                </c:pt>
                <c:pt idx="34" formatCode="#,##0.00">
                  <c:v>55.7</c:v>
                </c:pt>
                <c:pt idx="35" formatCode="#,##0.00">
                  <c:v>59.41</c:v>
                </c:pt>
                <c:pt idx="36" formatCode="#,##0.00">
                  <c:v>45.96</c:v>
                </c:pt>
                <c:pt idx="37" formatCode="#,##0.00">
                  <c:v>62.47</c:v>
                </c:pt>
                <c:pt idx="38" formatCode="#,##0.00">
                  <c:v>62.83</c:v>
                </c:pt>
                <c:pt idx="39" formatCode="#,##0.00">
                  <c:v>58.47</c:v>
                </c:pt>
                <c:pt idx="40" formatCode="#,##0.00">
                  <c:v>58.12</c:v>
                </c:pt>
                <c:pt idx="41" formatCode="#,##0.00">
                  <c:v>58.96</c:v>
                </c:pt>
                <c:pt idx="42" formatCode="#,##0.00">
                  <c:v>60.37</c:v>
                </c:pt>
                <c:pt idx="43" formatCode="#,##0.00">
                  <c:v>61.57</c:v>
                </c:pt>
                <c:pt idx="44" formatCode="#,##0.00">
                  <c:v>59.5</c:v>
                </c:pt>
                <c:pt idx="45" formatCode="#,##0.00">
                  <c:v>52.19</c:v>
                </c:pt>
                <c:pt idx="46" formatCode="#,##0.00">
                  <c:v>48.58</c:v>
                </c:pt>
                <c:pt idx="47" formatCode="#,##0.00">
                  <c:v>46.38</c:v>
                </c:pt>
                <c:pt idx="48" formatCode="#,##0.00">
                  <c:v>39.020000000000003</c:v>
                </c:pt>
                <c:pt idx="49" formatCode="#,##0.00">
                  <c:v>46.4</c:v>
                </c:pt>
                <c:pt idx="50" formatCode="#,##0.00">
                  <c:v>46.55</c:v>
                </c:pt>
                <c:pt idx="51" formatCode="#,##0.00">
                  <c:v>46.8</c:v>
                </c:pt>
                <c:pt idx="52" formatCode="#,##0.00">
                  <c:v>45.8</c:v>
                </c:pt>
                <c:pt idx="53" formatCode="#,##0.00">
                  <c:v>45</c:v>
                </c:pt>
                <c:pt idx="54" formatCode="#,##0.00">
                  <c:v>44.74</c:v>
                </c:pt>
                <c:pt idx="55" formatCode="#,##0.00">
                  <c:v>40.96</c:v>
                </c:pt>
                <c:pt idx="56" formatCode="#,##0.00">
                  <c:v>39.65</c:v>
                </c:pt>
                <c:pt idx="57" formatCode="#,##0.00">
                  <c:v>37.409999999999997</c:v>
                </c:pt>
                <c:pt idx="58" formatCode="#,##0.00">
                  <c:v>41.1</c:v>
                </c:pt>
                <c:pt idx="59" formatCode="#,##0.00">
                  <c:v>37.46</c:v>
                </c:pt>
                <c:pt idx="60" formatCode="#,##0.00">
                  <c:v>39.020000000000003</c:v>
                </c:pt>
                <c:pt idx="61" formatCode="#,##0.00">
                  <c:v>38.74</c:v>
                </c:pt>
                <c:pt idx="62" formatCode="#,##0.00">
                  <c:v>40.770000000000003</c:v>
                </c:pt>
                <c:pt idx="63" formatCode="#,##0.00">
                  <c:v>42.03</c:v>
                </c:pt>
                <c:pt idx="64" formatCode="#,##0.00">
                  <c:v>43.72</c:v>
                </c:pt>
                <c:pt idx="65" formatCode="#,##0.00">
                  <c:v>44.13</c:v>
                </c:pt>
                <c:pt idx="66" formatCode="#,##0.00">
                  <c:v>48.57</c:v>
                </c:pt>
                <c:pt idx="67" formatCode="#,##0.00">
                  <c:v>51.95</c:v>
                </c:pt>
                <c:pt idx="68" formatCode="#,##0.00">
                  <c:v>52.97</c:v>
                </c:pt>
                <c:pt idx="69" formatCode="#,##0.00">
                  <c:v>54.29</c:v>
                </c:pt>
                <c:pt idx="70" formatCode="#,##0.00">
                  <c:v>58.45</c:v>
                </c:pt>
                <c:pt idx="71" formatCode="#,##0.00">
                  <c:v>61.84</c:v>
                </c:pt>
                <c:pt idx="72" formatCode="#,##0.00">
                  <c:v>61.14</c:v>
                </c:pt>
                <c:pt idx="73" formatCode="#,##0.00">
                  <c:v>63.54</c:v>
                </c:pt>
                <c:pt idx="74" formatCode="#,##0.00">
                  <c:v>66.010000000000005</c:v>
                </c:pt>
                <c:pt idx="75" formatCode="#,##0.00">
                  <c:v>62.13</c:v>
                </c:pt>
                <c:pt idx="76" formatCode="#,##0.00">
                  <c:v>66.69</c:v>
                </c:pt>
                <c:pt idx="77" formatCode="#,##0.00">
                  <c:v>68.59</c:v>
                </c:pt>
                <c:pt idx="78" formatCode="#,##0.00">
                  <c:v>64.739999999999995</c:v>
                </c:pt>
                <c:pt idx="79" formatCode="#,##0.00">
                  <c:v>63.49</c:v>
                </c:pt>
                <c:pt idx="80" formatCode="#,##0.00">
                  <c:v>63.03</c:v>
                </c:pt>
                <c:pt idx="81" formatCode="#,##0.00">
                  <c:v>66.8</c:v>
                </c:pt>
                <c:pt idx="82" formatCode="#,##0.00">
                  <c:v>60.93</c:v>
                </c:pt>
                <c:pt idx="83" formatCode="#,##0.00">
                  <c:v>64.38</c:v>
                </c:pt>
              </c:numCache>
            </c:numRef>
          </c:val>
          <c:smooth val="1"/>
          <c:extLst xmlns:c16r2="http://schemas.microsoft.com/office/drawing/2015/06/chart">
            <c:ext xmlns:c16="http://schemas.microsoft.com/office/drawing/2014/chart" uri="{C3380CC4-5D6E-409C-BE32-E72D297353CC}">
              <c16:uniqueId val="{00000002-C5C1-4F77-B515-C9E6C8E9D30C}"/>
            </c:ext>
          </c:extLst>
        </c:ser>
        <c:marker val="1"/>
        <c:axId val="130905600"/>
        <c:axId val="130907136"/>
      </c:lineChart>
      <c:dateAx>
        <c:axId val="130905600"/>
        <c:scaling>
          <c:orientation val="minMax"/>
        </c:scaling>
        <c:axPos val="b"/>
        <c:numFmt formatCode="mmm\-yy" sourceLinked="1"/>
        <c:majorTickMark val="none"/>
        <c:tickLblPos val="nextTo"/>
        <c:txPr>
          <a:bodyPr/>
          <a:lstStyle/>
          <a:p>
            <a:pPr>
              <a:defRPr lang="es-ES"/>
            </a:pPr>
            <a:endParaRPr lang="es-EC"/>
          </a:p>
        </c:txPr>
        <c:crossAx val="130907136"/>
        <c:crosses val="autoZero"/>
        <c:auto val="1"/>
        <c:lblOffset val="100"/>
        <c:baseTimeUnit val="months"/>
      </c:dateAx>
      <c:valAx>
        <c:axId val="130907136"/>
        <c:scaling>
          <c:orientation val="minMax"/>
        </c:scaling>
        <c:axPos val="l"/>
        <c:numFmt formatCode="General" sourceLinked="1"/>
        <c:tickLblPos val="nextTo"/>
        <c:spPr>
          <a:ln w="9525">
            <a:solidFill>
              <a:schemeClr val="tx1">
                <a:lumMod val="50000"/>
                <a:lumOff val="50000"/>
              </a:schemeClr>
            </a:solidFill>
          </a:ln>
        </c:spPr>
        <c:txPr>
          <a:bodyPr/>
          <a:lstStyle/>
          <a:p>
            <a:pPr>
              <a:defRPr lang="es-ES"/>
            </a:pPr>
            <a:endParaRPr lang="es-EC"/>
          </a:p>
        </c:txPr>
        <c:crossAx val="130905600"/>
        <c:crosses val="autoZero"/>
        <c:crossBetween val="between"/>
      </c:valAx>
      <c:spPr>
        <a:noFill/>
        <a:ln>
          <a:noFill/>
        </a:ln>
      </c:spPr>
    </c:plotArea>
    <c:legend>
      <c:legendPos val="b"/>
      <c:layout>
        <c:manualLayout>
          <c:xMode val="edge"/>
          <c:yMode val="edge"/>
          <c:x val="6.1111111111111123E-2"/>
          <c:y val="0.8719105424321979"/>
          <c:w val="0.9"/>
          <c:h val="0.12529164070318538"/>
        </c:manualLayout>
      </c:layout>
      <c:txPr>
        <a:bodyPr/>
        <a:lstStyle/>
        <a:p>
          <a:pPr>
            <a:defRPr lang="es-ES"/>
          </a:pPr>
          <a:endParaRPr lang="es-EC"/>
        </a:p>
      </c:txPr>
    </c:legend>
    <c:plotVisOnly val="1"/>
    <c:dispBlanksAs val="gap"/>
  </c:chart>
  <c:spPr>
    <a:noFill/>
    <a:ln>
      <a:noFill/>
    </a:ln>
  </c:spPr>
  <c:txPr>
    <a:bodyPr/>
    <a:lstStyle/>
    <a:p>
      <a:pPr>
        <a:defRPr>
          <a:latin typeface="Arial Narrow" panose="020B0606020202030204" pitchFamily="34" charset="0"/>
        </a:defRPr>
      </a:pPr>
      <a:endParaRPr lang="es-EC"/>
    </a:p>
  </c:txPr>
  <c:printSettings>
    <c:headerFooter/>
    <c:pageMargins b="0.75000000000000178" l="0.70000000000000062" r="0.70000000000000062" t="0.75000000000000178" header="0.30000000000000032" footer="0.30000000000000032"/>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lang val="es-EC"/>
  <c:chart>
    <c:plotArea>
      <c:layout/>
      <c:lineChart>
        <c:grouping val="standard"/>
        <c:ser>
          <c:idx val="0"/>
          <c:order val="0"/>
          <c:tx>
            <c:strRef>
              <c:f>'Gráfico 2.16'!$B$2</c:f>
              <c:strCache>
                <c:ptCount val="1"/>
                <c:pt idx="0">
                  <c:v>Tasa Activa</c:v>
                </c:pt>
              </c:strCache>
            </c:strRef>
          </c:tx>
          <c:marker>
            <c:symbol val="none"/>
          </c:marker>
          <c:cat>
            <c:numRef>
              <c:f>'Gráfico 2.16'!$A$3:$A$245</c:f>
              <c:numCache>
                <c:formatCode>mmm\-yy</c:formatCode>
                <c:ptCount val="243"/>
                <c:pt idx="0">
                  <c:v>36617</c:v>
                </c:pt>
                <c:pt idx="1">
                  <c:v>36647</c:v>
                </c:pt>
                <c:pt idx="2">
                  <c:v>36678</c:v>
                </c:pt>
                <c:pt idx="3">
                  <c:v>36708</c:v>
                </c:pt>
                <c:pt idx="4">
                  <c:v>36739</c:v>
                </c:pt>
                <c:pt idx="5">
                  <c:v>36770</c:v>
                </c:pt>
                <c:pt idx="6">
                  <c:v>36800</c:v>
                </c:pt>
                <c:pt idx="7">
                  <c:v>36831</c:v>
                </c:pt>
                <c:pt idx="8">
                  <c:v>36861</c:v>
                </c:pt>
                <c:pt idx="9">
                  <c:v>36892</c:v>
                </c:pt>
                <c:pt idx="10">
                  <c:v>36923</c:v>
                </c:pt>
                <c:pt idx="11">
                  <c:v>36951</c:v>
                </c:pt>
                <c:pt idx="12">
                  <c:v>36982</c:v>
                </c:pt>
                <c:pt idx="13">
                  <c:v>37012</c:v>
                </c:pt>
                <c:pt idx="14">
                  <c:v>37043</c:v>
                </c:pt>
                <c:pt idx="15">
                  <c:v>37073</c:v>
                </c:pt>
                <c:pt idx="16">
                  <c:v>37104</c:v>
                </c:pt>
                <c:pt idx="17">
                  <c:v>37135</c:v>
                </c:pt>
                <c:pt idx="18">
                  <c:v>37165</c:v>
                </c:pt>
                <c:pt idx="19">
                  <c:v>37196</c:v>
                </c:pt>
                <c:pt idx="20">
                  <c:v>37226</c:v>
                </c:pt>
                <c:pt idx="21">
                  <c:v>37257</c:v>
                </c:pt>
                <c:pt idx="22">
                  <c:v>37288</c:v>
                </c:pt>
                <c:pt idx="23">
                  <c:v>37316</c:v>
                </c:pt>
                <c:pt idx="24">
                  <c:v>37347</c:v>
                </c:pt>
                <c:pt idx="25">
                  <c:v>37377</c:v>
                </c:pt>
                <c:pt idx="26">
                  <c:v>37408</c:v>
                </c:pt>
                <c:pt idx="27">
                  <c:v>37438</c:v>
                </c:pt>
                <c:pt idx="28">
                  <c:v>37469</c:v>
                </c:pt>
                <c:pt idx="29">
                  <c:v>37500</c:v>
                </c:pt>
                <c:pt idx="30">
                  <c:v>37530</c:v>
                </c:pt>
                <c:pt idx="31">
                  <c:v>37561</c:v>
                </c:pt>
                <c:pt idx="32">
                  <c:v>37591</c:v>
                </c:pt>
                <c:pt idx="33">
                  <c:v>37622</c:v>
                </c:pt>
                <c:pt idx="34">
                  <c:v>37653</c:v>
                </c:pt>
                <c:pt idx="35">
                  <c:v>37681</c:v>
                </c:pt>
                <c:pt idx="36">
                  <c:v>37712</c:v>
                </c:pt>
                <c:pt idx="37">
                  <c:v>37742</c:v>
                </c:pt>
                <c:pt idx="38">
                  <c:v>37773</c:v>
                </c:pt>
                <c:pt idx="39">
                  <c:v>37803</c:v>
                </c:pt>
                <c:pt idx="40">
                  <c:v>37834</c:v>
                </c:pt>
                <c:pt idx="41">
                  <c:v>37865</c:v>
                </c:pt>
                <c:pt idx="42">
                  <c:v>37895</c:v>
                </c:pt>
                <c:pt idx="43">
                  <c:v>37926</c:v>
                </c:pt>
                <c:pt idx="44">
                  <c:v>37956</c:v>
                </c:pt>
                <c:pt idx="45">
                  <c:v>37987</c:v>
                </c:pt>
                <c:pt idx="46">
                  <c:v>38018</c:v>
                </c:pt>
                <c:pt idx="47">
                  <c:v>38047</c:v>
                </c:pt>
                <c:pt idx="48">
                  <c:v>38078</c:v>
                </c:pt>
                <c:pt idx="49">
                  <c:v>38108</c:v>
                </c:pt>
                <c:pt idx="50">
                  <c:v>38139</c:v>
                </c:pt>
                <c:pt idx="51">
                  <c:v>38169</c:v>
                </c:pt>
                <c:pt idx="52">
                  <c:v>38200</c:v>
                </c:pt>
                <c:pt idx="53">
                  <c:v>38231</c:v>
                </c:pt>
                <c:pt idx="54">
                  <c:v>38261</c:v>
                </c:pt>
                <c:pt idx="55">
                  <c:v>38292</c:v>
                </c:pt>
                <c:pt idx="56">
                  <c:v>38322</c:v>
                </c:pt>
                <c:pt idx="57">
                  <c:v>38353</c:v>
                </c:pt>
                <c:pt idx="58">
                  <c:v>38384</c:v>
                </c:pt>
                <c:pt idx="59">
                  <c:v>38412</c:v>
                </c:pt>
                <c:pt idx="60">
                  <c:v>38443</c:v>
                </c:pt>
                <c:pt idx="61">
                  <c:v>38473</c:v>
                </c:pt>
                <c:pt idx="62">
                  <c:v>38504</c:v>
                </c:pt>
                <c:pt idx="63">
                  <c:v>38534</c:v>
                </c:pt>
                <c:pt idx="64">
                  <c:v>38565</c:v>
                </c:pt>
                <c:pt idx="65">
                  <c:v>38596</c:v>
                </c:pt>
                <c:pt idx="66">
                  <c:v>38626</c:v>
                </c:pt>
                <c:pt idx="67">
                  <c:v>38657</c:v>
                </c:pt>
                <c:pt idx="68">
                  <c:v>38687</c:v>
                </c:pt>
                <c:pt idx="69">
                  <c:v>38718</c:v>
                </c:pt>
                <c:pt idx="70">
                  <c:v>38749</c:v>
                </c:pt>
                <c:pt idx="71">
                  <c:v>38777</c:v>
                </c:pt>
                <c:pt idx="72">
                  <c:v>38808</c:v>
                </c:pt>
                <c:pt idx="73">
                  <c:v>38838</c:v>
                </c:pt>
                <c:pt idx="74">
                  <c:v>38869</c:v>
                </c:pt>
                <c:pt idx="75">
                  <c:v>38899</c:v>
                </c:pt>
                <c:pt idx="76">
                  <c:v>38930</c:v>
                </c:pt>
                <c:pt idx="77">
                  <c:v>38961</c:v>
                </c:pt>
                <c:pt idx="78">
                  <c:v>38991</c:v>
                </c:pt>
                <c:pt idx="79">
                  <c:v>39022</c:v>
                </c:pt>
                <c:pt idx="80">
                  <c:v>39052</c:v>
                </c:pt>
                <c:pt idx="81">
                  <c:v>39083</c:v>
                </c:pt>
                <c:pt idx="82">
                  <c:v>39114</c:v>
                </c:pt>
                <c:pt idx="83">
                  <c:v>39142</c:v>
                </c:pt>
                <c:pt idx="84">
                  <c:v>39173</c:v>
                </c:pt>
                <c:pt idx="85">
                  <c:v>39203</c:v>
                </c:pt>
                <c:pt idx="86">
                  <c:v>39234</c:v>
                </c:pt>
                <c:pt idx="87">
                  <c:v>39264</c:v>
                </c:pt>
                <c:pt idx="88">
                  <c:v>39295</c:v>
                </c:pt>
                <c:pt idx="89">
                  <c:v>39326</c:v>
                </c:pt>
                <c:pt idx="90">
                  <c:v>39356</c:v>
                </c:pt>
                <c:pt idx="91">
                  <c:v>39387</c:v>
                </c:pt>
                <c:pt idx="92">
                  <c:v>39417</c:v>
                </c:pt>
                <c:pt idx="93">
                  <c:v>39448</c:v>
                </c:pt>
                <c:pt idx="94">
                  <c:v>39479</c:v>
                </c:pt>
                <c:pt idx="95">
                  <c:v>39508</c:v>
                </c:pt>
                <c:pt idx="96">
                  <c:v>39539</c:v>
                </c:pt>
                <c:pt idx="97">
                  <c:v>39569</c:v>
                </c:pt>
                <c:pt idx="98">
                  <c:v>39600</c:v>
                </c:pt>
                <c:pt idx="99">
                  <c:v>39630</c:v>
                </c:pt>
                <c:pt idx="100">
                  <c:v>39661</c:v>
                </c:pt>
                <c:pt idx="101">
                  <c:v>39692</c:v>
                </c:pt>
                <c:pt idx="102">
                  <c:v>39722</c:v>
                </c:pt>
                <c:pt idx="103">
                  <c:v>39753</c:v>
                </c:pt>
                <c:pt idx="104">
                  <c:v>39783</c:v>
                </c:pt>
                <c:pt idx="105">
                  <c:v>39814</c:v>
                </c:pt>
                <c:pt idx="106">
                  <c:v>39845</c:v>
                </c:pt>
                <c:pt idx="107">
                  <c:v>39873</c:v>
                </c:pt>
                <c:pt idx="108">
                  <c:v>39904</c:v>
                </c:pt>
                <c:pt idx="109">
                  <c:v>39934</c:v>
                </c:pt>
                <c:pt idx="110">
                  <c:v>39965</c:v>
                </c:pt>
                <c:pt idx="111">
                  <c:v>39995</c:v>
                </c:pt>
                <c:pt idx="112">
                  <c:v>40026</c:v>
                </c:pt>
                <c:pt idx="113">
                  <c:v>40057</c:v>
                </c:pt>
                <c:pt idx="114">
                  <c:v>40087</c:v>
                </c:pt>
                <c:pt idx="115">
                  <c:v>40118</c:v>
                </c:pt>
                <c:pt idx="116">
                  <c:v>40148</c:v>
                </c:pt>
                <c:pt idx="117">
                  <c:v>40179</c:v>
                </c:pt>
                <c:pt idx="118">
                  <c:v>40210</c:v>
                </c:pt>
                <c:pt idx="119">
                  <c:v>40238</c:v>
                </c:pt>
                <c:pt idx="120">
                  <c:v>40269</c:v>
                </c:pt>
                <c:pt idx="121">
                  <c:v>40299</c:v>
                </c:pt>
                <c:pt idx="122">
                  <c:v>40330</c:v>
                </c:pt>
                <c:pt idx="123">
                  <c:v>40360</c:v>
                </c:pt>
                <c:pt idx="124">
                  <c:v>40391</c:v>
                </c:pt>
                <c:pt idx="125">
                  <c:v>40422</c:v>
                </c:pt>
                <c:pt idx="126">
                  <c:v>40452</c:v>
                </c:pt>
                <c:pt idx="127">
                  <c:v>40483</c:v>
                </c:pt>
                <c:pt idx="128">
                  <c:v>40513</c:v>
                </c:pt>
                <c:pt idx="129">
                  <c:v>40544</c:v>
                </c:pt>
                <c:pt idx="130">
                  <c:v>40575</c:v>
                </c:pt>
                <c:pt idx="131">
                  <c:v>40603</c:v>
                </c:pt>
                <c:pt idx="132">
                  <c:v>40634</c:v>
                </c:pt>
                <c:pt idx="133">
                  <c:v>40664</c:v>
                </c:pt>
                <c:pt idx="134">
                  <c:v>40695</c:v>
                </c:pt>
                <c:pt idx="135">
                  <c:v>40725</c:v>
                </c:pt>
                <c:pt idx="136">
                  <c:v>40756</c:v>
                </c:pt>
                <c:pt idx="137">
                  <c:v>40787</c:v>
                </c:pt>
                <c:pt idx="138">
                  <c:v>40817</c:v>
                </c:pt>
                <c:pt idx="139">
                  <c:v>40848</c:v>
                </c:pt>
                <c:pt idx="140">
                  <c:v>40878</c:v>
                </c:pt>
                <c:pt idx="141">
                  <c:v>40909</c:v>
                </c:pt>
                <c:pt idx="142">
                  <c:v>40940</c:v>
                </c:pt>
                <c:pt idx="143">
                  <c:v>40969</c:v>
                </c:pt>
                <c:pt idx="144">
                  <c:v>41000</c:v>
                </c:pt>
                <c:pt idx="145">
                  <c:v>41030</c:v>
                </c:pt>
                <c:pt idx="146">
                  <c:v>41061</c:v>
                </c:pt>
                <c:pt idx="147">
                  <c:v>41091</c:v>
                </c:pt>
                <c:pt idx="148">
                  <c:v>41122</c:v>
                </c:pt>
                <c:pt idx="149">
                  <c:v>41153</c:v>
                </c:pt>
                <c:pt idx="150">
                  <c:v>41183</c:v>
                </c:pt>
                <c:pt idx="151">
                  <c:v>41214</c:v>
                </c:pt>
                <c:pt idx="152">
                  <c:v>41244</c:v>
                </c:pt>
                <c:pt idx="153">
                  <c:v>41275</c:v>
                </c:pt>
                <c:pt idx="154">
                  <c:v>41306</c:v>
                </c:pt>
                <c:pt idx="155">
                  <c:v>41334</c:v>
                </c:pt>
                <c:pt idx="156">
                  <c:v>41365</c:v>
                </c:pt>
                <c:pt idx="157">
                  <c:v>41395</c:v>
                </c:pt>
                <c:pt idx="158">
                  <c:v>41426</c:v>
                </c:pt>
                <c:pt idx="159">
                  <c:v>41456</c:v>
                </c:pt>
                <c:pt idx="160">
                  <c:v>41487</c:v>
                </c:pt>
                <c:pt idx="161">
                  <c:v>41518</c:v>
                </c:pt>
                <c:pt idx="162">
                  <c:v>41548</c:v>
                </c:pt>
                <c:pt idx="163">
                  <c:v>41579</c:v>
                </c:pt>
                <c:pt idx="164">
                  <c:v>41609</c:v>
                </c:pt>
                <c:pt idx="165">
                  <c:v>41640</c:v>
                </c:pt>
                <c:pt idx="166">
                  <c:v>41671</c:v>
                </c:pt>
                <c:pt idx="167">
                  <c:v>41699</c:v>
                </c:pt>
                <c:pt idx="168">
                  <c:v>41730</c:v>
                </c:pt>
                <c:pt idx="169">
                  <c:v>41760</c:v>
                </c:pt>
                <c:pt idx="170">
                  <c:v>41791</c:v>
                </c:pt>
                <c:pt idx="171">
                  <c:v>41821</c:v>
                </c:pt>
                <c:pt idx="172">
                  <c:v>41852</c:v>
                </c:pt>
                <c:pt idx="173">
                  <c:v>41883</c:v>
                </c:pt>
                <c:pt idx="174">
                  <c:v>41913</c:v>
                </c:pt>
                <c:pt idx="175">
                  <c:v>41944</c:v>
                </c:pt>
                <c:pt idx="176">
                  <c:v>41974</c:v>
                </c:pt>
                <c:pt idx="177">
                  <c:v>42005</c:v>
                </c:pt>
                <c:pt idx="178">
                  <c:v>42036</c:v>
                </c:pt>
                <c:pt idx="179">
                  <c:v>42064</c:v>
                </c:pt>
                <c:pt idx="180">
                  <c:v>42095</c:v>
                </c:pt>
                <c:pt idx="181">
                  <c:v>42125</c:v>
                </c:pt>
                <c:pt idx="182">
                  <c:v>42156</c:v>
                </c:pt>
                <c:pt idx="183">
                  <c:v>42186</c:v>
                </c:pt>
                <c:pt idx="184">
                  <c:v>42217</c:v>
                </c:pt>
                <c:pt idx="185">
                  <c:v>42248</c:v>
                </c:pt>
                <c:pt idx="186">
                  <c:v>42278</c:v>
                </c:pt>
                <c:pt idx="187">
                  <c:v>42309</c:v>
                </c:pt>
                <c:pt idx="188">
                  <c:v>42339</c:v>
                </c:pt>
                <c:pt idx="189">
                  <c:v>42370</c:v>
                </c:pt>
                <c:pt idx="190">
                  <c:v>42401</c:v>
                </c:pt>
                <c:pt idx="191">
                  <c:v>42430</c:v>
                </c:pt>
                <c:pt idx="192">
                  <c:v>42461</c:v>
                </c:pt>
                <c:pt idx="193">
                  <c:v>42491</c:v>
                </c:pt>
                <c:pt idx="194">
                  <c:v>42522</c:v>
                </c:pt>
                <c:pt idx="195">
                  <c:v>42552</c:v>
                </c:pt>
                <c:pt idx="196">
                  <c:v>42583</c:v>
                </c:pt>
                <c:pt idx="197">
                  <c:v>42614</c:v>
                </c:pt>
                <c:pt idx="198">
                  <c:v>42644</c:v>
                </c:pt>
                <c:pt idx="199">
                  <c:v>42675</c:v>
                </c:pt>
                <c:pt idx="200">
                  <c:v>42705</c:v>
                </c:pt>
                <c:pt idx="201">
                  <c:v>42736</c:v>
                </c:pt>
                <c:pt idx="202">
                  <c:v>42767</c:v>
                </c:pt>
                <c:pt idx="203">
                  <c:v>42795</c:v>
                </c:pt>
                <c:pt idx="204">
                  <c:v>42826</c:v>
                </c:pt>
                <c:pt idx="205">
                  <c:v>42856</c:v>
                </c:pt>
                <c:pt idx="206">
                  <c:v>42887</c:v>
                </c:pt>
                <c:pt idx="207">
                  <c:v>42917</c:v>
                </c:pt>
                <c:pt idx="208">
                  <c:v>42948</c:v>
                </c:pt>
                <c:pt idx="209">
                  <c:v>42979</c:v>
                </c:pt>
                <c:pt idx="210">
                  <c:v>43009</c:v>
                </c:pt>
                <c:pt idx="211">
                  <c:v>43040</c:v>
                </c:pt>
                <c:pt idx="212">
                  <c:v>43070</c:v>
                </c:pt>
                <c:pt idx="213">
                  <c:v>43101</c:v>
                </c:pt>
                <c:pt idx="214">
                  <c:v>43132</c:v>
                </c:pt>
                <c:pt idx="215">
                  <c:v>43160</c:v>
                </c:pt>
                <c:pt idx="216">
                  <c:v>43191</c:v>
                </c:pt>
                <c:pt idx="217">
                  <c:v>43221</c:v>
                </c:pt>
                <c:pt idx="218">
                  <c:v>43252</c:v>
                </c:pt>
                <c:pt idx="219">
                  <c:v>43282</c:v>
                </c:pt>
                <c:pt idx="220">
                  <c:v>43313</c:v>
                </c:pt>
                <c:pt idx="221">
                  <c:v>43344</c:v>
                </c:pt>
                <c:pt idx="222">
                  <c:v>43374</c:v>
                </c:pt>
                <c:pt idx="223">
                  <c:v>43405</c:v>
                </c:pt>
                <c:pt idx="224">
                  <c:v>43435</c:v>
                </c:pt>
                <c:pt idx="225">
                  <c:v>43466</c:v>
                </c:pt>
                <c:pt idx="226">
                  <c:v>43497</c:v>
                </c:pt>
                <c:pt idx="227">
                  <c:v>43525</c:v>
                </c:pt>
                <c:pt idx="228">
                  <c:v>43556</c:v>
                </c:pt>
                <c:pt idx="229">
                  <c:v>43586</c:v>
                </c:pt>
                <c:pt idx="230">
                  <c:v>43617</c:v>
                </c:pt>
                <c:pt idx="231">
                  <c:v>43647</c:v>
                </c:pt>
                <c:pt idx="232">
                  <c:v>43678</c:v>
                </c:pt>
                <c:pt idx="233">
                  <c:v>43709</c:v>
                </c:pt>
                <c:pt idx="234">
                  <c:v>43739</c:v>
                </c:pt>
                <c:pt idx="235">
                  <c:v>43770</c:v>
                </c:pt>
                <c:pt idx="236">
                  <c:v>43800</c:v>
                </c:pt>
                <c:pt idx="237">
                  <c:v>43831</c:v>
                </c:pt>
                <c:pt idx="238">
                  <c:v>43862</c:v>
                </c:pt>
                <c:pt idx="239">
                  <c:v>43891</c:v>
                </c:pt>
                <c:pt idx="240">
                  <c:v>43922</c:v>
                </c:pt>
                <c:pt idx="241">
                  <c:v>43952</c:v>
                </c:pt>
                <c:pt idx="242">
                  <c:v>43983</c:v>
                </c:pt>
              </c:numCache>
            </c:numRef>
          </c:cat>
          <c:val>
            <c:numRef>
              <c:f>'Gráfico 2.16'!$B$3:$B$245</c:f>
              <c:numCache>
                <c:formatCode>#,###,##0.00;\-#,###,##0.00;0.00</c:formatCode>
                <c:ptCount val="243"/>
                <c:pt idx="0">
                  <c:v>16.309999999999999</c:v>
                </c:pt>
                <c:pt idx="1">
                  <c:v>14.19</c:v>
                </c:pt>
                <c:pt idx="2">
                  <c:v>15.37</c:v>
                </c:pt>
                <c:pt idx="3">
                  <c:v>15.75</c:v>
                </c:pt>
                <c:pt idx="4">
                  <c:v>16.739999999999998</c:v>
                </c:pt>
                <c:pt idx="5">
                  <c:v>15.56</c:v>
                </c:pt>
                <c:pt idx="6">
                  <c:v>14.27</c:v>
                </c:pt>
                <c:pt idx="7">
                  <c:v>13.16</c:v>
                </c:pt>
                <c:pt idx="8">
                  <c:v>14.52</c:v>
                </c:pt>
                <c:pt idx="9">
                  <c:v>16.420000000000002</c:v>
                </c:pt>
                <c:pt idx="10">
                  <c:v>16.64</c:v>
                </c:pt>
                <c:pt idx="11">
                  <c:v>15.27</c:v>
                </c:pt>
                <c:pt idx="12">
                  <c:v>16.14</c:v>
                </c:pt>
                <c:pt idx="13">
                  <c:v>14.7</c:v>
                </c:pt>
                <c:pt idx="14">
                  <c:v>15.76</c:v>
                </c:pt>
                <c:pt idx="15">
                  <c:v>14.52</c:v>
                </c:pt>
                <c:pt idx="16">
                  <c:v>14.28</c:v>
                </c:pt>
                <c:pt idx="17">
                  <c:v>14.57</c:v>
                </c:pt>
                <c:pt idx="18">
                  <c:v>16.54</c:v>
                </c:pt>
                <c:pt idx="19">
                  <c:v>16.440000000000001</c:v>
                </c:pt>
                <c:pt idx="20">
                  <c:v>15.1</c:v>
                </c:pt>
                <c:pt idx="21">
                  <c:v>15.31</c:v>
                </c:pt>
                <c:pt idx="22">
                  <c:v>16.239999999999998</c:v>
                </c:pt>
                <c:pt idx="23">
                  <c:v>15.42</c:v>
                </c:pt>
                <c:pt idx="24">
                  <c:v>15.24</c:v>
                </c:pt>
                <c:pt idx="25">
                  <c:v>13.67</c:v>
                </c:pt>
                <c:pt idx="26">
                  <c:v>13.93</c:v>
                </c:pt>
                <c:pt idx="27">
                  <c:v>13.79</c:v>
                </c:pt>
                <c:pt idx="28">
                  <c:v>14.14</c:v>
                </c:pt>
                <c:pt idx="29">
                  <c:v>13.52</c:v>
                </c:pt>
                <c:pt idx="30">
                  <c:v>13.73</c:v>
                </c:pt>
                <c:pt idx="31">
                  <c:v>14.55</c:v>
                </c:pt>
                <c:pt idx="32">
                  <c:v>12.77</c:v>
                </c:pt>
                <c:pt idx="33">
                  <c:v>12.45</c:v>
                </c:pt>
                <c:pt idx="34">
                  <c:v>12.68</c:v>
                </c:pt>
                <c:pt idx="35">
                  <c:v>11.88</c:v>
                </c:pt>
                <c:pt idx="36">
                  <c:v>12.6</c:v>
                </c:pt>
                <c:pt idx="37">
                  <c:v>12.22</c:v>
                </c:pt>
                <c:pt idx="38">
                  <c:v>12.16</c:v>
                </c:pt>
                <c:pt idx="39">
                  <c:v>12.14</c:v>
                </c:pt>
                <c:pt idx="40">
                  <c:v>12.42</c:v>
                </c:pt>
                <c:pt idx="41">
                  <c:v>11.29</c:v>
                </c:pt>
                <c:pt idx="42">
                  <c:v>11.55</c:v>
                </c:pt>
                <c:pt idx="43">
                  <c:v>11.8</c:v>
                </c:pt>
                <c:pt idx="44">
                  <c:v>11.19</c:v>
                </c:pt>
                <c:pt idx="45">
                  <c:v>11.31</c:v>
                </c:pt>
                <c:pt idx="46">
                  <c:v>13.18</c:v>
                </c:pt>
                <c:pt idx="47">
                  <c:v>10.84</c:v>
                </c:pt>
                <c:pt idx="48">
                  <c:v>10.44</c:v>
                </c:pt>
                <c:pt idx="49">
                  <c:v>9.77</c:v>
                </c:pt>
                <c:pt idx="50">
                  <c:v>10.16</c:v>
                </c:pt>
                <c:pt idx="51">
                  <c:v>10.69</c:v>
                </c:pt>
                <c:pt idx="52">
                  <c:v>10.76</c:v>
                </c:pt>
                <c:pt idx="53">
                  <c:v>9.65</c:v>
                </c:pt>
                <c:pt idx="54">
                  <c:v>9.93</c:v>
                </c:pt>
                <c:pt idx="55">
                  <c:v>9.86</c:v>
                </c:pt>
                <c:pt idx="56">
                  <c:v>8.0299999999999994</c:v>
                </c:pt>
                <c:pt idx="57">
                  <c:v>8.14</c:v>
                </c:pt>
                <c:pt idx="58">
                  <c:v>8.59</c:v>
                </c:pt>
                <c:pt idx="59">
                  <c:v>9</c:v>
                </c:pt>
                <c:pt idx="60">
                  <c:v>8.9499999999999993</c:v>
                </c:pt>
                <c:pt idx="61">
                  <c:v>10.65</c:v>
                </c:pt>
                <c:pt idx="62">
                  <c:v>8.8800000000000008</c:v>
                </c:pt>
                <c:pt idx="63">
                  <c:v>9.23</c:v>
                </c:pt>
                <c:pt idx="64">
                  <c:v>8.24</c:v>
                </c:pt>
                <c:pt idx="65">
                  <c:v>7.77</c:v>
                </c:pt>
                <c:pt idx="66">
                  <c:v>8.07</c:v>
                </c:pt>
                <c:pt idx="67">
                  <c:v>9.61</c:v>
                </c:pt>
                <c:pt idx="68">
                  <c:v>8.99</c:v>
                </c:pt>
                <c:pt idx="69">
                  <c:v>8.2899999999999991</c:v>
                </c:pt>
                <c:pt idx="70">
                  <c:v>8.76</c:v>
                </c:pt>
                <c:pt idx="71">
                  <c:v>8.9</c:v>
                </c:pt>
                <c:pt idx="72">
                  <c:v>8.11</c:v>
                </c:pt>
                <c:pt idx="73">
                  <c:v>9.17</c:v>
                </c:pt>
                <c:pt idx="74">
                  <c:v>8.51</c:v>
                </c:pt>
                <c:pt idx="75">
                  <c:v>8.5299999999999994</c:v>
                </c:pt>
                <c:pt idx="76">
                  <c:v>9.42</c:v>
                </c:pt>
                <c:pt idx="77">
                  <c:v>8.77</c:v>
                </c:pt>
                <c:pt idx="78">
                  <c:v>8.6</c:v>
                </c:pt>
                <c:pt idx="79">
                  <c:v>9.2200000000000006</c:v>
                </c:pt>
                <c:pt idx="80">
                  <c:v>9.86</c:v>
                </c:pt>
                <c:pt idx="81">
                  <c:v>8.9</c:v>
                </c:pt>
                <c:pt idx="82">
                  <c:v>9.51</c:v>
                </c:pt>
                <c:pt idx="83">
                  <c:v>9.3800000000000008</c:v>
                </c:pt>
                <c:pt idx="84">
                  <c:v>9.98</c:v>
                </c:pt>
                <c:pt idx="85">
                  <c:v>10.26</c:v>
                </c:pt>
                <c:pt idx="86">
                  <c:v>8.99</c:v>
                </c:pt>
                <c:pt idx="87">
                  <c:v>9.9700000000000006</c:v>
                </c:pt>
                <c:pt idx="88">
                  <c:v>9.9700000000000006</c:v>
                </c:pt>
                <c:pt idx="89">
                  <c:v>9.9700000000000006</c:v>
                </c:pt>
                <c:pt idx="90">
                  <c:v>10.7</c:v>
                </c:pt>
                <c:pt idx="91">
                  <c:v>10.55</c:v>
                </c:pt>
                <c:pt idx="92">
                  <c:v>10.72</c:v>
                </c:pt>
                <c:pt idx="93">
                  <c:v>10.74</c:v>
                </c:pt>
                <c:pt idx="94">
                  <c:v>10.5</c:v>
                </c:pt>
                <c:pt idx="95">
                  <c:v>10.43</c:v>
                </c:pt>
                <c:pt idx="96">
                  <c:v>10.17</c:v>
                </c:pt>
                <c:pt idx="97">
                  <c:v>10.14</c:v>
                </c:pt>
                <c:pt idx="98">
                  <c:v>9.59</c:v>
                </c:pt>
                <c:pt idx="99">
                  <c:v>9.52</c:v>
                </c:pt>
                <c:pt idx="100">
                  <c:v>9.31</c:v>
                </c:pt>
                <c:pt idx="101">
                  <c:v>9.31</c:v>
                </c:pt>
                <c:pt idx="102">
                  <c:v>9.24</c:v>
                </c:pt>
                <c:pt idx="103">
                  <c:v>9.18</c:v>
                </c:pt>
                <c:pt idx="104">
                  <c:v>9.14</c:v>
                </c:pt>
                <c:pt idx="105">
                  <c:v>9.16</c:v>
                </c:pt>
                <c:pt idx="106">
                  <c:v>9.2100000000000009</c:v>
                </c:pt>
                <c:pt idx="107">
                  <c:v>9.24</c:v>
                </c:pt>
                <c:pt idx="108">
                  <c:v>9.24</c:v>
                </c:pt>
                <c:pt idx="109">
                  <c:v>9.26</c:v>
                </c:pt>
                <c:pt idx="110">
                  <c:v>9.24</c:v>
                </c:pt>
                <c:pt idx="111">
                  <c:v>9.2200000000000006</c:v>
                </c:pt>
                <c:pt idx="112">
                  <c:v>9.15</c:v>
                </c:pt>
                <c:pt idx="113">
                  <c:v>9.15</c:v>
                </c:pt>
                <c:pt idx="114">
                  <c:v>9.19</c:v>
                </c:pt>
                <c:pt idx="115">
                  <c:v>9.19</c:v>
                </c:pt>
                <c:pt idx="116">
                  <c:v>9.19</c:v>
                </c:pt>
                <c:pt idx="117">
                  <c:v>9.1300000000000008</c:v>
                </c:pt>
                <c:pt idx="118">
                  <c:v>9.1</c:v>
                </c:pt>
                <c:pt idx="119">
                  <c:v>9.2100000000000009</c:v>
                </c:pt>
                <c:pt idx="120">
                  <c:v>9.1199999999999992</c:v>
                </c:pt>
                <c:pt idx="121">
                  <c:v>9.11</c:v>
                </c:pt>
                <c:pt idx="122">
                  <c:v>9.02</c:v>
                </c:pt>
                <c:pt idx="123">
                  <c:v>8.99</c:v>
                </c:pt>
                <c:pt idx="124">
                  <c:v>9.0399999999999991</c:v>
                </c:pt>
                <c:pt idx="125">
                  <c:v>9.0399999999999991</c:v>
                </c:pt>
                <c:pt idx="126">
                  <c:v>8.94</c:v>
                </c:pt>
                <c:pt idx="127">
                  <c:v>8.94</c:v>
                </c:pt>
                <c:pt idx="128">
                  <c:v>8.68</c:v>
                </c:pt>
                <c:pt idx="129">
                  <c:v>8.59</c:v>
                </c:pt>
                <c:pt idx="130">
                  <c:v>8.25</c:v>
                </c:pt>
                <c:pt idx="131">
                  <c:v>8.65</c:v>
                </c:pt>
                <c:pt idx="132">
                  <c:v>8.34</c:v>
                </c:pt>
                <c:pt idx="133">
                  <c:v>8.34</c:v>
                </c:pt>
                <c:pt idx="134">
                  <c:v>8.3699999999999992</c:v>
                </c:pt>
                <c:pt idx="135">
                  <c:v>8.3699999999999992</c:v>
                </c:pt>
                <c:pt idx="136">
                  <c:v>8.3699999999999992</c:v>
                </c:pt>
                <c:pt idx="137">
                  <c:v>8.3699999999999992</c:v>
                </c:pt>
                <c:pt idx="138">
                  <c:v>8.17</c:v>
                </c:pt>
                <c:pt idx="139">
                  <c:v>8.17</c:v>
                </c:pt>
                <c:pt idx="140">
                  <c:v>8.17</c:v>
                </c:pt>
                <c:pt idx="141">
                  <c:v>8.17</c:v>
                </c:pt>
                <c:pt idx="142">
                  <c:v>8.17</c:v>
                </c:pt>
                <c:pt idx="143">
                  <c:v>8.17</c:v>
                </c:pt>
                <c:pt idx="144">
                  <c:v>8.17</c:v>
                </c:pt>
                <c:pt idx="145">
                  <c:v>8.17</c:v>
                </c:pt>
                <c:pt idx="146">
                  <c:v>8.17</c:v>
                </c:pt>
                <c:pt idx="147">
                  <c:v>8.17</c:v>
                </c:pt>
                <c:pt idx="148">
                  <c:v>8.17</c:v>
                </c:pt>
                <c:pt idx="149">
                  <c:v>8.17</c:v>
                </c:pt>
                <c:pt idx="150">
                  <c:v>8.17</c:v>
                </c:pt>
                <c:pt idx="151">
                  <c:v>8.17</c:v>
                </c:pt>
                <c:pt idx="152">
                  <c:v>8.17</c:v>
                </c:pt>
                <c:pt idx="153">
                  <c:v>8.17</c:v>
                </c:pt>
                <c:pt idx="154">
                  <c:v>8.17</c:v>
                </c:pt>
                <c:pt idx="155">
                  <c:v>8.17</c:v>
                </c:pt>
                <c:pt idx="156">
                  <c:v>8.17</c:v>
                </c:pt>
                <c:pt idx="157">
                  <c:v>8.17</c:v>
                </c:pt>
                <c:pt idx="158">
                  <c:v>8.17</c:v>
                </c:pt>
                <c:pt idx="159">
                  <c:v>8.17</c:v>
                </c:pt>
                <c:pt idx="160">
                  <c:v>8.17</c:v>
                </c:pt>
                <c:pt idx="161">
                  <c:v>8.17</c:v>
                </c:pt>
                <c:pt idx="162">
                  <c:v>8.17</c:v>
                </c:pt>
                <c:pt idx="163">
                  <c:v>8.17</c:v>
                </c:pt>
                <c:pt idx="164">
                  <c:v>8.17</c:v>
                </c:pt>
                <c:pt idx="165">
                  <c:v>8.17</c:v>
                </c:pt>
                <c:pt idx="166">
                  <c:v>8.17</c:v>
                </c:pt>
                <c:pt idx="167">
                  <c:v>8.17</c:v>
                </c:pt>
                <c:pt idx="168">
                  <c:v>8.17</c:v>
                </c:pt>
                <c:pt idx="169">
                  <c:v>7.64</c:v>
                </c:pt>
                <c:pt idx="170">
                  <c:v>8.19</c:v>
                </c:pt>
                <c:pt idx="171">
                  <c:v>8.2100000000000009</c:v>
                </c:pt>
                <c:pt idx="172">
                  <c:v>8.16</c:v>
                </c:pt>
                <c:pt idx="173">
                  <c:v>7.86</c:v>
                </c:pt>
                <c:pt idx="174">
                  <c:v>8.34</c:v>
                </c:pt>
                <c:pt idx="175">
                  <c:v>8.1300000000000008</c:v>
                </c:pt>
                <c:pt idx="176">
                  <c:v>8.19</c:v>
                </c:pt>
                <c:pt idx="177">
                  <c:v>7.84</c:v>
                </c:pt>
                <c:pt idx="178">
                  <c:v>7.41</c:v>
                </c:pt>
                <c:pt idx="179">
                  <c:v>7.31</c:v>
                </c:pt>
                <c:pt idx="180">
                  <c:v>8.09</c:v>
                </c:pt>
                <c:pt idx="181">
                  <c:v>8.4499999999999993</c:v>
                </c:pt>
                <c:pt idx="182">
                  <c:v>8.6999999999999993</c:v>
                </c:pt>
                <c:pt idx="183">
                  <c:v>8.5399999999999991</c:v>
                </c:pt>
                <c:pt idx="184">
                  <c:v>8.06</c:v>
                </c:pt>
                <c:pt idx="185">
                  <c:v>8.06</c:v>
                </c:pt>
                <c:pt idx="186">
                  <c:v>9.11</c:v>
                </c:pt>
                <c:pt idx="187">
                  <c:v>9.2200000000000006</c:v>
                </c:pt>
                <c:pt idx="188">
                  <c:v>9.1199999999999992</c:v>
                </c:pt>
                <c:pt idx="189">
                  <c:v>9.15</c:v>
                </c:pt>
                <c:pt idx="190">
                  <c:v>8.8800000000000008</c:v>
                </c:pt>
                <c:pt idx="191">
                  <c:v>8.86</c:v>
                </c:pt>
                <c:pt idx="192">
                  <c:v>9.0299999999999994</c:v>
                </c:pt>
                <c:pt idx="193">
                  <c:v>8.89</c:v>
                </c:pt>
                <c:pt idx="194">
                  <c:v>8.66</c:v>
                </c:pt>
                <c:pt idx="195">
                  <c:v>8.67</c:v>
                </c:pt>
                <c:pt idx="196">
                  <c:v>8.2100000000000009</c:v>
                </c:pt>
                <c:pt idx="197">
                  <c:v>8.7799999999999994</c:v>
                </c:pt>
                <c:pt idx="198">
                  <c:v>8.7100000000000009</c:v>
                </c:pt>
                <c:pt idx="199">
                  <c:v>8.3800000000000008</c:v>
                </c:pt>
                <c:pt idx="200">
                  <c:v>8.1</c:v>
                </c:pt>
                <c:pt idx="201">
                  <c:v>8.02</c:v>
                </c:pt>
                <c:pt idx="202">
                  <c:v>8.25</c:v>
                </c:pt>
                <c:pt idx="203">
                  <c:v>8.14</c:v>
                </c:pt>
                <c:pt idx="204">
                  <c:v>8.1300000000000008</c:v>
                </c:pt>
                <c:pt idx="205">
                  <c:v>7.37</c:v>
                </c:pt>
                <c:pt idx="206">
                  <c:v>7.72</c:v>
                </c:pt>
                <c:pt idx="207">
                  <c:v>8.15</c:v>
                </c:pt>
                <c:pt idx="208">
                  <c:v>7.58</c:v>
                </c:pt>
                <c:pt idx="209">
                  <c:v>8.19</c:v>
                </c:pt>
                <c:pt idx="210">
                  <c:v>7.86</c:v>
                </c:pt>
                <c:pt idx="211">
                  <c:v>7.79</c:v>
                </c:pt>
                <c:pt idx="212">
                  <c:v>7.83</c:v>
                </c:pt>
                <c:pt idx="213">
                  <c:v>7.72</c:v>
                </c:pt>
                <c:pt idx="214">
                  <c:v>7.41</c:v>
                </c:pt>
                <c:pt idx="215">
                  <c:v>7.26</c:v>
                </c:pt>
                <c:pt idx="216">
                  <c:v>7.63</c:v>
                </c:pt>
                <c:pt idx="217">
                  <c:v>6.67</c:v>
                </c:pt>
                <c:pt idx="218">
                  <c:v>7.33</c:v>
                </c:pt>
                <c:pt idx="219">
                  <c:v>7.48</c:v>
                </c:pt>
                <c:pt idx="220">
                  <c:v>7.63</c:v>
                </c:pt>
                <c:pt idx="221">
                  <c:v>8.01</c:v>
                </c:pt>
                <c:pt idx="222">
                  <c:v>8.34</c:v>
                </c:pt>
                <c:pt idx="223">
                  <c:v>8.4700000000000006</c:v>
                </c:pt>
                <c:pt idx="224">
                  <c:v>8.69</c:v>
                </c:pt>
                <c:pt idx="225">
                  <c:v>7.99</c:v>
                </c:pt>
                <c:pt idx="226">
                  <c:v>8.82</c:v>
                </c:pt>
                <c:pt idx="227">
                  <c:v>8.75</c:v>
                </c:pt>
                <c:pt idx="228">
                  <c:v>8.6199999999999992</c:v>
                </c:pt>
                <c:pt idx="229">
                  <c:v>8.6199999999999992</c:v>
                </c:pt>
                <c:pt idx="230">
                  <c:v>8.02</c:v>
                </c:pt>
                <c:pt idx="231">
                  <c:v>8.26</c:v>
                </c:pt>
                <c:pt idx="232">
                  <c:v>8.74</c:v>
                </c:pt>
                <c:pt idx="233">
                  <c:v>8.65</c:v>
                </c:pt>
                <c:pt idx="234">
                  <c:v>8.7899999999999991</c:v>
                </c:pt>
                <c:pt idx="235">
                  <c:v>8.68</c:v>
                </c:pt>
                <c:pt idx="236">
                  <c:v>8.7799999999999994</c:v>
                </c:pt>
                <c:pt idx="237">
                  <c:v>8.68</c:v>
                </c:pt>
                <c:pt idx="238">
                  <c:v>8.81</c:v>
                </c:pt>
                <c:pt idx="239">
                  <c:v>8.77</c:v>
                </c:pt>
                <c:pt idx="240">
                  <c:v>8.4</c:v>
                </c:pt>
                <c:pt idx="241">
                  <c:v>8.98</c:v>
                </c:pt>
                <c:pt idx="242">
                  <c:v>9.1</c:v>
                </c:pt>
              </c:numCache>
            </c:numRef>
          </c:val>
          <c:extLst xmlns:c16r2="http://schemas.microsoft.com/office/drawing/2015/06/chart">
            <c:ext xmlns:c16="http://schemas.microsoft.com/office/drawing/2014/chart" uri="{C3380CC4-5D6E-409C-BE32-E72D297353CC}">
              <c16:uniqueId val="{00000000-5E51-4879-9718-218F7244210E}"/>
            </c:ext>
          </c:extLst>
        </c:ser>
        <c:ser>
          <c:idx val="1"/>
          <c:order val="1"/>
          <c:tx>
            <c:strRef>
              <c:f>'Gráfico 2.16'!$C$2</c:f>
              <c:strCache>
                <c:ptCount val="1"/>
                <c:pt idx="0">
                  <c:v>Tasa Pasiva</c:v>
                </c:pt>
              </c:strCache>
            </c:strRef>
          </c:tx>
          <c:spPr>
            <a:ln>
              <a:solidFill>
                <a:schemeClr val="accent6">
                  <a:lumMod val="20000"/>
                  <a:lumOff val="80000"/>
                </a:schemeClr>
              </a:solidFill>
            </a:ln>
          </c:spPr>
          <c:marker>
            <c:symbol val="none"/>
          </c:marker>
          <c:cat>
            <c:numRef>
              <c:f>'Gráfico 2.16'!$A$3:$A$245</c:f>
              <c:numCache>
                <c:formatCode>mmm\-yy</c:formatCode>
                <c:ptCount val="243"/>
                <c:pt idx="0">
                  <c:v>36617</c:v>
                </c:pt>
                <c:pt idx="1">
                  <c:v>36647</c:v>
                </c:pt>
                <c:pt idx="2">
                  <c:v>36678</c:v>
                </c:pt>
                <c:pt idx="3">
                  <c:v>36708</c:v>
                </c:pt>
                <c:pt idx="4">
                  <c:v>36739</c:v>
                </c:pt>
                <c:pt idx="5">
                  <c:v>36770</c:v>
                </c:pt>
                <c:pt idx="6">
                  <c:v>36800</c:v>
                </c:pt>
                <c:pt idx="7">
                  <c:v>36831</c:v>
                </c:pt>
                <c:pt idx="8">
                  <c:v>36861</c:v>
                </c:pt>
                <c:pt idx="9">
                  <c:v>36892</c:v>
                </c:pt>
                <c:pt idx="10">
                  <c:v>36923</c:v>
                </c:pt>
                <c:pt idx="11">
                  <c:v>36951</c:v>
                </c:pt>
                <c:pt idx="12">
                  <c:v>36982</c:v>
                </c:pt>
                <c:pt idx="13">
                  <c:v>37012</c:v>
                </c:pt>
                <c:pt idx="14">
                  <c:v>37043</c:v>
                </c:pt>
                <c:pt idx="15">
                  <c:v>37073</c:v>
                </c:pt>
                <c:pt idx="16">
                  <c:v>37104</c:v>
                </c:pt>
                <c:pt idx="17">
                  <c:v>37135</c:v>
                </c:pt>
                <c:pt idx="18">
                  <c:v>37165</c:v>
                </c:pt>
                <c:pt idx="19">
                  <c:v>37196</c:v>
                </c:pt>
                <c:pt idx="20">
                  <c:v>37226</c:v>
                </c:pt>
                <c:pt idx="21">
                  <c:v>37257</c:v>
                </c:pt>
                <c:pt idx="22">
                  <c:v>37288</c:v>
                </c:pt>
                <c:pt idx="23">
                  <c:v>37316</c:v>
                </c:pt>
                <c:pt idx="24">
                  <c:v>37347</c:v>
                </c:pt>
                <c:pt idx="25">
                  <c:v>37377</c:v>
                </c:pt>
                <c:pt idx="26">
                  <c:v>37408</c:v>
                </c:pt>
                <c:pt idx="27">
                  <c:v>37438</c:v>
                </c:pt>
                <c:pt idx="28">
                  <c:v>37469</c:v>
                </c:pt>
                <c:pt idx="29">
                  <c:v>37500</c:v>
                </c:pt>
                <c:pt idx="30">
                  <c:v>37530</c:v>
                </c:pt>
                <c:pt idx="31">
                  <c:v>37561</c:v>
                </c:pt>
                <c:pt idx="32">
                  <c:v>37591</c:v>
                </c:pt>
                <c:pt idx="33">
                  <c:v>37622</c:v>
                </c:pt>
                <c:pt idx="34">
                  <c:v>37653</c:v>
                </c:pt>
                <c:pt idx="35">
                  <c:v>37681</c:v>
                </c:pt>
                <c:pt idx="36">
                  <c:v>37712</c:v>
                </c:pt>
                <c:pt idx="37">
                  <c:v>37742</c:v>
                </c:pt>
                <c:pt idx="38">
                  <c:v>37773</c:v>
                </c:pt>
                <c:pt idx="39">
                  <c:v>37803</c:v>
                </c:pt>
                <c:pt idx="40">
                  <c:v>37834</c:v>
                </c:pt>
                <c:pt idx="41">
                  <c:v>37865</c:v>
                </c:pt>
                <c:pt idx="42">
                  <c:v>37895</c:v>
                </c:pt>
                <c:pt idx="43">
                  <c:v>37926</c:v>
                </c:pt>
                <c:pt idx="44">
                  <c:v>37956</c:v>
                </c:pt>
                <c:pt idx="45">
                  <c:v>37987</c:v>
                </c:pt>
                <c:pt idx="46">
                  <c:v>38018</c:v>
                </c:pt>
                <c:pt idx="47">
                  <c:v>38047</c:v>
                </c:pt>
                <c:pt idx="48">
                  <c:v>38078</c:v>
                </c:pt>
                <c:pt idx="49">
                  <c:v>38108</c:v>
                </c:pt>
                <c:pt idx="50">
                  <c:v>38139</c:v>
                </c:pt>
                <c:pt idx="51">
                  <c:v>38169</c:v>
                </c:pt>
                <c:pt idx="52">
                  <c:v>38200</c:v>
                </c:pt>
                <c:pt idx="53">
                  <c:v>38231</c:v>
                </c:pt>
                <c:pt idx="54">
                  <c:v>38261</c:v>
                </c:pt>
                <c:pt idx="55">
                  <c:v>38292</c:v>
                </c:pt>
                <c:pt idx="56">
                  <c:v>38322</c:v>
                </c:pt>
                <c:pt idx="57">
                  <c:v>38353</c:v>
                </c:pt>
                <c:pt idx="58">
                  <c:v>38384</c:v>
                </c:pt>
                <c:pt idx="59">
                  <c:v>38412</c:v>
                </c:pt>
                <c:pt idx="60">
                  <c:v>38443</c:v>
                </c:pt>
                <c:pt idx="61">
                  <c:v>38473</c:v>
                </c:pt>
                <c:pt idx="62">
                  <c:v>38504</c:v>
                </c:pt>
                <c:pt idx="63">
                  <c:v>38534</c:v>
                </c:pt>
                <c:pt idx="64">
                  <c:v>38565</c:v>
                </c:pt>
                <c:pt idx="65">
                  <c:v>38596</c:v>
                </c:pt>
                <c:pt idx="66">
                  <c:v>38626</c:v>
                </c:pt>
                <c:pt idx="67">
                  <c:v>38657</c:v>
                </c:pt>
                <c:pt idx="68">
                  <c:v>38687</c:v>
                </c:pt>
                <c:pt idx="69">
                  <c:v>38718</c:v>
                </c:pt>
                <c:pt idx="70">
                  <c:v>38749</c:v>
                </c:pt>
                <c:pt idx="71">
                  <c:v>38777</c:v>
                </c:pt>
                <c:pt idx="72">
                  <c:v>38808</c:v>
                </c:pt>
                <c:pt idx="73">
                  <c:v>38838</c:v>
                </c:pt>
                <c:pt idx="74">
                  <c:v>38869</c:v>
                </c:pt>
                <c:pt idx="75">
                  <c:v>38899</c:v>
                </c:pt>
                <c:pt idx="76">
                  <c:v>38930</c:v>
                </c:pt>
                <c:pt idx="77">
                  <c:v>38961</c:v>
                </c:pt>
                <c:pt idx="78">
                  <c:v>38991</c:v>
                </c:pt>
                <c:pt idx="79">
                  <c:v>39022</c:v>
                </c:pt>
                <c:pt idx="80">
                  <c:v>39052</c:v>
                </c:pt>
                <c:pt idx="81">
                  <c:v>39083</c:v>
                </c:pt>
                <c:pt idx="82">
                  <c:v>39114</c:v>
                </c:pt>
                <c:pt idx="83">
                  <c:v>39142</c:v>
                </c:pt>
                <c:pt idx="84">
                  <c:v>39173</c:v>
                </c:pt>
                <c:pt idx="85">
                  <c:v>39203</c:v>
                </c:pt>
                <c:pt idx="86">
                  <c:v>39234</c:v>
                </c:pt>
                <c:pt idx="87">
                  <c:v>39264</c:v>
                </c:pt>
                <c:pt idx="88">
                  <c:v>39295</c:v>
                </c:pt>
                <c:pt idx="89">
                  <c:v>39326</c:v>
                </c:pt>
                <c:pt idx="90">
                  <c:v>39356</c:v>
                </c:pt>
                <c:pt idx="91">
                  <c:v>39387</c:v>
                </c:pt>
                <c:pt idx="92">
                  <c:v>39417</c:v>
                </c:pt>
                <c:pt idx="93">
                  <c:v>39448</c:v>
                </c:pt>
                <c:pt idx="94">
                  <c:v>39479</c:v>
                </c:pt>
                <c:pt idx="95">
                  <c:v>39508</c:v>
                </c:pt>
                <c:pt idx="96">
                  <c:v>39539</c:v>
                </c:pt>
                <c:pt idx="97">
                  <c:v>39569</c:v>
                </c:pt>
                <c:pt idx="98">
                  <c:v>39600</c:v>
                </c:pt>
                <c:pt idx="99">
                  <c:v>39630</c:v>
                </c:pt>
                <c:pt idx="100">
                  <c:v>39661</c:v>
                </c:pt>
                <c:pt idx="101">
                  <c:v>39692</c:v>
                </c:pt>
                <c:pt idx="102">
                  <c:v>39722</c:v>
                </c:pt>
                <c:pt idx="103">
                  <c:v>39753</c:v>
                </c:pt>
                <c:pt idx="104">
                  <c:v>39783</c:v>
                </c:pt>
                <c:pt idx="105">
                  <c:v>39814</c:v>
                </c:pt>
                <c:pt idx="106">
                  <c:v>39845</c:v>
                </c:pt>
                <c:pt idx="107">
                  <c:v>39873</c:v>
                </c:pt>
                <c:pt idx="108">
                  <c:v>39904</c:v>
                </c:pt>
                <c:pt idx="109">
                  <c:v>39934</c:v>
                </c:pt>
                <c:pt idx="110">
                  <c:v>39965</c:v>
                </c:pt>
                <c:pt idx="111">
                  <c:v>39995</c:v>
                </c:pt>
                <c:pt idx="112">
                  <c:v>40026</c:v>
                </c:pt>
                <c:pt idx="113">
                  <c:v>40057</c:v>
                </c:pt>
                <c:pt idx="114">
                  <c:v>40087</c:v>
                </c:pt>
                <c:pt idx="115">
                  <c:v>40118</c:v>
                </c:pt>
                <c:pt idx="116">
                  <c:v>40148</c:v>
                </c:pt>
                <c:pt idx="117">
                  <c:v>40179</c:v>
                </c:pt>
                <c:pt idx="118">
                  <c:v>40210</c:v>
                </c:pt>
                <c:pt idx="119">
                  <c:v>40238</c:v>
                </c:pt>
                <c:pt idx="120">
                  <c:v>40269</c:v>
                </c:pt>
                <c:pt idx="121">
                  <c:v>40299</c:v>
                </c:pt>
                <c:pt idx="122">
                  <c:v>40330</c:v>
                </c:pt>
                <c:pt idx="123">
                  <c:v>40360</c:v>
                </c:pt>
                <c:pt idx="124">
                  <c:v>40391</c:v>
                </c:pt>
                <c:pt idx="125">
                  <c:v>40422</c:v>
                </c:pt>
                <c:pt idx="126">
                  <c:v>40452</c:v>
                </c:pt>
                <c:pt idx="127">
                  <c:v>40483</c:v>
                </c:pt>
                <c:pt idx="128">
                  <c:v>40513</c:v>
                </c:pt>
                <c:pt idx="129">
                  <c:v>40544</c:v>
                </c:pt>
                <c:pt idx="130">
                  <c:v>40575</c:v>
                </c:pt>
                <c:pt idx="131">
                  <c:v>40603</c:v>
                </c:pt>
                <c:pt idx="132">
                  <c:v>40634</c:v>
                </c:pt>
                <c:pt idx="133">
                  <c:v>40664</c:v>
                </c:pt>
                <c:pt idx="134">
                  <c:v>40695</c:v>
                </c:pt>
                <c:pt idx="135">
                  <c:v>40725</c:v>
                </c:pt>
                <c:pt idx="136">
                  <c:v>40756</c:v>
                </c:pt>
                <c:pt idx="137">
                  <c:v>40787</c:v>
                </c:pt>
                <c:pt idx="138">
                  <c:v>40817</c:v>
                </c:pt>
                <c:pt idx="139">
                  <c:v>40848</c:v>
                </c:pt>
                <c:pt idx="140">
                  <c:v>40878</c:v>
                </c:pt>
                <c:pt idx="141">
                  <c:v>40909</c:v>
                </c:pt>
                <c:pt idx="142">
                  <c:v>40940</c:v>
                </c:pt>
                <c:pt idx="143">
                  <c:v>40969</c:v>
                </c:pt>
                <c:pt idx="144">
                  <c:v>41000</c:v>
                </c:pt>
                <c:pt idx="145">
                  <c:v>41030</c:v>
                </c:pt>
                <c:pt idx="146">
                  <c:v>41061</c:v>
                </c:pt>
                <c:pt idx="147">
                  <c:v>41091</c:v>
                </c:pt>
                <c:pt idx="148">
                  <c:v>41122</c:v>
                </c:pt>
                <c:pt idx="149">
                  <c:v>41153</c:v>
                </c:pt>
                <c:pt idx="150">
                  <c:v>41183</c:v>
                </c:pt>
                <c:pt idx="151">
                  <c:v>41214</c:v>
                </c:pt>
                <c:pt idx="152">
                  <c:v>41244</c:v>
                </c:pt>
                <c:pt idx="153">
                  <c:v>41275</c:v>
                </c:pt>
                <c:pt idx="154">
                  <c:v>41306</c:v>
                </c:pt>
                <c:pt idx="155">
                  <c:v>41334</c:v>
                </c:pt>
                <c:pt idx="156">
                  <c:v>41365</c:v>
                </c:pt>
                <c:pt idx="157">
                  <c:v>41395</c:v>
                </c:pt>
                <c:pt idx="158">
                  <c:v>41426</c:v>
                </c:pt>
                <c:pt idx="159">
                  <c:v>41456</c:v>
                </c:pt>
                <c:pt idx="160">
                  <c:v>41487</c:v>
                </c:pt>
                <c:pt idx="161">
                  <c:v>41518</c:v>
                </c:pt>
                <c:pt idx="162">
                  <c:v>41548</c:v>
                </c:pt>
                <c:pt idx="163">
                  <c:v>41579</c:v>
                </c:pt>
                <c:pt idx="164">
                  <c:v>41609</c:v>
                </c:pt>
                <c:pt idx="165">
                  <c:v>41640</c:v>
                </c:pt>
                <c:pt idx="166">
                  <c:v>41671</c:v>
                </c:pt>
                <c:pt idx="167">
                  <c:v>41699</c:v>
                </c:pt>
                <c:pt idx="168">
                  <c:v>41730</c:v>
                </c:pt>
                <c:pt idx="169">
                  <c:v>41760</c:v>
                </c:pt>
                <c:pt idx="170">
                  <c:v>41791</c:v>
                </c:pt>
                <c:pt idx="171">
                  <c:v>41821</c:v>
                </c:pt>
                <c:pt idx="172">
                  <c:v>41852</c:v>
                </c:pt>
                <c:pt idx="173">
                  <c:v>41883</c:v>
                </c:pt>
                <c:pt idx="174">
                  <c:v>41913</c:v>
                </c:pt>
                <c:pt idx="175">
                  <c:v>41944</c:v>
                </c:pt>
                <c:pt idx="176">
                  <c:v>41974</c:v>
                </c:pt>
                <c:pt idx="177">
                  <c:v>42005</c:v>
                </c:pt>
                <c:pt idx="178">
                  <c:v>42036</c:v>
                </c:pt>
                <c:pt idx="179">
                  <c:v>42064</c:v>
                </c:pt>
                <c:pt idx="180">
                  <c:v>42095</c:v>
                </c:pt>
                <c:pt idx="181">
                  <c:v>42125</c:v>
                </c:pt>
                <c:pt idx="182">
                  <c:v>42156</c:v>
                </c:pt>
                <c:pt idx="183">
                  <c:v>42186</c:v>
                </c:pt>
                <c:pt idx="184">
                  <c:v>42217</c:v>
                </c:pt>
                <c:pt idx="185">
                  <c:v>42248</c:v>
                </c:pt>
                <c:pt idx="186">
                  <c:v>42278</c:v>
                </c:pt>
                <c:pt idx="187">
                  <c:v>42309</c:v>
                </c:pt>
                <c:pt idx="188">
                  <c:v>42339</c:v>
                </c:pt>
                <c:pt idx="189">
                  <c:v>42370</c:v>
                </c:pt>
                <c:pt idx="190">
                  <c:v>42401</c:v>
                </c:pt>
                <c:pt idx="191">
                  <c:v>42430</c:v>
                </c:pt>
                <c:pt idx="192">
                  <c:v>42461</c:v>
                </c:pt>
                <c:pt idx="193">
                  <c:v>42491</c:v>
                </c:pt>
                <c:pt idx="194">
                  <c:v>42522</c:v>
                </c:pt>
                <c:pt idx="195">
                  <c:v>42552</c:v>
                </c:pt>
                <c:pt idx="196">
                  <c:v>42583</c:v>
                </c:pt>
                <c:pt idx="197">
                  <c:v>42614</c:v>
                </c:pt>
                <c:pt idx="198">
                  <c:v>42644</c:v>
                </c:pt>
                <c:pt idx="199">
                  <c:v>42675</c:v>
                </c:pt>
                <c:pt idx="200">
                  <c:v>42705</c:v>
                </c:pt>
                <c:pt idx="201">
                  <c:v>42736</c:v>
                </c:pt>
                <c:pt idx="202">
                  <c:v>42767</c:v>
                </c:pt>
                <c:pt idx="203">
                  <c:v>42795</c:v>
                </c:pt>
                <c:pt idx="204">
                  <c:v>42826</c:v>
                </c:pt>
                <c:pt idx="205">
                  <c:v>42856</c:v>
                </c:pt>
                <c:pt idx="206">
                  <c:v>42887</c:v>
                </c:pt>
                <c:pt idx="207">
                  <c:v>42917</c:v>
                </c:pt>
                <c:pt idx="208">
                  <c:v>42948</c:v>
                </c:pt>
                <c:pt idx="209">
                  <c:v>42979</c:v>
                </c:pt>
                <c:pt idx="210">
                  <c:v>43009</c:v>
                </c:pt>
                <c:pt idx="211">
                  <c:v>43040</c:v>
                </c:pt>
                <c:pt idx="212">
                  <c:v>43070</c:v>
                </c:pt>
                <c:pt idx="213">
                  <c:v>43101</c:v>
                </c:pt>
                <c:pt idx="214">
                  <c:v>43132</c:v>
                </c:pt>
                <c:pt idx="215">
                  <c:v>43160</c:v>
                </c:pt>
                <c:pt idx="216">
                  <c:v>43191</c:v>
                </c:pt>
                <c:pt idx="217">
                  <c:v>43221</c:v>
                </c:pt>
                <c:pt idx="218">
                  <c:v>43252</c:v>
                </c:pt>
                <c:pt idx="219">
                  <c:v>43282</c:v>
                </c:pt>
                <c:pt idx="220">
                  <c:v>43313</c:v>
                </c:pt>
                <c:pt idx="221">
                  <c:v>43344</c:v>
                </c:pt>
                <c:pt idx="222">
                  <c:v>43374</c:v>
                </c:pt>
                <c:pt idx="223">
                  <c:v>43405</c:v>
                </c:pt>
                <c:pt idx="224">
                  <c:v>43435</c:v>
                </c:pt>
                <c:pt idx="225">
                  <c:v>43466</c:v>
                </c:pt>
                <c:pt idx="226">
                  <c:v>43497</c:v>
                </c:pt>
                <c:pt idx="227">
                  <c:v>43525</c:v>
                </c:pt>
                <c:pt idx="228">
                  <c:v>43556</c:v>
                </c:pt>
                <c:pt idx="229">
                  <c:v>43586</c:v>
                </c:pt>
                <c:pt idx="230">
                  <c:v>43617</c:v>
                </c:pt>
                <c:pt idx="231">
                  <c:v>43647</c:v>
                </c:pt>
                <c:pt idx="232">
                  <c:v>43678</c:v>
                </c:pt>
                <c:pt idx="233">
                  <c:v>43709</c:v>
                </c:pt>
                <c:pt idx="234">
                  <c:v>43739</c:v>
                </c:pt>
                <c:pt idx="235">
                  <c:v>43770</c:v>
                </c:pt>
                <c:pt idx="236">
                  <c:v>43800</c:v>
                </c:pt>
                <c:pt idx="237">
                  <c:v>43831</c:v>
                </c:pt>
                <c:pt idx="238">
                  <c:v>43862</c:v>
                </c:pt>
                <c:pt idx="239">
                  <c:v>43891</c:v>
                </c:pt>
                <c:pt idx="240">
                  <c:v>43922</c:v>
                </c:pt>
                <c:pt idx="241">
                  <c:v>43952</c:v>
                </c:pt>
                <c:pt idx="242">
                  <c:v>43983</c:v>
                </c:pt>
              </c:numCache>
            </c:numRef>
          </c:cat>
          <c:val>
            <c:numRef>
              <c:f>'Gráfico 2.16'!$C$3:$C$245</c:f>
              <c:numCache>
                <c:formatCode>#,###,##0.00;\-#,###,##0.00;0.00</c:formatCode>
                <c:ptCount val="243"/>
                <c:pt idx="0">
                  <c:v>8.7899999999999991</c:v>
                </c:pt>
                <c:pt idx="1">
                  <c:v>8.76</c:v>
                </c:pt>
                <c:pt idx="2">
                  <c:v>7.92</c:v>
                </c:pt>
                <c:pt idx="3">
                  <c:v>7.54</c:v>
                </c:pt>
                <c:pt idx="4">
                  <c:v>8.41</c:v>
                </c:pt>
                <c:pt idx="5">
                  <c:v>7.76</c:v>
                </c:pt>
                <c:pt idx="6">
                  <c:v>7.66</c:v>
                </c:pt>
                <c:pt idx="7">
                  <c:v>7.55</c:v>
                </c:pt>
                <c:pt idx="8">
                  <c:v>7.7</c:v>
                </c:pt>
                <c:pt idx="9">
                  <c:v>7.12</c:v>
                </c:pt>
                <c:pt idx="10">
                  <c:v>7.02</c:v>
                </c:pt>
                <c:pt idx="11">
                  <c:v>7.17</c:v>
                </c:pt>
                <c:pt idx="12">
                  <c:v>7.18</c:v>
                </c:pt>
                <c:pt idx="13">
                  <c:v>7</c:v>
                </c:pt>
                <c:pt idx="14">
                  <c:v>6.92</c:v>
                </c:pt>
                <c:pt idx="15">
                  <c:v>6.4</c:v>
                </c:pt>
                <c:pt idx="16">
                  <c:v>5.9</c:v>
                </c:pt>
                <c:pt idx="17">
                  <c:v>6.74</c:v>
                </c:pt>
                <c:pt idx="18">
                  <c:v>6.18</c:v>
                </c:pt>
                <c:pt idx="19">
                  <c:v>6.83</c:v>
                </c:pt>
                <c:pt idx="20">
                  <c:v>5.05</c:v>
                </c:pt>
                <c:pt idx="21">
                  <c:v>5.55</c:v>
                </c:pt>
                <c:pt idx="22">
                  <c:v>5.19</c:v>
                </c:pt>
                <c:pt idx="23">
                  <c:v>4.99</c:v>
                </c:pt>
                <c:pt idx="24">
                  <c:v>5.09</c:v>
                </c:pt>
                <c:pt idx="25">
                  <c:v>4.72</c:v>
                </c:pt>
                <c:pt idx="26">
                  <c:v>5.05</c:v>
                </c:pt>
                <c:pt idx="27">
                  <c:v>5.42</c:v>
                </c:pt>
                <c:pt idx="28">
                  <c:v>4.95</c:v>
                </c:pt>
                <c:pt idx="29">
                  <c:v>5.17</c:v>
                </c:pt>
                <c:pt idx="30">
                  <c:v>5.74</c:v>
                </c:pt>
                <c:pt idx="31">
                  <c:v>5.09</c:v>
                </c:pt>
                <c:pt idx="32">
                  <c:v>4.97</c:v>
                </c:pt>
                <c:pt idx="33">
                  <c:v>5.57</c:v>
                </c:pt>
                <c:pt idx="34">
                  <c:v>5.27</c:v>
                </c:pt>
                <c:pt idx="35">
                  <c:v>5.2</c:v>
                </c:pt>
                <c:pt idx="36">
                  <c:v>5.16</c:v>
                </c:pt>
                <c:pt idx="37">
                  <c:v>5.55</c:v>
                </c:pt>
                <c:pt idx="38">
                  <c:v>4.83</c:v>
                </c:pt>
                <c:pt idx="39">
                  <c:v>5.39</c:v>
                </c:pt>
                <c:pt idx="40">
                  <c:v>5.0599999999999996</c:v>
                </c:pt>
                <c:pt idx="41">
                  <c:v>5.22</c:v>
                </c:pt>
                <c:pt idx="42">
                  <c:v>5.4</c:v>
                </c:pt>
                <c:pt idx="43">
                  <c:v>5.44</c:v>
                </c:pt>
                <c:pt idx="44">
                  <c:v>5.51</c:v>
                </c:pt>
                <c:pt idx="45">
                  <c:v>4.42</c:v>
                </c:pt>
                <c:pt idx="46">
                  <c:v>4.8899999999999997</c:v>
                </c:pt>
                <c:pt idx="47">
                  <c:v>4.4400000000000004</c:v>
                </c:pt>
                <c:pt idx="48">
                  <c:v>4.29</c:v>
                </c:pt>
                <c:pt idx="49">
                  <c:v>3.93</c:v>
                </c:pt>
                <c:pt idx="50">
                  <c:v>4.07</c:v>
                </c:pt>
                <c:pt idx="51">
                  <c:v>3.61</c:v>
                </c:pt>
                <c:pt idx="52">
                  <c:v>3.53</c:v>
                </c:pt>
                <c:pt idx="53">
                  <c:v>3.78</c:v>
                </c:pt>
                <c:pt idx="54">
                  <c:v>3.6</c:v>
                </c:pt>
                <c:pt idx="55">
                  <c:v>3.7</c:v>
                </c:pt>
                <c:pt idx="56">
                  <c:v>3.97</c:v>
                </c:pt>
                <c:pt idx="57">
                  <c:v>3.48</c:v>
                </c:pt>
                <c:pt idx="58">
                  <c:v>3.67</c:v>
                </c:pt>
                <c:pt idx="59">
                  <c:v>3.6</c:v>
                </c:pt>
                <c:pt idx="60">
                  <c:v>3.67</c:v>
                </c:pt>
                <c:pt idx="61">
                  <c:v>3.58</c:v>
                </c:pt>
                <c:pt idx="62">
                  <c:v>3.84</c:v>
                </c:pt>
                <c:pt idx="63">
                  <c:v>3.92</c:v>
                </c:pt>
                <c:pt idx="64">
                  <c:v>3.71</c:v>
                </c:pt>
                <c:pt idx="65">
                  <c:v>3.88</c:v>
                </c:pt>
                <c:pt idx="66">
                  <c:v>3.95</c:v>
                </c:pt>
                <c:pt idx="67">
                  <c:v>4.1100000000000003</c:v>
                </c:pt>
                <c:pt idx="68">
                  <c:v>4.3</c:v>
                </c:pt>
                <c:pt idx="69">
                  <c:v>4.26</c:v>
                </c:pt>
                <c:pt idx="70">
                  <c:v>4.16</c:v>
                </c:pt>
                <c:pt idx="71">
                  <c:v>3.93</c:v>
                </c:pt>
                <c:pt idx="72">
                  <c:v>4.21</c:v>
                </c:pt>
                <c:pt idx="73">
                  <c:v>4.28</c:v>
                </c:pt>
                <c:pt idx="74">
                  <c:v>4.13</c:v>
                </c:pt>
                <c:pt idx="75">
                  <c:v>4.3499999999999996</c:v>
                </c:pt>
                <c:pt idx="76">
                  <c:v>4.13</c:v>
                </c:pt>
                <c:pt idx="77">
                  <c:v>4.3600000000000003</c:v>
                </c:pt>
                <c:pt idx="78">
                  <c:v>4.72</c:v>
                </c:pt>
                <c:pt idx="79">
                  <c:v>4.78</c:v>
                </c:pt>
                <c:pt idx="80">
                  <c:v>4.87</c:v>
                </c:pt>
                <c:pt idx="81">
                  <c:v>4.79</c:v>
                </c:pt>
                <c:pt idx="82">
                  <c:v>4.93</c:v>
                </c:pt>
                <c:pt idx="83">
                  <c:v>5.33</c:v>
                </c:pt>
                <c:pt idx="84">
                  <c:v>5.44</c:v>
                </c:pt>
                <c:pt idx="85">
                  <c:v>4.92</c:v>
                </c:pt>
                <c:pt idx="86">
                  <c:v>5.23</c:v>
                </c:pt>
                <c:pt idx="87">
                  <c:v>5.07</c:v>
                </c:pt>
                <c:pt idx="88">
                  <c:v>5.07</c:v>
                </c:pt>
                <c:pt idx="89">
                  <c:v>5.07</c:v>
                </c:pt>
                <c:pt idx="90">
                  <c:v>5.63</c:v>
                </c:pt>
                <c:pt idx="91">
                  <c:v>5.79</c:v>
                </c:pt>
                <c:pt idx="92">
                  <c:v>5.64</c:v>
                </c:pt>
                <c:pt idx="93">
                  <c:v>5.91</c:v>
                </c:pt>
                <c:pt idx="94">
                  <c:v>5.97</c:v>
                </c:pt>
                <c:pt idx="95">
                  <c:v>5.96</c:v>
                </c:pt>
                <c:pt idx="96">
                  <c:v>5.96</c:v>
                </c:pt>
                <c:pt idx="97">
                  <c:v>5.86</c:v>
                </c:pt>
                <c:pt idx="98">
                  <c:v>5.45</c:v>
                </c:pt>
                <c:pt idx="99">
                  <c:v>5.36</c:v>
                </c:pt>
                <c:pt idx="100">
                  <c:v>5.3</c:v>
                </c:pt>
                <c:pt idx="101">
                  <c:v>5.29</c:v>
                </c:pt>
                <c:pt idx="102">
                  <c:v>5.08</c:v>
                </c:pt>
                <c:pt idx="103">
                  <c:v>5.14</c:v>
                </c:pt>
                <c:pt idx="104">
                  <c:v>5.09</c:v>
                </c:pt>
                <c:pt idx="105">
                  <c:v>5.0999999999999996</c:v>
                </c:pt>
                <c:pt idx="106">
                  <c:v>5.19</c:v>
                </c:pt>
                <c:pt idx="107">
                  <c:v>5.31</c:v>
                </c:pt>
                <c:pt idx="108">
                  <c:v>5.35</c:v>
                </c:pt>
                <c:pt idx="109">
                  <c:v>5.42</c:v>
                </c:pt>
                <c:pt idx="110">
                  <c:v>5.63</c:v>
                </c:pt>
                <c:pt idx="111">
                  <c:v>5.59</c:v>
                </c:pt>
                <c:pt idx="112">
                  <c:v>5.56</c:v>
                </c:pt>
                <c:pt idx="113">
                  <c:v>5.57</c:v>
                </c:pt>
                <c:pt idx="114">
                  <c:v>5.44</c:v>
                </c:pt>
                <c:pt idx="115">
                  <c:v>5.44</c:v>
                </c:pt>
                <c:pt idx="116">
                  <c:v>5.24</c:v>
                </c:pt>
                <c:pt idx="117">
                  <c:v>5.24</c:v>
                </c:pt>
                <c:pt idx="118">
                  <c:v>5.16</c:v>
                </c:pt>
                <c:pt idx="119">
                  <c:v>4.87</c:v>
                </c:pt>
                <c:pt idx="120">
                  <c:v>4.8600000000000003</c:v>
                </c:pt>
                <c:pt idx="121">
                  <c:v>4.57</c:v>
                </c:pt>
                <c:pt idx="122">
                  <c:v>4.4000000000000004</c:v>
                </c:pt>
                <c:pt idx="123">
                  <c:v>4.3899999999999997</c:v>
                </c:pt>
                <c:pt idx="124">
                  <c:v>4.25</c:v>
                </c:pt>
                <c:pt idx="125">
                  <c:v>4.25</c:v>
                </c:pt>
                <c:pt idx="126">
                  <c:v>4.3</c:v>
                </c:pt>
                <c:pt idx="127">
                  <c:v>4.3</c:v>
                </c:pt>
                <c:pt idx="128">
                  <c:v>4.28</c:v>
                </c:pt>
                <c:pt idx="129">
                  <c:v>4.55</c:v>
                </c:pt>
                <c:pt idx="130">
                  <c:v>4.51</c:v>
                </c:pt>
                <c:pt idx="131">
                  <c:v>4.59</c:v>
                </c:pt>
                <c:pt idx="132">
                  <c:v>4.5999999999999996</c:v>
                </c:pt>
                <c:pt idx="133">
                  <c:v>4.5999999999999996</c:v>
                </c:pt>
                <c:pt idx="134">
                  <c:v>4.58</c:v>
                </c:pt>
                <c:pt idx="135">
                  <c:v>4.58</c:v>
                </c:pt>
                <c:pt idx="136">
                  <c:v>4.58</c:v>
                </c:pt>
                <c:pt idx="137">
                  <c:v>4.58</c:v>
                </c:pt>
                <c:pt idx="138">
                  <c:v>4.53</c:v>
                </c:pt>
                <c:pt idx="139">
                  <c:v>4.53</c:v>
                </c:pt>
                <c:pt idx="140">
                  <c:v>4.53</c:v>
                </c:pt>
                <c:pt idx="141">
                  <c:v>4.53</c:v>
                </c:pt>
                <c:pt idx="142">
                  <c:v>4.53</c:v>
                </c:pt>
                <c:pt idx="143">
                  <c:v>4.53</c:v>
                </c:pt>
                <c:pt idx="144">
                  <c:v>4.53</c:v>
                </c:pt>
                <c:pt idx="145">
                  <c:v>4.53</c:v>
                </c:pt>
                <c:pt idx="146">
                  <c:v>4.53</c:v>
                </c:pt>
                <c:pt idx="147">
                  <c:v>4.53</c:v>
                </c:pt>
                <c:pt idx="148">
                  <c:v>4.53</c:v>
                </c:pt>
                <c:pt idx="149">
                  <c:v>4.53</c:v>
                </c:pt>
                <c:pt idx="150">
                  <c:v>4.53</c:v>
                </c:pt>
                <c:pt idx="151">
                  <c:v>4.53</c:v>
                </c:pt>
                <c:pt idx="152">
                  <c:v>4.53</c:v>
                </c:pt>
                <c:pt idx="153">
                  <c:v>4.53</c:v>
                </c:pt>
                <c:pt idx="154">
                  <c:v>4.53</c:v>
                </c:pt>
                <c:pt idx="155">
                  <c:v>4.53</c:v>
                </c:pt>
                <c:pt idx="156">
                  <c:v>4.53</c:v>
                </c:pt>
                <c:pt idx="157">
                  <c:v>4.53</c:v>
                </c:pt>
                <c:pt idx="158">
                  <c:v>4.53</c:v>
                </c:pt>
                <c:pt idx="159">
                  <c:v>4.53</c:v>
                </c:pt>
                <c:pt idx="160">
                  <c:v>4.53</c:v>
                </c:pt>
                <c:pt idx="161">
                  <c:v>4.53</c:v>
                </c:pt>
                <c:pt idx="162">
                  <c:v>4.53</c:v>
                </c:pt>
                <c:pt idx="163">
                  <c:v>4.53</c:v>
                </c:pt>
                <c:pt idx="164">
                  <c:v>4.53</c:v>
                </c:pt>
                <c:pt idx="165">
                  <c:v>4.53</c:v>
                </c:pt>
                <c:pt idx="166">
                  <c:v>4.53</c:v>
                </c:pt>
                <c:pt idx="167">
                  <c:v>4.53</c:v>
                </c:pt>
                <c:pt idx="168">
                  <c:v>4.53</c:v>
                </c:pt>
                <c:pt idx="169">
                  <c:v>5.1100000000000003</c:v>
                </c:pt>
                <c:pt idx="170">
                  <c:v>5.19</c:v>
                </c:pt>
                <c:pt idx="171">
                  <c:v>4.9800000000000004</c:v>
                </c:pt>
                <c:pt idx="172">
                  <c:v>5.14</c:v>
                </c:pt>
                <c:pt idx="173">
                  <c:v>4.9800000000000004</c:v>
                </c:pt>
                <c:pt idx="174">
                  <c:v>5.08</c:v>
                </c:pt>
                <c:pt idx="175">
                  <c:v>5.07</c:v>
                </c:pt>
                <c:pt idx="176">
                  <c:v>5.18</c:v>
                </c:pt>
                <c:pt idx="177">
                  <c:v>5.22</c:v>
                </c:pt>
                <c:pt idx="178">
                  <c:v>5.32</c:v>
                </c:pt>
                <c:pt idx="179">
                  <c:v>5.31</c:v>
                </c:pt>
                <c:pt idx="180">
                  <c:v>5.39</c:v>
                </c:pt>
                <c:pt idx="181">
                  <c:v>5.51</c:v>
                </c:pt>
                <c:pt idx="182">
                  <c:v>5.48</c:v>
                </c:pt>
                <c:pt idx="183">
                  <c:v>5.54</c:v>
                </c:pt>
                <c:pt idx="184">
                  <c:v>5.55</c:v>
                </c:pt>
                <c:pt idx="185">
                  <c:v>5.55</c:v>
                </c:pt>
                <c:pt idx="186">
                  <c:v>4.9800000000000004</c:v>
                </c:pt>
                <c:pt idx="187">
                  <c:v>5.1100000000000003</c:v>
                </c:pt>
                <c:pt idx="188">
                  <c:v>5.14</c:v>
                </c:pt>
                <c:pt idx="189">
                  <c:v>5.62</c:v>
                </c:pt>
                <c:pt idx="190">
                  <c:v>5.83</c:v>
                </c:pt>
                <c:pt idx="191">
                  <c:v>5.95</c:v>
                </c:pt>
                <c:pt idx="192">
                  <c:v>5.85</c:v>
                </c:pt>
                <c:pt idx="193">
                  <c:v>5.47</c:v>
                </c:pt>
                <c:pt idx="194">
                  <c:v>6</c:v>
                </c:pt>
                <c:pt idx="195">
                  <c:v>6.01</c:v>
                </c:pt>
                <c:pt idx="196">
                  <c:v>5.91</c:v>
                </c:pt>
                <c:pt idx="197">
                  <c:v>5.78</c:v>
                </c:pt>
                <c:pt idx="198">
                  <c:v>5.75</c:v>
                </c:pt>
                <c:pt idx="199">
                  <c:v>5.51</c:v>
                </c:pt>
                <c:pt idx="200">
                  <c:v>5.12</c:v>
                </c:pt>
                <c:pt idx="201">
                  <c:v>5.08</c:v>
                </c:pt>
                <c:pt idx="202">
                  <c:v>5.07</c:v>
                </c:pt>
                <c:pt idx="203">
                  <c:v>4.8899999999999997</c:v>
                </c:pt>
                <c:pt idx="204">
                  <c:v>4.8099999999999996</c:v>
                </c:pt>
                <c:pt idx="205">
                  <c:v>4.82</c:v>
                </c:pt>
                <c:pt idx="206">
                  <c:v>4.8</c:v>
                </c:pt>
                <c:pt idx="207">
                  <c:v>4.84</c:v>
                </c:pt>
                <c:pt idx="208">
                  <c:v>4.96</c:v>
                </c:pt>
                <c:pt idx="209">
                  <c:v>4.97</c:v>
                </c:pt>
                <c:pt idx="210">
                  <c:v>4.8</c:v>
                </c:pt>
                <c:pt idx="211">
                  <c:v>4.91</c:v>
                </c:pt>
                <c:pt idx="212">
                  <c:v>4.95</c:v>
                </c:pt>
                <c:pt idx="213">
                  <c:v>4.9800000000000004</c:v>
                </c:pt>
                <c:pt idx="214">
                  <c:v>5.0599999999999996</c:v>
                </c:pt>
                <c:pt idx="215">
                  <c:v>4.96</c:v>
                </c:pt>
                <c:pt idx="216">
                  <c:v>4.99</c:v>
                </c:pt>
                <c:pt idx="217">
                  <c:v>4.99</c:v>
                </c:pt>
                <c:pt idx="218">
                  <c:v>5.1100000000000003</c:v>
                </c:pt>
                <c:pt idx="219">
                  <c:v>5.14</c:v>
                </c:pt>
                <c:pt idx="220">
                  <c:v>5.25</c:v>
                </c:pt>
                <c:pt idx="221">
                  <c:v>5.08</c:v>
                </c:pt>
                <c:pt idx="222">
                  <c:v>5.27</c:v>
                </c:pt>
                <c:pt idx="223">
                  <c:v>5.32</c:v>
                </c:pt>
                <c:pt idx="224">
                  <c:v>5.43</c:v>
                </c:pt>
                <c:pt idx="225">
                  <c:v>5.62</c:v>
                </c:pt>
                <c:pt idx="226">
                  <c:v>5.7</c:v>
                </c:pt>
                <c:pt idx="227">
                  <c:v>5.67</c:v>
                </c:pt>
                <c:pt idx="228">
                  <c:v>5.84</c:v>
                </c:pt>
                <c:pt idx="229">
                  <c:v>5.61</c:v>
                </c:pt>
                <c:pt idx="230">
                  <c:v>5.89</c:v>
                </c:pt>
                <c:pt idx="231">
                  <c:v>5.93</c:v>
                </c:pt>
                <c:pt idx="232">
                  <c:v>5.92</c:v>
                </c:pt>
                <c:pt idx="233">
                  <c:v>5.98</c:v>
                </c:pt>
                <c:pt idx="234">
                  <c:v>6.03</c:v>
                </c:pt>
                <c:pt idx="235">
                  <c:v>6.05</c:v>
                </c:pt>
                <c:pt idx="236">
                  <c:v>6.17</c:v>
                </c:pt>
                <c:pt idx="237">
                  <c:v>6.22</c:v>
                </c:pt>
                <c:pt idx="238">
                  <c:v>6.25</c:v>
                </c:pt>
                <c:pt idx="239">
                  <c:v>6.24</c:v>
                </c:pt>
                <c:pt idx="240">
                  <c:v>7.24</c:v>
                </c:pt>
                <c:pt idx="241">
                  <c:v>5.97</c:v>
                </c:pt>
                <c:pt idx="242">
                  <c:v>5.98</c:v>
                </c:pt>
              </c:numCache>
            </c:numRef>
          </c:val>
          <c:extLst xmlns:c16r2="http://schemas.microsoft.com/office/drawing/2015/06/chart">
            <c:ext xmlns:c16="http://schemas.microsoft.com/office/drawing/2014/chart" uri="{C3380CC4-5D6E-409C-BE32-E72D297353CC}">
              <c16:uniqueId val="{00000001-5E51-4879-9718-218F7244210E}"/>
            </c:ext>
          </c:extLst>
        </c:ser>
        <c:ser>
          <c:idx val="2"/>
          <c:order val="2"/>
          <c:tx>
            <c:strRef>
              <c:f>'Gráfico 2.16'!$D$2</c:f>
              <c:strCache>
                <c:ptCount val="1"/>
                <c:pt idx="0">
                  <c:v>Tasa Legal</c:v>
                </c:pt>
              </c:strCache>
            </c:strRef>
          </c:tx>
          <c:marker>
            <c:symbol val="none"/>
          </c:marker>
          <c:cat>
            <c:numRef>
              <c:f>'Gráfico 2.16'!$A$3:$A$245</c:f>
              <c:numCache>
                <c:formatCode>mmm\-yy</c:formatCode>
                <c:ptCount val="243"/>
                <c:pt idx="0">
                  <c:v>36617</c:v>
                </c:pt>
                <c:pt idx="1">
                  <c:v>36647</c:v>
                </c:pt>
                <c:pt idx="2">
                  <c:v>36678</c:v>
                </c:pt>
                <c:pt idx="3">
                  <c:v>36708</c:v>
                </c:pt>
                <c:pt idx="4">
                  <c:v>36739</c:v>
                </c:pt>
                <c:pt idx="5">
                  <c:v>36770</c:v>
                </c:pt>
                <c:pt idx="6">
                  <c:v>36800</c:v>
                </c:pt>
                <c:pt idx="7">
                  <c:v>36831</c:v>
                </c:pt>
                <c:pt idx="8">
                  <c:v>36861</c:v>
                </c:pt>
                <c:pt idx="9">
                  <c:v>36892</c:v>
                </c:pt>
                <c:pt idx="10">
                  <c:v>36923</c:v>
                </c:pt>
                <c:pt idx="11">
                  <c:v>36951</c:v>
                </c:pt>
                <c:pt idx="12">
                  <c:v>36982</c:v>
                </c:pt>
                <c:pt idx="13">
                  <c:v>37012</c:v>
                </c:pt>
                <c:pt idx="14">
                  <c:v>37043</c:v>
                </c:pt>
                <c:pt idx="15">
                  <c:v>37073</c:v>
                </c:pt>
                <c:pt idx="16">
                  <c:v>37104</c:v>
                </c:pt>
                <c:pt idx="17">
                  <c:v>37135</c:v>
                </c:pt>
                <c:pt idx="18">
                  <c:v>37165</c:v>
                </c:pt>
                <c:pt idx="19">
                  <c:v>37196</c:v>
                </c:pt>
                <c:pt idx="20">
                  <c:v>37226</c:v>
                </c:pt>
                <c:pt idx="21">
                  <c:v>37257</c:v>
                </c:pt>
                <c:pt idx="22">
                  <c:v>37288</c:v>
                </c:pt>
                <c:pt idx="23">
                  <c:v>37316</c:v>
                </c:pt>
                <c:pt idx="24">
                  <c:v>37347</c:v>
                </c:pt>
                <c:pt idx="25">
                  <c:v>37377</c:v>
                </c:pt>
                <c:pt idx="26">
                  <c:v>37408</c:v>
                </c:pt>
                <c:pt idx="27">
                  <c:v>37438</c:v>
                </c:pt>
                <c:pt idx="28">
                  <c:v>37469</c:v>
                </c:pt>
                <c:pt idx="29">
                  <c:v>37500</c:v>
                </c:pt>
                <c:pt idx="30">
                  <c:v>37530</c:v>
                </c:pt>
                <c:pt idx="31">
                  <c:v>37561</c:v>
                </c:pt>
                <c:pt idx="32">
                  <c:v>37591</c:v>
                </c:pt>
                <c:pt idx="33">
                  <c:v>37622</c:v>
                </c:pt>
                <c:pt idx="34">
                  <c:v>37653</c:v>
                </c:pt>
                <c:pt idx="35">
                  <c:v>37681</c:v>
                </c:pt>
                <c:pt idx="36">
                  <c:v>37712</c:v>
                </c:pt>
                <c:pt idx="37">
                  <c:v>37742</c:v>
                </c:pt>
                <c:pt idx="38">
                  <c:v>37773</c:v>
                </c:pt>
                <c:pt idx="39">
                  <c:v>37803</c:v>
                </c:pt>
                <c:pt idx="40">
                  <c:v>37834</c:v>
                </c:pt>
                <c:pt idx="41">
                  <c:v>37865</c:v>
                </c:pt>
                <c:pt idx="42">
                  <c:v>37895</c:v>
                </c:pt>
                <c:pt idx="43">
                  <c:v>37926</c:v>
                </c:pt>
                <c:pt idx="44">
                  <c:v>37956</c:v>
                </c:pt>
                <c:pt idx="45">
                  <c:v>37987</c:v>
                </c:pt>
                <c:pt idx="46">
                  <c:v>38018</c:v>
                </c:pt>
                <c:pt idx="47">
                  <c:v>38047</c:v>
                </c:pt>
                <c:pt idx="48">
                  <c:v>38078</c:v>
                </c:pt>
                <c:pt idx="49">
                  <c:v>38108</c:v>
                </c:pt>
                <c:pt idx="50">
                  <c:v>38139</c:v>
                </c:pt>
                <c:pt idx="51">
                  <c:v>38169</c:v>
                </c:pt>
                <c:pt idx="52">
                  <c:v>38200</c:v>
                </c:pt>
                <c:pt idx="53">
                  <c:v>38231</c:v>
                </c:pt>
                <c:pt idx="54">
                  <c:v>38261</c:v>
                </c:pt>
                <c:pt idx="55">
                  <c:v>38292</c:v>
                </c:pt>
                <c:pt idx="56">
                  <c:v>38322</c:v>
                </c:pt>
                <c:pt idx="57">
                  <c:v>38353</c:v>
                </c:pt>
                <c:pt idx="58">
                  <c:v>38384</c:v>
                </c:pt>
                <c:pt idx="59">
                  <c:v>38412</c:v>
                </c:pt>
                <c:pt idx="60">
                  <c:v>38443</c:v>
                </c:pt>
                <c:pt idx="61">
                  <c:v>38473</c:v>
                </c:pt>
                <c:pt idx="62">
                  <c:v>38504</c:v>
                </c:pt>
                <c:pt idx="63">
                  <c:v>38534</c:v>
                </c:pt>
                <c:pt idx="64">
                  <c:v>38565</c:v>
                </c:pt>
                <c:pt idx="65">
                  <c:v>38596</c:v>
                </c:pt>
                <c:pt idx="66">
                  <c:v>38626</c:v>
                </c:pt>
                <c:pt idx="67">
                  <c:v>38657</c:v>
                </c:pt>
                <c:pt idx="68">
                  <c:v>38687</c:v>
                </c:pt>
                <c:pt idx="69">
                  <c:v>38718</c:v>
                </c:pt>
                <c:pt idx="70">
                  <c:v>38749</c:v>
                </c:pt>
                <c:pt idx="71">
                  <c:v>38777</c:v>
                </c:pt>
                <c:pt idx="72">
                  <c:v>38808</c:v>
                </c:pt>
                <c:pt idx="73">
                  <c:v>38838</c:v>
                </c:pt>
                <c:pt idx="74">
                  <c:v>38869</c:v>
                </c:pt>
                <c:pt idx="75">
                  <c:v>38899</c:v>
                </c:pt>
                <c:pt idx="76">
                  <c:v>38930</c:v>
                </c:pt>
                <c:pt idx="77">
                  <c:v>38961</c:v>
                </c:pt>
                <c:pt idx="78">
                  <c:v>38991</c:v>
                </c:pt>
                <c:pt idx="79">
                  <c:v>39022</c:v>
                </c:pt>
                <c:pt idx="80">
                  <c:v>39052</c:v>
                </c:pt>
                <c:pt idx="81">
                  <c:v>39083</c:v>
                </c:pt>
                <c:pt idx="82">
                  <c:v>39114</c:v>
                </c:pt>
                <c:pt idx="83">
                  <c:v>39142</c:v>
                </c:pt>
                <c:pt idx="84">
                  <c:v>39173</c:v>
                </c:pt>
                <c:pt idx="85">
                  <c:v>39203</c:v>
                </c:pt>
                <c:pt idx="86">
                  <c:v>39234</c:v>
                </c:pt>
                <c:pt idx="87">
                  <c:v>39264</c:v>
                </c:pt>
                <c:pt idx="88">
                  <c:v>39295</c:v>
                </c:pt>
                <c:pt idx="89">
                  <c:v>39326</c:v>
                </c:pt>
                <c:pt idx="90">
                  <c:v>39356</c:v>
                </c:pt>
                <c:pt idx="91">
                  <c:v>39387</c:v>
                </c:pt>
                <c:pt idx="92">
                  <c:v>39417</c:v>
                </c:pt>
                <c:pt idx="93">
                  <c:v>39448</c:v>
                </c:pt>
                <c:pt idx="94">
                  <c:v>39479</c:v>
                </c:pt>
                <c:pt idx="95">
                  <c:v>39508</c:v>
                </c:pt>
                <c:pt idx="96">
                  <c:v>39539</c:v>
                </c:pt>
                <c:pt idx="97">
                  <c:v>39569</c:v>
                </c:pt>
                <c:pt idx="98">
                  <c:v>39600</c:v>
                </c:pt>
                <c:pt idx="99">
                  <c:v>39630</c:v>
                </c:pt>
                <c:pt idx="100">
                  <c:v>39661</c:v>
                </c:pt>
                <c:pt idx="101">
                  <c:v>39692</c:v>
                </c:pt>
                <c:pt idx="102">
                  <c:v>39722</c:v>
                </c:pt>
                <c:pt idx="103">
                  <c:v>39753</c:v>
                </c:pt>
                <c:pt idx="104">
                  <c:v>39783</c:v>
                </c:pt>
                <c:pt idx="105">
                  <c:v>39814</c:v>
                </c:pt>
                <c:pt idx="106">
                  <c:v>39845</c:v>
                </c:pt>
                <c:pt idx="107">
                  <c:v>39873</c:v>
                </c:pt>
                <c:pt idx="108">
                  <c:v>39904</c:v>
                </c:pt>
                <c:pt idx="109">
                  <c:v>39934</c:v>
                </c:pt>
                <c:pt idx="110">
                  <c:v>39965</c:v>
                </c:pt>
                <c:pt idx="111">
                  <c:v>39995</c:v>
                </c:pt>
                <c:pt idx="112">
                  <c:v>40026</c:v>
                </c:pt>
                <c:pt idx="113">
                  <c:v>40057</c:v>
                </c:pt>
                <c:pt idx="114">
                  <c:v>40087</c:v>
                </c:pt>
                <c:pt idx="115">
                  <c:v>40118</c:v>
                </c:pt>
                <c:pt idx="116">
                  <c:v>40148</c:v>
                </c:pt>
                <c:pt idx="117">
                  <c:v>40179</c:v>
                </c:pt>
                <c:pt idx="118">
                  <c:v>40210</c:v>
                </c:pt>
                <c:pt idx="119">
                  <c:v>40238</c:v>
                </c:pt>
                <c:pt idx="120">
                  <c:v>40269</c:v>
                </c:pt>
                <c:pt idx="121">
                  <c:v>40299</c:v>
                </c:pt>
                <c:pt idx="122">
                  <c:v>40330</c:v>
                </c:pt>
                <c:pt idx="123">
                  <c:v>40360</c:v>
                </c:pt>
                <c:pt idx="124">
                  <c:v>40391</c:v>
                </c:pt>
                <c:pt idx="125">
                  <c:v>40422</c:v>
                </c:pt>
                <c:pt idx="126">
                  <c:v>40452</c:v>
                </c:pt>
                <c:pt idx="127">
                  <c:v>40483</c:v>
                </c:pt>
                <c:pt idx="128">
                  <c:v>40513</c:v>
                </c:pt>
                <c:pt idx="129">
                  <c:v>40544</c:v>
                </c:pt>
                <c:pt idx="130">
                  <c:v>40575</c:v>
                </c:pt>
                <c:pt idx="131">
                  <c:v>40603</c:v>
                </c:pt>
                <c:pt idx="132">
                  <c:v>40634</c:v>
                </c:pt>
                <c:pt idx="133">
                  <c:v>40664</c:v>
                </c:pt>
                <c:pt idx="134">
                  <c:v>40695</c:v>
                </c:pt>
                <c:pt idx="135">
                  <c:v>40725</c:v>
                </c:pt>
                <c:pt idx="136">
                  <c:v>40756</c:v>
                </c:pt>
                <c:pt idx="137">
                  <c:v>40787</c:v>
                </c:pt>
                <c:pt idx="138">
                  <c:v>40817</c:v>
                </c:pt>
                <c:pt idx="139">
                  <c:v>40848</c:v>
                </c:pt>
                <c:pt idx="140">
                  <c:v>40878</c:v>
                </c:pt>
                <c:pt idx="141">
                  <c:v>40909</c:v>
                </c:pt>
                <c:pt idx="142">
                  <c:v>40940</c:v>
                </c:pt>
                <c:pt idx="143">
                  <c:v>40969</c:v>
                </c:pt>
                <c:pt idx="144">
                  <c:v>41000</c:v>
                </c:pt>
                <c:pt idx="145">
                  <c:v>41030</c:v>
                </c:pt>
                <c:pt idx="146">
                  <c:v>41061</c:v>
                </c:pt>
                <c:pt idx="147">
                  <c:v>41091</c:v>
                </c:pt>
                <c:pt idx="148">
                  <c:v>41122</c:v>
                </c:pt>
                <c:pt idx="149">
                  <c:v>41153</c:v>
                </c:pt>
                <c:pt idx="150">
                  <c:v>41183</c:v>
                </c:pt>
                <c:pt idx="151">
                  <c:v>41214</c:v>
                </c:pt>
                <c:pt idx="152">
                  <c:v>41244</c:v>
                </c:pt>
                <c:pt idx="153">
                  <c:v>41275</c:v>
                </c:pt>
                <c:pt idx="154">
                  <c:v>41306</c:v>
                </c:pt>
                <c:pt idx="155">
                  <c:v>41334</c:v>
                </c:pt>
                <c:pt idx="156">
                  <c:v>41365</c:v>
                </c:pt>
                <c:pt idx="157">
                  <c:v>41395</c:v>
                </c:pt>
                <c:pt idx="158">
                  <c:v>41426</c:v>
                </c:pt>
                <c:pt idx="159">
                  <c:v>41456</c:v>
                </c:pt>
                <c:pt idx="160">
                  <c:v>41487</c:v>
                </c:pt>
                <c:pt idx="161">
                  <c:v>41518</c:v>
                </c:pt>
                <c:pt idx="162">
                  <c:v>41548</c:v>
                </c:pt>
                <c:pt idx="163">
                  <c:v>41579</c:v>
                </c:pt>
                <c:pt idx="164">
                  <c:v>41609</c:v>
                </c:pt>
                <c:pt idx="165">
                  <c:v>41640</c:v>
                </c:pt>
                <c:pt idx="166">
                  <c:v>41671</c:v>
                </c:pt>
                <c:pt idx="167">
                  <c:v>41699</c:v>
                </c:pt>
                <c:pt idx="168">
                  <c:v>41730</c:v>
                </c:pt>
                <c:pt idx="169">
                  <c:v>41760</c:v>
                </c:pt>
                <c:pt idx="170">
                  <c:v>41791</c:v>
                </c:pt>
                <c:pt idx="171">
                  <c:v>41821</c:v>
                </c:pt>
                <c:pt idx="172">
                  <c:v>41852</c:v>
                </c:pt>
                <c:pt idx="173">
                  <c:v>41883</c:v>
                </c:pt>
                <c:pt idx="174">
                  <c:v>41913</c:v>
                </c:pt>
                <c:pt idx="175">
                  <c:v>41944</c:v>
                </c:pt>
                <c:pt idx="176">
                  <c:v>41974</c:v>
                </c:pt>
                <c:pt idx="177">
                  <c:v>42005</c:v>
                </c:pt>
                <c:pt idx="178">
                  <c:v>42036</c:v>
                </c:pt>
                <c:pt idx="179">
                  <c:v>42064</c:v>
                </c:pt>
                <c:pt idx="180">
                  <c:v>42095</c:v>
                </c:pt>
                <c:pt idx="181">
                  <c:v>42125</c:v>
                </c:pt>
                <c:pt idx="182">
                  <c:v>42156</c:v>
                </c:pt>
                <c:pt idx="183">
                  <c:v>42186</c:v>
                </c:pt>
                <c:pt idx="184">
                  <c:v>42217</c:v>
                </c:pt>
                <c:pt idx="185">
                  <c:v>42248</c:v>
                </c:pt>
                <c:pt idx="186">
                  <c:v>42278</c:v>
                </c:pt>
                <c:pt idx="187">
                  <c:v>42309</c:v>
                </c:pt>
                <c:pt idx="188">
                  <c:v>42339</c:v>
                </c:pt>
                <c:pt idx="189">
                  <c:v>42370</c:v>
                </c:pt>
                <c:pt idx="190">
                  <c:v>42401</c:v>
                </c:pt>
                <c:pt idx="191">
                  <c:v>42430</c:v>
                </c:pt>
                <c:pt idx="192">
                  <c:v>42461</c:v>
                </c:pt>
                <c:pt idx="193">
                  <c:v>42491</c:v>
                </c:pt>
                <c:pt idx="194">
                  <c:v>42522</c:v>
                </c:pt>
                <c:pt idx="195">
                  <c:v>42552</c:v>
                </c:pt>
                <c:pt idx="196">
                  <c:v>42583</c:v>
                </c:pt>
                <c:pt idx="197">
                  <c:v>42614</c:v>
                </c:pt>
                <c:pt idx="198">
                  <c:v>42644</c:v>
                </c:pt>
                <c:pt idx="199">
                  <c:v>42675</c:v>
                </c:pt>
                <c:pt idx="200">
                  <c:v>42705</c:v>
                </c:pt>
                <c:pt idx="201">
                  <c:v>42736</c:v>
                </c:pt>
                <c:pt idx="202">
                  <c:v>42767</c:v>
                </c:pt>
                <c:pt idx="203">
                  <c:v>42795</c:v>
                </c:pt>
                <c:pt idx="204">
                  <c:v>42826</c:v>
                </c:pt>
                <c:pt idx="205">
                  <c:v>42856</c:v>
                </c:pt>
                <c:pt idx="206">
                  <c:v>42887</c:v>
                </c:pt>
                <c:pt idx="207">
                  <c:v>42917</c:v>
                </c:pt>
                <c:pt idx="208">
                  <c:v>42948</c:v>
                </c:pt>
                <c:pt idx="209">
                  <c:v>42979</c:v>
                </c:pt>
                <c:pt idx="210">
                  <c:v>43009</c:v>
                </c:pt>
                <c:pt idx="211">
                  <c:v>43040</c:v>
                </c:pt>
                <c:pt idx="212">
                  <c:v>43070</c:v>
                </c:pt>
                <c:pt idx="213">
                  <c:v>43101</c:v>
                </c:pt>
                <c:pt idx="214">
                  <c:v>43132</c:v>
                </c:pt>
                <c:pt idx="215">
                  <c:v>43160</c:v>
                </c:pt>
                <c:pt idx="216">
                  <c:v>43191</c:v>
                </c:pt>
                <c:pt idx="217">
                  <c:v>43221</c:v>
                </c:pt>
                <c:pt idx="218">
                  <c:v>43252</c:v>
                </c:pt>
                <c:pt idx="219">
                  <c:v>43282</c:v>
                </c:pt>
                <c:pt idx="220">
                  <c:v>43313</c:v>
                </c:pt>
                <c:pt idx="221">
                  <c:v>43344</c:v>
                </c:pt>
                <c:pt idx="222">
                  <c:v>43374</c:v>
                </c:pt>
                <c:pt idx="223">
                  <c:v>43405</c:v>
                </c:pt>
                <c:pt idx="224">
                  <c:v>43435</c:v>
                </c:pt>
                <c:pt idx="225">
                  <c:v>43466</c:v>
                </c:pt>
                <c:pt idx="226">
                  <c:v>43497</c:v>
                </c:pt>
                <c:pt idx="227">
                  <c:v>43525</c:v>
                </c:pt>
                <c:pt idx="228">
                  <c:v>43556</c:v>
                </c:pt>
                <c:pt idx="229">
                  <c:v>43586</c:v>
                </c:pt>
                <c:pt idx="230">
                  <c:v>43617</c:v>
                </c:pt>
                <c:pt idx="231">
                  <c:v>43647</c:v>
                </c:pt>
                <c:pt idx="232">
                  <c:v>43678</c:v>
                </c:pt>
                <c:pt idx="233">
                  <c:v>43709</c:v>
                </c:pt>
                <c:pt idx="234">
                  <c:v>43739</c:v>
                </c:pt>
                <c:pt idx="235">
                  <c:v>43770</c:v>
                </c:pt>
                <c:pt idx="236">
                  <c:v>43800</c:v>
                </c:pt>
                <c:pt idx="237">
                  <c:v>43831</c:v>
                </c:pt>
                <c:pt idx="238">
                  <c:v>43862</c:v>
                </c:pt>
                <c:pt idx="239">
                  <c:v>43891</c:v>
                </c:pt>
                <c:pt idx="240">
                  <c:v>43922</c:v>
                </c:pt>
                <c:pt idx="241">
                  <c:v>43952</c:v>
                </c:pt>
                <c:pt idx="242">
                  <c:v>43983</c:v>
                </c:pt>
              </c:numCache>
            </c:numRef>
          </c:cat>
          <c:val>
            <c:numRef>
              <c:f>'Gráfico 2.16'!$D$3:$D$245</c:f>
              <c:numCache>
                <c:formatCode>#,###,##0.00;\-#,###,##0.00;0.00</c:formatCode>
                <c:ptCount val="243"/>
                <c:pt idx="0">
                  <c:v>15.87</c:v>
                </c:pt>
                <c:pt idx="1">
                  <c:v>16.309999999999999</c:v>
                </c:pt>
                <c:pt idx="2">
                  <c:v>14.19</c:v>
                </c:pt>
                <c:pt idx="3">
                  <c:v>15.37</c:v>
                </c:pt>
                <c:pt idx="4">
                  <c:v>15.75</c:v>
                </c:pt>
                <c:pt idx="5">
                  <c:v>16.739999999999998</c:v>
                </c:pt>
                <c:pt idx="6">
                  <c:v>15.56</c:v>
                </c:pt>
                <c:pt idx="7">
                  <c:v>14.27</c:v>
                </c:pt>
                <c:pt idx="8">
                  <c:v>13.16</c:v>
                </c:pt>
                <c:pt idx="9">
                  <c:v>14.52</c:v>
                </c:pt>
                <c:pt idx="10">
                  <c:v>16.420000000000002</c:v>
                </c:pt>
                <c:pt idx="11">
                  <c:v>16.64</c:v>
                </c:pt>
                <c:pt idx="12">
                  <c:v>15.27</c:v>
                </c:pt>
                <c:pt idx="13">
                  <c:v>16.14</c:v>
                </c:pt>
                <c:pt idx="14">
                  <c:v>14.7</c:v>
                </c:pt>
                <c:pt idx="15">
                  <c:v>15.76</c:v>
                </c:pt>
                <c:pt idx="16">
                  <c:v>14.52</c:v>
                </c:pt>
                <c:pt idx="17">
                  <c:v>14.28</c:v>
                </c:pt>
                <c:pt idx="18">
                  <c:v>14.57</c:v>
                </c:pt>
                <c:pt idx="19">
                  <c:v>16.54</c:v>
                </c:pt>
                <c:pt idx="20">
                  <c:v>16.440000000000001</c:v>
                </c:pt>
                <c:pt idx="21">
                  <c:v>15.1</c:v>
                </c:pt>
                <c:pt idx="22">
                  <c:v>15.31</c:v>
                </c:pt>
                <c:pt idx="23">
                  <c:v>16.239999999999998</c:v>
                </c:pt>
                <c:pt idx="24">
                  <c:v>15.42</c:v>
                </c:pt>
                <c:pt idx="25">
                  <c:v>15.24</c:v>
                </c:pt>
                <c:pt idx="26">
                  <c:v>13.67</c:v>
                </c:pt>
                <c:pt idx="27">
                  <c:v>13.93</c:v>
                </c:pt>
                <c:pt idx="28">
                  <c:v>13.79</c:v>
                </c:pt>
                <c:pt idx="29">
                  <c:v>14.14</c:v>
                </c:pt>
                <c:pt idx="30">
                  <c:v>13.52</c:v>
                </c:pt>
                <c:pt idx="31">
                  <c:v>13.73</c:v>
                </c:pt>
                <c:pt idx="32">
                  <c:v>14.55</c:v>
                </c:pt>
                <c:pt idx="33">
                  <c:v>12.77</c:v>
                </c:pt>
                <c:pt idx="34">
                  <c:v>12.45</c:v>
                </c:pt>
                <c:pt idx="35">
                  <c:v>12.68</c:v>
                </c:pt>
                <c:pt idx="36">
                  <c:v>11.88</c:v>
                </c:pt>
                <c:pt idx="37">
                  <c:v>12.6</c:v>
                </c:pt>
                <c:pt idx="38">
                  <c:v>12.22</c:v>
                </c:pt>
                <c:pt idx="39">
                  <c:v>12.16</c:v>
                </c:pt>
                <c:pt idx="40">
                  <c:v>12.14</c:v>
                </c:pt>
                <c:pt idx="41">
                  <c:v>12.42</c:v>
                </c:pt>
                <c:pt idx="42">
                  <c:v>11.29</c:v>
                </c:pt>
                <c:pt idx="43">
                  <c:v>11.55</c:v>
                </c:pt>
                <c:pt idx="44">
                  <c:v>11.8</c:v>
                </c:pt>
                <c:pt idx="45">
                  <c:v>11.19</c:v>
                </c:pt>
                <c:pt idx="46">
                  <c:v>11.31</c:v>
                </c:pt>
                <c:pt idx="47">
                  <c:v>13.18</c:v>
                </c:pt>
                <c:pt idx="48">
                  <c:v>10.84</c:v>
                </c:pt>
                <c:pt idx="49">
                  <c:v>10.44</c:v>
                </c:pt>
                <c:pt idx="50">
                  <c:v>9.77</c:v>
                </c:pt>
                <c:pt idx="51">
                  <c:v>10.16</c:v>
                </c:pt>
                <c:pt idx="52">
                  <c:v>10.69</c:v>
                </c:pt>
                <c:pt idx="53">
                  <c:v>10.76</c:v>
                </c:pt>
                <c:pt idx="54">
                  <c:v>9.65</c:v>
                </c:pt>
                <c:pt idx="55">
                  <c:v>9.93</c:v>
                </c:pt>
                <c:pt idx="56">
                  <c:v>9.86</c:v>
                </c:pt>
                <c:pt idx="57">
                  <c:v>8.0299999999999994</c:v>
                </c:pt>
                <c:pt idx="58">
                  <c:v>8.14</c:v>
                </c:pt>
                <c:pt idx="59">
                  <c:v>8.59</c:v>
                </c:pt>
                <c:pt idx="60">
                  <c:v>10.75</c:v>
                </c:pt>
                <c:pt idx="61">
                  <c:v>8.9499999999999993</c:v>
                </c:pt>
                <c:pt idx="62">
                  <c:v>10.65</c:v>
                </c:pt>
                <c:pt idx="63">
                  <c:v>8.8800000000000008</c:v>
                </c:pt>
                <c:pt idx="64">
                  <c:v>9.23</c:v>
                </c:pt>
                <c:pt idx="65">
                  <c:v>8.24</c:v>
                </c:pt>
                <c:pt idx="66">
                  <c:v>7.77</c:v>
                </c:pt>
                <c:pt idx="67">
                  <c:v>8.07</c:v>
                </c:pt>
                <c:pt idx="68">
                  <c:v>9.61</c:v>
                </c:pt>
                <c:pt idx="69">
                  <c:v>8.99</c:v>
                </c:pt>
                <c:pt idx="70">
                  <c:v>8.2899999999999991</c:v>
                </c:pt>
                <c:pt idx="71">
                  <c:v>8.76</c:v>
                </c:pt>
                <c:pt idx="72">
                  <c:v>8.9</c:v>
                </c:pt>
                <c:pt idx="73">
                  <c:v>8.11</c:v>
                </c:pt>
                <c:pt idx="74">
                  <c:v>9.17</c:v>
                </c:pt>
                <c:pt idx="75">
                  <c:v>8.51</c:v>
                </c:pt>
                <c:pt idx="76">
                  <c:v>8.5299999999999994</c:v>
                </c:pt>
                <c:pt idx="77">
                  <c:v>9.42</c:v>
                </c:pt>
                <c:pt idx="78">
                  <c:v>8.77</c:v>
                </c:pt>
                <c:pt idx="79">
                  <c:v>8.6</c:v>
                </c:pt>
                <c:pt idx="80">
                  <c:v>9.2200000000000006</c:v>
                </c:pt>
                <c:pt idx="81">
                  <c:v>9.86</c:v>
                </c:pt>
                <c:pt idx="82">
                  <c:v>8.9</c:v>
                </c:pt>
                <c:pt idx="83">
                  <c:v>9.51</c:v>
                </c:pt>
                <c:pt idx="84">
                  <c:v>9.3800000000000008</c:v>
                </c:pt>
                <c:pt idx="85">
                  <c:v>9.98</c:v>
                </c:pt>
                <c:pt idx="86">
                  <c:v>10.26</c:v>
                </c:pt>
                <c:pt idx="87">
                  <c:v>10.85</c:v>
                </c:pt>
                <c:pt idx="88">
                  <c:v>10.85</c:v>
                </c:pt>
                <c:pt idx="89">
                  <c:v>10.85</c:v>
                </c:pt>
                <c:pt idx="90">
                  <c:v>10.7</c:v>
                </c:pt>
                <c:pt idx="91">
                  <c:v>10.55</c:v>
                </c:pt>
                <c:pt idx="92">
                  <c:v>10.72</c:v>
                </c:pt>
                <c:pt idx="93">
                  <c:v>10.74</c:v>
                </c:pt>
                <c:pt idx="94">
                  <c:v>10.5</c:v>
                </c:pt>
                <c:pt idx="95">
                  <c:v>10.43</c:v>
                </c:pt>
                <c:pt idx="96">
                  <c:v>10.17</c:v>
                </c:pt>
                <c:pt idx="97">
                  <c:v>10</c:v>
                </c:pt>
                <c:pt idx="98">
                  <c:v>9.59</c:v>
                </c:pt>
                <c:pt idx="99">
                  <c:v>9.52</c:v>
                </c:pt>
                <c:pt idx="100">
                  <c:v>9.31</c:v>
                </c:pt>
                <c:pt idx="101">
                  <c:v>9.31</c:v>
                </c:pt>
                <c:pt idx="102">
                  <c:v>9.24</c:v>
                </c:pt>
                <c:pt idx="103">
                  <c:v>9.18</c:v>
                </c:pt>
                <c:pt idx="104">
                  <c:v>9.14</c:v>
                </c:pt>
                <c:pt idx="105">
                  <c:v>9.16</c:v>
                </c:pt>
                <c:pt idx="106">
                  <c:v>9.2100000000000009</c:v>
                </c:pt>
                <c:pt idx="107">
                  <c:v>9.24</c:v>
                </c:pt>
                <c:pt idx="108">
                  <c:v>9.24</c:v>
                </c:pt>
                <c:pt idx="109">
                  <c:v>9.26</c:v>
                </c:pt>
                <c:pt idx="110">
                  <c:v>9.24</c:v>
                </c:pt>
                <c:pt idx="111">
                  <c:v>9.2200000000000006</c:v>
                </c:pt>
                <c:pt idx="112">
                  <c:v>9.15</c:v>
                </c:pt>
                <c:pt idx="113">
                  <c:v>9.15</c:v>
                </c:pt>
                <c:pt idx="114">
                  <c:v>9.19</c:v>
                </c:pt>
                <c:pt idx="115">
                  <c:v>9.19</c:v>
                </c:pt>
                <c:pt idx="116">
                  <c:v>9.19</c:v>
                </c:pt>
                <c:pt idx="117">
                  <c:v>9.1300000000000008</c:v>
                </c:pt>
                <c:pt idx="118">
                  <c:v>9.1</c:v>
                </c:pt>
                <c:pt idx="119">
                  <c:v>9.2100000000000009</c:v>
                </c:pt>
                <c:pt idx="120">
                  <c:v>9.1199999999999992</c:v>
                </c:pt>
                <c:pt idx="121">
                  <c:v>9.11</c:v>
                </c:pt>
                <c:pt idx="122">
                  <c:v>9.02</c:v>
                </c:pt>
                <c:pt idx="123">
                  <c:v>8.99</c:v>
                </c:pt>
                <c:pt idx="124">
                  <c:v>9.0399999999999991</c:v>
                </c:pt>
                <c:pt idx="125">
                  <c:v>9.0399999999999991</c:v>
                </c:pt>
                <c:pt idx="126">
                  <c:v>8.94</c:v>
                </c:pt>
                <c:pt idx="127">
                  <c:v>8.94</c:v>
                </c:pt>
                <c:pt idx="128">
                  <c:v>8.68</c:v>
                </c:pt>
                <c:pt idx="129">
                  <c:v>8.59</c:v>
                </c:pt>
                <c:pt idx="130">
                  <c:v>8.25</c:v>
                </c:pt>
                <c:pt idx="131">
                  <c:v>8.65</c:v>
                </c:pt>
                <c:pt idx="132">
                  <c:v>8.34</c:v>
                </c:pt>
                <c:pt idx="133">
                  <c:v>8.34</c:v>
                </c:pt>
                <c:pt idx="134">
                  <c:v>8.3699999999999992</c:v>
                </c:pt>
                <c:pt idx="135">
                  <c:v>8.3699999999999992</c:v>
                </c:pt>
                <c:pt idx="136">
                  <c:v>8.3699999999999992</c:v>
                </c:pt>
                <c:pt idx="137">
                  <c:v>8.3699999999999992</c:v>
                </c:pt>
                <c:pt idx="138">
                  <c:v>8.17</c:v>
                </c:pt>
                <c:pt idx="139">
                  <c:v>8.17</c:v>
                </c:pt>
                <c:pt idx="140">
                  <c:v>8.17</c:v>
                </c:pt>
                <c:pt idx="141">
                  <c:v>8.17</c:v>
                </c:pt>
                <c:pt idx="142">
                  <c:v>8.17</c:v>
                </c:pt>
                <c:pt idx="143">
                  <c:v>8.17</c:v>
                </c:pt>
                <c:pt idx="144">
                  <c:v>8.17</c:v>
                </c:pt>
                <c:pt idx="145">
                  <c:v>8.17</c:v>
                </c:pt>
                <c:pt idx="146">
                  <c:v>8.17</c:v>
                </c:pt>
                <c:pt idx="147">
                  <c:v>8.17</c:v>
                </c:pt>
                <c:pt idx="148">
                  <c:v>8.17</c:v>
                </c:pt>
                <c:pt idx="149">
                  <c:v>8.17</c:v>
                </c:pt>
                <c:pt idx="150">
                  <c:v>8.17</c:v>
                </c:pt>
                <c:pt idx="151">
                  <c:v>8.17</c:v>
                </c:pt>
                <c:pt idx="152">
                  <c:v>8.17</c:v>
                </c:pt>
                <c:pt idx="153">
                  <c:v>8.17</c:v>
                </c:pt>
                <c:pt idx="154">
                  <c:v>8.17</c:v>
                </c:pt>
                <c:pt idx="155">
                  <c:v>8.17</c:v>
                </c:pt>
                <c:pt idx="156">
                  <c:v>8.17</c:v>
                </c:pt>
                <c:pt idx="157">
                  <c:v>8.17</c:v>
                </c:pt>
                <c:pt idx="158">
                  <c:v>8.17</c:v>
                </c:pt>
                <c:pt idx="159">
                  <c:v>8.17</c:v>
                </c:pt>
                <c:pt idx="160">
                  <c:v>8.17</c:v>
                </c:pt>
                <c:pt idx="161">
                  <c:v>8.17</c:v>
                </c:pt>
                <c:pt idx="162">
                  <c:v>8.17</c:v>
                </c:pt>
                <c:pt idx="163">
                  <c:v>8.17</c:v>
                </c:pt>
                <c:pt idx="164">
                  <c:v>8.17</c:v>
                </c:pt>
                <c:pt idx="165">
                  <c:v>8.17</c:v>
                </c:pt>
                <c:pt idx="166">
                  <c:v>8.17</c:v>
                </c:pt>
                <c:pt idx="167">
                  <c:v>8.17</c:v>
                </c:pt>
                <c:pt idx="168">
                  <c:v>8.17</c:v>
                </c:pt>
                <c:pt idx="169">
                  <c:v>7.64</c:v>
                </c:pt>
                <c:pt idx="170">
                  <c:v>8.19</c:v>
                </c:pt>
                <c:pt idx="171">
                  <c:v>8.2100000000000009</c:v>
                </c:pt>
                <c:pt idx="172">
                  <c:v>8.16</c:v>
                </c:pt>
                <c:pt idx="173">
                  <c:v>7.86</c:v>
                </c:pt>
                <c:pt idx="174">
                  <c:v>8.34</c:v>
                </c:pt>
                <c:pt idx="175">
                  <c:v>8.1300000000000008</c:v>
                </c:pt>
                <c:pt idx="176">
                  <c:v>8.19</c:v>
                </c:pt>
                <c:pt idx="177">
                  <c:v>7.84</c:v>
                </c:pt>
                <c:pt idx="178">
                  <c:v>7.41</c:v>
                </c:pt>
                <c:pt idx="179">
                  <c:v>7.31</c:v>
                </c:pt>
                <c:pt idx="180">
                  <c:v>8.09</c:v>
                </c:pt>
                <c:pt idx="181">
                  <c:v>8.4499999999999993</c:v>
                </c:pt>
                <c:pt idx="182">
                  <c:v>8.6999999999999993</c:v>
                </c:pt>
                <c:pt idx="183">
                  <c:v>8.5399999999999991</c:v>
                </c:pt>
                <c:pt idx="184">
                  <c:v>8.06</c:v>
                </c:pt>
                <c:pt idx="185">
                  <c:v>8.06</c:v>
                </c:pt>
                <c:pt idx="186">
                  <c:v>9.11</c:v>
                </c:pt>
                <c:pt idx="187">
                  <c:v>9.2200000000000006</c:v>
                </c:pt>
                <c:pt idx="188">
                  <c:v>9.1199999999999992</c:v>
                </c:pt>
                <c:pt idx="189">
                  <c:v>9.15</c:v>
                </c:pt>
                <c:pt idx="190">
                  <c:v>8.8800000000000008</c:v>
                </c:pt>
                <c:pt idx="191">
                  <c:v>8.86</c:v>
                </c:pt>
                <c:pt idx="192">
                  <c:v>9.0299999999999994</c:v>
                </c:pt>
                <c:pt idx="193">
                  <c:v>8.89</c:v>
                </c:pt>
                <c:pt idx="194">
                  <c:v>8.66</c:v>
                </c:pt>
                <c:pt idx="195">
                  <c:v>8.67</c:v>
                </c:pt>
                <c:pt idx="196">
                  <c:v>8.2100000000000009</c:v>
                </c:pt>
                <c:pt idx="197">
                  <c:v>8.7799999999999994</c:v>
                </c:pt>
                <c:pt idx="198">
                  <c:v>8.7100000000000009</c:v>
                </c:pt>
                <c:pt idx="199">
                  <c:v>8.3800000000000008</c:v>
                </c:pt>
                <c:pt idx="200">
                  <c:v>8.1</c:v>
                </c:pt>
                <c:pt idx="201">
                  <c:v>8.02</c:v>
                </c:pt>
                <c:pt idx="202">
                  <c:v>8.25</c:v>
                </c:pt>
                <c:pt idx="203">
                  <c:v>8.14</c:v>
                </c:pt>
                <c:pt idx="204">
                  <c:v>8.1300000000000008</c:v>
                </c:pt>
                <c:pt idx="205">
                  <c:v>7.37</c:v>
                </c:pt>
                <c:pt idx="206">
                  <c:v>7.72</c:v>
                </c:pt>
                <c:pt idx="207">
                  <c:v>8.15</c:v>
                </c:pt>
                <c:pt idx="208">
                  <c:v>7.58</c:v>
                </c:pt>
                <c:pt idx="209">
                  <c:v>8.19</c:v>
                </c:pt>
                <c:pt idx="210">
                  <c:v>7.86</c:v>
                </c:pt>
                <c:pt idx="211">
                  <c:v>7.79</c:v>
                </c:pt>
                <c:pt idx="212">
                  <c:v>7.83</c:v>
                </c:pt>
                <c:pt idx="213">
                  <c:v>7.72</c:v>
                </c:pt>
                <c:pt idx="214">
                  <c:v>7.41</c:v>
                </c:pt>
                <c:pt idx="215">
                  <c:v>7.26</c:v>
                </c:pt>
                <c:pt idx="216">
                  <c:v>7.63</c:v>
                </c:pt>
                <c:pt idx="217">
                  <c:v>6.67</c:v>
                </c:pt>
                <c:pt idx="218">
                  <c:v>7.33</c:v>
                </c:pt>
                <c:pt idx="219">
                  <c:v>7.48</c:v>
                </c:pt>
                <c:pt idx="220">
                  <c:v>7.63</c:v>
                </c:pt>
                <c:pt idx="221">
                  <c:v>8.01</c:v>
                </c:pt>
                <c:pt idx="222">
                  <c:v>8.34</c:v>
                </c:pt>
                <c:pt idx="223">
                  <c:v>8.4700000000000006</c:v>
                </c:pt>
                <c:pt idx="224">
                  <c:v>8.69</c:v>
                </c:pt>
                <c:pt idx="225">
                  <c:v>7.99</c:v>
                </c:pt>
                <c:pt idx="226">
                  <c:v>8.82</c:v>
                </c:pt>
                <c:pt idx="227">
                  <c:v>8.75</c:v>
                </c:pt>
                <c:pt idx="228">
                  <c:v>8.6199999999999992</c:v>
                </c:pt>
                <c:pt idx="229">
                  <c:v>8.6199999999999992</c:v>
                </c:pt>
                <c:pt idx="230">
                  <c:v>8.02</c:v>
                </c:pt>
                <c:pt idx="231">
                  <c:v>8.26</c:v>
                </c:pt>
                <c:pt idx="232">
                  <c:v>8.74</c:v>
                </c:pt>
                <c:pt idx="233">
                  <c:v>8.65</c:v>
                </c:pt>
                <c:pt idx="234">
                  <c:v>8.7899999999999991</c:v>
                </c:pt>
                <c:pt idx="235">
                  <c:v>8.68</c:v>
                </c:pt>
                <c:pt idx="236">
                  <c:v>8.7799999999999994</c:v>
                </c:pt>
                <c:pt idx="237">
                  <c:v>8.68</c:v>
                </c:pt>
                <c:pt idx="238">
                  <c:v>8.81</c:v>
                </c:pt>
                <c:pt idx="239">
                  <c:v>8.77</c:v>
                </c:pt>
                <c:pt idx="240">
                  <c:v>8.4</c:v>
                </c:pt>
                <c:pt idx="241">
                  <c:v>8.98</c:v>
                </c:pt>
                <c:pt idx="242">
                  <c:v>9.1</c:v>
                </c:pt>
              </c:numCache>
            </c:numRef>
          </c:val>
          <c:extLst xmlns:c16r2="http://schemas.microsoft.com/office/drawing/2015/06/chart">
            <c:ext xmlns:c16="http://schemas.microsoft.com/office/drawing/2014/chart" uri="{C3380CC4-5D6E-409C-BE32-E72D297353CC}">
              <c16:uniqueId val="{00000002-5E51-4879-9718-218F7244210E}"/>
            </c:ext>
          </c:extLst>
        </c:ser>
        <c:ser>
          <c:idx val="3"/>
          <c:order val="3"/>
          <c:tx>
            <c:strRef>
              <c:f>'Gráfico 2.16'!$E$2</c:f>
              <c:strCache>
                <c:ptCount val="1"/>
                <c:pt idx="0">
                  <c:v>Tasa Máxima Convencional</c:v>
                </c:pt>
              </c:strCache>
            </c:strRef>
          </c:tx>
          <c:spPr>
            <a:ln>
              <a:solidFill>
                <a:schemeClr val="tx2"/>
              </a:solidFill>
            </a:ln>
          </c:spPr>
          <c:marker>
            <c:symbol val="none"/>
          </c:marker>
          <c:cat>
            <c:numRef>
              <c:f>'Gráfico 2.16'!$A$3:$A$245</c:f>
              <c:numCache>
                <c:formatCode>mmm\-yy</c:formatCode>
                <c:ptCount val="243"/>
                <c:pt idx="0">
                  <c:v>36617</c:v>
                </c:pt>
                <c:pt idx="1">
                  <c:v>36647</c:v>
                </c:pt>
                <c:pt idx="2">
                  <c:v>36678</c:v>
                </c:pt>
                <c:pt idx="3">
                  <c:v>36708</c:v>
                </c:pt>
                <c:pt idx="4">
                  <c:v>36739</c:v>
                </c:pt>
                <c:pt idx="5">
                  <c:v>36770</c:v>
                </c:pt>
                <c:pt idx="6">
                  <c:v>36800</c:v>
                </c:pt>
                <c:pt idx="7">
                  <c:v>36831</c:v>
                </c:pt>
                <c:pt idx="8">
                  <c:v>36861</c:v>
                </c:pt>
                <c:pt idx="9">
                  <c:v>36892</c:v>
                </c:pt>
                <c:pt idx="10">
                  <c:v>36923</c:v>
                </c:pt>
                <c:pt idx="11">
                  <c:v>36951</c:v>
                </c:pt>
                <c:pt idx="12">
                  <c:v>36982</c:v>
                </c:pt>
                <c:pt idx="13">
                  <c:v>37012</c:v>
                </c:pt>
                <c:pt idx="14">
                  <c:v>37043</c:v>
                </c:pt>
                <c:pt idx="15">
                  <c:v>37073</c:v>
                </c:pt>
                <c:pt idx="16">
                  <c:v>37104</c:v>
                </c:pt>
                <c:pt idx="17">
                  <c:v>37135</c:v>
                </c:pt>
                <c:pt idx="18">
                  <c:v>37165</c:v>
                </c:pt>
                <c:pt idx="19">
                  <c:v>37196</c:v>
                </c:pt>
                <c:pt idx="20">
                  <c:v>37226</c:v>
                </c:pt>
                <c:pt idx="21">
                  <c:v>37257</c:v>
                </c:pt>
                <c:pt idx="22">
                  <c:v>37288</c:v>
                </c:pt>
                <c:pt idx="23">
                  <c:v>37316</c:v>
                </c:pt>
                <c:pt idx="24">
                  <c:v>37347</c:v>
                </c:pt>
                <c:pt idx="25">
                  <c:v>37377</c:v>
                </c:pt>
                <c:pt idx="26">
                  <c:v>37408</c:v>
                </c:pt>
                <c:pt idx="27">
                  <c:v>37438</c:v>
                </c:pt>
                <c:pt idx="28">
                  <c:v>37469</c:v>
                </c:pt>
                <c:pt idx="29">
                  <c:v>37500</c:v>
                </c:pt>
                <c:pt idx="30">
                  <c:v>37530</c:v>
                </c:pt>
                <c:pt idx="31">
                  <c:v>37561</c:v>
                </c:pt>
                <c:pt idx="32">
                  <c:v>37591</c:v>
                </c:pt>
                <c:pt idx="33">
                  <c:v>37622</c:v>
                </c:pt>
                <c:pt idx="34">
                  <c:v>37653</c:v>
                </c:pt>
                <c:pt idx="35">
                  <c:v>37681</c:v>
                </c:pt>
                <c:pt idx="36">
                  <c:v>37712</c:v>
                </c:pt>
                <c:pt idx="37">
                  <c:v>37742</c:v>
                </c:pt>
                <c:pt idx="38">
                  <c:v>37773</c:v>
                </c:pt>
                <c:pt idx="39">
                  <c:v>37803</c:v>
                </c:pt>
                <c:pt idx="40">
                  <c:v>37834</c:v>
                </c:pt>
                <c:pt idx="41">
                  <c:v>37865</c:v>
                </c:pt>
                <c:pt idx="42">
                  <c:v>37895</c:v>
                </c:pt>
                <c:pt idx="43">
                  <c:v>37926</c:v>
                </c:pt>
                <c:pt idx="44">
                  <c:v>37956</c:v>
                </c:pt>
                <c:pt idx="45">
                  <c:v>37987</c:v>
                </c:pt>
                <c:pt idx="46">
                  <c:v>38018</c:v>
                </c:pt>
                <c:pt idx="47">
                  <c:v>38047</c:v>
                </c:pt>
                <c:pt idx="48">
                  <c:v>38078</c:v>
                </c:pt>
                <c:pt idx="49">
                  <c:v>38108</c:v>
                </c:pt>
                <c:pt idx="50">
                  <c:v>38139</c:v>
                </c:pt>
                <c:pt idx="51">
                  <c:v>38169</c:v>
                </c:pt>
                <c:pt idx="52">
                  <c:v>38200</c:v>
                </c:pt>
                <c:pt idx="53">
                  <c:v>38231</c:v>
                </c:pt>
                <c:pt idx="54">
                  <c:v>38261</c:v>
                </c:pt>
                <c:pt idx="55">
                  <c:v>38292</c:v>
                </c:pt>
                <c:pt idx="56">
                  <c:v>38322</c:v>
                </c:pt>
                <c:pt idx="57">
                  <c:v>38353</c:v>
                </c:pt>
                <c:pt idx="58">
                  <c:v>38384</c:v>
                </c:pt>
                <c:pt idx="59">
                  <c:v>38412</c:v>
                </c:pt>
                <c:pt idx="60">
                  <c:v>38443</c:v>
                </c:pt>
                <c:pt idx="61">
                  <c:v>38473</c:v>
                </c:pt>
                <c:pt idx="62">
                  <c:v>38504</c:v>
                </c:pt>
                <c:pt idx="63">
                  <c:v>38534</c:v>
                </c:pt>
                <c:pt idx="64">
                  <c:v>38565</c:v>
                </c:pt>
                <c:pt idx="65">
                  <c:v>38596</c:v>
                </c:pt>
                <c:pt idx="66">
                  <c:v>38626</c:v>
                </c:pt>
                <c:pt idx="67">
                  <c:v>38657</c:v>
                </c:pt>
                <c:pt idx="68">
                  <c:v>38687</c:v>
                </c:pt>
                <c:pt idx="69">
                  <c:v>38718</c:v>
                </c:pt>
                <c:pt idx="70">
                  <c:v>38749</c:v>
                </c:pt>
                <c:pt idx="71">
                  <c:v>38777</c:v>
                </c:pt>
                <c:pt idx="72">
                  <c:v>38808</c:v>
                </c:pt>
                <c:pt idx="73">
                  <c:v>38838</c:v>
                </c:pt>
                <c:pt idx="74">
                  <c:v>38869</c:v>
                </c:pt>
                <c:pt idx="75">
                  <c:v>38899</c:v>
                </c:pt>
                <c:pt idx="76">
                  <c:v>38930</c:v>
                </c:pt>
                <c:pt idx="77">
                  <c:v>38961</c:v>
                </c:pt>
                <c:pt idx="78">
                  <c:v>38991</c:v>
                </c:pt>
                <c:pt idx="79">
                  <c:v>39022</c:v>
                </c:pt>
                <c:pt idx="80">
                  <c:v>39052</c:v>
                </c:pt>
                <c:pt idx="81">
                  <c:v>39083</c:v>
                </c:pt>
                <c:pt idx="82">
                  <c:v>39114</c:v>
                </c:pt>
                <c:pt idx="83">
                  <c:v>39142</c:v>
                </c:pt>
                <c:pt idx="84">
                  <c:v>39173</c:v>
                </c:pt>
                <c:pt idx="85">
                  <c:v>39203</c:v>
                </c:pt>
                <c:pt idx="86">
                  <c:v>39234</c:v>
                </c:pt>
                <c:pt idx="87">
                  <c:v>39264</c:v>
                </c:pt>
                <c:pt idx="88">
                  <c:v>39295</c:v>
                </c:pt>
                <c:pt idx="89">
                  <c:v>39326</c:v>
                </c:pt>
                <c:pt idx="90">
                  <c:v>39356</c:v>
                </c:pt>
                <c:pt idx="91">
                  <c:v>39387</c:v>
                </c:pt>
                <c:pt idx="92">
                  <c:v>39417</c:v>
                </c:pt>
                <c:pt idx="93">
                  <c:v>39448</c:v>
                </c:pt>
                <c:pt idx="94">
                  <c:v>39479</c:v>
                </c:pt>
                <c:pt idx="95">
                  <c:v>39508</c:v>
                </c:pt>
                <c:pt idx="96">
                  <c:v>39539</c:v>
                </c:pt>
                <c:pt idx="97">
                  <c:v>39569</c:v>
                </c:pt>
                <c:pt idx="98">
                  <c:v>39600</c:v>
                </c:pt>
                <c:pt idx="99">
                  <c:v>39630</c:v>
                </c:pt>
                <c:pt idx="100">
                  <c:v>39661</c:v>
                </c:pt>
                <c:pt idx="101">
                  <c:v>39692</c:v>
                </c:pt>
                <c:pt idx="102">
                  <c:v>39722</c:v>
                </c:pt>
                <c:pt idx="103">
                  <c:v>39753</c:v>
                </c:pt>
                <c:pt idx="104">
                  <c:v>39783</c:v>
                </c:pt>
                <c:pt idx="105">
                  <c:v>39814</c:v>
                </c:pt>
                <c:pt idx="106">
                  <c:v>39845</c:v>
                </c:pt>
                <c:pt idx="107">
                  <c:v>39873</c:v>
                </c:pt>
                <c:pt idx="108">
                  <c:v>39904</c:v>
                </c:pt>
                <c:pt idx="109">
                  <c:v>39934</c:v>
                </c:pt>
                <c:pt idx="110">
                  <c:v>39965</c:v>
                </c:pt>
                <c:pt idx="111">
                  <c:v>39995</c:v>
                </c:pt>
                <c:pt idx="112">
                  <c:v>40026</c:v>
                </c:pt>
                <c:pt idx="113">
                  <c:v>40057</c:v>
                </c:pt>
                <c:pt idx="114">
                  <c:v>40087</c:v>
                </c:pt>
                <c:pt idx="115">
                  <c:v>40118</c:v>
                </c:pt>
                <c:pt idx="116">
                  <c:v>40148</c:v>
                </c:pt>
                <c:pt idx="117">
                  <c:v>40179</c:v>
                </c:pt>
                <c:pt idx="118">
                  <c:v>40210</c:v>
                </c:pt>
                <c:pt idx="119">
                  <c:v>40238</c:v>
                </c:pt>
                <c:pt idx="120">
                  <c:v>40269</c:v>
                </c:pt>
                <c:pt idx="121">
                  <c:v>40299</c:v>
                </c:pt>
                <c:pt idx="122">
                  <c:v>40330</c:v>
                </c:pt>
                <c:pt idx="123">
                  <c:v>40360</c:v>
                </c:pt>
                <c:pt idx="124">
                  <c:v>40391</c:v>
                </c:pt>
                <c:pt idx="125">
                  <c:v>40422</c:v>
                </c:pt>
                <c:pt idx="126">
                  <c:v>40452</c:v>
                </c:pt>
                <c:pt idx="127">
                  <c:v>40483</c:v>
                </c:pt>
                <c:pt idx="128">
                  <c:v>40513</c:v>
                </c:pt>
                <c:pt idx="129">
                  <c:v>40544</c:v>
                </c:pt>
                <c:pt idx="130">
                  <c:v>40575</c:v>
                </c:pt>
                <c:pt idx="131">
                  <c:v>40603</c:v>
                </c:pt>
                <c:pt idx="132">
                  <c:v>40634</c:v>
                </c:pt>
                <c:pt idx="133">
                  <c:v>40664</c:v>
                </c:pt>
                <c:pt idx="134">
                  <c:v>40695</c:v>
                </c:pt>
                <c:pt idx="135">
                  <c:v>40725</c:v>
                </c:pt>
                <c:pt idx="136">
                  <c:v>40756</c:v>
                </c:pt>
                <c:pt idx="137">
                  <c:v>40787</c:v>
                </c:pt>
                <c:pt idx="138">
                  <c:v>40817</c:v>
                </c:pt>
                <c:pt idx="139">
                  <c:v>40848</c:v>
                </c:pt>
                <c:pt idx="140">
                  <c:v>40878</c:v>
                </c:pt>
                <c:pt idx="141">
                  <c:v>40909</c:v>
                </c:pt>
                <c:pt idx="142">
                  <c:v>40940</c:v>
                </c:pt>
                <c:pt idx="143">
                  <c:v>40969</c:v>
                </c:pt>
                <c:pt idx="144">
                  <c:v>41000</c:v>
                </c:pt>
                <c:pt idx="145">
                  <c:v>41030</c:v>
                </c:pt>
                <c:pt idx="146">
                  <c:v>41061</c:v>
                </c:pt>
                <c:pt idx="147">
                  <c:v>41091</c:v>
                </c:pt>
                <c:pt idx="148">
                  <c:v>41122</c:v>
                </c:pt>
                <c:pt idx="149">
                  <c:v>41153</c:v>
                </c:pt>
                <c:pt idx="150">
                  <c:v>41183</c:v>
                </c:pt>
                <c:pt idx="151">
                  <c:v>41214</c:v>
                </c:pt>
                <c:pt idx="152">
                  <c:v>41244</c:v>
                </c:pt>
                <c:pt idx="153">
                  <c:v>41275</c:v>
                </c:pt>
                <c:pt idx="154">
                  <c:v>41306</c:v>
                </c:pt>
                <c:pt idx="155">
                  <c:v>41334</c:v>
                </c:pt>
                <c:pt idx="156">
                  <c:v>41365</c:v>
                </c:pt>
                <c:pt idx="157">
                  <c:v>41395</c:v>
                </c:pt>
                <c:pt idx="158">
                  <c:v>41426</c:v>
                </c:pt>
                <c:pt idx="159">
                  <c:v>41456</c:v>
                </c:pt>
                <c:pt idx="160">
                  <c:v>41487</c:v>
                </c:pt>
                <c:pt idx="161">
                  <c:v>41518</c:v>
                </c:pt>
                <c:pt idx="162">
                  <c:v>41548</c:v>
                </c:pt>
                <c:pt idx="163">
                  <c:v>41579</c:v>
                </c:pt>
                <c:pt idx="164">
                  <c:v>41609</c:v>
                </c:pt>
                <c:pt idx="165">
                  <c:v>41640</c:v>
                </c:pt>
                <c:pt idx="166">
                  <c:v>41671</c:v>
                </c:pt>
                <c:pt idx="167">
                  <c:v>41699</c:v>
                </c:pt>
                <c:pt idx="168">
                  <c:v>41730</c:v>
                </c:pt>
                <c:pt idx="169">
                  <c:v>41760</c:v>
                </c:pt>
                <c:pt idx="170">
                  <c:v>41791</c:v>
                </c:pt>
                <c:pt idx="171">
                  <c:v>41821</c:v>
                </c:pt>
                <c:pt idx="172">
                  <c:v>41852</c:v>
                </c:pt>
                <c:pt idx="173">
                  <c:v>41883</c:v>
                </c:pt>
                <c:pt idx="174">
                  <c:v>41913</c:v>
                </c:pt>
                <c:pt idx="175">
                  <c:v>41944</c:v>
                </c:pt>
                <c:pt idx="176">
                  <c:v>41974</c:v>
                </c:pt>
                <c:pt idx="177">
                  <c:v>42005</c:v>
                </c:pt>
                <c:pt idx="178">
                  <c:v>42036</c:v>
                </c:pt>
                <c:pt idx="179">
                  <c:v>42064</c:v>
                </c:pt>
                <c:pt idx="180">
                  <c:v>42095</c:v>
                </c:pt>
                <c:pt idx="181">
                  <c:v>42125</c:v>
                </c:pt>
                <c:pt idx="182">
                  <c:v>42156</c:v>
                </c:pt>
                <c:pt idx="183">
                  <c:v>42186</c:v>
                </c:pt>
                <c:pt idx="184">
                  <c:v>42217</c:v>
                </c:pt>
                <c:pt idx="185">
                  <c:v>42248</c:v>
                </c:pt>
                <c:pt idx="186">
                  <c:v>42278</c:v>
                </c:pt>
                <c:pt idx="187">
                  <c:v>42309</c:v>
                </c:pt>
                <c:pt idx="188">
                  <c:v>42339</c:v>
                </c:pt>
                <c:pt idx="189">
                  <c:v>42370</c:v>
                </c:pt>
                <c:pt idx="190">
                  <c:v>42401</c:v>
                </c:pt>
                <c:pt idx="191">
                  <c:v>42430</c:v>
                </c:pt>
                <c:pt idx="192">
                  <c:v>42461</c:v>
                </c:pt>
                <c:pt idx="193">
                  <c:v>42491</c:v>
                </c:pt>
                <c:pt idx="194">
                  <c:v>42522</c:v>
                </c:pt>
                <c:pt idx="195">
                  <c:v>42552</c:v>
                </c:pt>
                <c:pt idx="196">
                  <c:v>42583</c:v>
                </c:pt>
                <c:pt idx="197">
                  <c:v>42614</c:v>
                </c:pt>
                <c:pt idx="198">
                  <c:v>42644</c:v>
                </c:pt>
                <c:pt idx="199">
                  <c:v>42675</c:v>
                </c:pt>
                <c:pt idx="200">
                  <c:v>42705</c:v>
                </c:pt>
                <c:pt idx="201">
                  <c:v>42736</c:v>
                </c:pt>
                <c:pt idx="202">
                  <c:v>42767</c:v>
                </c:pt>
                <c:pt idx="203">
                  <c:v>42795</c:v>
                </c:pt>
                <c:pt idx="204">
                  <c:v>42826</c:v>
                </c:pt>
                <c:pt idx="205">
                  <c:v>42856</c:v>
                </c:pt>
                <c:pt idx="206">
                  <c:v>42887</c:v>
                </c:pt>
                <c:pt idx="207">
                  <c:v>42917</c:v>
                </c:pt>
                <c:pt idx="208">
                  <c:v>42948</c:v>
                </c:pt>
                <c:pt idx="209">
                  <c:v>42979</c:v>
                </c:pt>
                <c:pt idx="210">
                  <c:v>43009</c:v>
                </c:pt>
                <c:pt idx="211">
                  <c:v>43040</c:v>
                </c:pt>
                <c:pt idx="212">
                  <c:v>43070</c:v>
                </c:pt>
                <c:pt idx="213">
                  <c:v>43101</c:v>
                </c:pt>
                <c:pt idx="214">
                  <c:v>43132</c:v>
                </c:pt>
                <c:pt idx="215">
                  <c:v>43160</c:v>
                </c:pt>
                <c:pt idx="216">
                  <c:v>43191</c:v>
                </c:pt>
                <c:pt idx="217">
                  <c:v>43221</c:v>
                </c:pt>
                <c:pt idx="218">
                  <c:v>43252</c:v>
                </c:pt>
                <c:pt idx="219">
                  <c:v>43282</c:v>
                </c:pt>
                <c:pt idx="220">
                  <c:v>43313</c:v>
                </c:pt>
                <c:pt idx="221">
                  <c:v>43344</c:v>
                </c:pt>
                <c:pt idx="222">
                  <c:v>43374</c:v>
                </c:pt>
                <c:pt idx="223">
                  <c:v>43405</c:v>
                </c:pt>
                <c:pt idx="224">
                  <c:v>43435</c:v>
                </c:pt>
                <c:pt idx="225">
                  <c:v>43466</c:v>
                </c:pt>
                <c:pt idx="226">
                  <c:v>43497</c:v>
                </c:pt>
                <c:pt idx="227">
                  <c:v>43525</c:v>
                </c:pt>
                <c:pt idx="228">
                  <c:v>43556</c:v>
                </c:pt>
                <c:pt idx="229">
                  <c:v>43586</c:v>
                </c:pt>
                <c:pt idx="230">
                  <c:v>43617</c:v>
                </c:pt>
                <c:pt idx="231">
                  <c:v>43647</c:v>
                </c:pt>
                <c:pt idx="232">
                  <c:v>43678</c:v>
                </c:pt>
                <c:pt idx="233">
                  <c:v>43709</c:v>
                </c:pt>
                <c:pt idx="234">
                  <c:v>43739</c:v>
                </c:pt>
                <c:pt idx="235">
                  <c:v>43770</c:v>
                </c:pt>
                <c:pt idx="236">
                  <c:v>43800</c:v>
                </c:pt>
                <c:pt idx="237">
                  <c:v>43831</c:v>
                </c:pt>
                <c:pt idx="238">
                  <c:v>43862</c:v>
                </c:pt>
                <c:pt idx="239">
                  <c:v>43891</c:v>
                </c:pt>
                <c:pt idx="240">
                  <c:v>43922</c:v>
                </c:pt>
                <c:pt idx="241">
                  <c:v>43952</c:v>
                </c:pt>
                <c:pt idx="242">
                  <c:v>43983</c:v>
                </c:pt>
              </c:numCache>
            </c:numRef>
          </c:cat>
          <c:val>
            <c:numRef>
              <c:f>'Gráfico 2.16'!$E$3:$E$245</c:f>
              <c:numCache>
                <c:formatCode>#,###,##0.00;\-#,###,##0.00;0.00</c:formatCode>
                <c:ptCount val="243"/>
                <c:pt idx="0">
                  <c:v>24</c:v>
                </c:pt>
                <c:pt idx="1">
                  <c:v>22</c:v>
                </c:pt>
                <c:pt idx="2">
                  <c:v>20</c:v>
                </c:pt>
                <c:pt idx="3">
                  <c:v>20</c:v>
                </c:pt>
                <c:pt idx="4">
                  <c:v>20</c:v>
                </c:pt>
                <c:pt idx="5">
                  <c:v>25.11</c:v>
                </c:pt>
                <c:pt idx="6">
                  <c:v>23.34</c:v>
                </c:pt>
                <c:pt idx="7">
                  <c:v>21.41</c:v>
                </c:pt>
                <c:pt idx="8">
                  <c:v>19.739999999999998</c:v>
                </c:pt>
                <c:pt idx="9">
                  <c:v>21.78</c:v>
                </c:pt>
                <c:pt idx="10">
                  <c:v>24.63</c:v>
                </c:pt>
                <c:pt idx="11">
                  <c:v>24.96</c:v>
                </c:pt>
                <c:pt idx="12">
                  <c:v>22.91</c:v>
                </c:pt>
                <c:pt idx="13">
                  <c:v>24.21</c:v>
                </c:pt>
                <c:pt idx="14">
                  <c:v>22.05</c:v>
                </c:pt>
                <c:pt idx="15">
                  <c:v>23.64</c:v>
                </c:pt>
                <c:pt idx="16">
                  <c:v>21.78</c:v>
                </c:pt>
                <c:pt idx="17">
                  <c:v>21.42</c:v>
                </c:pt>
                <c:pt idx="18">
                  <c:v>21.855</c:v>
                </c:pt>
                <c:pt idx="19">
                  <c:v>24.81</c:v>
                </c:pt>
                <c:pt idx="20">
                  <c:v>24.66</c:v>
                </c:pt>
                <c:pt idx="21">
                  <c:v>22.65</c:v>
                </c:pt>
                <c:pt idx="22">
                  <c:v>22.965</c:v>
                </c:pt>
                <c:pt idx="23">
                  <c:v>24.36</c:v>
                </c:pt>
                <c:pt idx="24">
                  <c:v>23.13</c:v>
                </c:pt>
                <c:pt idx="25">
                  <c:v>22.86</c:v>
                </c:pt>
                <c:pt idx="26">
                  <c:v>20.504999999999999</c:v>
                </c:pt>
                <c:pt idx="27">
                  <c:v>20.895</c:v>
                </c:pt>
                <c:pt idx="28">
                  <c:v>20.684999999999999</c:v>
                </c:pt>
                <c:pt idx="29">
                  <c:v>21.21</c:v>
                </c:pt>
                <c:pt idx="30">
                  <c:v>20.28</c:v>
                </c:pt>
                <c:pt idx="31">
                  <c:v>20.594999999999999</c:v>
                </c:pt>
                <c:pt idx="32">
                  <c:v>21.824999999999999</c:v>
                </c:pt>
                <c:pt idx="33">
                  <c:v>19.155000000000001</c:v>
                </c:pt>
                <c:pt idx="34">
                  <c:v>18.675000000000001</c:v>
                </c:pt>
                <c:pt idx="35">
                  <c:v>19.02</c:v>
                </c:pt>
                <c:pt idx="36">
                  <c:v>17.82</c:v>
                </c:pt>
                <c:pt idx="37">
                  <c:v>18.899999999999999</c:v>
                </c:pt>
                <c:pt idx="38">
                  <c:v>18.329999999999998</c:v>
                </c:pt>
                <c:pt idx="39">
                  <c:v>18.239999999999998</c:v>
                </c:pt>
                <c:pt idx="40">
                  <c:v>18.21</c:v>
                </c:pt>
                <c:pt idx="41">
                  <c:v>18.63</c:v>
                </c:pt>
                <c:pt idx="42">
                  <c:v>16.934999999999999</c:v>
                </c:pt>
                <c:pt idx="43">
                  <c:v>17.324999999999999</c:v>
                </c:pt>
                <c:pt idx="44">
                  <c:v>17.7</c:v>
                </c:pt>
                <c:pt idx="45">
                  <c:v>16.785</c:v>
                </c:pt>
                <c:pt idx="46">
                  <c:v>16.965</c:v>
                </c:pt>
                <c:pt idx="47">
                  <c:v>19.77</c:v>
                </c:pt>
                <c:pt idx="48">
                  <c:v>16.260000000000002</c:v>
                </c:pt>
                <c:pt idx="49">
                  <c:v>15.66</c:v>
                </c:pt>
                <c:pt idx="50">
                  <c:v>14.654999999999999</c:v>
                </c:pt>
                <c:pt idx="51">
                  <c:v>14.66</c:v>
                </c:pt>
                <c:pt idx="52">
                  <c:v>14.66</c:v>
                </c:pt>
                <c:pt idx="53">
                  <c:v>14.66</c:v>
                </c:pt>
                <c:pt idx="54">
                  <c:v>14.66</c:v>
                </c:pt>
                <c:pt idx="55">
                  <c:v>14.66</c:v>
                </c:pt>
                <c:pt idx="56">
                  <c:v>14.66</c:v>
                </c:pt>
                <c:pt idx="57">
                  <c:v>12.05</c:v>
                </c:pt>
                <c:pt idx="58">
                  <c:v>12.21</c:v>
                </c:pt>
                <c:pt idx="59">
                  <c:v>12.885</c:v>
                </c:pt>
                <c:pt idx="60">
                  <c:v>13.5</c:v>
                </c:pt>
                <c:pt idx="61">
                  <c:v>13.425000000000001</c:v>
                </c:pt>
                <c:pt idx="62">
                  <c:v>13.43</c:v>
                </c:pt>
                <c:pt idx="63">
                  <c:v>13.43</c:v>
                </c:pt>
                <c:pt idx="64">
                  <c:v>13.43</c:v>
                </c:pt>
                <c:pt idx="65">
                  <c:v>13.43</c:v>
                </c:pt>
                <c:pt idx="66">
                  <c:v>13.43</c:v>
                </c:pt>
                <c:pt idx="67">
                  <c:v>13.43</c:v>
                </c:pt>
                <c:pt idx="68">
                  <c:v>13.43</c:v>
                </c:pt>
                <c:pt idx="69">
                  <c:v>13.484999999999999</c:v>
                </c:pt>
                <c:pt idx="70">
                  <c:v>12.44</c:v>
                </c:pt>
                <c:pt idx="71">
                  <c:v>13.14</c:v>
                </c:pt>
                <c:pt idx="72">
                  <c:v>13.35</c:v>
                </c:pt>
                <c:pt idx="73">
                  <c:v>12.17</c:v>
                </c:pt>
                <c:pt idx="74">
                  <c:v>13.76</c:v>
                </c:pt>
                <c:pt idx="75">
                  <c:v>12.77</c:v>
                </c:pt>
                <c:pt idx="76">
                  <c:v>12.8</c:v>
                </c:pt>
                <c:pt idx="77">
                  <c:v>14.13</c:v>
                </c:pt>
                <c:pt idx="78">
                  <c:v>13.16</c:v>
                </c:pt>
                <c:pt idx="79">
                  <c:v>12.9</c:v>
                </c:pt>
                <c:pt idx="80">
                  <c:v>13.83</c:v>
                </c:pt>
                <c:pt idx="81">
                  <c:v>14.79</c:v>
                </c:pt>
                <c:pt idx="82">
                  <c:v>13.35</c:v>
                </c:pt>
                <c:pt idx="83">
                  <c:v>14.27</c:v>
                </c:pt>
                <c:pt idx="84">
                  <c:v>14.07</c:v>
                </c:pt>
                <c:pt idx="85">
                  <c:v>14.97</c:v>
                </c:pt>
                <c:pt idx="86">
                  <c:v>15.39</c:v>
                </c:pt>
                <c:pt idx="87">
                  <c:v>13.484999999999999</c:v>
                </c:pt>
                <c:pt idx="88">
                  <c:v>13.484999999999999</c:v>
                </c:pt>
                <c:pt idx="89">
                  <c:v>13.484999999999999</c:v>
                </c:pt>
                <c:pt idx="90">
                  <c:v>13.04</c:v>
                </c:pt>
                <c:pt idx="91">
                  <c:v>12.28</c:v>
                </c:pt>
                <c:pt idx="92">
                  <c:v>12.28</c:v>
                </c:pt>
                <c:pt idx="93">
                  <c:v>11.81</c:v>
                </c:pt>
                <c:pt idx="94">
                  <c:v>11.55</c:v>
                </c:pt>
                <c:pt idx="95">
                  <c:v>11.26</c:v>
                </c:pt>
                <c:pt idx="96">
                  <c:v>10.9</c:v>
                </c:pt>
                <c:pt idx="97">
                  <c:v>10</c:v>
                </c:pt>
                <c:pt idx="98">
                  <c:v>10</c:v>
                </c:pt>
                <c:pt idx="99">
                  <c:v>9.83</c:v>
                </c:pt>
                <c:pt idx="100">
                  <c:v>9.66</c:v>
                </c:pt>
                <c:pt idx="101">
                  <c:v>9.5</c:v>
                </c:pt>
                <c:pt idx="102">
                  <c:v>9.33</c:v>
                </c:pt>
                <c:pt idx="103">
                  <c:v>9.33</c:v>
                </c:pt>
                <c:pt idx="104">
                  <c:v>9.33</c:v>
                </c:pt>
                <c:pt idx="105">
                  <c:v>9.33</c:v>
                </c:pt>
                <c:pt idx="106">
                  <c:v>9.33</c:v>
                </c:pt>
                <c:pt idx="107">
                  <c:v>9.33</c:v>
                </c:pt>
                <c:pt idx="108">
                  <c:v>9.33</c:v>
                </c:pt>
                <c:pt idx="109">
                  <c:v>9.33</c:v>
                </c:pt>
                <c:pt idx="110">
                  <c:v>9.33</c:v>
                </c:pt>
                <c:pt idx="111">
                  <c:v>9.33</c:v>
                </c:pt>
                <c:pt idx="112">
                  <c:v>9.33</c:v>
                </c:pt>
                <c:pt idx="113">
                  <c:v>9.33</c:v>
                </c:pt>
                <c:pt idx="114">
                  <c:v>9.33</c:v>
                </c:pt>
                <c:pt idx="115">
                  <c:v>9.33</c:v>
                </c:pt>
                <c:pt idx="116">
                  <c:v>9.33</c:v>
                </c:pt>
                <c:pt idx="117">
                  <c:v>9.33</c:v>
                </c:pt>
                <c:pt idx="118">
                  <c:v>9.33</c:v>
                </c:pt>
                <c:pt idx="119">
                  <c:v>9.33</c:v>
                </c:pt>
                <c:pt idx="120">
                  <c:v>9.33</c:v>
                </c:pt>
                <c:pt idx="121">
                  <c:v>9.33</c:v>
                </c:pt>
                <c:pt idx="122">
                  <c:v>9.33</c:v>
                </c:pt>
                <c:pt idx="123">
                  <c:v>9.33</c:v>
                </c:pt>
                <c:pt idx="124">
                  <c:v>9.33</c:v>
                </c:pt>
                <c:pt idx="125">
                  <c:v>9.33</c:v>
                </c:pt>
                <c:pt idx="126">
                  <c:v>9.33</c:v>
                </c:pt>
                <c:pt idx="127">
                  <c:v>9.33</c:v>
                </c:pt>
                <c:pt idx="128">
                  <c:v>9.33</c:v>
                </c:pt>
                <c:pt idx="129">
                  <c:v>9.33</c:v>
                </c:pt>
                <c:pt idx="130">
                  <c:v>9.33</c:v>
                </c:pt>
                <c:pt idx="131">
                  <c:v>9.33</c:v>
                </c:pt>
                <c:pt idx="132">
                  <c:v>9.33</c:v>
                </c:pt>
                <c:pt idx="133">
                  <c:v>9.33</c:v>
                </c:pt>
                <c:pt idx="134">
                  <c:v>9.33</c:v>
                </c:pt>
                <c:pt idx="135">
                  <c:v>9.33</c:v>
                </c:pt>
                <c:pt idx="136">
                  <c:v>9.33</c:v>
                </c:pt>
                <c:pt idx="137">
                  <c:v>9.33</c:v>
                </c:pt>
                <c:pt idx="138">
                  <c:v>9.33</c:v>
                </c:pt>
                <c:pt idx="139">
                  <c:v>9.33</c:v>
                </c:pt>
                <c:pt idx="140">
                  <c:v>9.33</c:v>
                </c:pt>
                <c:pt idx="141">
                  <c:v>9.33</c:v>
                </c:pt>
                <c:pt idx="142">
                  <c:v>9.33</c:v>
                </c:pt>
                <c:pt idx="143">
                  <c:v>9.33</c:v>
                </c:pt>
                <c:pt idx="144">
                  <c:v>9.33</c:v>
                </c:pt>
                <c:pt idx="145">
                  <c:v>9.33</c:v>
                </c:pt>
                <c:pt idx="146">
                  <c:v>9.33</c:v>
                </c:pt>
                <c:pt idx="147">
                  <c:v>9.33</c:v>
                </c:pt>
                <c:pt idx="148">
                  <c:v>9.33</c:v>
                </c:pt>
                <c:pt idx="149">
                  <c:v>9.33</c:v>
                </c:pt>
                <c:pt idx="150">
                  <c:v>9.33</c:v>
                </c:pt>
                <c:pt idx="151">
                  <c:v>9.33</c:v>
                </c:pt>
                <c:pt idx="152">
                  <c:v>9.33</c:v>
                </c:pt>
                <c:pt idx="153">
                  <c:v>9.33</c:v>
                </c:pt>
                <c:pt idx="154">
                  <c:v>9.33</c:v>
                </c:pt>
                <c:pt idx="155">
                  <c:v>9.33</c:v>
                </c:pt>
                <c:pt idx="156">
                  <c:v>9.33</c:v>
                </c:pt>
                <c:pt idx="157">
                  <c:v>9.33</c:v>
                </c:pt>
                <c:pt idx="158">
                  <c:v>9.33</c:v>
                </c:pt>
                <c:pt idx="159">
                  <c:v>9.33</c:v>
                </c:pt>
                <c:pt idx="160">
                  <c:v>9.33</c:v>
                </c:pt>
                <c:pt idx="161">
                  <c:v>9.33</c:v>
                </c:pt>
                <c:pt idx="162">
                  <c:v>9.33</c:v>
                </c:pt>
                <c:pt idx="163">
                  <c:v>9.33</c:v>
                </c:pt>
                <c:pt idx="164">
                  <c:v>9.33</c:v>
                </c:pt>
                <c:pt idx="165">
                  <c:v>9.33</c:v>
                </c:pt>
                <c:pt idx="166">
                  <c:v>9.33</c:v>
                </c:pt>
                <c:pt idx="167">
                  <c:v>9.33</c:v>
                </c:pt>
                <c:pt idx="168">
                  <c:v>9.33</c:v>
                </c:pt>
                <c:pt idx="169">
                  <c:v>9.33</c:v>
                </c:pt>
                <c:pt idx="170">
                  <c:v>9.33</c:v>
                </c:pt>
                <c:pt idx="171">
                  <c:v>9.33</c:v>
                </c:pt>
                <c:pt idx="172">
                  <c:v>9.33</c:v>
                </c:pt>
                <c:pt idx="173">
                  <c:v>9.33</c:v>
                </c:pt>
                <c:pt idx="174">
                  <c:v>9.33</c:v>
                </c:pt>
                <c:pt idx="175">
                  <c:v>9.33</c:v>
                </c:pt>
                <c:pt idx="176">
                  <c:v>9.33</c:v>
                </c:pt>
                <c:pt idx="177">
                  <c:v>9.33</c:v>
                </c:pt>
                <c:pt idx="178">
                  <c:v>9.33</c:v>
                </c:pt>
                <c:pt idx="179">
                  <c:v>9.33</c:v>
                </c:pt>
                <c:pt idx="180">
                  <c:v>9.33</c:v>
                </c:pt>
                <c:pt idx="181">
                  <c:v>9.33</c:v>
                </c:pt>
                <c:pt idx="182">
                  <c:v>9.33</c:v>
                </c:pt>
                <c:pt idx="183">
                  <c:v>9.33</c:v>
                </c:pt>
                <c:pt idx="184">
                  <c:v>9.33</c:v>
                </c:pt>
                <c:pt idx="185">
                  <c:v>9.33</c:v>
                </c:pt>
                <c:pt idx="186">
                  <c:v>9.33</c:v>
                </c:pt>
                <c:pt idx="187">
                  <c:v>9.33</c:v>
                </c:pt>
                <c:pt idx="188">
                  <c:v>9.33</c:v>
                </c:pt>
                <c:pt idx="189">
                  <c:v>9.33</c:v>
                </c:pt>
                <c:pt idx="190">
                  <c:v>9.33</c:v>
                </c:pt>
                <c:pt idx="191">
                  <c:v>9.33</c:v>
                </c:pt>
                <c:pt idx="192">
                  <c:v>9.33</c:v>
                </c:pt>
                <c:pt idx="193">
                  <c:v>9.33</c:v>
                </c:pt>
                <c:pt idx="194">
                  <c:v>9.33</c:v>
                </c:pt>
                <c:pt idx="195">
                  <c:v>9.33</c:v>
                </c:pt>
                <c:pt idx="196">
                  <c:v>9.33</c:v>
                </c:pt>
                <c:pt idx="197">
                  <c:v>9.33</c:v>
                </c:pt>
                <c:pt idx="198">
                  <c:v>9.33</c:v>
                </c:pt>
                <c:pt idx="199">
                  <c:v>9.33</c:v>
                </c:pt>
                <c:pt idx="200">
                  <c:v>9.33</c:v>
                </c:pt>
                <c:pt idx="201">
                  <c:v>9.33</c:v>
                </c:pt>
                <c:pt idx="202">
                  <c:v>9.33</c:v>
                </c:pt>
                <c:pt idx="203">
                  <c:v>9.33</c:v>
                </c:pt>
                <c:pt idx="204">
                  <c:v>9.33</c:v>
                </c:pt>
                <c:pt idx="205">
                  <c:v>9.33</c:v>
                </c:pt>
                <c:pt idx="206">
                  <c:v>9.33</c:v>
                </c:pt>
                <c:pt idx="207">
                  <c:v>9.33</c:v>
                </c:pt>
                <c:pt idx="208">
                  <c:v>9.33</c:v>
                </c:pt>
                <c:pt idx="209">
                  <c:v>9.33</c:v>
                </c:pt>
                <c:pt idx="210">
                  <c:v>9.33</c:v>
                </c:pt>
                <c:pt idx="211">
                  <c:v>9.33</c:v>
                </c:pt>
                <c:pt idx="212">
                  <c:v>9.33</c:v>
                </c:pt>
                <c:pt idx="213">
                  <c:v>9.33</c:v>
                </c:pt>
                <c:pt idx="214">
                  <c:v>9.33</c:v>
                </c:pt>
                <c:pt idx="215">
                  <c:v>9.33</c:v>
                </c:pt>
                <c:pt idx="216">
                  <c:v>9.33</c:v>
                </c:pt>
                <c:pt idx="217">
                  <c:v>9.33</c:v>
                </c:pt>
                <c:pt idx="218">
                  <c:v>9.33</c:v>
                </c:pt>
                <c:pt idx="219">
                  <c:v>9.33</c:v>
                </c:pt>
                <c:pt idx="220">
                  <c:v>9.33</c:v>
                </c:pt>
                <c:pt idx="221">
                  <c:v>9.33</c:v>
                </c:pt>
                <c:pt idx="222">
                  <c:v>9.33</c:v>
                </c:pt>
                <c:pt idx="223">
                  <c:v>9.33</c:v>
                </c:pt>
                <c:pt idx="224">
                  <c:v>9.33</c:v>
                </c:pt>
                <c:pt idx="225">
                  <c:v>9.33</c:v>
                </c:pt>
                <c:pt idx="226">
                  <c:v>9.33</c:v>
                </c:pt>
                <c:pt idx="227">
                  <c:v>9.33</c:v>
                </c:pt>
                <c:pt idx="228">
                  <c:v>9.33</c:v>
                </c:pt>
                <c:pt idx="229">
                  <c:v>9.33</c:v>
                </c:pt>
                <c:pt idx="230">
                  <c:v>9.33</c:v>
                </c:pt>
                <c:pt idx="231">
                  <c:v>9.33</c:v>
                </c:pt>
                <c:pt idx="232">
                  <c:v>9.33</c:v>
                </c:pt>
                <c:pt idx="233">
                  <c:v>9.33</c:v>
                </c:pt>
                <c:pt idx="234">
                  <c:v>9.33</c:v>
                </c:pt>
                <c:pt idx="235">
                  <c:v>9.33</c:v>
                </c:pt>
                <c:pt idx="236">
                  <c:v>9.33</c:v>
                </c:pt>
                <c:pt idx="237">
                  <c:v>9.33</c:v>
                </c:pt>
                <c:pt idx="238">
                  <c:v>9.33</c:v>
                </c:pt>
                <c:pt idx="239">
                  <c:v>9.33</c:v>
                </c:pt>
                <c:pt idx="240">
                  <c:v>9.33</c:v>
                </c:pt>
                <c:pt idx="241">
                  <c:v>9.33</c:v>
                </c:pt>
                <c:pt idx="242">
                  <c:v>9.33</c:v>
                </c:pt>
              </c:numCache>
            </c:numRef>
          </c:val>
          <c:extLst xmlns:c16r2="http://schemas.microsoft.com/office/drawing/2015/06/chart">
            <c:ext xmlns:c16="http://schemas.microsoft.com/office/drawing/2014/chart" uri="{C3380CC4-5D6E-409C-BE32-E72D297353CC}">
              <c16:uniqueId val="{00000003-5E51-4879-9718-218F7244210E}"/>
            </c:ext>
          </c:extLst>
        </c:ser>
        <c:marker val="1"/>
        <c:axId val="131101824"/>
        <c:axId val="131103360"/>
      </c:lineChart>
      <c:dateAx>
        <c:axId val="131101824"/>
        <c:scaling>
          <c:orientation val="minMax"/>
        </c:scaling>
        <c:axPos val="b"/>
        <c:numFmt formatCode="mmm\-yy" sourceLinked="1"/>
        <c:tickLblPos val="nextTo"/>
        <c:txPr>
          <a:bodyPr/>
          <a:lstStyle/>
          <a:p>
            <a:pPr>
              <a:defRPr lang="es-ES"/>
            </a:pPr>
            <a:endParaRPr lang="es-EC"/>
          </a:p>
        </c:txPr>
        <c:crossAx val="131103360"/>
        <c:crosses val="autoZero"/>
        <c:auto val="1"/>
        <c:lblOffset val="100"/>
        <c:baseTimeUnit val="months"/>
        <c:majorUnit val="4"/>
        <c:majorTimeUnit val="months"/>
      </c:dateAx>
      <c:valAx>
        <c:axId val="131103360"/>
        <c:scaling>
          <c:orientation val="minMax"/>
        </c:scaling>
        <c:axPos val="l"/>
        <c:numFmt formatCode="#,##0" sourceLinked="0"/>
        <c:tickLblPos val="nextTo"/>
        <c:txPr>
          <a:bodyPr/>
          <a:lstStyle/>
          <a:p>
            <a:pPr>
              <a:defRPr lang="es-ES"/>
            </a:pPr>
            <a:endParaRPr lang="es-EC"/>
          </a:p>
        </c:txPr>
        <c:crossAx val="131101824"/>
        <c:crosses val="autoZero"/>
        <c:crossBetween val="between"/>
      </c:valAx>
      <c:spPr>
        <a:noFill/>
      </c:spPr>
    </c:plotArea>
    <c:legend>
      <c:legendPos val="b"/>
      <c:txPr>
        <a:bodyPr/>
        <a:lstStyle/>
        <a:p>
          <a:pPr>
            <a:defRPr lang="es-ES"/>
          </a:pPr>
          <a:endParaRPr lang="es-EC"/>
        </a:p>
      </c:txPr>
    </c:legend>
    <c:plotVisOnly val="1"/>
    <c:dispBlanksAs val="gap"/>
  </c:chart>
  <c:spPr>
    <a:noFill/>
    <a:ln>
      <a:noFill/>
    </a:ln>
  </c:spPr>
  <c:txPr>
    <a:bodyPr/>
    <a:lstStyle/>
    <a:p>
      <a:pPr>
        <a:defRPr>
          <a:latin typeface="Arial Narrow" panose="020B0606020202030204" pitchFamily="34" charset="0"/>
        </a:defRPr>
      </a:pPr>
      <a:endParaRPr lang="es-EC"/>
    </a:p>
  </c:txPr>
  <c:printSettings>
    <c:headerFooter/>
    <c:pageMargins b="0.75000000000000155" l="0.70000000000000062" r="0.70000000000000062" t="0.75000000000000155" header="0.30000000000000032" footer="0.30000000000000032"/>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lang val="es-EC"/>
  <c:chart>
    <c:plotArea>
      <c:layout>
        <c:manualLayout>
          <c:layoutTarget val="inner"/>
          <c:xMode val="edge"/>
          <c:yMode val="edge"/>
          <c:x val="7.1988407699037624E-2"/>
          <c:y val="6.0659813356663754E-2"/>
          <c:w val="0.87994356340719548"/>
          <c:h val="0.71839165937591165"/>
        </c:manualLayout>
      </c:layout>
      <c:lineChart>
        <c:grouping val="standard"/>
        <c:ser>
          <c:idx val="0"/>
          <c:order val="0"/>
          <c:tx>
            <c:strRef>
              <c:f>'Gráfico 2.17'!$C$8:$C$10</c:f>
              <c:strCache>
                <c:ptCount val="1"/>
                <c:pt idx="0">
                  <c:v>Máxima Productivo Corporativo </c:v>
                </c:pt>
              </c:strCache>
            </c:strRef>
          </c:tx>
          <c:marker>
            <c:symbol val="none"/>
          </c:marker>
          <c:cat>
            <c:multiLvlStrRef>
              <c:f>'Gráfico 2.17'!$A$11:$B$39</c:f>
              <c:multiLvlStrCache>
                <c:ptCount val="29"/>
                <c:lvl>
                  <c:pt idx="1">
                    <c:v>Septiembre</c:v>
                  </c:pt>
                  <c:pt idx="2">
                    <c:v>Octubre</c:v>
                  </c:pt>
                  <c:pt idx="3">
                    <c:v>Noviembre</c:v>
                  </c:pt>
                  <c:pt idx="4">
                    <c:v>Diciembre</c:v>
                  </c:pt>
                  <c:pt idx="5">
                    <c:v>Enero</c:v>
                  </c:pt>
                  <c:pt idx="6">
                    <c:v>Febrero</c:v>
                  </c:pt>
                  <c:pt idx="7">
                    <c:v>Marzo</c:v>
                  </c:pt>
                  <c:pt idx="8">
                    <c:v>Abril</c:v>
                  </c:pt>
                  <c:pt idx="9">
                    <c:v>Mayo</c:v>
                  </c:pt>
                  <c:pt idx="10">
                    <c:v>Junio</c:v>
                  </c:pt>
                  <c:pt idx="11">
                    <c:v>Julio</c:v>
                  </c:pt>
                  <c:pt idx="12">
                    <c:v>Agosto</c:v>
                  </c:pt>
                  <c:pt idx="13">
                    <c:v>Septiembre</c:v>
                  </c:pt>
                  <c:pt idx="14">
                    <c:v>Octubre</c:v>
                  </c:pt>
                  <c:pt idx="15">
                    <c:v>Noviembre</c:v>
                  </c:pt>
                  <c:pt idx="16">
                    <c:v>Diciembre</c:v>
                  </c:pt>
                  <c:pt idx="17">
                    <c:v>Enero</c:v>
                  </c:pt>
                  <c:pt idx="18">
                    <c:v>Febrero</c:v>
                  </c:pt>
                  <c:pt idx="19">
                    <c:v>Marzo</c:v>
                  </c:pt>
                  <c:pt idx="20">
                    <c:v>Abril</c:v>
                  </c:pt>
                  <c:pt idx="21">
                    <c:v>Mayo</c:v>
                  </c:pt>
                  <c:pt idx="22">
                    <c:v>Junio</c:v>
                  </c:pt>
                  <c:pt idx="23">
                    <c:v>Julio</c:v>
                  </c:pt>
                  <c:pt idx="24">
                    <c:v>Agosto</c:v>
                  </c:pt>
                  <c:pt idx="25">
                    <c:v>Septiembre</c:v>
                  </c:pt>
                  <c:pt idx="26">
                    <c:v>Octubre</c:v>
                  </c:pt>
                  <c:pt idx="27">
                    <c:v>Noviembre</c:v>
                  </c:pt>
                  <c:pt idx="28">
                    <c:v>Diciembre</c:v>
                  </c:pt>
                </c:lvl>
                <c:lvl>
                  <c:pt idx="1">
                    <c:v>2007</c:v>
                  </c:pt>
                  <c:pt idx="5">
                    <c:v>2008</c:v>
                  </c:pt>
                  <c:pt idx="17">
                    <c:v>2009</c:v>
                  </c:pt>
                </c:lvl>
              </c:multiLvlStrCache>
            </c:multiLvlStrRef>
          </c:cat>
          <c:val>
            <c:numRef>
              <c:f>'Gráfico 2.17'!$C$11:$C$39</c:f>
              <c:numCache>
                <c:formatCode>#,##0.00</c:formatCode>
                <c:ptCount val="29"/>
                <c:pt idx="1">
                  <c:v>14.03</c:v>
                </c:pt>
                <c:pt idx="2">
                  <c:v>13.04</c:v>
                </c:pt>
                <c:pt idx="3">
                  <c:v>12.28</c:v>
                </c:pt>
                <c:pt idx="4">
                  <c:v>12.28</c:v>
                </c:pt>
                <c:pt idx="5">
                  <c:v>11.81</c:v>
                </c:pt>
                <c:pt idx="6">
                  <c:v>11.55</c:v>
                </c:pt>
                <c:pt idx="7">
                  <c:v>11.26</c:v>
                </c:pt>
                <c:pt idx="8">
                  <c:v>10.9</c:v>
                </c:pt>
                <c:pt idx="9">
                  <c:v>10</c:v>
                </c:pt>
                <c:pt idx="10">
                  <c:v>10</c:v>
                </c:pt>
                <c:pt idx="11">
                  <c:v>9.83</c:v>
                </c:pt>
                <c:pt idx="12">
                  <c:v>9.66</c:v>
                </c:pt>
                <c:pt idx="13">
                  <c:v>9.5</c:v>
                </c:pt>
                <c:pt idx="14">
                  <c:v>9.33</c:v>
                </c:pt>
                <c:pt idx="15">
                  <c:v>9.33</c:v>
                </c:pt>
                <c:pt idx="16">
                  <c:v>9.33</c:v>
                </c:pt>
                <c:pt idx="17">
                  <c:v>9.33</c:v>
                </c:pt>
                <c:pt idx="18">
                  <c:v>9.33</c:v>
                </c:pt>
                <c:pt idx="19">
                  <c:v>9.33</c:v>
                </c:pt>
                <c:pt idx="20">
                  <c:v>9.33</c:v>
                </c:pt>
                <c:pt idx="21">
                  <c:v>9.33</c:v>
                </c:pt>
                <c:pt idx="22">
                  <c:v>9.33</c:v>
                </c:pt>
                <c:pt idx="23">
                  <c:v>9.33</c:v>
                </c:pt>
                <c:pt idx="24">
                  <c:v>9.33</c:v>
                </c:pt>
                <c:pt idx="25">
                  <c:v>9.33</c:v>
                </c:pt>
                <c:pt idx="26">
                  <c:v>9.33</c:v>
                </c:pt>
                <c:pt idx="27">
                  <c:v>9.33</c:v>
                </c:pt>
                <c:pt idx="28">
                  <c:v>9.33</c:v>
                </c:pt>
              </c:numCache>
            </c:numRef>
          </c:val>
          <c:extLst xmlns:c16r2="http://schemas.microsoft.com/office/drawing/2015/06/chart">
            <c:ext xmlns:c16="http://schemas.microsoft.com/office/drawing/2014/chart" uri="{C3380CC4-5D6E-409C-BE32-E72D297353CC}">
              <c16:uniqueId val="{00000000-CF40-4AF1-BFBE-D69309479766}"/>
            </c:ext>
          </c:extLst>
        </c:ser>
        <c:ser>
          <c:idx val="1"/>
          <c:order val="1"/>
          <c:tx>
            <c:strRef>
              <c:f>'Gráfico 2.17'!$D$8:$D$10</c:f>
              <c:strCache>
                <c:ptCount val="1"/>
                <c:pt idx="0">
                  <c:v>Máxima Productivo Empresarial </c:v>
                </c:pt>
              </c:strCache>
            </c:strRef>
          </c:tx>
          <c:marker>
            <c:symbol val="none"/>
          </c:marker>
          <c:cat>
            <c:multiLvlStrRef>
              <c:f>'Gráfico 2.17'!$A$11:$B$39</c:f>
              <c:multiLvlStrCache>
                <c:ptCount val="29"/>
                <c:lvl>
                  <c:pt idx="1">
                    <c:v>Septiembre</c:v>
                  </c:pt>
                  <c:pt idx="2">
                    <c:v>Octubre</c:v>
                  </c:pt>
                  <c:pt idx="3">
                    <c:v>Noviembre</c:v>
                  </c:pt>
                  <c:pt idx="4">
                    <c:v>Diciembre</c:v>
                  </c:pt>
                  <c:pt idx="5">
                    <c:v>Enero</c:v>
                  </c:pt>
                  <c:pt idx="6">
                    <c:v>Febrero</c:v>
                  </c:pt>
                  <c:pt idx="7">
                    <c:v>Marzo</c:v>
                  </c:pt>
                  <c:pt idx="8">
                    <c:v>Abril</c:v>
                  </c:pt>
                  <c:pt idx="9">
                    <c:v>Mayo</c:v>
                  </c:pt>
                  <c:pt idx="10">
                    <c:v>Junio</c:v>
                  </c:pt>
                  <c:pt idx="11">
                    <c:v>Julio</c:v>
                  </c:pt>
                  <c:pt idx="12">
                    <c:v>Agosto</c:v>
                  </c:pt>
                  <c:pt idx="13">
                    <c:v>Septiembre</c:v>
                  </c:pt>
                  <c:pt idx="14">
                    <c:v>Octubre</c:v>
                  </c:pt>
                  <c:pt idx="15">
                    <c:v>Noviembre</c:v>
                  </c:pt>
                  <c:pt idx="16">
                    <c:v>Diciembre</c:v>
                  </c:pt>
                  <c:pt idx="17">
                    <c:v>Enero</c:v>
                  </c:pt>
                  <c:pt idx="18">
                    <c:v>Febrero</c:v>
                  </c:pt>
                  <c:pt idx="19">
                    <c:v>Marzo</c:v>
                  </c:pt>
                  <c:pt idx="20">
                    <c:v>Abril</c:v>
                  </c:pt>
                  <c:pt idx="21">
                    <c:v>Mayo</c:v>
                  </c:pt>
                  <c:pt idx="22">
                    <c:v>Junio</c:v>
                  </c:pt>
                  <c:pt idx="23">
                    <c:v>Julio</c:v>
                  </c:pt>
                  <c:pt idx="24">
                    <c:v>Agosto</c:v>
                  </c:pt>
                  <c:pt idx="25">
                    <c:v>Septiembre</c:v>
                  </c:pt>
                  <c:pt idx="26">
                    <c:v>Octubre</c:v>
                  </c:pt>
                  <c:pt idx="27">
                    <c:v>Noviembre</c:v>
                  </c:pt>
                  <c:pt idx="28">
                    <c:v>Diciembre</c:v>
                  </c:pt>
                </c:lvl>
                <c:lvl>
                  <c:pt idx="1">
                    <c:v>2007</c:v>
                  </c:pt>
                  <c:pt idx="5">
                    <c:v>2008</c:v>
                  </c:pt>
                  <c:pt idx="17">
                    <c:v>2009</c:v>
                  </c:pt>
                </c:lvl>
              </c:multiLvlStrCache>
            </c:multiLvlStrRef>
          </c:cat>
          <c:val>
            <c:numRef>
              <c:f>'Gráfico 2.17'!$D$11:$D$39</c:f>
              <c:numCache>
                <c:formatCode>#,##0.00</c:formatCode>
                <c:ptCount val="29"/>
                <c:pt idx="23">
                  <c:v>10.210000000000001</c:v>
                </c:pt>
                <c:pt idx="24">
                  <c:v>10.210000000000001</c:v>
                </c:pt>
                <c:pt idx="25">
                  <c:v>10.210000000000001</c:v>
                </c:pt>
                <c:pt idx="26">
                  <c:v>10.210000000000001</c:v>
                </c:pt>
                <c:pt idx="27">
                  <c:v>10.210000000000001</c:v>
                </c:pt>
                <c:pt idx="28">
                  <c:v>10.210000000000001</c:v>
                </c:pt>
              </c:numCache>
            </c:numRef>
          </c:val>
          <c:extLst xmlns:c16r2="http://schemas.microsoft.com/office/drawing/2015/06/chart">
            <c:ext xmlns:c16="http://schemas.microsoft.com/office/drawing/2014/chart" uri="{C3380CC4-5D6E-409C-BE32-E72D297353CC}">
              <c16:uniqueId val="{00000001-CF40-4AF1-BFBE-D69309479766}"/>
            </c:ext>
          </c:extLst>
        </c:ser>
        <c:ser>
          <c:idx val="2"/>
          <c:order val="2"/>
          <c:tx>
            <c:strRef>
              <c:f>'Gráfico 2.17'!$E$8:$E$10</c:f>
              <c:strCache>
                <c:ptCount val="1"/>
                <c:pt idx="0">
                  <c:v>Máxima Productivo PYMES</c:v>
                </c:pt>
              </c:strCache>
            </c:strRef>
          </c:tx>
          <c:marker>
            <c:symbol val="none"/>
          </c:marker>
          <c:cat>
            <c:multiLvlStrRef>
              <c:f>'Gráfico 2.17'!$A$11:$B$39</c:f>
              <c:multiLvlStrCache>
                <c:ptCount val="29"/>
                <c:lvl>
                  <c:pt idx="1">
                    <c:v>Septiembre</c:v>
                  </c:pt>
                  <c:pt idx="2">
                    <c:v>Octubre</c:v>
                  </c:pt>
                  <c:pt idx="3">
                    <c:v>Noviembre</c:v>
                  </c:pt>
                  <c:pt idx="4">
                    <c:v>Diciembre</c:v>
                  </c:pt>
                  <c:pt idx="5">
                    <c:v>Enero</c:v>
                  </c:pt>
                  <c:pt idx="6">
                    <c:v>Febrero</c:v>
                  </c:pt>
                  <c:pt idx="7">
                    <c:v>Marzo</c:v>
                  </c:pt>
                  <c:pt idx="8">
                    <c:v>Abril</c:v>
                  </c:pt>
                  <c:pt idx="9">
                    <c:v>Mayo</c:v>
                  </c:pt>
                  <c:pt idx="10">
                    <c:v>Junio</c:v>
                  </c:pt>
                  <c:pt idx="11">
                    <c:v>Julio</c:v>
                  </c:pt>
                  <c:pt idx="12">
                    <c:v>Agosto</c:v>
                  </c:pt>
                  <c:pt idx="13">
                    <c:v>Septiembre</c:v>
                  </c:pt>
                  <c:pt idx="14">
                    <c:v>Octubre</c:v>
                  </c:pt>
                  <c:pt idx="15">
                    <c:v>Noviembre</c:v>
                  </c:pt>
                  <c:pt idx="16">
                    <c:v>Diciembre</c:v>
                  </c:pt>
                  <c:pt idx="17">
                    <c:v>Enero</c:v>
                  </c:pt>
                  <c:pt idx="18">
                    <c:v>Febrero</c:v>
                  </c:pt>
                  <c:pt idx="19">
                    <c:v>Marzo</c:v>
                  </c:pt>
                  <c:pt idx="20">
                    <c:v>Abril</c:v>
                  </c:pt>
                  <c:pt idx="21">
                    <c:v>Mayo</c:v>
                  </c:pt>
                  <c:pt idx="22">
                    <c:v>Junio</c:v>
                  </c:pt>
                  <c:pt idx="23">
                    <c:v>Julio</c:v>
                  </c:pt>
                  <c:pt idx="24">
                    <c:v>Agosto</c:v>
                  </c:pt>
                  <c:pt idx="25">
                    <c:v>Septiembre</c:v>
                  </c:pt>
                  <c:pt idx="26">
                    <c:v>Octubre</c:v>
                  </c:pt>
                  <c:pt idx="27">
                    <c:v>Noviembre</c:v>
                  </c:pt>
                  <c:pt idx="28">
                    <c:v>Diciembre</c:v>
                  </c:pt>
                </c:lvl>
                <c:lvl>
                  <c:pt idx="1">
                    <c:v>2007</c:v>
                  </c:pt>
                  <c:pt idx="5">
                    <c:v>2008</c:v>
                  </c:pt>
                  <c:pt idx="17">
                    <c:v>2009</c:v>
                  </c:pt>
                </c:lvl>
              </c:multiLvlStrCache>
            </c:multiLvlStrRef>
          </c:cat>
          <c:val>
            <c:numRef>
              <c:f>'Gráfico 2.17'!$E$11:$E$39</c:f>
              <c:numCache>
                <c:formatCode>#,##0.00</c:formatCode>
                <c:ptCount val="29"/>
                <c:pt idx="1">
                  <c:v>20.11</c:v>
                </c:pt>
                <c:pt idx="2">
                  <c:v>19.52</c:v>
                </c:pt>
                <c:pt idx="3">
                  <c:v>17.32</c:v>
                </c:pt>
                <c:pt idx="4">
                  <c:v>16.600000000000001</c:v>
                </c:pt>
                <c:pt idx="5">
                  <c:v>15.9</c:v>
                </c:pt>
                <c:pt idx="6">
                  <c:v>15.64</c:v>
                </c:pt>
                <c:pt idx="7">
                  <c:v>14.92</c:v>
                </c:pt>
                <c:pt idx="8">
                  <c:v>14.5</c:v>
                </c:pt>
                <c:pt idx="9">
                  <c:v>13.5</c:v>
                </c:pt>
                <c:pt idx="10">
                  <c:v>13.5</c:v>
                </c:pt>
                <c:pt idx="11">
                  <c:v>13.08</c:v>
                </c:pt>
                <c:pt idx="12">
                  <c:v>12.66</c:v>
                </c:pt>
                <c:pt idx="13">
                  <c:v>12.25</c:v>
                </c:pt>
                <c:pt idx="14">
                  <c:v>11.83</c:v>
                </c:pt>
                <c:pt idx="15">
                  <c:v>11.83</c:v>
                </c:pt>
                <c:pt idx="16">
                  <c:v>11.83</c:v>
                </c:pt>
                <c:pt idx="17">
                  <c:v>11.83</c:v>
                </c:pt>
                <c:pt idx="18">
                  <c:v>11.83</c:v>
                </c:pt>
                <c:pt idx="19">
                  <c:v>11.83</c:v>
                </c:pt>
                <c:pt idx="20">
                  <c:v>11.83</c:v>
                </c:pt>
                <c:pt idx="21">
                  <c:v>11.83</c:v>
                </c:pt>
                <c:pt idx="22">
                  <c:v>11.83</c:v>
                </c:pt>
                <c:pt idx="23">
                  <c:v>11.83</c:v>
                </c:pt>
                <c:pt idx="24">
                  <c:v>11.83</c:v>
                </c:pt>
                <c:pt idx="25">
                  <c:v>11.83</c:v>
                </c:pt>
                <c:pt idx="26">
                  <c:v>11.83</c:v>
                </c:pt>
                <c:pt idx="27">
                  <c:v>11.83</c:v>
                </c:pt>
                <c:pt idx="28">
                  <c:v>11.83</c:v>
                </c:pt>
              </c:numCache>
            </c:numRef>
          </c:val>
          <c:extLst xmlns:c16r2="http://schemas.microsoft.com/office/drawing/2015/06/chart">
            <c:ext xmlns:c16="http://schemas.microsoft.com/office/drawing/2014/chart" uri="{C3380CC4-5D6E-409C-BE32-E72D297353CC}">
              <c16:uniqueId val="{00000002-CF40-4AF1-BFBE-D69309479766}"/>
            </c:ext>
          </c:extLst>
        </c:ser>
        <c:marker val="1"/>
        <c:axId val="131903488"/>
        <c:axId val="131905024"/>
      </c:lineChart>
      <c:catAx>
        <c:axId val="131903488"/>
        <c:scaling>
          <c:orientation val="minMax"/>
        </c:scaling>
        <c:axPos val="b"/>
        <c:numFmt formatCode="General" sourceLinked="0"/>
        <c:tickLblPos val="nextTo"/>
        <c:spPr>
          <a:ln>
            <a:noFill/>
          </a:ln>
        </c:spPr>
        <c:txPr>
          <a:bodyPr/>
          <a:lstStyle/>
          <a:p>
            <a:pPr>
              <a:defRPr lang="es-ES" sz="600"/>
            </a:pPr>
            <a:endParaRPr lang="es-EC"/>
          </a:p>
        </c:txPr>
        <c:crossAx val="131905024"/>
        <c:crosses val="autoZero"/>
        <c:auto val="1"/>
        <c:lblAlgn val="ctr"/>
        <c:lblOffset val="100"/>
      </c:catAx>
      <c:valAx>
        <c:axId val="131905024"/>
        <c:scaling>
          <c:orientation val="minMax"/>
        </c:scaling>
        <c:axPos val="l"/>
        <c:numFmt formatCode="@" sourceLinked="1"/>
        <c:tickLblPos val="nextTo"/>
        <c:txPr>
          <a:bodyPr/>
          <a:lstStyle/>
          <a:p>
            <a:pPr>
              <a:defRPr lang="es-ES" sz="600"/>
            </a:pPr>
            <a:endParaRPr lang="es-EC"/>
          </a:p>
        </c:txPr>
        <c:crossAx val="131903488"/>
        <c:crosses val="autoZero"/>
        <c:crossBetween val="between"/>
      </c:valAx>
      <c:spPr>
        <a:noFill/>
      </c:spPr>
    </c:plotArea>
    <c:legend>
      <c:legendPos val="t"/>
      <c:layout>
        <c:manualLayout>
          <c:xMode val="edge"/>
          <c:yMode val="edge"/>
          <c:x val="0.25627481481481518"/>
          <c:y val="1.892929292929293E-3"/>
          <c:w val="0.58840131164407761"/>
          <c:h val="0.32713684551360328"/>
        </c:manualLayout>
      </c:layout>
      <c:txPr>
        <a:bodyPr/>
        <a:lstStyle/>
        <a:p>
          <a:pPr>
            <a:defRPr lang="es-ES" sz="600"/>
          </a:pPr>
          <a:endParaRPr lang="es-EC"/>
        </a:p>
      </c:txPr>
    </c:legend>
    <c:plotVisOnly val="1"/>
    <c:dispBlanksAs val="gap"/>
  </c:chart>
  <c:spPr>
    <a:noFill/>
    <a:ln>
      <a:noFill/>
    </a:ln>
  </c:spPr>
  <c:txPr>
    <a:bodyPr/>
    <a:lstStyle/>
    <a:p>
      <a:pPr>
        <a:defRPr>
          <a:latin typeface="Arial Narrow" panose="020B0606020202030204" pitchFamily="34" charset="0"/>
        </a:defRPr>
      </a:pPr>
      <a:endParaRPr lang="es-EC"/>
    </a:p>
  </c:txPr>
  <c:printSettings>
    <c:headerFooter/>
    <c:pageMargins b="0.75000000000000089" l="0.70000000000000062" r="0.70000000000000062" t="0.75000000000000089" header="0.30000000000000032" footer="0.30000000000000032"/>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lang val="es-EC"/>
  <c:chart>
    <c:plotArea>
      <c:layout/>
      <c:lineChart>
        <c:grouping val="standard"/>
        <c:ser>
          <c:idx val="0"/>
          <c:order val="0"/>
          <c:tx>
            <c:strRef>
              <c:f>'Gráfico 2.17'!$F$8:$F$9</c:f>
              <c:strCache>
                <c:ptCount val="1"/>
                <c:pt idx="0">
                  <c:v>Máxima Consumo</c:v>
                </c:pt>
              </c:strCache>
            </c:strRef>
          </c:tx>
          <c:marker>
            <c:symbol val="none"/>
          </c:marker>
          <c:cat>
            <c:multiLvlStrRef>
              <c:f>'Gráfico 2.17'!$A$12:$B$33</c:f>
              <c:multiLvlStrCache>
                <c:ptCount val="22"/>
                <c:lvl>
                  <c:pt idx="0">
                    <c:v>Septiembre</c:v>
                  </c:pt>
                  <c:pt idx="1">
                    <c:v>Octubre</c:v>
                  </c:pt>
                  <c:pt idx="2">
                    <c:v>Noviembre</c:v>
                  </c:pt>
                  <c:pt idx="3">
                    <c:v>Diciembre</c:v>
                  </c:pt>
                  <c:pt idx="4">
                    <c:v>Enero</c:v>
                  </c:pt>
                  <c:pt idx="5">
                    <c:v>Febrero</c:v>
                  </c:pt>
                  <c:pt idx="6">
                    <c:v>Marzo</c:v>
                  </c:pt>
                  <c:pt idx="7">
                    <c:v>Abril</c:v>
                  </c:pt>
                  <c:pt idx="8">
                    <c:v>Mayo</c:v>
                  </c:pt>
                  <c:pt idx="9">
                    <c:v>Junio</c:v>
                  </c:pt>
                  <c:pt idx="10">
                    <c:v>Julio</c:v>
                  </c:pt>
                  <c:pt idx="11">
                    <c:v>Agosto</c:v>
                  </c:pt>
                  <c:pt idx="12">
                    <c:v>Septiembre</c:v>
                  </c:pt>
                  <c:pt idx="13">
                    <c:v>Octubre</c:v>
                  </c:pt>
                  <c:pt idx="14">
                    <c:v>Noviembre</c:v>
                  </c:pt>
                  <c:pt idx="15">
                    <c:v>Diciembre</c:v>
                  </c:pt>
                  <c:pt idx="16">
                    <c:v>Enero</c:v>
                  </c:pt>
                  <c:pt idx="17">
                    <c:v>Febrero</c:v>
                  </c:pt>
                  <c:pt idx="18">
                    <c:v>Marzo</c:v>
                  </c:pt>
                  <c:pt idx="19">
                    <c:v>Abril</c:v>
                  </c:pt>
                  <c:pt idx="20">
                    <c:v>Mayo</c:v>
                  </c:pt>
                  <c:pt idx="21">
                    <c:v>Junio</c:v>
                  </c:pt>
                </c:lvl>
                <c:lvl>
                  <c:pt idx="0">
                    <c:v>2007</c:v>
                  </c:pt>
                  <c:pt idx="4">
                    <c:v>2008</c:v>
                  </c:pt>
                  <c:pt idx="16">
                    <c:v>2009</c:v>
                  </c:pt>
                </c:lvl>
              </c:multiLvlStrCache>
            </c:multiLvlStrRef>
          </c:cat>
          <c:val>
            <c:numRef>
              <c:f>'Gráfico 2.17'!$F$12:$F$33</c:f>
              <c:numCache>
                <c:formatCode>#,##0.00</c:formatCode>
                <c:ptCount val="22"/>
                <c:pt idx="0">
                  <c:v>24.56</c:v>
                </c:pt>
                <c:pt idx="1">
                  <c:v>24.6</c:v>
                </c:pt>
                <c:pt idx="2">
                  <c:v>22.58</c:v>
                </c:pt>
                <c:pt idx="3">
                  <c:v>22.45</c:v>
                </c:pt>
                <c:pt idx="4">
                  <c:v>21.19</c:v>
                </c:pt>
                <c:pt idx="5">
                  <c:v>20.41</c:v>
                </c:pt>
                <c:pt idx="6">
                  <c:v>19.96</c:v>
                </c:pt>
                <c:pt idx="7">
                  <c:v>19.5</c:v>
                </c:pt>
                <c:pt idx="8">
                  <c:v>18.5</c:v>
                </c:pt>
                <c:pt idx="9">
                  <c:v>18.38</c:v>
                </c:pt>
                <c:pt idx="10">
                  <c:v>17.82</c:v>
                </c:pt>
                <c:pt idx="11">
                  <c:v>17.260000000000002</c:v>
                </c:pt>
                <c:pt idx="12">
                  <c:v>16.7</c:v>
                </c:pt>
                <c:pt idx="13">
                  <c:v>16.3</c:v>
                </c:pt>
                <c:pt idx="14">
                  <c:v>16.3</c:v>
                </c:pt>
                <c:pt idx="15">
                  <c:v>16.3</c:v>
                </c:pt>
                <c:pt idx="16">
                  <c:v>16.3</c:v>
                </c:pt>
                <c:pt idx="17">
                  <c:v>16.3</c:v>
                </c:pt>
                <c:pt idx="18">
                  <c:v>16.3</c:v>
                </c:pt>
                <c:pt idx="19">
                  <c:v>16.3</c:v>
                </c:pt>
                <c:pt idx="20">
                  <c:v>16.3</c:v>
                </c:pt>
                <c:pt idx="21">
                  <c:v>16.3</c:v>
                </c:pt>
              </c:numCache>
            </c:numRef>
          </c:val>
          <c:extLst xmlns:c16r2="http://schemas.microsoft.com/office/drawing/2015/06/chart">
            <c:ext xmlns:c16="http://schemas.microsoft.com/office/drawing/2014/chart" uri="{C3380CC4-5D6E-409C-BE32-E72D297353CC}">
              <c16:uniqueId val="{00000000-1B73-4A6B-B6CE-FD87A4D50E96}"/>
            </c:ext>
          </c:extLst>
        </c:ser>
        <c:ser>
          <c:idx val="1"/>
          <c:order val="1"/>
          <c:tx>
            <c:strRef>
              <c:f>'Gráfico 2.17'!$G$8:$G$10</c:f>
              <c:strCache>
                <c:ptCount val="1"/>
                <c:pt idx="0">
                  <c:v>Máxima Consumo Minorista</c:v>
                </c:pt>
              </c:strCache>
            </c:strRef>
          </c:tx>
          <c:marker>
            <c:symbol val="none"/>
          </c:marker>
          <c:cat>
            <c:multiLvlStrRef>
              <c:f>'Gráfico 2.17'!$A$12:$B$33</c:f>
              <c:multiLvlStrCache>
                <c:ptCount val="22"/>
                <c:lvl>
                  <c:pt idx="0">
                    <c:v>Septiembre</c:v>
                  </c:pt>
                  <c:pt idx="1">
                    <c:v>Octubre</c:v>
                  </c:pt>
                  <c:pt idx="2">
                    <c:v>Noviembre</c:v>
                  </c:pt>
                  <c:pt idx="3">
                    <c:v>Diciembre</c:v>
                  </c:pt>
                  <c:pt idx="4">
                    <c:v>Enero</c:v>
                  </c:pt>
                  <c:pt idx="5">
                    <c:v>Febrero</c:v>
                  </c:pt>
                  <c:pt idx="6">
                    <c:v>Marzo</c:v>
                  </c:pt>
                  <c:pt idx="7">
                    <c:v>Abril</c:v>
                  </c:pt>
                  <c:pt idx="8">
                    <c:v>Mayo</c:v>
                  </c:pt>
                  <c:pt idx="9">
                    <c:v>Junio</c:v>
                  </c:pt>
                  <c:pt idx="10">
                    <c:v>Julio</c:v>
                  </c:pt>
                  <c:pt idx="11">
                    <c:v>Agosto</c:v>
                  </c:pt>
                  <c:pt idx="12">
                    <c:v>Septiembre</c:v>
                  </c:pt>
                  <c:pt idx="13">
                    <c:v>Octubre</c:v>
                  </c:pt>
                  <c:pt idx="14">
                    <c:v>Noviembre</c:v>
                  </c:pt>
                  <c:pt idx="15">
                    <c:v>Diciembre</c:v>
                  </c:pt>
                  <c:pt idx="16">
                    <c:v>Enero</c:v>
                  </c:pt>
                  <c:pt idx="17">
                    <c:v>Febrero</c:v>
                  </c:pt>
                  <c:pt idx="18">
                    <c:v>Marzo</c:v>
                  </c:pt>
                  <c:pt idx="19">
                    <c:v>Abril</c:v>
                  </c:pt>
                  <c:pt idx="20">
                    <c:v>Mayo</c:v>
                  </c:pt>
                  <c:pt idx="21">
                    <c:v>Junio</c:v>
                  </c:pt>
                </c:lvl>
                <c:lvl>
                  <c:pt idx="0">
                    <c:v>2007</c:v>
                  </c:pt>
                  <c:pt idx="4">
                    <c:v>2008</c:v>
                  </c:pt>
                  <c:pt idx="16">
                    <c:v>2009</c:v>
                  </c:pt>
                </c:lvl>
              </c:multiLvlStrCache>
            </c:multiLvlStrRef>
          </c:cat>
          <c:val>
            <c:numRef>
              <c:f>'Gráfico 2.17'!$G$12:$G$33</c:f>
              <c:numCache>
                <c:formatCode>#,##0.00</c:formatCode>
                <c:ptCount val="22"/>
                <c:pt idx="0">
                  <c:v>37.270000000000003</c:v>
                </c:pt>
                <c:pt idx="1">
                  <c:v>33.76</c:v>
                </c:pt>
                <c:pt idx="2">
                  <c:v>30.67</c:v>
                </c:pt>
                <c:pt idx="3">
                  <c:v>30.67</c:v>
                </c:pt>
                <c:pt idx="4">
                  <c:v>26.85</c:v>
                </c:pt>
                <c:pt idx="5">
                  <c:v>25.56</c:v>
                </c:pt>
                <c:pt idx="6">
                  <c:v>25.56</c:v>
                </c:pt>
                <c:pt idx="7">
                  <c:v>25</c:v>
                </c:pt>
                <c:pt idx="8">
                  <c:v>24</c:v>
                </c:pt>
                <c:pt idx="9">
                  <c:v>23.73</c:v>
                </c:pt>
                <c:pt idx="10">
                  <c:v>23.11</c:v>
                </c:pt>
                <c:pt idx="11">
                  <c:v>22.49</c:v>
                </c:pt>
                <c:pt idx="12">
                  <c:v>21.87</c:v>
                </c:pt>
                <c:pt idx="13">
                  <c:v>21.24</c:v>
                </c:pt>
                <c:pt idx="14">
                  <c:v>21.24</c:v>
                </c:pt>
                <c:pt idx="15">
                  <c:v>21.24</c:v>
                </c:pt>
                <c:pt idx="16">
                  <c:v>21.24</c:v>
                </c:pt>
                <c:pt idx="17">
                  <c:v>21.24</c:v>
                </c:pt>
                <c:pt idx="18">
                  <c:v>21.24</c:v>
                </c:pt>
                <c:pt idx="19">
                  <c:v>21.24</c:v>
                </c:pt>
                <c:pt idx="20">
                  <c:v>21.24</c:v>
                </c:pt>
                <c:pt idx="21">
                  <c:v>21.24</c:v>
                </c:pt>
              </c:numCache>
            </c:numRef>
          </c:val>
          <c:extLst xmlns:c16r2="http://schemas.microsoft.com/office/drawing/2015/06/chart">
            <c:ext xmlns:c16="http://schemas.microsoft.com/office/drawing/2014/chart" uri="{C3380CC4-5D6E-409C-BE32-E72D297353CC}">
              <c16:uniqueId val="{00000001-1B73-4A6B-B6CE-FD87A4D50E96}"/>
            </c:ext>
          </c:extLst>
        </c:ser>
        <c:marker val="1"/>
        <c:axId val="131918080"/>
        <c:axId val="131936256"/>
      </c:lineChart>
      <c:catAx>
        <c:axId val="131918080"/>
        <c:scaling>
          <c:orientation val="minMax"/>
        </c:scaling>
        <c:axPos val="b"/>
        <c:numFmt formatCode="General" sourceLinked="0"/>
        <c:tickLblPos val="nextTo"/>
        <c:spPr>
          <a:ln>
            <a:noFill/>
          </a:ln>
        </c:spPr>
        <c:txPr>
          <a:bodyPr/>
          <a:lstStyle/>
          <a:p>
            <a:pPr>
              <a:defRPr lang="es-ES" sz="600"/>
            </a:pPr>
            <a:endParaRPr lang="es-EC"/>
          </a:p>
        </c:txPr>
        <c:crossAx val="131936256"/>
        <c:crosses val="autoZero"/>
        <c:auto val="1"/>
        <c:lblAlgn val="ctr"/>
        <c:lblOffset val="100"/>
      </c:catAx>
      <c:valAx>
        <c:axId val="131936256"/>
        <c:scaling>
          <c:orientation val="minMax"/>
          <c:min val="10"/>
        </c:scaling>
        <c:axPos val="l"/>
        <c:numFmt formatCode="#,##0" sourceLinked="0"/>
        <c:tickLblPos val="nextTo"/>
        <c:txPr>
          <a:bodyPr/>
          <a:lstStyle/>
          <a:p>
            <a:pPr>
              <a:defRPr lang="es-ES" sz="600"/>
            </a:pPr>
            <a:endParaRPr lang="es-EC"/>
          </a:p>
        </c:txPr>
        <c:crossAx val="131918080"/>
        <c:crosses val="autoZero"/>
        <c:crossBetween val="between"/>
      </c:valAx>
      <c:spPr>
        <a:noFill/>
        <a:ln>
          <a:noFill/>
        </a:ln>
      </c:spPr>
    </c:plotArea>
    <c:legend>
      <c:legendPos val="t"/>
      <c:txPr>
        <a:bodyPr/>
        <a:lstStyle/>
        <a:p>
          <a:pPr>
            <a:defRPr lang="es-ES" sz="600"/>
          </a:pPr>
          <a:endParaRPr lang="es-EC"/>
        </a:p>
      </c:txPr>
    </c:legend>
    <c:plotVisOnly val="1"/>
    <c:dispBlanksAs val="gap"/>
  </c:chart>
  <c:spPr>
    <a:noFill/>
    <a:ln>
      <a:noFill/>
    </a:ln>
  </c:spPr>
  <c:txPr>
    <a:bodyPr/>
    <a:lstStyle/>
    <a:p>
      <a:pPr>
        <a:defRPr>
          <a:latin typeface="Arial Narrow" panose="020B0606020202030204" pitchFamily="34" charset="0"/>
        </a:defRPr>
      </a:pPr>
      <a:endParaRPr lang="es-EC"/>
    </a:p>
  </c:txPr>
  <c:printSettings>
    <c:headerFooter/>
    <c:pageMargins b="0.75000000000000111" l="0.70000000000000062" r="0.70000000000000062" t="0.75000000000000111" header="0.30000000000000032" footer="0.30000000000000032"/>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lang val="es-EC"/>
  <c:chart>
    <c:plotArea>
      <c:layout/>
      <c:lineChart>
        <c:grouping val="standard"/>
        <c:ser>
          <c:idx val="0"/>
          <c:order val="0"/>
          <c:tx>
            <c:strRef>
              <c:f>'Gráfico 2.17'!$H$9:$H$11</c:f>
              <c:strCache>
                <c:ptCount val="1"/>
                <c:pt idx="0">
                  <c:v>Microcrédito acumulación  ampliada</c:v>
                </c:pt>
              </c:strCache>
            </c:strRef>
          </c:tx>
          <c:marker>
            <c:symbol val="none"/>
          </c:marker>
          <c:cat>
            <c:multiLvlStrRef>
              <c:f>'Gráfico 2.17'!$A$12:$B$44</c:f>
              <c:multiLvlStrCache>
                <c:ptCount val="33"/>
                <c:lvl>
                  <c:pt idx="0">
                    <c:v>Septiembre</c:v>
                  </c:pt>
                  <c:pt idx="1">
                    <c:v>Octubre</c:v>
                  </c:pt>
                  <c:pt idx="2">
                    <c:v>Noviembre</c:v>
                  </c:pt>
                  <c:pt idx="3">
                    <c:v>Diciembre</c:v>
                  </c:pt>
                  <c:pt idx="4">
                    <c:v>Enero</c:v>
                  </c:pt>
                  <c:pt idx="5">
                    <c:v>Febrero</c:v>
                  </c:pt>
                  <c:pt idx="6">
                    <c:v>Marzo</c:v>
                  </c:pt>
                  <c:pt idx="7">
                    <c:v>Abril</c:v>
                  </c:pt>
                  <c:pt idx="8">
                    <c:v>Mayo</c:v>
                  </c:pt>
                  <c:pt idx="9">
                    <c:v>Junio</c:v>
                  </c:pt>
                  <c:pt idx="10">
                    <c:v>Julio</c:v>
                  </c:pt>
                  <c:pt idx="11">
                    <c:v>Agosto</c:v>
                  </c:pt>
                  <c:pt idx="12">
                    <c:v>Septiembre</c:v>
                  </c:pt>
                  <c:pt idx="13">
                    <c:v>Octubre</c:v>
                  </c:pt>
                  <c:pt idx="14">
                    <c:v>Noviembre</c:v>
                  </c:pt>
                  <c:pt idx="15">
                    <c:v>Diciembre</c:v>
                  </c:pt>
                  <c:pt idx="16">
                    <c:v>Enero</c:v>
                  </c:pt>
                  <c:pt idx="17">
                    <c:v>Febrero</c:v>
                  </c:pt>
                  <c:pt idx="18">
                    <c:v>Marzo</c:v>
                  </c:pt>
                  <c:pt idx="19">
                    <c:v>Abril</c:v>
                  </c:pt>
                  <c:pt idx="20">
                    <c:v>Mayo</c:v>
                  </c:pt>
                  <c:pt idx="21">
                    <c:v>Junio</c:v>
                  </c:pt>
                  <c:pt idx="22">
                    <c:v>Julio</c:v>
                  </c:pt>
                  <c:pt idx="23">
                    <c:v>Agosto</c:v>
                  </c:pt>
                  <c:pt idx="24">
                    <c:v>Septiembre</c:v>
                  </c:pt>
                  <c:pt idx="25">
                    <c:v>Octubre</c:v>
                  </c:pt>
                  <c:pt idx="26">
                    <c:v>Noviembre</c:v>
                  </c:pt>
                  <c:pt idx="27">
                    <c:v>Diciembre</c:v>
                  </c:pt>
                  <c:pt idx="28">
                    <c:v>Enero</c:v>
                  </c:pt>
                  <c:pt idx="29">
                    <c:v>Febrero</c:v>
                  </c:pt>
                  <c:pt idx="30">
                    <c:v>Marzo</c:v>
                  </c:pt>
                  <c:pt idx="31">
                    <c:v>Abril</c:v>
                  </c:pt>
                  <c:pt idx="32">
                    <c:v>Mayo</c:v>
                  </c:pt>
                </c:lvl>
                <c:lvl>
                  <c:pt idx="0">
                    <c:v>2007</c:v>
                  </c:pt>
                  <c:pt idx="4">
                    <c:v>2008</c:v>
                  </c:pt>
                  <c:pt idx="16">
                    <c:v>2009</c:v>
                  </c:pt>
                  <c:pt idx="28">
                    <c:v>2010</c:v>
                  </c:pt>
                </c:lvl>
              </c:multiLvlStrCache>
            </c:multiLvlStrRef>
          </c:cat>
          <c:val>
            <c:numRef>
              <c:f>'Gráfico 2.17'!$H$12:$H$44</c:f>
              <c:numCache>
                <c:formatCode>#,##0.00</c:formatCode>
                <c:ptCount val="33"/>
                <c:pt idx="0">
                  <c:v>30.3</c:v>
                </c:pt>
                <c:pt idx="1">
                  <c:v>31.97</c:v>
                </c:pt>
                <c:pt idx="2">
                  <c:v>31.8</c:v>
                </c:pt>
                <c:pt idx="3">
                  <c:v>30.85</c:v>
                </c:pt>
                <c:pt idx="4">
                  <c:v>27.98</c:v>
                </c:pt>
                <c:pt idx="5">
                  <c:v>27.98</c:v>
                </c:pt>
                <c:pt idx="6">
                  <c:v>27.98</c:v>
                </c:pt>
                <c:pt idx="7">
                  <c:v>25.5</c:v>
                </c:pt>
                <c:pt idx="8">
                  <c:v>25.5</c:v>
                </c:pt>
                <c:pt idx="9">
                  <c:v>25.5</c:v>
                </c:pt>
                <c:pt idx="10">
                  <c:v>25.5</c:v>
                </c:pt>
                <c:pt idx="11">
                  <c:v>25.5</c:v>
                </c:pt>
                <c:pt idx="12">
                  <c:v>25.5</c:v>
                </c:pt>
                <c:pt idx="13">
                  <c:v>25.5</c:v>
                </c:pt>
                <c:pt idx="14">
                  <c:v>25.5</c:v>
                </c:pt>
                <c:pt idx="15">
                  <c:v>25.5</c:v>
                </c:pt>
                <c:pt idx="16">
                  <c:v>25.5</c:v>
                </c:pt>
                <c:pt idx="17">
                  <c:v>25.5</c:v>
                </c:pt>
                <c:pt idx="18">
                  <c:v>25.5</c:v>
                </c:pt>
                <c:pt idx="19">
                  <c:v>25.5</c:v>
                </c:pt>
                <c:pt idx="20">
                  <c:v>25.5</c:v>
                </c:pt>
                <c:pt idx="21">
                  <c:v>25.5</c:v>
                </c:pt>
                <c:pt idx="22">
                  <c:v>25.5</c:v>
                </c:pt>
                <c:pt idx="23">
                  <c:v>25.5</c:v>
                </c:pt>
                <c:pt idx="24">
                  <c:v>25.5</c:v>
                </c:pt>
                <c:pt idx="25">
                  <c:v>25.5</c:v>
                </c:pt>
                <c:pt idx="26">
                  <c:v>25.5</c:v>
                </c:pt>
                <c:pt idx="27">
                  <c:v>25.5</c:v>
                </c:pt>
                <c:pt idx="28">
                  <c:v>25.5</c:v>
                </c:pt>
                <c:pt idx="29">
                  <c:v>25.5</c:v>
                </c:pt>
                <c:pt idx="30">
                  <c:v>25.5</c:v>
                </c:pt>
                <c:pt idx="31">
                  <c:v>25.5</c:v>
                </c:pt>
                <c:pt idx="32">
                  <c:v>25.5</c:v>
                </c:pt>
              </c:numCache>
            </c:numRef>
          </c:val>
          <c:extLst xmlns:c16r2="http://schemas.microsoft.com/office/drawing/2015/06/chart">
            <c:ext xmlns:c16="http://schemas.microsoft.com/office/drawing/2014/chart" uri="{C3380CC4-5D6E-409C-BE32-E72D297353CC}">
              <c16:uniqueId val="{00000000-4E6D-4352-B6A6-CCA0D0135031}"/>
            </c:ext>
          </c:extLst>
        </c:ser>
        <c:ser>
          <c:idx val="1"/>
          <c:order val="1"/>
          <c:tx>
            <c:strRef>
              <c:f>'Gráfico 2.17'!$I$9:$I$11</c:f>
              <c:strCache>
                <c:ptCount val="1"/>
                <c:pt idx="0">
                  <c:v>Microcrédito acumulación simple </c:v>
                </c:pt>
              </c:strCache>
            </c:strRef>
          </c:tx>
          <c:marker>
            <c:symbol val="none"/>
          </c:marker>
          <c:cat>
            <c:multiLvlStrRef>
              <c:f>'Gráfico 2.17'!$A$12:$B$44</c:f>
              <c:multiLvlStrCache>
                <c:ptCount val="33"/>
                <c:lvl>
                  <c:pt idx="0">
                    <c:v>Septiembre</c:v>
                  </c:pt>
                  <c:pt idx="1">
                    <c:v>Octubre</c:v>
                  </c:pt>
                  <c:pt idx="2">
                    <c:v>Noviembre</c:v>
                  </c:pt>
                  <c:pt idx="3">
                    <c:v>Diciembre</c:v>
                  </c:pt>
                  <c:pt idx="4">
                    <c:v>Enero</c:v>
                  </c:pt>
                  <c:pt idx="5">
                    <c:v>Febrero</c:v>
                  </c:pt>
                  <c:pt idx="6">
                    <c:v>Marzo</c:v>
                  </c:pt>
                  <c:pt idx="7">
                    <c:v>Abril</c:v>
                  </c:pt>
                  <c:pt idx="8">
                    <c:v>Mayo</c:v>
                  </c:pt>
                  <c:pt idx="9">
                    <c:v>Junio</c:v>
                  </c:pt>
                  <c:pt idx="10">
                    <c:v>Julio</c:v>
                  </c:pt>
                  <c:pt idx="11">
                    <c:v>Agosto</c:v>
                  </c:pt>
                  <c:pt idx="12">
                    <c:v>Septiembre</c:v>
                  </c:pt>
                  <c:pt idx="13">
                    <c:v>Octubre</c:v>
                  </c:pt>
                  <c:pt idx="14">
                    <c:v>Noviembre</c:v>
                  </c:pt>
                  <c:pt idx="15">
                    <c:v>Diciembre</c:v>
                  </c:pt>
                  <c:pt idx="16">
                    <c:v>Enero</c:v>
                  </c:pt>
                  <c:pt idx="17">
                    <c:v>Febrero</c:v>
                  </c:pt>
                  <c:pt idx="18">
                    <c:v>Marzo</c:v>
                  </c:pt>
                  <c:pt idx="19">
                    <c:v>Abril</c:v>
                  </c:pt>
                  <c:pt idx="20">
                    <c:v>Mayo</c:v>
                  </c:pt>
                  <c:pt idx="21">
                    <c:v>Junio</c:v>
                  </c:pt>
                  <c:pt idx="22">
                    <c:v>Julio</c:v>
                  </c:pt>
                  <c:pt idx="23">
                    <c:v>Agosto</c:v>
                  </c:pt>
                  <c:pt idx="24">
                    <c:v>Septiembre</c:v>
                  </c:pt>
                  <c:pt idx="25">
                    <c:v>Octubre</c:v>
                  </c:pt>
                  <c:pt idx="26">
                    <c:v>Noviembre</c:v>
                  </c:pt>
                  <c:pt idx="27">
                    <c:v>Diciembre</c:v>
                  </c:pt>
                  <c:pt idx="28">
                    <c:v>Enero</c:v>
                  </c:pt>
                  <c:pt idx="29">
                    <c:v>Febrero</c:v>
                  </c:pt>
                  <c:pt idx="30">
                    <c:v>Marzo</c:v>
                  </c:pt>
                  <c:pt idx="31">
                    <c:v>Abril</c:v>
                  </c:pt>
                  <c:pt idx="32">
                    <c:v>Mayo</c:v>
                  </c:pt>
                </c:lvl>
                <c:lvl>
                  <c:pt idx="0">
                    <c:v>2007</c:v>
                  </c:pt>
                  <c:pt idx="4">
                    <c:v>2008</c:v>
                  </c:pt>
                  <c:pt idx="16">
                    <c:v>2009</c:v>
                  </c:pt>
                  <c:pt idx="28">
                    <c:v>2010</c:v>
                  </c:pt>
                </c:lvl>
              </c:multiLvlStrCache>
            </c:multiLvlStrRef>
          </c:cat>
          <c:val>
            <c:numRef>
              <c:f>'Gráfico 2.17'!$I$12:$I$44</c:f>
              <c:numCache>
                <c:formatCode>#,##0.00</c:formatCode>
                <c:ptCount val="33"/>
                <c:pt idx="0">
                  <c:v>43.85</c:v>
                </c:pt>
                <c:pt idx="1">
                  <c:v>50.86</c:v>
                </c:pt>
                <c:pt idx="2">
                  <c:v>50.57</c:v>
                </c:pt>
                <c:pt idx="3">
                  <c:v>49.81</c:v>
                </c:pt>
                <c:pt idx="4">
                  <c:v>38.979999999999997</c:v>
                </c:pt>
                <c:pt idx="5">
                  <c:v>38.979999999999997</c:v>
                </c:pt>
                <c:pt idx="6">
                  <c:v>38.979999999999997</c:v>
                </c:pt>
                <c:pt idx="7">
                  <c:v>36.5</c:v>
                </c:pt>
                <c:pt idx="8">
                  <c:v>36.5</c:v>
                </c:pt>
                <c:pt idx="9">
                  <c:v>36.5</c:v>
                </c:pt>
                <c:pt idx="10">
                  <c:v>35.5</c:v>
                </c:pt>
                <c:pt idx="11">
                  <c:v>34.4</c:v>
                </c:pt>
                <c:pt idx="12">
                  <c:v>33.299999999999997</c:v>
                </c:pt>
                <c:pt idx="13">
                  <c:v>33.299999999999997</c:v>
                </c:pt>
                <c:pt idx="14">
                  <c:v>33.299999999999997</c:v>
                </c:pt>
                <c:pt idx="15">
                  <c:v>33.299999999999997</c:v>
                </c:pt>
                <c:pt idx="16">
                  <c:v>33.299999999999997</c:v>
                </c:pt>
                <c:pt idx="17">
                  <c:v>33.299999999999997</c:v>
                </c:pt>
                <c:pt idx="18">
                  <c:v>33.299999999999997</c:v>
                </c:pt>
                <c:pt idx="19">
                  <c:v>33.299999999999997</c:v>
                </c:pt>
                <c:pt idx="20">
                  <c:v>33.299999999999997</c:v>
                </c:pt>
                <c:pt idx="21">
                  <c:v>33.299999999999997</c:v>
                </c:pt>
                <c:pt idx="22">
                  <c:v>33.299999999999997</c:v>
                </c:pt>
                <c:pt idx="23">
                  <c:v>33.299999999999997</c:v>
                </c:pt>
                <c:pt idx="24">
                  <c:v>33.299999999999997</c:v>
                </c:pt>
                <c:pt idx="25">
                  <c:v>33.299999999999997</c:v>
                </c:pt>
                <c:pt idx="26">
                  <c:v>33.299999999999997</c:v>
                </c:pt>
                <c:pt idx="27">
                  <c:v>33.299999999999997</c:v>
                </c:pt>
                <c:pt idx="28">
                  <c:v>33.299999999999997</c:v>
                </c:pt>
                <c:pt idx="29">
                  <c:v>33.299999999999997</c:v>
                </c:pt>
                <c:pt idx="30">
                  <c:v>33.299999999999997</c:v>
                </c:pt>
                <c:pt idx="31">
                  <c:v>33.299999999999997</c:v>
                </c:pt>
                <c:pt idx="32">
                  <c:v>27.5</c:v>
                </c:pt>
              </c:numCache>
            </c:numRef>
          </c:val>
          <c:extLst xmlns:c16r2="http://schemas.microsoft.com/office/drawing/2015/06/chart">
            <c:ext xmlns:c16="http://schemas.microsoft.com/office/drawing/2014/chart" uri="{C3380CC4-5D6E-409C-BE32-E72D297353CC}">
              <c16:uniqueId val="{00000001-4E6D-4352-B6A6-CCA0D0135031}"/>
            </c:ext>
          </c:extLst>
        </c:ser>
        <c:ser>
          <c:idx val="2"/>
          <c:order val="2"/>
          <c:tx>
            <c:strRef>
              <c:f>'Gráfico 2.17'!$J$9:$J$10</c:f>
              <c:strCache>
                <c:ptCount val="1"/>
                <c:pt idx="0">
                  <c:v>Microcrédito Minorista </c:v>
                </c:pt>
              </c:strCache>
            </c:strRef>
          </c:tx>
          <c:marker>
            <c:symbol val="none"/>
          </c:marker>
          <c:cat>
            <c:multiLvlStrRef>
              <c:f>'Gráfico 2.17'!$A$12:$B$44</c:f>
              <c:multiLvlStrCache>
                <c:ptCount val="33"/>
                <c:lvl>
                  <c:pt idx="0">
                    <c:v>Septiembre</c:v>
                  </c:pt>
                  <c:pt idx="1">
                    <c:v>Octubre</c:v>
                  </c:pt>
                  <c:pt idx="2">
                    <c:v>Noviembre</c:v>
                  </c:pt>
                  <c:pt idx="3">
                    <c:v>Diciembre</c:v>
                  </c:pt>
                  <c:pt idx="4">
                    <c:v>Enero</c:v>
                  </c:pt>
                  <c:pt idx="5">
                    <c:v>Febrero</c:v>
                  </c:pt>
                  <c:pt idx="6">
                    <c:v>Marzo</c:v>
                  </c:pt>
                  <c:pt idx="7">
                    <c:v>Abril</c:v>
                  </c:pt>
                  <c:pt idx="8">
                    <c:v>Mayo</c:v>
                  </c:pt>
                  <c:pt idx="9">
                    <c:v>Junio</c:v>
                  </c:pt>
                  <c:pt idx="10">
                    <c:v>Julio</c:v>
                  </c:pt>
                  <c:pt idx="11">
                    <c:v>Agosto</c:v>
                  </c:pt>
                  <c:pt idx="12">
                    <c:v>Septiembre</c:v>
                  </c:pt>
                  <c:pt idx="13">
                    <c:v>Octubre</c:v>
                  </c:pt>
                  <c:pt idx="14">
                    <c:v>Noviembre</c:v>
                  </c:pt>
                  <c:pt idx="15">
                    <c:v>Diciembre</c:v>
                  </c:pt>
                  <c:pt idx="16">
                    <c:v>Enero</c:v>
                  </c:pt>
                  <c:pt idx="17">
                    <c:v>Febrero</c:v>
                  </c:pt>
                  <c:pt idx="18">
                    <c:v>Marzo</c:v>
                  </c:pt>
                  <c:pt idx="19">
                    <c:v>Abril</c:v>
                  </c:pt>
                  <c:pt idx="20">
                    <c:v>Mayo</c:v>
                  </c:pt>
                  <c:pt idx="21">
                    <c:v>Junio</c:v>
                  </c:pt>
                  <c:pt idx="22">
                    <c:v>Julio</c:v>
                  </c:pt>
                  <c:pt idx="23">
                    <c:v>Agosto</c:v>
                  </c:pt>
                  <c:pt idx="24">
                    <c:v>Septiembre</c:v>
                  </c:pt>
                  <c:pt idx="25">
                    <c:v>Octubre</c:v>
                  </c:pt>
                  <c:pt idx="26">
                    <c:v>Noviembre</c:v>
                  </c:pt>
                  <c:pt idx="27">
                    <c:v>Diciembre</c:v>
                  </c:pt>
                  <c:pt idx="28">
                    <c:v>Enero</c:v>
                  </c:pt>
                  <c:pt idx="29">
                    <c:v>Febrero</c:v>
                  </c:pt>
                  <c:pt idx="30">
                    <c:v>Marzo</c:v>
                  </c:pt>
                  <c:pt idx="31">
                    <c:v>Abril</c:v>
                  </c:pt>
                  <c:pt idx="32">
                    <c:v>Mayo</c:v>
                  </c:pt>
                </c:lvl>
                <c:lvl>
                  <c:pt idx="0">
                    <c:v>2007</c:v>
                  </c:pt>
                  <c:pt idx="4">
                    <c:v>2008</c:v>
                  </c:pt>
                  <c:pt idx="16">
                    <c:v>2009</c:v>
                  </c:pt>
                  <c:pt idx="28">
                    <c:v>2010</c:v>
                  </c:pt>
                </c:lvl>
              </c:multiLvlStrCache>
            </c:multiLvlStrRef>
          </c:cat>
          <c:val>
            <c:numRef>
              <c:f>'Gráfico 2.17'!$J$12:$J$44</c:f>
              <c:numCache>
                <c:formatCode>#,##0.00</c:formatCode>
                <c:ptCount val="33"/>
                <c:pt idx="0">
                  <c:v>45.93</c:v>
                </c:pt>
                <c:pt idx="1">
                  <c:v>48.21</c:v>
                </c:pt>
                <c:pt idx="2">
                  <c:v>48.21</c:v>
                </c:pt>
                <c:pt idx="3">
                  <c:v>48.21</c:v>
                </c:pt>
                <c:pt idx="4">
                  <c:v>39.979999999999997</c:v>
                </c:pt>
                <c:pt idx="5">
                  <c:v>39.979999999999997</c:v>
                </c:pt>
                <c:pt idx="6">
                  <c:v>39.979999999999997</c:v>
                </c:pt>
                <c:pt idx="7">
                  <c:v>37.5</c:v>
                </c:pt>
                <c:pt idx="8">
                  <c:v>37.5</c:v>
                </c:pt>
                <c:pt idx="9">
                  <c:v>37.5</c:v>
                </c:pt>
                <c:pt idx="10">
                  <c:v>36.5</c:v>
                </c:pt>
                <c:pt idx="11">
                  <c:v>35.200000000000003</c:v>
                </c:pt>
                <c:pt idx="12">
                  <c:v>33.9</c:v>
                </c:pt>
                <c:pt idx="13">
                  <c:v>33.9</c:v>
                </c:pt>
                <c:pt idx="14">
                  <c:v>33.9</c:v>
                </c:pt>
                <c:pt idx="15">
                  <c:v>33.9</c:v>
                </c:pt>
                <c:pt idx="16">
                  <c:v>33.9</c:v>
                </c:pt>
                <c:pt idx="17">
                  <c:v>33.9</c:v>
                </c:pt>
                <c:pt idx="18">
                  <c:v>33.9</c:v>
                </c:pt>
                <c:pt idx="19">
                  <c:v>33.9</c:v>
                </c:pt>
                <c:pt idx="20">
                  <c:v>33.9</c:v>
                </c:pt>
                <c:pt idx="21">
                  <c:v>35.270000000000003</c:v>
                </c:pt>
                <c:pt idx="22">
                  <c:v>33.9</c:v>
                </c:pt>
                <c:pt idx="23">
                  <c:v>33.9</c:v>
                </c:pt>
                <c:pt idx="24">
                  <c:v>33.9</c:v>
                </c:pt>
                <c:pt idx="25">
                  <c:v>33.9</c:v>
                </c:pt>
                <c:pt idx="26">
                  <c:v>33.9</c:v>
                </c:pt>
                <c:pt idx="27">
                  <c:v>33.9</c:v>
                </c:pt>
                <c:pt idx="28">
                  <c:v>33.9</c:v>
                </c:pt>
                <c:pt idx="29">
                  <c:v>33.9</c:v>
                </c:pt>
                <c:pt idx="30">
                  <c:v>33.9</c:v>
                </c:pt>
                <c:pt idx="31">
                  <c:v>33.9</c:v>
                </c:pt>
                <c:pt idx="32">
                  <c:v>30.5</c:v>
                </c:pt>
              </c:numCache>
            </c:numRef>
          </c:val>
          <c:extLst xmlns:c16r2="http://schemas.microsoft.com/office/drawing/2015/06/chart">
            <c:ext xmlns:c16="http://schemas.microsoft.com/office/drawing/2014/chart" uri="{C3380CC4-5D6E-409C-BE32-E72D297353CC}">
              <c16:uniqueId val="{00000002-4E6D-4352-B6A6-CCA0D0135031}"/>
            </c:ext>
          </c:extLst>
        </c:ser>
        <c:marker val="1"/>
        <c:axId val="132055040"/>
        <c:axId val="132056576"/>
      </c:lineChart>
      <c:catAx>
        <c:axId val="132055040"/>
        <c:scaling>
          <c:orientation val="minMax"/>
        </c:scaling>
        <c:axPos val="b"/>
        <c:numFmt formatCode="General" sourceLinked="0"/>
        <c:tickLblPos val="nextTo"/>
        <c:spPr>
          <a:ln>
            <a:noFill/>
          </a:ln>
        </c:spPr>
        <c:txPr>
          <a:bodyPr/>
          <a:lstStyle/>
          <a:p>
            <a:pPr>
              <a:defRPr lang="es-ES" sz="700"/>
            </a:pPr>
            <a:endParaRPr lang="es-EC"/>
          </a:p>
        </c:txPr>
        <c:crossAx val="132056576"/>
        <c:crosses val="autoZero"/>
        <c:auto val="1"/>
        <c:lblAlgn val="ctr"/>
        <c:lblOffset val="100"/>
      </c:catAx>
      <c:valAx>
        <c:axId val="132056576"/>
        <c:scaling>
          <c:orientation val="minMax"/>
        </c:scaling>
        <c:axPos val="l"/>
        <c:numFmt formatCode="#,##0.00" sourceLinked="1"/>
        <c:tickLblPos val="nextTo"/>
        <c:spPr>
          <a:ln>
            <a:noFill/>
          </a:ln>
        </c:spPr>
        <c:txPr>
          <a:bodyPr/>
          <a:lstStyle/>
          <a:p>
            <a:pPr>
              <a:defRPr lang="es-ES"/>
            </a:pPr>
            <a:endParaRPr lang="es-EC"/>
          </a:p>
        </c:txPr>
        <c:crossAx val="132055040"/>
        <c:crosses val="autoZero"/>
        <c:crossBetween val="between"/>
      </c:valAx>
    </c:plotArea>
    <c:legend>
      <c:legendPos val="b"/>
      <c:txPr>
        <a:bodyPr/>
        <a:lstStyle/>
        <a:p>
          <a:pPr>
            <a:defRPr lang="es-ES" sz="700"/>
          </a:pPr>
          <a:endParaRPr lang="es-EC"/>
        </a:p>
      </c:txPr>
    </c:legend>
    <c:plotVisOnly val="1"/>
    <c:dispBlanksAs val="gap"/>
  </c:chart>
  <c:spPr>
    <a:noFill/>
    <a:ln>
      <a:noFill/>
    </a:ln>
  </c:spPr>
  <c:printSettings>
    <c:headerFooter/>
    <c:pageMargins b="0.75000000000000111" l="0.70000000000000062" r="0.70000000000000062" t="0.75000000000000111" header="0.30000000000000032" footer="0.30000000000000032"/>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lang val="es-EC"/>
  <c:chart>
    <c:autoTitleDeleted val="1"/>
    <c:plotArea>
      <c:layout/>
      <c:lineChart>
        <c:grouping val="standard"/>
        <c:ser>
          <c:idx val="0"/>
          <c:order val="0"/>
          <c:tx>
            <c:strRef>
              <c:f>'Gráfico 2.17'!$K$9</c:f>
              <c:strCache>
                <c:ptCount val="1"/>
                <c:pt idx="0">
                  <c:v>Vivienda</c:v>
                </c:pt>
              </c:strCache>
            </c:strRef>
          </c:tx>
          <c:marker>
            <c:symbol val="none"/>
          </c:marker>
          <c:cat>
            <c:multiLvlStrRef>
              <c:f>'Gráfico 2.17'!$A$12:$B$33</c:f>
              <c:multiLvlStrCache>
                <c:ptCount val="22"/>
                <c:lvl>
                  <c:pt idx="0">
                    <c:v>Septiembre</c:v>
                  </c:pt>
                  <c:pt idx="1">
                    <c:v>Octubre</c:v>
                  </c:pt>
                  <c:pt idx="2">
                    <c:v>Noviembre</c:v>
                  </c:pt>
                  <c:pt idx="3">
                    <c:v>Diciembre</c:v>
                  </c:pt>
                  <c:pt idx="4">
                    <c:v>Enero</c:v>
                  </c:pt>
                  <c:pt idx="5">
                    <c:v>Febrero</c:v>
                  </c:pt>
                  <c:pt idx="6">
                    <c:v>Marzo</c:v>
                  </c:pt>
                  <c:pt idx="7">
                    <c:v>Abril</c:v>
                  </c:pt>
                  <c:pt idx="8">
                    <c:v>Mayo</c:v>
                  </c:pt>
                  <c:pt idx="9">
                    <c:v>Junio</c:v>
                  </c:pt>
                  <c:pt idx="10">
                    <c:v>Julio</c:v>
                  </c:pt>
                  <c:pt idx="11">
                    <c:v>Agosto</c:v>
                  </c:pt>
                  <c:pt idx="12">
                    <c:v>Septiembre</c:v>
                  </c:pt>
                  <c:pt idx="13">
                    <c:v>Octubre</c:v>
                  </c:pt>
                  <c:pt idx="14">
                    <c:v>Noviembre</c:v>
                  </c:pt>
                  <c:pt idx="15">
                    <c:v>Diciembre</c:v>
                  </c:pt>
                  <c:pt idx="16">
                    <c:v>Enero</c:v>
                  </c:pt>
                  <c:pt idx="17">
                    <c:v>Febrero</c:v>
                  </c:pt>
                  <c:pt idx="18">
                    <c:v>Marzo</c:v>
                  </c:pt>
                  <c:pt idx="19">
                    <c:v>Abril</c:v>
                  </c:pt>
                  <c:pt idx="20">
                    <c:v>Mayo</c:v>
                  </c:pt>
                  <c:pt idx="21">
                    <c:v>Junio</c:v>
                  </c:pt>
                </c:lvl>
                <c:lvl>
                  <c:pt idx="0">
                    <c:v>2007</c:v>
                  </c:pt>
                  <c:pt idx="4">
                    <c:v>2008</c:v>
                  </c:pt>
                  <c:pt idx="16">
                    <c:v>2009</c:v>
                  </c:pt>
                </c:lvl>
              </c:multiLvlStrCache>
            </c:multiLvlStrRef>
          </c:cat>
          <c:val>
            <c:numRef>
              <c:f>'Gráfico 2.17'!$K$12:$K$33</c:f>
              <c:numCache>
                <c:formatCode>#,##0.00</c:formatCode>
                <c:ptCount val="22"/>
                <c:pt idx="0">
                  <c:v>14.77</c:v>
                </c:pt>
                <c:pt idx="1">
                  <c:v>14.88</c:v>
                </c:pt>
                <c:pt idx="2">
                  <c:v>14.04</c:v>
                </c:pt>
                <c:pt idx="3">
                  <c:v>14.04</c:v>
                </c:pt>
                <c:pt idx="4">
                  <c:v>13.55</c:v>
                </c:pt>
                <c:pt idx="5">
                  <c:v>13.5</c:v>
                </c:pt>
                <c:pt idx="6">
                  <c:v>13.08</c:v>
                </c:pt>
                <c:pt idx="7">
                  <c:v>12.8</c:v>
                </c:pt>
                <c:pt idx="8">
                  <c:v>12</c:v>
                </c:pt>
                <c:pt idx="9">
                  <c:v>12</c:v>
                </c:pt>
                <c:pt idx="10">
                  <c:v>11.83</c:v>
                </c:pt>
                <c:pt idx="11">
                  <c:v>11.66</c:v>
                </c:pt>
                <c:pt idx="12">
                  <c:v>11.5</c:v>
                </c:pt>
                <c:pt idx="13">
                  <c:v>11.33</c:v>
                </c:pt>
                <c:pt idx="14">
                  <c:v>11.33</c:v>
                </c:pt>
                <c:pt idx="15">
                  <c:v>11.33</c:v>
                </c:pt>
                <c:pt idx="16">
                  <c:v>11.33</c:v>
                </c:pt>
                <c:pt idx="17">
                  <c:v>11.33</c:v>
                </c:pt>
                <c:pt idx="18">
                  <c:v>11.33</c:v>
                </c:pt>
                <c:pt idx="19">
                  <c:v>11.33</c:v>
                </c:pt>
                <c:pt idx="20">
                  <c:v>11.33</c:v>
                </c:pt>
                <c:pt idx="21">
                  <c:v>11.33</c:v>
                </c:pt>
              </c:numCache>
            </c:numRef>
          </c:val>
          <c:extLst xmlns:c16r2="http://schemas.microsoft.com/office/drawing/2015/06/chart">
            <c:ext xmlns:c16="http://schemas.microsoft.com/office/drawing/2014/chart" uri="{C3380CC4-5D6E-409C-BE32-E72D297353CC}">
              <c16:uniqueId val="{00000000-530B-43E6-8B4E-EA7A761DA300}"/>
            </c:ext>
          </c:extLst>
        </c:ser>
        <c:marker val="1"/>
        <c:axId val="132088960"/>
        <c:axId val="132090496"/>
      </c:lineChart>
      <c:catAx>
        <c:axId val="132088960"/>
        <c:scaling>
          <c:orientation val="minMax"/>
        </c:scaling>
        <c:axPos val="b"/>
        <c:numFmt formatCode="General" sourceLinked="0"/>
        <c:tickLblPos val="nextTo"/>
        <c:spPr>
          <a:ln>
            <a:noFill/>
          </a:ln>
        </c:spPr>
        <c:txPr>
          <a:bodyPr/>
          <a:lstStyle/>
          <a:p>
            <a:pPr>
              <a:defRPr lang="es-ES" sz="600"/>
            </a:pPr>
            <a:endParaRPr lang="es-EC"/>
          </a:p>
        </c:txPr>
        <c:crossAx val="132090496"/>
        <c:crosses val="autoZero"/>
        <c:auto val="1"/>
        <c:lblAlgn val="ctr"/>
        <c:lblOffset val="100"/>
      </c:catAx>
      <c:valAx>
        <c:axId val="132090496"/>
        <c:scaling>
          <c:orientation val="minMax"/>
          <c:min val="6"/>
        </c:scaling>
        <c:axPos val="l"/>
        <c:numFmt formatCode="#,##0" sourceLinked="0"/>
        <c:tickLblPos val="nextTo"/>
        <c:txPr>
          <a:bodyPr/>
          <a:lstStyle/>
          <a:p>
            <a:pPr>
              <a:defRPr lang="es-ES" sz="600"/>
            </a:pPr>
            <a:endParaRPr lang="es-EC"/>
          </a:p>
        </c:txPr>
        <c:crossAx val="132088960"/>
        <c:crosses val="autoZero"/>
        <c:crossBetween val="between"/>
      </c:valAx>
      <c:spPr>
        <a:noFill/>
      </c:spPr>
    </c:plotArea>
    <c:legend>
      <c:legendPos val="t"/>
      <c:txPr>
        <a:bodyPr/>
        <a:lstStyle/>
        <a:p>
          <a:pPr>
            <a:defRPr lang="es-ES" sz="600"/>
          </a:pPr>
          <a:endParaRPr lang="es-EC"/>
        </a:p>
      </c:txPr>
    </c:legend>
    <c:plotVisOnly val="1"/>
    <c:dispBlanksAs val="gap"/>
  </c:chart>
  <c:spPr>
    <a:noFill/>
    <a:ln>
      <a:noFill/>
    </a:ln>
  </c:spPr>
  <c:txPr>
    <a:bodyPr/>
    <a:lstStyle/>
    <a:p>
      <a:pPr>
        <a:defRPr>
          <a:latin typeface="Arial Narrow" panose="020B0606020202030204" pitchFamily="34" charset="0"/>
        </a:defRPr>
      </a:pPr>
      <a:endParaRPr lang="es-EC"/>
    </a:p>
  </c:txPr>
  <c:printSettings>
    <c:headerFooter/>
    <c:pageMargins b="0.75000000000000078" l="0.70000000000000062" r="0.70000000000000062" t="0.75000000000000078" header="0.30000000000000032" footer="0.30000000000000032"/>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lang val="es-EC"/>
  <c:chart>
    <c:plotArea>
      <c:layout>
        <c:manualLayout>
          <c:layoutTarget val="inner"/>
          <c:xMode val="edge"/>
          <c:yMode val="edge"/>
          <c:x val="7.1988407699037624E-2"/>
          <c:y val="6.0659813356663754E-2"/>
          <c:w val="0.87994356340719548"/>
          <c:h val="0.71839165937591165"/>
        </c:manualLayout>
      </c:layout>
      <c:lineChart>
        <c:grouping val="standard"/>
        <c:ser>
          <c:idx val="0"/>
          <c:order val="0"/>
          <c:tx>
            <c:strRef>
              <c:f>'Gráfico 2.17'!$H$8:$H$11</c:f>
              <c:strCache>
                <c:ptCount val="1"/>
                <c:pt idx="0">
                  <c:v>Máxima Microcrédito acumulación  ampliada</c:v>
                </c:pt>
              </c:strCache>
            </c:strRef>
          </c:tx>
          <c:marker>
            <c:symbol val="none"/>
          </c:marker>
          <c:cat>
            <c:multiLvlStrRef>
              <c:f>'Gráfico 2.17'!$A$12:$B$39</c:f>
              <c:multiLvlStrCache>
                <c:ptCount val="28"/>
                <c:lvl>
                  <c:pt idx="0">
                    <c:v>Septiembre</c:v>
                  </c:pt>
                  <c:pt idx="1">
                    <c:v>Octubre</c:v>
                  </c:pt>
                  <c:pt idx="2">
                    <c:v>Noviembre</c:v>
                  </c:pt>
                  <c:pt idx="3">
                    <c:v>Diciembre</c:v>
                  </c:pt>
                  <c:pt idx="4">
                    <c:v>Enero</c:v>
                  </c:pt>
                  <c:pt idx="5">
                    <c:v>Febrero</c:v>
                  </c:pt>
                  <c:pt idx="6">
                    <c:v>Marzo</c:v>
                  </c:pt>
                  <c:pt idx="7">
                    <c:v>Abril</c:v>
                  </c:pt>
                  <c:pt idx="8">
                    <c:v>Mayo</c:v>
                  </c:pt>
                  <c:pt idx="9">
                    <c:v>Junio</c:v>
                  </c:pt>
                  <c:pt idx="10">
                    <c:v>Julio</c:v>
                  </c:pt>
                  <c:pt idx="11">
                    <c:v>Agosto</c:v>
                  </c:pt>
                  <c:pt idx="12">
                    <c:v>Septiembre</c:v>
                  </c:pt>
                  <c:pt idx="13">
                    <c:v>Octubre</c:v>
                  </c:pt>
                  <c:pt idx="14">
                    <c:v>Noviembre</c:v>
                  </c:pt>
                  <c:pt idx="15">
                    <c:v>Diciembre</c:v>
                  </c:pt>
                  <c:pt idx="16">
                    <c:v>Enero</c:v>
                  </c:pt>
                  <c:pt idx="17">
                    <c:v>Febrero</c:v>
                  </c:pt>
                  <c:pt idx="18">
                    <c:v>Marzo</c:v>
                  </c:pt>
                  <c:pt idx="19">
                    <c:v>Abril</c:v>
                  </c:pt>
                  <c:pt idx="20">
                    <c:v>Mayo</c:v>
                  </c:pt>
                  <c:pt idx="21">
                    <c:v>Junio</c:v>
                  </c:pt>
                  <c:pt idx="22">
                    <c:v>Julio</c:v>
                  </c:pt>
                  <c:pt idx="23">
                    <c:v>Agosto</c:v>
                  </c:pt>
                  <c:pt idx="24">
                    <c:v>Septiembre</c:v>
                  </c:pt>
                  <c:pt idx="25">
                    <c:v>Octubre</c:v>
                  </c:pt>
                  <c:pt idx="26">
                    <c:v>Noviembre</c:v>
                  </c:pt>
                  <c:pt idx="27">
                    <c:v>Diciembre</c:v>
                  </c:pt>
                </c:lvl>
                <c:lvl>
                  <c:pt idx="0">
                    <c:v>2007</c:v>
                  </c:pt>
                  <c:pt idx="4">
                    <c:v>2008</c:v>
                  </c:pt>
                  <c:pt idx="16">
                    <c:v>2009</c:v>
                  </c:pt>
                </c:lvl>
              </c:multiLvlStrCache>
            </c:multiLvlStrRef>
          </c:cat>
          <c:val>
            <c:numRef>
              <c:f>'Gráfico 2.17'!$H$12:$H$40</c:f>
              <c:numCache>
                <c:formatCode>#,##0.00</c:formatCode>
                <c:ptCount val="29"/>
                <c:pt idx="0">
                  <c:v>30.3</c:v>
                </c:pt>
                <c:pt idx="1">
                  <c:v>31.97</c:v>
                </c:pt>
                <c:pt idx="2">
                  <c:v>31.8</c:v>
                </c:pt>
                <c:pt idx="3">
                  <c:v>30.85</c:v>
                </c:pt>
                <c:pt idx="4">
                  <c:v>27.98</c:v>
                </c:pt>
                <c:pt idx="5">
                  <c:v>27.98</c:v>
                </c:pt>
                <c:pt idx="6">
                  <c:v>27.98</c:v>
                </c:pt>
                <c:pt idx="7">
                  <c:v>25.5</c:v>
                </c:pt>
                <c:pt idx="8">
                  <c:v>25.5</c:v>
                </c:pt>
                <c:pt idx="9">
                  <c:v>25.5</c:v>
                </c:pt>
                <c:pt idx="10">
                  <c:v>25.5</c:v>
                </c:pt>
                <c:pt idx="11">
                  <c:v>25.5</c:v>
                </c:pt>
                <c:pt idx="12">
                  <c:v>25.5</c:v>
                </c:pt>
                <c:pt idx="13">
                  <c:v>25.5</c:v>
                </c:pt>
                <c:pt idx="14">
                  <c:v>25.5</c:v>
                </c:pt>
                <c:pt idx="15">
                  <c:v>25.5</c:v>
                </c:pt>
                <c:pt idx="16">
                  <c:v>25.5</c:v>
                </c:pt>
                <c:pt idx="17">
                  <c:v>25.5</c:v>
                </c:pt>
                <c:pt idx="18">
                  <c:v>25.5</c:v>
                </c:pt>
                <c:pt idx="19">
                  <c:v>25.5</c:v>
                </c:pt>
                <c:pt idx="20">
                  <c:v>25.5</c:v>
                </c:pt>
                <c:pt idx="21">
                  <c:v>25.5</c:v>
                </c:pt>
                <c:pt idx="22">
                  <c:v>25.5</c:v>
                </c:pt>
                <c:pt idx="23">
                  <c:v>25.5</c:v>
                </c:pt>
                <c:pt idx="24">
                  <c:v>25.5</c:v>
                </c:pt>
                <c:pt idx="25">
                  <c:v>25.5</c:v>
                </c:pt>
                <c:pt idx="26">
                  <c:v>25.5</c:v>
                </c:pt>
                <c:pt idx="27">
                  <c:v>25.5</c:v>
                </c:pt>
                <c:pt idx="28">
                  <c:v>25.5</c:v>
                </c:pt>
              </c:numCache>
            </c:numRef>
          </c:val>
          <c:extLst xmlns:c16r2="http://schemas.microsoft.com/office/drawing/2015/06/chart">
            <c:ext xmlns:c16="http://schemas.microsoft.com/office/drawing/2014/chart" uri="{C3380CC4-5D6E-409C-BE32-E72D297353CC}">
              <c16:uniqueId val="{00000000-8077-4B4C-A9AD-0B57C9721B72}"/>
            </c:ext>
          </c:extLst>
        </c:ser>
        <c:ser>
          <c:idx val="1"/>
          <c:order val="1"/>
          <c:tx>
            <c:strRef>
              <c:f>'Gráfico 2.17'!$I$8:$I$11</c:f>
              <c:strCache>
                <c:ptCount val="1"/>
                <c:pt idx="0">
                  <c:v>Máxima Microcrédito acumulación simple </c:v>
                </c:pt>
              </c:strCache>
            </c:strRef>
          </c:tx>
          <c:marker>
            <c:symbol val="none"/>
          </c:marker>
          <c:cat>
            <c:multiLvlStrRef>
              <c:f>'Gráfico 2.17'!$A$12:$B$39</c:f>
              <c:multiLvlStrCache>
                <c:ptCount val="28"/>
                <c:lvl>
                  <c:pt idx="0">
                    <c:v>Septiembre</c:v>
                  </c:pt>
                  <c:pt idx="1">
                    <c:v>Octubre</c:v>
                  </c:pt>
                  <c:pt idx="2">
                    <c:v>Noviembre</c:v>
                  </c:pt>
                  <c:pt idx="3">
                    <c:v>Diciembre</c:v>
                  </c:pt>
                  <c:pt idx="4">
                    <c:v>Enero</c:v>
                  </c:pt>
                  <c:pt idx="5">
                    <c:v>Febrero</c:v>
                  </c:pt>
                  <c:pt idx="6">
                    <c:v>Marzo</c:v>
                  </c:pt>
                  <c:pt idx="7">
                    <c:v>Abril</c:v>
                  </c:pt>
                  <c:pt idx="8">
                    <c:v>Mayo</c:v>
                  </c:pt>
                  <c:pt idx="9">
                    <c:v>Junio</c:v>
                  </c:pt>
                  <c:pt idx="10">
                    <c:v>Julio</c:v>
                  </c:pt>
                  <c:pt idx="11">
                    <c:v>Agosto</c:v>
                  </c:pt>
                  <c:pt idx="12">
                    <c:v>Septiembre</c:v>
                  </c:pt>
                  <c:pt idx="13">
                    <c:v>Octubre</c:v>
                  </c:pt>
                  <c:pt idx="14">
                    <c:v>Noviembre</c:v>
                  </c:pt>
                  <c:pt idx="15">
                    <c:v>Diciembre</c:v>
                  </c:pt>
                  <c:pt idx="16">
                    <c:v>Enero</c:v>
                  </c:pt>
                  <c:pt idx="17">
                    <c:v>Febrero</c:v>
                  </c:pt>
                  <c:pt idx="18">
                    <c:v>Marzo</c:v>
                  </c:pt>
                  <c:pt idx="19">
                    <c:v>Abril</c:v>
                  </c:pt>
                  <c:pt idx="20">
                    <c:v>Mayo</c:v>
                  </c:pt>
                  <c:pt idx="21">
                    <c:v>Junio</c:v>
                  </c:pt>
                  <c:pt idx="22">
                    <c:v>Julio</c:v>
                  </c:pt>
                  <c:pt idx="23">
                    <c:v>Agosto</c:v>
                  </c:pt>
                  <c:pt idx="24">
                    <c:v>Septiembre</c:v>
                  </c:pt>
                  <c:pt idx="25">
                    <c:v>Octubre</c:v>
                  </c:pt>
                  <c:pt idx="26">
                    <c:v>Noviembre</c:v>
                  </c:pt>
                  <c:pt idx="27">
                    <c:v>Diciembre</c:v>
                  </c:pt>
                </c:lvl>
                <c:lvl>
                  <c:pt idx="0">
                    <c:v>2007</c:v>
                  </c:pt>
                  <c:pt idx="4">
                    <c:v>2008</c:v>
                  </c:pt>
                  <c:pt idx="16">
                    <c:v>2009</c:v>
                  </c:pt>
                </c:lvl>
              </c:multiLvlStrCache>
            </c:multiLvlStrRef>
          </c:cat>
          <c:val>
            <c:numRef>
              <c:f>'Gráfico 2.17'!$I$12:$I$39</c:f>
              <c:numCache>
                <c:formatCode>#,##0.00</c:formatCode>
                <c:ptCount val="28"/>
                <c:pt idx="0">
                  <c:v>43.85</c:v>
                </c:pt>
                <c:pt idx="1">
                  <c:v>50.86</c:v>
                </c:pt>
                <c:pt idx="2">
                  <c:v>50.57</c:v>
                </c:pt>
                <c:pt idx="3">
                  <c:v>49.81</c:v>
                </c:pt>
                <c:pt idx="4">
                  <c:v>38.979999999999997</c:v>
                </c:pt>
                <c:pt idx="5">
                  <c:v>38.979999999999997</c:v>
                </c:pt>
                <c:pt idx="6">
                  <c:v>38.979999999999997</c:v>
                </c:pt>
                <c:pt idx="7">
                  <c:v>36.5</c:v>
                </c:pt>
                <c:pt idx="8">
                  <c:v>36.5</c:v>
                </c:pt>
                <c:pt idx="9">
                  <c:v>36.5</c:v>
                </c:pt>
                <c:pt idx="10">
                  <c:v>35.5</c:v>
                </c:pt>
                <c:pt idx="11">
                  <c:v>34.4</c:v>
                </c:pt>
                <c:pt idx="12">
                  <c:v>33.299999999999997</c:v>
                </c:pt>
                <c:pt idx="13">
                  <c:v>33.299999999999997</c:v>
                </c:pt>
                <c:pt idx="14">
                  <c:v>33.299999999999997</c:v>
                </c:pt>
                <c:pt idx="15">
                  <c:v>33.299999999999997</c:v>
                </c:pt>
                <c:pt idx="16">
                  <c:v>33.299999999999997</c:v>
                </c:pt>
                <c:pt idx="17">
                  <c:v>33.299999999999997</c:v>
                </c:pt>
                <c:pt idx="18">
                  <c:v>33.299999999999997</c:v>
                </c:pt>
                <c:pt idx="19">
                  <c:v>33.299999999999997</c:v>
                </c:pt>
                <c:pt idx="20">
                  <c:v>33.299999999999997</c:v>
                </c:pt>
                <c:pt idx="21">
                  <c:v>33.299999999999997</c:v>
                </c:pt>
                <c:pt idx="22">
                  <c:v>33.299999999999997</c:v>
                </c:pt>
                <c:pt idx="23">
                  <c:v>33.299999999999997</c:v>
                </c:pt>
                <c:pt idx="24">
                  <c:v>33.299999999999997</c:v>
                </c:pt>
                <c:pt idx="25">
                  <c:v>33.299999999999997</c:v>
                </c:pt>
                <c:pt idx="26">
                  <c:v>33.299999999999997</c:v>
                </c:pt>
                <c:pt idx="27">
                  <c:v>33.299999999999997</c:v>
                </c:pt>
              </c:numCache>
            </c:numRef>
          </c:val>
          <c:extLst xmlns:c16r2="http://schemas.microsoft.com/office/drawing/2015/06/chart">
            <c:ext xmlns:c16="http://schemas.microsoft.com/office/drawing/2014/chart" uri="{C3380CC4-5D6E-409C-BE32-E72D297353CC}">
              <c16:uniqueId val="{00000001-8077-4B4C-A9AD-0B57C9721B72}"/>
            </c:ext>
          </c:extLst>
        </c:ser>
        <c:ser>
          <c:idx val="2"/>
          <c:order val="2"/>
          <c:tx>
            <c:strRef>
              <c:f>'Gráfico 2.17'!$J$8:$J$10</c:f>
              <c:strCache>
                <c:ptCount val="1"/>
                <c:pt idx="0">
                  <c:v>Máxima Microcrédito Minorista </c:v>
                </c:pt>
              </c:strCache>
            </c:strRef>
          </c:tx>
          <c:marker>
            <c:symbol val="none"/>
          </c:marker>
          <c:cat>
            <c:multiLvlStrRef>
              <c:f>'Gráfico 2.17'!$A$12:$B$39</c:f>
              <c:multiLvlStrCache>
                <c:ptCount val="28"/>
                <c:lvl>
                  <c:pt idx="0">
                    <c:v>Septiembre</c:v>
                  </c:pt>
                  <c:pt idx="1">
                    <c:v>Octubre</c:v>
                  </c:pt>
                  <c:pt idx="2">
                    <c:v>Noviembre</c:v>
                  </c:pt>
                  <c:pt idx="3">
                    <c:v>Diciembre</c:v>
                  </c:pt>
                  <c:pt idx="4">
                    <c:v>Enero</c:v>
                  </c:pt>
                  <c:pt idx="5">
                    <c:v>Febrero</c:v>
                  </c:pt>
                  <c:pt idx="6">
                    <c:v>Marzo</c:v>
                  </c:pt>
                  <c:pt idx="7">
                    <c:v>Abril</c:v>
                  </c:pt>
                  <c:pt idx="8">
                    <c:v>Mayo</c:v>
                  </c:pt>
                  <c:pt idx="9">
                    <c:v>Junio</c:v>
                  </c:pt>
                  <c:pt idx="10">
                    <c:v>Julio</c:v>
                  </c:pt>
                  <c:pt idx="11">
                    <c:v>Agosto</c:v>
                  </c:pt>
                  <c:pt idx="12">
                    <c:v>Septiembre</c:v>
                  </c:pt>
                  <c:pt idx="13">
                    <c:v>Octubre</c:v>
                  </c:pt>
                  <c:pt idx="14">
                    <c:v>Noviembre</c:v>
                  </c:pt>
                  <c:pt idx="15">
                    <c:v>Diciembre</c:v>
                  </c:pt>
                  <c:pt idx="16">
                    <c:v>Enero</c:v>
                  </c:pt>
                  <c:pt idx="17">
                    <c:v>Febrero</c:v>
                  </c:pt>
                  <c:pt idx="18">
                    <c:v>Marzo</c:v>
                  </c:pt>
                  <c:pt idx="19">
                    <c:v>Abril</c:v>
                  </c:pt>
                  <c:pt idx="20">
                    <c:v>Mayo</c:v>
                  </c:pt>
                  <c:pt idx="21">
                    <c:v>Junio</c:v>
                  </c:pt>
                  <c:pt idx="22">
                    <c:v>Julio</c:v>
                  </c:pt>
                  <c:pt idx="23">
                    <c:v>Agosto</c:v>
                  </c:pt>
                  <c:pt idx="24">
                    <c:v>Septiembre</c:v>
                  </c:pt>
                  <c:pt idx="25">
                    <c:v>Octubre</c:v>
                  </c:pt>
                  <c:pt idx="26">
                    <c:v>Noviembre</c:v>
                  </c:pt>
                  <c:pt idx="27">
                    <c:v>Diciembre</c:v>
                  </c:pt>
                </c:lvl>
                <c:lvl>
                  <c:pt idx="0">
                    <c:v>2007</c:v>
                  </c:pt>
                  <c:pt idx="4">
                    <c:v>2008</c:v>
                  </c:pt>
                  <c:pt idx="16">
                    <c:v>2009</c:v>
                  </c:pt>
                </c:lvl>
              </c:multiLvlStrCache>
            </c:multiLvlStrRef>
          </c:cat>
          <c:val>
            <c:numRef>
              <c:f>'Gráfico 2.17'!$J$12:$J$39</c:f>
              <c:numCache>
                <c:formatCode>#,##0.00</c:formatCode>
                <c:ptCount val="28"/>
                <c:pt idx="0">
                  <c:v>45.93</c:v>
                </c:pt>
                <c:pt idx="1">
                  <c:v>48.21</c:v>
                </c:pt>
                <c:pt idx="2">
                  <c:v>48.21</c:v>
                </c:pt>
                <c:pt idx="3">
                  <c:v>48.21</c:v>
                </c:pt>
                <c:pt idx="4">
                  <c:v>39.979999999999997</c:v>
                </c:pt>
                <c:pt idx="5">
                  <c:v>39.979999999999997</c:v>
                </c:pt>
                <c:pt idx="6">
                  <c:v>39.979999999999997</c:v>
                </c:pt>
                <c:pt idx="7">
                  <c:v>37.5</c:v>
                </c:pt>
                <c:pt idx="8">
                  <c:v>37.5</c:v>
                </c:pt>
                <c:pt idx="9">
                  <c:v>37.5</c:v>
                </c:pt>
                <c:pt idx="10">
                  <c:v>36.5</c:v>
                </c:pt>
                <c:pt idx="11">
                  <c:v>35.200000000000003</c:v>
                </c:pt>
                <c:pt idx="12">
                  <c:v>33.9</c:v>
                </c:pt>
                <c:pt idx="13">
                  <c:v>33.9</c:v>
                </c:pt>
                <c:pt idx="14">
                  <c:v>33.9</c:v>
                </c:pt>
                <c:pt idx="15">
                  <c:v>33.9</c:v>
                </c:pt>
                <c:pt idx="16">
                  <c:v>33.9</c:v>
                </c:pt>
                <c:pt idx="17">
                  <c:v>33.9</c:v>
                </c:pt>
                <c:pt idx="18">
                  <c:v>33.9</c:v>
                </c:pt>
                <c:pt idx="19">
                  <c:v>33.9</c:v>
                </c:pt>
                <c:pt idx="20">
                  <c:v>33.9</c:v>
                </c:pt>
                <c:pt idx="21">
                  <c:v>35.270000000000003</c:v>
                </c:pt>
                <c:pt idx="22">
                  <c:v>33.9</c:v>
                </c:pt>
                <c:pt idx="23">
                  <c:v>33.9</c:v>
                </c:pt>
                <c:pt idx="24">
                  <c:v>33.9</c:v>
                </c:pt>
                <c:pt idx="25">
                  <c:v>33.9</c:v>
                </c:pt>
                <c:pt idx="26">
                  <c:v>33.9</c:v>
                </c:pt>
                <c:pt idx="27">
                  <c:v>33.9</c:v>
                </c:pt>
              </c:numCache>
            </c:numRef>
          </c:val>
          <c:extLst xmlns:c16r2="http://schemas.microsoft.com/office/drawing/2015/06/chart">
            <c:ext xmlns:c16="http://schemas.microsoft.com/office/drawing/2014/chart" uri="{C3380CC4-5D6E-409C-BE32-E72D297353CC}">
              <c16:uniqueId val="{00000002-8077-4B4C-A9AD-0B57C9721B72}"/>
            </c:ext>
          </c:extLst>
        </c:ser>
        <c:marker val="1"/>
        <c:axId val="132115456"/>
        <c:axId val="132117248"/>
      </c:lineChart>
      <c:catAx>
        <c:axId val="132115456"/>
        <c:scaling>
          <c:orientation val="minMax"/>
        </c:scaling>
        <c:axPos val="b"/>
        <c:numFmt formatCode="General" sourceLinked="0"/>
        <c:tickLblPos val="nextTo"/>
        <c:spPr>
          <a:ln>
            <a:noFill/>
          </a:ln>
        </c:spPr>
        <c:txPr>
          <a:bodyPr/>
          <a:lstStyle/>
          <a:p>
            <a:pPr>
              <a:defRPr lang="es-ES" sz="600"/>
            </a:pPr>
            <a:endParaRPr lang="es-EC"/>
          </a:p>
        </c:txPr>
        <c:crossAx val="132117248"/>
        <c:crosses val="autoZero"/>
        <c:auto val="1"/>
        <c:lblAlgn val="ctr"/>
        <c:lblOffset val="100"/>
      </c:catAx>
      <c:valAx>
        <c:axId val="132117248"/>
        <c:scaling>
          <c:orientation val="minMax"/>
        </c:scaling>
        <c:axPos val="l"/>
        <c:numFmt formatCode="#,##0" sourceLinked="0"/>
        <c:tickLblPos val="nextTo"/>
        <c:txPr>
          <a:bodyPr/>
          <a:lstStyle/>
          <a:p>
            <a:pPr>
              <a:defRPr lang="es-ES" sz="600"/>
            </a:pPr>
            <a:endParaRPr lang="es-EC"/>
          </a:p>
        </c:txPr>
        <c:crossAx val="132115456"/>
        <c:crosses val="autoZero"/>
        <c:crossBetween val="between"/>
      </c:valAx>
      <c:spPr>
        <a:noFill/>
      </c:spPr>
    </c:plotArea>
    <c:legend>
      <c:legendPos val="t"/>
      <c:layout>
        <c:manualLayout>
          <c:xMode val="edge"/>
          <c:yMode val="edge"/>
          <c:x val="0.25627481481481518"/>
          <c:y val="1.892929292929293E-3"/>
          <c:w val="0.58840131164407761"/>
          <c:h val="0.32713684551360328"/>
        </c:manualLayout>
      </c:layout>
      <c:txPr>
        <a:bodyPr/>
        <a:lstStyle/>
        <a:p>
          <a:pPr>
            <a:defRPr lang="es-ES" sz="600"/>
          </a:pPr>
          <a:endParaRPr lang="es-EC"/>
        </a:p>
      </c:txPr>
    </c:legend>
    <c:plotVisOnly val="1"/>
    <c:dispBlanksAs val="gap"/>
  </c:chart>
  <c:spPr>
    <a:noFill/>
    <a:ln>
      <a:noFill/>
    </a:ln>
  </c:spPr>
  <c:txPr>
    <a:bodyPr/>
    <a:lstStyle/>
    <a:p>
      <a:pPr>
        <a:defRPr>
          <a:latin typeface="Arial Narrow" panose="020B0606020202030204" pitchFamily="34" charset="0"/>
        </a:defRPr>
      </a:pPr>
      <a:endParaRPr lang="es-EC"/>
    </a:p>
  </c:txPr>
  <c:printSettings>
    <c:headerFooter/>
    <c:pageMargins b="0.75000000000000089" l="0.70000000000000062" r="0.70000000000000062" t="0.75000000000000089" header="0.30000000000000032" footer="0.30000000000000032"/>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lang val="es-EC"/>
  <c:chart>
    <c:autoTitleDeleted val="1"/>
    <c:plotArea>
      <c:layout>
        <c:manualLayout>
          <c:layoutTarget val="inner"/>
          <c:xMode val="edge"/>
          <c:yMode val="edge"/>
          <c:x val="0.10259776902887142"/>
          <c:y val="5.0925925925925923E-2"/>
          <c:w val="0.8362911198600177"/>
          <c:h val="0.60015602216389741"/>
        </c:manualLayout>
      </c:layout>
      <c:barChart>
        <c:barDir val="col"/>
        <c:grouping val="stacked"/>
        <c:ser>
          <c:idx val="0"/>
          <c:order val="0"/>
          <c:tx>
            <c:strRef>
              <c:f>'Gráfico 2.18'!$F$4</c:f>
              <c:strCache>
                <c:ptCount val="1"/>
                <c:pt idx="0">
                  <c:v>Reserva Local</c:v>
                </c:pt>
              </c:strCache>
            </c:strRef>
          </c:tx>
          <c:spPr>
            <a:solidFill>
              <a:schemeClr val="accent1"/>
            </a:solidFill>
            <a:ln>
              <a:noFill/>
            </a:ln>
            <a:effectLst/>
          </c:spPr>
          <c:cat>
            <c:numRef>
              <c:f>'Gráfico 2.18'!$A$5:$A$266</c:f>
              <c:numCache>
                <c:formatCode>[$-C0A]mmm\-yy;@</c:formatCode>
                <c:ptCount val="262"/>
                <c:pt idx="0">
                  <c:v>40345</c:v>
                </c:pt>
                <c:pt idx="1">
                  <c:v>40359</c:v>
                </c:pt>
                <c:pt idx="2">
                  <c:v>40373</c:v>
                </c:pt>
                <c:pt idx="3">
                  <c:v>40387</c:v>
                </c:pt>
                <c:pt idx="4">
                  <c:v>40401</c:v>
                </c:pt>
                <c:pt idx="5">
                  <c:v>40415</c:v>
                </c:pt>
                <c:pt idx="6">
                  <c:v>40429</c:v>
                </c:pt>
                <c:pt idx="7">
                  <c:v>40443</c:v>
                </c:pt>
                <c:pt idx="8">
                  <c:v>40457</c:v>
                </c:pt>
                <c:pt idx="9">
                  <c:v>40471</c:v>
                </c:pt>
                <c:pt idx="10">
                  <c:v>40485</c:v>
                </c:pt>
                <c:pt idx="11">
                  <c:v>40499</c:v>
                </c:pt>
                <c:pt idx="12">
                  <c:v>40513</c:v>
                </c:pt>
                <c:pt idx="13">
                  <c:v>40527</c:v>
                </c:pt>
                <c:pt idx="14">
                  <c:v>40541</c:v>
                </c:pt>
                <c:pt idx="15">
                  <c:v>40555</c:v>
                </c:pt>
                <c:pt idx="16">
                  <c:v>40569</c:v>
                </c:pt>
                <c:pt idx="17">
                  <c:v>40583</c:v>
                </c:pt>
                <c:pt idx="18">
                  <c:v>40597</c:v>
                </c:pt>
                <c:pt idx="19">
                  <c:v>40611</c:v>
                </c:pt>
                <c:pt idx="20">
                  <c:v>40625</c:v>
                </c:pt>
                <c:pt idx="21">
                  <c:v>40639</c:v>
                </c:pt>
                <c:pt idx="22">
                  <c:v>40653</c:v>
                </c:pt>
                <c:pt idx="23">
                  <c:v>40667</c:v>
                </c:pt>
                <c:pt idx="24">
                  <c:v>40681</c:v>
                </c:pt>
                <c:pt idx="25">
                  <c:v>40695</c:v>
                </c:pt>
                <c:pt idx="26">
                  <c:v>40709</c:v>
                </c:pt>
                <c:pt idx="27">
                  <c:v>40723</c:v>
                </c:pt>
                <c:pt idx="28">
                  <c:v>40737</c:v>
                </c:pt>
                <c:pt idx="29">
                  <c:v>40751</c:v>
                </c:pt>
                <c:pt idx="30">
                  <c:v>40765</c:v>
                </c:pt>
                <c:pt idx="31">
                  <c:v>40779</c:v>
                </c:pt>
                <c:pt idx="32">
                  <c:v>40793</c:v>
                </c:pt>
                <c:pt idx="33">
                  <c:v>40807</c:v>
                </c:pt>
                <c:pt idx="34">
                  <c:v>40821</c:v>
                </c:pt>
                <c:pt idx="35">
                  <c:v>40835</c:v>
                </c:pt>
                <c:pt idx="36">
                  <c:v>40849</c:v>
                </c:pt>
                <c:pt idx="37">
                  <c:v>40863</c:v>
                </c:pt>
                <c:pt idx="38">
                  <c:v>40877</c:v>
                </c:pt>
                <c:pt idx="39">
                  <c:v>40891</c:v>
                </c:pt>
                <c:pt idx="40">
                  <c:v>40905</c:v>
                </c:pt>
                <c:pt idx="41">
                  <c:v>40919</c:v>
                </c:pt>
                <c:pt idx="42">
                  <c:v>40933</c:v>
                </c:pt>
                <c:pt idx="43">
                  <c:v>40947</c:v>
                </c:pt>
                <c:pt idx="44">
                  <c:v>40961</c:v>
                </c:pt>
                <c:pt idx="45">
                  <c:v>40975</c:v>
                </c:pt>
                <c:pt idx="46">
                  <c:v>40989</c:v>
                </c:pt>
                <c:pt idx="47">
                  <c:v>41003</c:v>
                </c:pt>
                <c:pt idx="48">
                  <c:v>41017</c:v>
                </c:pt>
                <c:pt idx="49">
                  <c:v>41031</c:v>
                </c:pt>
                <c:pt idx="50">
                  <c:v>41045</c:v>
                </c:pt>
                <c:pt idx="51">
                  <c:v>41059</c:v>
                </c:pt>
                <c:pt idx="52">
                  <c:v>41073</c:v>
                </c:pt>
                <c:pt idx="53">
                  <c:v>41087</c:v>
                </c:pt>
                <c:pt idx="54">
                  <c:v>41101</c:v>
                </c:pt>
                <c:pt idx="55">
                  <c:v>41115</c:v>
                </c:pt>
                <c:pt idx="56">
                  <c:v>41129</c:v>
                </c:pt>
                <c:pt idx="57">
                  <c:v>41143</c:v>
                </c:pt>
                <c:pt idx="58">
                  <c:v>41157</c:v>
                </c:pt>
                <c:pt idx="59">
                  <c:v>41171</c:v>
                </c:pt>
                <c:pt idx="60">
                  <c:v>41185</c:v>
                </c:pt>
                <c:pt idx="61">
                  <c:v>41199</c:v>
                </c:pt>
                <c:pt idx="62">
                  <c:v>41213</c:v>
                </c:pt>
                <c:pt idx="63">
                  <c:v>41227</c:v>
                </c:pt>
                <c:pt idx="64">
                  <c:v>41241</c:v>
                </c:pt>
                <c:pt idx="65">
                  <c:v>41255</c:v>
                </c:pt>
                <c:pt idx="66">
                  <c:v>41269</c:v>
                </c:pt>
                <c:pt idx="67">
                  <c:v>41283</c:v>
                </c:pt>
                <c:pt idx="68">
                  <c:v>41297</c:v>
                </c:pt>
                <c:pt idx="69">
                  <c:v>41311</c:v>
                </c:pt>
                <c:pt idx="70">
                  <c:v>41325</c:v>
                </c:pt>
                <c:pt idx="71">
                  <c:v>41339</c:v>
                </c:pt>
                <c:pt idx="72">
                  <c:v>41353</c:v>
                </c:pt>
                <c:pt idx="73">
                  <c:v>41367</c:v>
                </c:pt>
                <c:pt idx="74">
                  <c:v>41381</c:v>
                </c:pt>
                <c:pt idx="75">
                  <c:v>41395</c:v>
                </c:pt>
                <c:pt idx="76">
                  <c:v>41409</c:v>
                </c:pt>
                <c:pt idx="77">
                  <c:v>41423</c:v>
                </c:pt>
                <c:pt idx="78">
                  <c:v>41437</c:v>
                </c:pt>
                <c:pt idx="79">
                  <c:v>41451</c:v>
                </c:pt>
                <c:pt idx="80">
                  <c:v>41465</c:v>
                </c:pt>
                <c:pt idx="81">
                  <c:v>41479</c:v>
                </c:pt>
                <c:pt idx="82">
                  <c:v>41493</c:v>
                </c:pt>
                <c:pt idx="83">
                  <c:v>41507</c:v>
                </c:pt>
                <c:pt idx="84">
                  <c:v>41521</c:v>
                </c:pt>
                <c:pt idx="85">
                  <c:v>41535</c:v>
                </c:pt>
                <c:pt idx="86">
                  <c:v>41549</c:v>
                </c:pt>
                <c:pt idx="87">
                  <c:v>41563</c:v>
                </c:pt>
                <c:pt idx="88">
                  <c:v>41577</c:v>
                </c:pt>
                <c:pt idx="89">
                  <c:v>41591</c:v>
                </c:pt>
                <c:pt idx="90">
                  <c:v>41605</c:v>
                </c:pt>
                <c:pt idx="91">
                  <c:v>41619</c:v>
                </c:pt>
                <c:pt idx="92">
                  <c:v>41633</c:v>
                </c:pt>
                <c:pt idx="93">
                  <c:v>41647</c:v>
                </c:pt>
                <c:pt idx="94">
                  <c:v>41661</c:v>
                </c:pt>
                <c:pt idx="95">
                  <c:v>41675</c:v>
                </c:pt>
                <c:pt idx="96">
                  <c:v>41689</c:v>
                </c:pt>
                <c:pt idx="97">
                  <c:v>41703</c:v>
                </c:pt>
                <c:pt idx="98">
                  <c:v>41717</c:v>
                </c:pt>
                <c:pt idx="99">
                  <c:v>41731</c:v>
                </c:pt>
                <c:pt idx="100">
                  <c:v>41745</c:v>
                </c:pt>
                <c:pt idx="101">
                  <c:v>41759</c:v>
                </c:pt>
                <c:pt idx="102">
                  <c:v>41773</c:v>
                </c:pt>
                <c:pt idx="103">
                  <c:v>41787</c:v>
                </c:pt>
                <c:pt idx="104">
                  <c:v>41801</c:v>
                </c:pt>
                <c:pt idx="105">
                  <c:v>41815</c:v>
                </c:pt>
                <c:pt idx="106">
                  <c:v>41829</c:v>
                </c:pt>
                <c:pt idx="107">
                  <c:v>41843</c:v>
                </c:pt>
                <c:pt idx="108">
                  <c:v>41857</c:v>
                </c:pt>
                <c:pt idx="109">
                  <c:v>41871</c:v>
                </c:pt>
                <c:pt idx="110">
                  <c:v>41885</c:v>
                </c:pt>
                <c:pt idx="111">
                  <c:v>41899</c:v>
                </c:pt>
                <c:pt idx="112">
                  <c:v>41913</c:v>
                </c:pt>
                <c:pt idx="113">
                  <c:v>41927</c:v>
                </c:pt>
                <c:pt idx="114">
                  <c:v>41941</c:v>
                </c:pt>
                <c:pt idx="115">
                  <c:v>41955</c:v>
                </c:pt>
                <c:pt idx="116">
                  <c:v>41969</c:v>
                </c:pt>
                <c:pt idx="117">
                  <c:v>41983</c:v>
                </c:pt>
                <c:pt idx="118">
                  <c:v>41997</c:v>
                </c:pt>
                <c:pt idx="119">
                  <c:v>42011</c:v>
                </c:pt>
                <c:pt idx="120">
                  <c:v>42025</c:v>
                </c:pt>
                <c:pt idx="121">
                  <c:v>42039</c:v>
                </c:pt>
                <c:pt idx="122">
                  <c:v>42053</c:v>
                </c:pt>
                <c:pt idx="123">
                  <c:v>42067</c:v>
                </c:pt>
                <c:pt idx="124">
                  <c:v>42081</c:v>
                </c:pt>
                <c:pt idx="125">
                  <c:v>42095</c:v>
                </c:pt>
                <c:pt idx="126">
                  <c:v>42109</c:v>
                </c:pt>
                <c:pt idx="127">
                  <c:v>42123</c:v>
                </c:pt>
                <c:pt idx="128">
                  <c:v>42137</c:v>
                </c:pt>
                <c:pt idx="129">
                  <c:v>42151</c:v>
                </c:pt>
                <c:pt idx="130">
                  <c:v>42165</c:v>
                </c:pt>
                <c:pt idx="131">
                  <c:v>42179</c:v>
                </c:pt>
                <c:pt idx="132">
                  <c:v>42193</c:v>
                </c:pt>
                <c:pt idx="133">
                  <c:v>42207</c:v>
                </c:pt>
                <c:pt idx="134">
                  <c:v>42221</c:v>
                </c:pt>
                <c:pt idx="135">
                  <c:v>42235</c:v>
                </c:pt>
                <c:pt idx="136">
                  <c:v>42249</c:v>
                </c:pt>
                <c:pt idx="137">
                  <c:v>42263</c:v>
                </c:pt>
                <c:pt idx="138">
                  <c:v>42277</c:v>
                </c:pt>
                <c:pt idx="139">
                  <c:v>42291</c:v>
                </c:pt>
                <c:pt idx="140">
                  <c:v>42305</c:v>
                </c:pt>
                <c:pt idx="141">
                  <c:v>42319</c:v>
                </c:pt>
                <c:pt idx="142">
                  <c:v>42333</c:v>
                </c:pt>
                <c:pt idx="143">
                  <c:v>42347</c:v>
                </c:pt>
                <c:pt idx="144">
                  <c:v>42361</c:v>
                </c:pt>
                <c:pt idx="145">
                  <c:v>42375</c:v>
                </c:pt>
                <c:pt idx="146">
                  <c:v>42389</c:v>
                </c:pt>
                <c:pt idx="147">
                  <c:v>42403</c:v>
                </c:pt>
                <c:pt idx="148">
                  <c:v>42417</c:v>
                </c:pt>
                <c:pt idx="149">
                  <c:v>42431</c:v>
                </c:pt>
                <c:pt idx="150">
                  <c:v>42445</c:v>
                </c:pt>
                <c:pt idx="151">
                  <c:v>42459</c:v>
                </c:pt>
                <c:pt idx="152">
                  <c:v>42473</c:v>
                </c:pt>
                <c:pt idx="153">
                  <c:v>42487</c:v>
                </c:pt>
                <c:pt idx="154">
                  <c:v>42501</c:v>
                </c:pt>
                <c:pt idx="155">
                  <c:v>42515</c:v>
                </c:pt>
                <c:pt idx="156">
                  <c:v>42529</c:v>
                </c:pt>
                <c:pt idx="157">
                  <c:v>42543</c:v>
                </c:pt>
                <c:pt idx="158">
                  <c:v>42557</c:v>
                </c:pt>
                <c:pt idx="159">
                  <c:v>42571</c:v>
                </c:pt>
                <c:pt idx="160">
                  <c:v>42585</c:v>
                </c:pt>
                <c:pt idx="161">
                  <c:v>42599</c:v>
                </c:pt>
                <c:pt idx="162">
                  <c:v>42613</c:v>
                </c:pt>
                <c:pt idx="163">
                  <c:v>42627</c:v>
                </c:pt>
                <c:pt idx="164">
                  <c:v>42641</c:v>
                </c:pt>
                <c:pt idx="165">
                  <c:v>42655</c:v>
                </c:pt>
                <c:pt idx="166">
                  <c:v>42669</c:v>
                </c:pt>
                <c:pt idx="167">
                  <c:v>42683</c:v>
                </c:pt>
                <c:pt idx="168">
                  <c:v>42697</c:v>
                </c:pt>
                <c:pt idx="169">
                  <c:v>42711</c:v>
                </c:pt>
                <c:pt idx="170">
                  <c:v>42725</c:v>
                </c:pt>
                <c:pt idx="171">
                  <c:v>42739</c:v>
                </c:pt>
                <c:pt idx="172">
                  <c:v>42753</c:v>
                </c:pt>
                <c:pt idx="173">
                  <c:v>42767</c:v>
                </c:pt>
                <c:pt idx="174">
                  <c:v>42781</c:v>
                </c:pt>
                <c:pt idx="175">
                  <c:v>42795</c:v>
                </c:pt>
                <c:pt idx="176">
                  <c:v>42809</c:v>
                </c:pt>
                <c:pt idx="177">
                  <c:v>42823</c:v>
                </c:pt>
                <c:pt idx="178">
                  <c:v>42837</c:v>
                </c:pt>
                <c:pt idx="179">
                  <c:v>42851</c:v>
                </c:pt>
                <c:pt idx="180">
                  <c:v>42865</c:v>
                </c:pt>
                <c:pt idx="181">
                  <c:v>42879</c:v>
                </c:pt>
                <c:pt idx="182">
                  <c:v>42893</c:v>
                </c:pt>
                <c:pt idx="183">
                  <c:v>42907</c:v>
                </c:pt>
                <c:pt idx="184">
                  <c:v>42921</c:v>
                </c:pt>
                <c:pt idx="185">
                  <c:v>42935</c:v>
                </c:pt>
                <c:pt idx="186">
                  <c:v>42949</c:v>
                </c:pt>
                <c:pt idx="187">
                  <c:v>42963</c:v>
                </c:pt>
                <c:pt idx="188">
                  <c:v>42977</c:v>
                </c:pt>
                <c:pt idx="189">
                  <c:v>42991</c:v>
                </c:pt>
                <c:pt idx="190">
                  <c:v>43005</c:v>
                </c:pt>
                <c:pt idx="191">
                  <c:v>43019</c:v>
                </c:pt>
                <c:pt idx="192">
                  <c:v>43033</c:v>
                </c:pt>
                <c:pt idx="193">
                  <c:v>43047</c:v>
                </c:pt>
                <c:pt idx="194">
                  <c:v>43061</c:v>
                </c:pt>
                <c:pt idx="195">
                  <c:v>43075</c:v>
                </c:pt>
                <c:pt idx="196">
                  <c:v>43089</c:v>
                </c:pt>
                <c:pt idx="197">
                  <c:v>43103</c:v>
                </c:pt>
                <c:pt idx="198">
                  <c:v>43117</c:v>
                </c:pt>
                <c:pt idx="199">
                  <c:v>43131</c:v>
                </c:pt>
                <c:pt idx="200">
                  <c:v>43145</c:v>
                </c:pt>
                <c:pt idx="201">
                  <c:v>43159</c:v>
                </c:pt>
                <c:pt idx="202">
                  <c:v>43173</c:v>
                </c:pt>
                <c:pt idx="203">
                  <c:v>43187</c:v>
                </c:pt>
                <c:pt idx="204">
                  <c:v>43201</c:v>
                </c:pt>
                <c:pt idx="205">
                  <c:v>43215</c:v>
                </c:pt>
                <c:pt idx="206">
                  <c:v>43229</c:v>
                </c:pt>
                <c:pt idx="207">
                  <c:v>43243</c:v>
                </c:pt>
                <c:pt idx="208">
                  <c:v>43257</c:v>
                </c:pt>
                <c:pt idx="209">
                  <c:v>43271</c:v>
                </c:pt>
                <c:pt idx="210">
                  <c:v>43285</c:v>
                </c:pt>
                <c:pt idx="211">
                  <c:v>43299</c:v>
                </c:pt>
                <c:pt idx="212">
                  <c:v>43313</c:v>
                </c:pt>
                <c:pt idx="213">
                  <c:v>43327</c:v>
                </c:pt>
                <c:pt idx="214">
                  <c:v>43341</c:v>
                </c:pt>
                <c:pt idx="215">
                  <c:v>43355</c:v>
                </c:pt>
                <c:pt idx="216">
                  <c:v>43369</c:v>
                </c:pt>
                <c:pt idx="217">
                  <c:v>43383</c:v>
                </c:pt>
                <c:pt idx="218">
                  <c:v>43397</c:v>
                </c:pt>
                <c:pt idx="219">
                  <c:v>43411</c:v>
                </c:pt>
                <c:pt idx="220">
                  <c:v>43425</c:v>
                </c:pt>
                <c:pt idx="221">
                  <c:v>43439</c:v>
                </c:pt>
                <c:pt idx="222">
                  <c:v>43453</c:v>
                </c:pt>
                <c:pt idx="223">
                  <c:v>43467</c:v>
                </c:pt>
                <c:pt idx="224">
                  <c:v>43481</c:v>
                </c:pt>
                <c:pt idx="225">
                  <c:v>43495</c:v>
                </c:pt>
                <c:pt idx="226">
                  <c:v>43509</c:v>
                </c:pt>
                <c:pt idx="227">
                  <c:v>43523</c:v>
                </c:pt>
                <c:pt idx="228">
                  <c:v>43537</c:v>
                </c:pt>
                <c:pt idx="229">
                  <c:v>43551</c:v>
                </c:pt>
                <c:pt idx="230">
                  <c:v>43565</c:v>
                </c:pt>
                <c:pt idx="231">
                  <c:v>43579</c:v>
                </c:pt>
                <c:pt idx="232">
                  <c:v>43593</c:v>
                </c:pt>
                <c:pt idx="233">
                  <c:v>43607</c:v>
                </c:pt>
                <c:pt idx="234">
                  <c:v>43621</c:v>
                </c:pt>
                <c:pt idx="235">
                  <c:v>43635</c:v>
                </c:pt>
                <c:pt idx="236">
                  <c:v>43649</c:v>
                </c:pt>
                <c:pt idx="237">
                  <c:v>43663</c:v>
                </c:pt>
                <c:pt idx="238">
                  <c:v>43677</c:v>
                </c:pt>
                <c:pt idx="239">
                  <c:v>43691</c:v>
                </c:pt>
                <c:pt idx="240">
                  <c:v>43705</c:v>
                </c:pt>
                <c:pt idx="241">
                  <c:v>43719</c:v>
                </c:pt>
                <c:pt idx="242">
                  <c:v>43733</c:v>
                </c:pt>
                <c:pt idx="243">
                  <c:v>43747</c:v>
                </c:pt>
                <c:pt idx="244">
                  <c:v>43761</c:v>
                </c:pt>
                <c:pt idx="245">
                  <c:v>43775</c:v>
                </c:pt>
                <c:pt idx="246">
                  <c:v>43789</c:v>
                </c:pt>
                <c:pt idx="247">
                  <c:v>43803</c:v>
                </c:pt>
                <c:pt idx="248">
                  <c:v>43817</c:v>
                </c:pt>
                <c:pt idx="249">
                  <c:v>43831</c:v>
                </c:pt>
                <c:pt idx="250">
                  <c:v>43845</c:v>
                </c:pt>
                <c:pt idx="251">
                  <c:v>43859</c:v>
                </c:pt>
                <c:pt idx="252">
                  <c:v>43873</c:v>
                </c:pt>
                <c:pt idx="253">
                  <c:v>43887</c:v>
                </c:pt>
                <c:pt idx="254">
                  <c:v>43901</c:v>
                </c:pt>
                <c:pt idx="255">
                  <c:v>43915</c:v>
                </c:pt>
                <c:pt idx="256">
                  <c:v>43929</c:v>
                </c:pt>
                <c:pt idx="257">
                  <c:v>43943</c:v>
                </c:pt>
                <c:pt idx="258">
                  <c:v>43957</c:v>
                </c:pt>
                <c:pt idx="259">
                  <c:v>43971</c:v>
                </c:pt>
                <c:pt idx="260">
                  <c:v>43985</c:v>
                </c:pt>
                <c:pt idx="261">
                  <c:v>43999</c:v>
                </c:pt>
              </c:numCache>
            </c:numRef>
          </c:cat>
          <c:val>
            <c:numRef>
              <c:f>'Gráfico 2.18'!$F$5:$F$266</c:f>
              <c:numCache>
                <c:formatCode>_ * #,##0_ ;_ * \-#,##0_ ;_ * "-"??_ ;_ @_ </c:formatCode>
                <c:ptCount val="262"/>
                <c:pt idx="0">
                  <c:v>1994.5618753699996</c:v>
                </c:pt>
                <c:pt idx="1">
                  <c:v>3248.7046546500005</c:v>
                </c:pt>
                <c:pt idx="2">
                  <c:v>3617.1064412300007</c:v>
                </c:pt>
                <c:pt idx="3">
                  <c:v>3630.2418158699988</c:v>
                </c:pt>
                <c:pt idx="4">
                  <c:v>3721.3602672899983</c:v>
                </c:pt>
                <c:pt idx="5">
                  <c:v>3483.1235091099998</c:v>
                </c:pt>
                <c:pt idx="6">
                  <c:v>3074.8988881599985</c:v>
                </c:pt>
                <c:pt idx="7">
                  <c:v>3522.5151696400007</c:v>
                </c:pt>
                <c:pt idx="8">
                  <c:v>3224.3209386700009</c:v>
                </c:pt>
                <c:pt idx="9">
                  <c:v>3533.6645824000007</c:v>
                </c:pt>
                <c:pt idx="10">
                  <c:v>2924.9199306100004</c:v>
                </c:pt>
                <c:pt idx="11">
                  <c:v>3451.5771626899991</c:v>
                </c:pt>
                <c:pt idx="12">
                  <c:v>3442.2138732000003</c:v>
                </c:pt>
                <c:pt idx="13">
                  <c:v>3721.3091564499978</c:v>
                </c:pt>
                <c:pt idx="14">
                  <c:v>3842.2776884400018</c:v>
                </c:pt>
                <c:pt idx="15">
                  <c:v>3689.69951739</c:v>
                </c:pt>
                <c:pt idx="16">
                  <c:v>3570.0792446500009</c:v>
                </c:pt>
                <c:pt idx="17">
                  <c:v>3584.2092813500008</c:v>
                </c:pt>
                <c:pt idx="18">
                  <c:v>3585.4218590699993</c:v>
                </c:pt>
                <c:pt idx="19">
                  <c:v>3809.1990549700008</c:v>
                </c:pt>
                <c:pt idx="20">
                  <c:v>3768.1224455800002</c:v>
                </c:pt>
                <c:pt idx="21">
                  <c:v>3918.5598117399995</c:v>
                </c:pt>
                <c:pt idx="22">
                  <c:v>3959.96306456</c:v>
                </c:pt>
                <c:pt idx="23">
                  <c:v>4061.9622712800001</c:v>
                </c:pt>
                <c:pt idx="24">
                  <c:v>3983.0594294800012</c:v>
                </c:pt>
                <c:pt idx="25">
                  <c:v>3278.9621187400026</c:v>
                </c:pt>
                <c:pt idx="26">
                  <c:v>3925.0238495300009</c:v>
                </c:pt>
                <c:pt idx="27">
                  <c:v>3932.1120967999987</c:v>
                </c:pt>
                <c:pt idx="28">
                  <c:v>4230.9494785300003</c:v>
                </c:pt>
                <c:pt idx="29">
                  <c:v>4088.4294318900006</c:v>
                </c:pt>
                <c:pt idx="30">
                  <c:v>4439.8698644599981</c:v>
                </c:pt>
                <c:pt idx="31">
                  <c:v>4456.2670783599988</c:v>
                </c:pt>
                <c:pt idx="32">
                  <c:v>4135.7773662599993</c:v>
                </c:pt>
                <c:pt idx="33">
                  <c:v>4490.421572610001</c:v>
                </c:pt>
                <c:pt idx="34">
                  <c:v>4552.3801619299975</c:v>
                </c:pt>
                <c:pt idx="35">
                  <c:v>4618.5609219100006</c:v>
                </c:pt>
                <c:pt idx="36">
                  <c:v>4460.2608969500006</c:v>
                </c:pt>
                <c:pt idx="37">
                  <c:v>4653.1556775900026</c:v>
                </c:pt>
                <c:pt idx="38">
                  <c:v>4268.2142299499992</c:v>
                </c:pt>
                <c:pt idx="39">
                  <c:v>4187.3022240299997</c:v>
                </c:pt>
                <c:pt idx="40">
                  <c:v>4587.8214111500019</c:v>
                </c:pt>
                <c:pt idx="41">
                  <c:v>4841.0988575500005</c:v>
                </c:pt>
                <c:pt idx="42">
                  <c:v>4677.8619451799996</c:v>
                </c:pt>
                <c:pt idx="43">
                  <c:v>4764.7865043999991</c:v>
                </c:pt>
                <c:pt idx="44">
                  <c:v>4844.3635937300005</c:v>
                </c:pt>
                <c:pt idx="45">
                  <c:v>4893.9781913499974</c:v>
                </c:pt>
                <c:pt idx="46">
                  <c:v>4935.54333159</c:v>
                </c:pt>
                <c:pt idx="47">
                  <c:v>4918.954497929999</c:v>
                </c:pt>
                <c:pt idx="48">
                  <c:v>3983.9859128799999</c:v>
                </c:pt>
                <c:pt idx="49">
                  <c:v>3896.4001975599995</c:v>
                </c:pt>
                <c:pt idx="50">
                  <c:v>3968.3751833799988</c:v>
                </c:pt>
                <c:pt idx="51">
                  <c:v>3819.3279369300021</c:v>
                </c:pt>
                <c:pt idx="52">
                  <c:v>3918.2282793400013</c:v>
                </c:pt>
                <c:pt idx="53">
                  <c:v>3878.6058889100018</c:v>
                </c:pt>
                <c:pt idx="54">
                  <c:v>4130.4780155299995</c:v>
                </c:pt>
                <c:pt idx="55">
                  <c:v>5106.3516957699994</c:v>
                </c:pt>
                <c:pt idx="56">
                  <c:v>5326.0229717600005</c:v>
                </c:pt>
                <c:pt idx="57">
                  <c:v>5416.4926073099987</c:v>
                </c:pt>
                <c:pt idx="58">
                  <c:v>5383.2076318200006</c:v>
                </c:pt>
                <c:pt idx="59">
                  <c:v>5533.6522502699991</c:v>
                </c:pt>
                <c:pt idx="60">
                  <c:v>5558.5187153800016</c:v>
                </c:pt>
                <c:pt idx="61">
                  <c:v>5657.0523434699999</c:v>
                </c:pt>
                <c:pt idx="62">
                  <c:v>5675.4280178700019</c:v>
                </c:pt>
                <c:pt idx="63">
                  <c:v>5965.640236039997</c:v>
                </c:pt>
                <c:pt idx="64">
                  <c:v>5871.2165651699997</c:v>
                </c:pt>
                <c:pt idx="65">
                  <c:v>6110.9191617800006</c:v>
                </c:pt>
                <c:pt idx="66">
                  <c:v>5525.6088791699995</c:v>
                </c:pt>
                <c:pt idx="67">
                  <c:v>6753.9729911399991</c:v>
                </c:pt>
                <c:pt idx="68">
                  <c:v>6712.5807258199993</c:v>
                </c:pt>
                <c:pt idx="69">
                  <c:v>6598.0873863199995</c:v>
                </c:pt>
                <c:pt idx="70">
                  <c:v>6674.5440449399994</c:v>
                </c:pt>
                <c:pt idx="71">
                  <c:v>6916.5585394199998</c:v>
                </c:pt>
                <c:pt idx="72">
                  <c:v>7190.5997632000017</c:v>
                </c:pt>
                <c:pt idx="73">
                  <c:v>6958.2087091200001</c:v>
                </c:pt>
                <c:pt idx="74">
                  <c:v>7262.3964762100022</c:v>
                </c:pt>
                <c:pt idx="75">
                  <c:v>7087.9991492699983</c:v>
                </c:pt>
                <c:pt idx="76">
                  <c:v>7089.4938383200015</c:v>
                </c:pt>
                <c:pt idx="77">
                  <c:v>6995.181128000002</c:v>
                </c:pt>
                <c:pt idx="78">
                  <c:v>7111.542981059999</c:v>
                </c:pt>
                <c:pt idx="79">
                  <c:v>6950.4916658800003</c:v>
                </c:pt>
                <c:pt idx="80">
                  <c:v>7057.73069983</c:v>
                </c:pt>
                <c:pt idx="81">
                  <c:v>7001.0430746100019</c:v>
                </c:pt>
                <c:pt idx="82">
                  <c:v>6880.5295021600023</c:v>
                </c:pt>
                <c:pt idx="83">
                  <c:v>6899.1464526900008</c:v>
                </c:pt>
                <c:pt idx="84">
                  <c:v>6948.748922519997</c:v>
                </c:pt>
                <c:pt idx="85">
                  <c:v>7032.4113821000046</c:v>
                </c:pt>
                <c:pt idx="86">
                  <c:v>6780.0139315999986</c:v>
                </c:pt>
                <c:pt idx="87">
                  <c:v>6954.506052619995</c:v>
                </c:pt>
                <c:pt idx="88">
                  <c:v>6923.372882079997</c:v>
                </c:pt>
                <c:pt idx="89">
                  <c:v>7397.2935223500008</c:v>
                </c:pt>
                <c:pt idx="90">
                  <c:v>7285.0036988899983</c:v>
                </c:pt>
                <c:pt idx="91">
                  <c:v>7825.7220081500009</c:v>
                </c:pt>
                <c:pt idx="92">
                  <c:v>8615.3584259899944</c:v>
                </c:pt>
                <c:pt idx="93">
                  <c:v>8943.3032055500007</c:v>
                </c:pt>
                <c:pt idx="94">
                  <c:v>8717.1935627900002</c:v>
                </c:pt>
                <c:pt idx="95">
                  <c:v>8544.9085360799963</c:v>
                </c:pt>
                <c:pt idx="96">
                  <c:v>8493.8606656200009</c:v>
                </c:pt>
                <c:pt idx="97">
                  <c:v>8402.0666929699964</c:v>
                </c:pt>
                <c:pt idx="98">
                  <c:v>8133.2820442699995</c:v>
                </c:pt>
                <c:pt idx="99">
                  <c:v>8662.003701929998</c:v>
                </c:pt>
                <c:pt idx="100">
                  <c:v>8874.7107152499993</c:v>
                </c:pt>
                <c:pt idx="101">
                  <c:v>8259.3646350700019</c:v>
                </c:pt>
                <c:pt idx="102">
                  <c:v>8415.9162178799997</c:v>
                </c:pt>
                <c:pt idx="103">
                  <c:v>8329.5525852499995</c:v>
                </c:pt>
                <c:pt idx="104">
                  <c:v>8450.4502051599993</c:v>
                </c:pt>
                <c:pt idx="105">
                  <c:v>8458.6360770099982</c:v>
                </c:pt>
                <c:pt idx="106">
                  <c:v>8701.664014979995</c:v>
                </c:pt>
                <c:pt idx="107">
                  <c:v>8673.5292434500006</c:v>
                </c:pt>
                <c:pt idx="108">
                  <c:v>8622.0461378800046</c:v>
                </c:pt>
                <c:pt idx="109">
                  <c:v>8785.7287244900017</c:v>
                </c:pt>
                <c:pt idx="110">
                  <c:v>8852.4309354400048</c:v>
                </c:pt>
                <c:pt idx="111">
                  <c:v>8965.8421849299975</c:v>
                </c:pt>
                <c:pt idx="112">
                  <c:v>8620.3350087999988</c:v>
                </c:pt>
                <c:pt idx="113">
                  <c:v>8768.4599577900008</c:v>
                </c:pt>
                <c:pt idx="114">
                  <c:v>8259.5150389099999</c:v>
                </c:pt>
                <c:pt idx="115">
                  <c:v>8814.0511995800025</c:v>
                </c:pt>
                <c:pt idx="116">
                  <c:v>8634.9528835200035</c:v>
                </c:pt>
                <c:pt idx="117">
                  <c:v>9041.0167471799959</c:v>
                </c:pt>
                <c:pt idx="118">
                  <c:v>9409.7010033499973</c:v>
                </c:pt>
                <c:pt idx="119">
                  <c:v>9465.6627602599947</c:v>
                </c:pt>
                <c:pt idx="120">
                  <c:v>9200.7613275899948</c:v>
                </c:pt>
                <c:pt idx="121">
                  <c:v>8072.733169889998</c:v>
                </c:pt>
                <c:pt idx="122">
                  <c:v>8927.6354888700007</c:v>
                </c:pt>
                <c:pt idx="123">
                  <c:v>8833.6157516699986</c:v>
                </c:pt>
                <c:pt idx="124">
                  <c:v>8858.3927523999992</c:v>
                </c:pt>
                <c:pt idx="125">
                  <c:v>8966.4061533599961</c:v>
                </c:pt>
                <c:pt idx="126">
                  <c:v>8086.4551739900044</c:v>
                </c:pt>
                <c:pt idx="127">
                  <c:v>8580.766434150004</c:v>
                </c:pt>
                <c:pt idx="128">
                  <c:v>8522.6527707000005</c:v>
                </c:pt>
                <c:pt idx="129">
                  <c:v>7337.7573744199972</c:v>
                </c:pt>
                <c:pt idx="130">
                  <c:v>8767.6734201099953</c:v>
                </c:pt>
                <c:pt idx="131">
                  <c:v>8332.9684942399981</c:v>
                </c:pt>
                <c:pt idx="132">
                  <c:v>8542.2351780099998</c:v>
                </c:pt>
                <c:pt idx="133">
                  <c:v>8431.6885033200015</c:v>
                </c:pt>
                <c:pt idx="134">
                  <c:v>8327.5068310800016</c:v>
                </c:pt>
                <c:pt idx="135">
                  <c:v>8341.7448124199982</c:v>
                </c:pt>
                <c:pt idx="136">
                  <c:v>8104.7080260300008</c:v>
                </c:pt>
                <c:pt idx="137">
                  <c:v>8341.9743565999997</c:v>
                </c:pt>
                <c:pt idx="138">
                  <c:v>7860.7166252800016</c:v>
                </c:pt>
                <c:pt idx="139">
                  <c:v>8177.344040619997</c:v>
                </c:pt>
                <c:pt idx="140">
                  <c:v>8039.9171575099999</c:v>
                </c:pt>
                <c:pt idx="141">
                  <c:v>8400.6785592600008</c:v>
                </c:pt>
                <c:pt idx="142">
                  <c:v>8175.2453899000029</c:v>
                </c:pt>
                <c:pt idx="143">
                  <c:v>8254.991057600002</c:v>
                </c:pt>
                <c:pt idx="144">
                  <c:v>8426.7065321899972</c:v>
                </c:pt>
                <c:pt idx="145">
                  <c:v>7971.6876920099967</c:v>
                </c:pt>
                <c:pt idx="146">
                  <c:v>7322.7001724999982</c:v>
                </c:pt>
                <c:pt idx="147">
                  <c:v>7503.9400037499991</c:v>
                </c:pt>
                <c:pt idx="148">
                  <c:v>6717.6197590899974</c:v>
                </c:pt>
                <c:pt idx="149">
                  <c:v>7946.846378700001</c:v>
                </c:pt>
                <c:pt idx="150">
                  <c:v>8259.2530260600015</c:v>
                </c:pt>
                <c:pt idx="151">
                  <c:v>7838.9779833100001</c:v>
                </c:pt>
                <c:pt idx="152">
                  <c:v>8652.6630767299994</c:v>
                </c:pt>
                <c:pt idx="153">
                  <c:v>8061.2957905499989</c:v>
                </c:pt>
                <c:pt idx="154">
                  <c:v>8341.0020501999988</c:v>
                </c:pt>
                <c:pt idx="155">
                  <c:v>8217.0747197500004</c:v>
                </c:pt>
                <c:pt idx="156">
                  <c:v>8133.8271662699999</c:v>
                </c:pt>
                <c:pt idx="157">
                  <c:v>8468.5885651700009</c:v>
                </c:pt>
                <c:pt idx="158">
                  <c:v>8384.7404892799987</c:v>
                </c:pt>
                <c:pt idx="159">
                  <c:v>8582.6060293800037</c:v>
                </c:pt>
                <c:pt idx="160">
                  <c:v>8467.3230295899975</c:v>
                </c:pt>
                <c:pt idx="161">
                  <c:v>8913.9047127199974</c:v>
                </c:pt>
                <c:pt idx="162">
                  <c:v>8966.1212529299937</c:v>
                </c:pt>
                <c:pt idx="163">
                  <c:v>9358.7712952500005</c:v>
                </c:pt>
                <c:pt idx="164">
                  <c:v>8954.338584449999</c:v>
                </c:pt>
                <c:pt idx="165">
                  <c:v>9385.7881558700046</c:v>
                </c:pt>
                <c:pt idx="166">
                  <c:v>9570.4637413899982</c:v>
                </c:pt>
                <c:pt idx="167">
                  <c:v>9504.3249524900002</c:v>
                </c:pt>
                <c:pt idx="168">
                  <c:v>11016.261100299995</c:v>
                </c:pt>
                <c:pt idx="169">
                  <c:v>11189.450896900003</c:v>
                </c:pt>
                <c:pt idx="170">
                  <c:v>11446.583167350003</c:v>
                </c:pt>
                <c:pt idx="171">
                  <c:v>12509.100423799999</c:v>
                </c:pt>
                <c:pt idx="172">
                  <c:v>12745.782465689999</c:v>
                </c:pt>
                <c:pt idx="173">
                  <c:v>12339.692631680004</c:v>
                </c:pt>
                <c:pt idx="174">
                  <c:v>12464.507674089999</c:v>
                </c:pt>
                <c:pt idx="175">
                  <c:v>12478.336246120001</c:v>
                </c:pt>
                <c:pt idx="176">
                  <c:v>12642.088757</c:v>
                </c:pt>
                <c:pt idx="177">
                  <c:v>13306.799770719996</c:v>
                </c:pt>
                <c:pt idx="178">
                  <c:v>14011.339062860003</c:v>
                </c:pt>
                <c:pt idx="179">
                  <c:v>12639.750642469997</c:v>
                </c:pt>
                <c:pt idx="180">
                  <c:v>12346.468609349997</c:v>
                </c:pt>
                <c:pt idx="181">
                  <c:v>11793.82104196</c:v>
                </c:pt>
                <c:pt idx="182">
                  <c:v>11719.07415108</c:v>
                </c:pt>
                <c:pt idx="183">
                  <c:v>11652.043514629999</c:v>
                </c:pt>
                <c:pt idx="184">
                  <c:v>11756.444607689997</c:v>
                </c:pt>
                <c:pt idx="185">
                  <c:v>11703.53996364</c:v>
                </c:pt>
                <c:pt idx="186">
                  <c:v>11435.694594159995</c:v>
                </c:pt>
                <c:pt idx="187">
                  <c:v>11500.330826290001</c:v>
                </c:pt>
                <c:pt idx="188">
                  <c:v>11252.000081010003</c:v>
                </c:pt>
                <c:pt idx="189">
                  <c:v>11381.333411850001</c:v>
                </c:pt>
                <c:pt idx="190">
                  <c:v>10992.108341700001</c:v>
                </c:pt>
                <c:pt idx="191">
                  <c:v>11192.741903169999</c:v>
                </c:pt>
                <c:pt idx="192">
                  <c:v>11070.606379070005</c:v>
                </c:pt>
                <c:pt idx="193">
                  <c:v>11258.941196569998</c:v>
                </c:pt>
                <c:pt idx="194">
                  <c:v>11129.535753759996</c:v>
                </c:pt>
                <c:pt idx="195">
                  <c:v>11363.060368050001</c:v>
                </c:pt>
                <c:pt idx="196">
                  <c:v>11550.153044529998</c:v>
                </c:pt>
                <c:pt idx="197">
                  <c:v>11950.576381229997</c:v>
                </c:pt>
                <c:pt idx="198">
                  <c:v>11965.051671810001</c:v>
                </c:pt>
                <c:pt idx="199">
                  <c:v>11549.238278339997</c:v>
                </c:pt>
                <c:pt idx="200">
                  <c:v>11708.261940840001</c:v>
                </c:pt>
                <c:pt idx="201">
                  <c:v>11497.25997703</c:v>
                </c:pt>
                <c:pt idx="202">
                  <c:v>11939.991312490001</c:v>
                </c:pt>
                <c:pt idx="203">
                  <c:v>11731.257268449999</c:v>
                </c:pt>
                <c:pt idx="204">
                  <c:v>11984.28384104</c:v>
                </c:pt>
                <c:pt idx="205">
                  <c:v>11257.437680150002</c:v>
                </c:pt>
                <c:pt idx="206">
                  <c:v>11295.973789060003</c:v>
                </c:pt>
                <c:pt idx="207">
                  <c:v>10876.182764250003</c:v>
                </c:pt>
                <c:pt idx="208">
                  <c:v>10951.630278800005</c:v>
                </c:pt>
                <c:pt idx="209">
                  <c:v>10804.250256200001</c:v>
                </c:pt>
                <c:pt idx="210">
                  <c:v>10810.614214020001</c:v>
                </c:pt>
                <c:pt idx="211">
                  <c:v>10881.556885810003</c:v>
                </c:pt>
                <c:pt idx="212">
                  <c:v>10758.253900200003</c:v>
                </c:pt>
                <c:pt idx="213">
                  <c:v>10993.30054889</c:v>
                </c:pt>
                <c:pt idx="214">
                  <c:v>10722.757701809995</c:v>
                </c:pt>
                <c:pt idx="215">
                  <c:v>10929.42711307</c:v>
                </c:pt>
                <c:pt idx="216">
                  <c:v>10473.02634681</c:v>
                </c:pt>
                <c:pt idx="217">
                  <c:v>10529.515678090005</c:v>
                </c:pt>
                <c:pt idx="218">
                  <c:v>10298.161744689996</c:v>
                </c:pt>
                <c:pt idx="219">
                  <c:v>10453.671860529994</c:v>
                </c:pt>
                <c:pt idx="220">
                  <c:v>10464.589534039995</c:v>
                </c:pt>
                <c:pt idx="221">
                  <c:v>10570.806210600002</c:v>
                </c:pt>
                <c:pt idx="222">
                  <c:v>10745.645602629997</c:v>
                </c:pt>
                <c:pt idx="223">
                  <c:v>11211.509105460003</c:v>
                </c:pt>
                <c:pt idx="224">
                  <c:v>11409.899580489993</c:v>
                </c:pt>
                <c:pt idx="225">
                  <c:v>10983.532324799995</c:v>
                </c:pt>
                <c:pt idx="226">
                  <c:v>11259.779521840001</c:v>
                </c:pt>
                <c:pt idx="227">
                  <c:v>10978.163601910004</c:v>
                </c:pt>
                <c:pt idx="228">
                  <c:v>11403.579435430007</c:v>
                </c:pt>
                <c:pt idx="229">
                  <c:v>11299.406007060001</c:v>
                </c:pt>
                <c:pt idx="230">
                  <c:v>11490.616878350005</c:v>
                </c:pt>
                <c:pt idx="231">
                  <c:v>11319.01285345</c:v>
                </c:pt>
                <c:pt idx="232">
                  <c:v>11108.852118100001</c:v>
                </c:pt>
                <c:pt idx="233">
                  <c:v>11026.326131970005</c:v>
                </c:pt>
                <c:pt idx="234">
                  <c:v>11051.5144119</c:v>
                </c:pt>
                <c:pt idx="235">
                  <c:v>11091.796805559999</c:v>
                </c:pt>
                <c:pt idx="236">
                  <c:v>11034.275131869999</c:v>
                </c:pt>
                <c:pt idx="237">
                  <c:v>11102.790843550005</c:v>
                </c:pt>
                <c:pt idx="238">
                  <c:v>10907.56795638</c:v>
                </c:pt>
                <c:pt idx="239">
                  <c:v>11128.320732360002</c:v>
                </c:pt>
                <c:pt idx="240">
                  <c:v>11238.205793990001</c:v>
                </c:pt>
                <c:pt idx="241">
                  <c:v>11461.319794079993</c:v>
                </c:pt>
                <c:pt idx="242">
                  <c:v>11128.746707499999</c:v>
                </c:pt>
                <c:pt idx="243">
                  <c:v>11120.600521790004</c:v>
                </c:pt>
                <c:pt idx="244">
                  <c:v>10859.857200270004</c:v>
                </c:pt>
                <c:pt idx="245">
                  <c:v>11095.540241219998</c:v>
                </c:pt>
                <c:pt idx="246">
                  <c:v>11062.87648158</c:v>
                </c:pt>
                <c:pt idx="247">
                  <c:v>10962.2161185</c:v>
                </c:pt>
                <c:pt idx="248">
                  <c:v>11197.224867429997</c:v>
                </c:pt>
                <c:pt idx="249">
                  <c:v>11784.611365010001</c:v>
                </c:pt>
                <c:pt idx="250">
                  <c:v>12005.217468710001</c:v>
                </c:pt>
                <c:pt idx="251">
                  <c:v>11746.086245210003</c:v>
                </c:pt>
                <c:pt idx="252">
                  <c:v>12052.293625170005</c:v>
                </c:pt>
                <c:pt idx="253">
                  <c:v>11894.773255820002</c:v>
                </c:pt>
                <c:pt idx="254">
                  <c:v>12384.516187129999</c:v>
                </c:pt>
                <c:pt idx="255">
                  <c:v>11927.785001669996</c:v>
                </c:pt>
                <c:pt idx="256">
                  <c:v>12134.524405359996</c:v>
                </c:pt>
                <c:pt idx="257">
                  <c:v>12086.548485810001</c:v>
                </c:pt>
                <c:pt idx="258">
                  <c:v>12022.24685591</c:v>
                </c:pt>
                <c:pt idx="259">
                  <c:v>12108.248384889999</c:v>
                </c:pt>
                <c:pt idx="260">
                  <c:v>12237.389456380004</c:v>
                </c:pt>
                <c:pt idx="261">
                  <c:v>12177.222504849999</c:v>
                </c:pt>
              </c:numCache>
            </c:numRef>
          </c:val>
          <c:extLst xmlns:c16r2="http://schemas.microsoft.com/office/drawing/2015/06/chart">
            <c:ext xmlns:c16="http://schemas.microsoft.com/office/drawing/2014/chart" uri="{C3380CC4-5D6E-409C-BE32-E72D297353CC}">
              <c16:uniqueId val="{00000000-40ED-41C8-8A08-FEDE15E5E274}"/>
            </c:ext>
          </c:extLst>
        </c:ser>
        <c:ser>
          <c:idx val="1"/>
          <c:order val="1"/>
          <c:tx>
            <c:strRef>
              <c:f>'Gráfico 2.18'!$G$4</c:f>
              <c:strCache>
                <c:ptCount val="1"/>
                <c:pt idx="0">
                  <c:v>Reserva Exterior </c:v>
                </c:pt>
              </c:strCache>
            </c:strRef>
          </c:tx>
          <c:spPr>
            <a:solidFill>
              <a:schemeClr val="accent3"/>
            </a:solidFill>
            <a:ln>
              <a:noFill/>
            </a:ln>
            <a:effectLst/>
          </c:spPr>
          <c:cat>
            <c:numRef>
              <c:f>'Gráfico 2.18'!$A$5:$A$266</c:f>
              <c:numCache>
                <c:formatCode>[$-C0A]mmm\-yy;@</c:formatCode>
                <c:ptCount val="262"/>
                <c:pt idx="0">
                  <c:v>40345</c:v>
                </c:pt>
                <c:pt idx="1">
                  <c:v>40359</c:v>
                </c:pt>
                <c:pt idx="2">
                  <c:v>40373</c:v>
                </c:pt>
                <c:pt idx="3">
                  <c:v>40387</c:v>
                </c:pt>
                <c:pt idx="4">
                  <c:v>40401</c:v>
                </c:pt>
                <c:pt idx="5">
                  <c:v>40415</c:v>
                </c:pt>
                <c:pt idx="6">
                  <c:v>40429</c:v>
                </c:pt>
                <c:pt idx="7">
                  <c:v>40443</c:v>
                </c:pt>
                <c:pt idx="8">
                  <c:v>40457</c:v>
                </c:pt>
                <c:pt idx="9">
                  <c:v>40471</c:v>
                </c:pt>
                <c:pt idx="10">
                  <c:v>40485</c:v>
                </c:pt>
                <c:pt idx="11">
                  <c:v>40499</c:v>
                </c:pt>
                <c:pt idx="12">
                  <c:v>40513</c:v>
                </c:pt>
                <c:pt idx="13">
                  <c:v>40527</c:v>
                </c:pt>
                <c:pt idx="14">
                  <c:v>40541</c:v>
                </c:pt>
                <c:pt idx="15">
                  <c:v>40555</c:v>
                </c:pt>
                <c:pt idx="16">
                  <c:v>40569</c:v>
                </c:pt>
                <c:pt idx="17">
                  <c:v>40583</c:v>
                </c:pt>
                <c:pt idx="18">
                  <c:v>40597</c:v>
                </c:pt>
                <c:pt idx="19">
                  <c:v>40611</c:v>
                </c:pt>
                <c:pt idx="20">
                  <c:v>40625</c:v>
                </c:pt>
                <c:pt idx="21">
                  <c:v>40639</c:v>
                </c:pt>
                <c:pt idx="22">
                  <c:v>40653</c:v>
                </c:pt>
                <c:pt idx="23">
                  <c:v>40667</c:v>
                </c:pt>
                <c:pt idx="24">
                  <c:v>40681</c:v>
                </c:pt>
                <c:pt idx="25">
                  <c:v>40695</c:v>
                </c:pt>
                <c:pt idx="26">
                  <c:v>40709</c:v>
                </c:pt>
                <c:pt idx="27">
                  <c:v>40723</c:v>
                </c:pt>
                <c:pt idx="28">
                  <c:v>40737</c:v>
                </c:pt>
                <c:pt idx="29">
                  <c:v>40751</c:v>
                </c:pt>
                <c:pt idx="30">
                  <c:v>40765</c:v>
                </c:pt>
                <c:pt idx="31">
                  <c:v>40779</c:v>
                </c:pt>
                <c:pt idx="32">
                  <c:v>40793</c:v>
                </c:pt>
                <c:pt idx="33">
                  <c:v>40807</c:v>
                </c:pt>
                <c:pt idx="34">
                  <c:v>40821</c:v>
                </c:pt>
                <c:pt idx="35">
                  <c:v>40835</c:v>
                </c:pt>
                <c:pt idx="36">
                  <c:v>40849</c:v>
                </c:pt>
                <c:pt idx="37">
                  <c:v>40863</c:v>
                </c:pt>
                <c:pt idx="38">
                  <c:v>40877</c:v>
                </c:pt>
                <c:pt idx="39">
                  <c:v>40891</c:v>
                </c:pt>
                <c:pt idx="40">
                  <c:v>40905</c:v>
                </c:pt>
                <c:pt idx="41">
                  <c:v>40919</c:v>
                </c:pt>
                <c:pt idx="42">
                  <c:v>40933</c:v>
                </c:pt>
                <c:pt idx="43">
                  <c:v>40947</c:v>
                </c:pt>
                <c:pt idx="44">
                  <c:v>40961</c:v>
                </c:pt>
                <c:pt idx="45">
                  <c:v>40975</c:v>
                </c:pt>
                <c:pt idx="46">
                  <c:v>40989</c:v>
                </c:pt>
                <c:pt idx="47">
                  <c:v>41003</c:v>
                </c:pt>
                <c:pt idx="48">
                  <c:v>41017</c:v>
                </c:pt>
                <c:pt idx="49">
                  <c:v>41031</c:v>
                </c:pt>
                <c:pt idx="50">
                  <c:v>41045</c:v>
                </c:pt>
                <c:pt idx="51">
                  <c:v>41059</c:v>
                </c:pt>
                <c:pt idx="52">
                  <c:v>41073</c:v>
                </c:pt>
                <c:pt idx="53">
                  <c:v>41087</c:v>
                </c:pt>
                <c:pt idx="54">
                  <c:v>41101</c:v>
                </c:pt>
                <c:pt idx="55">
                  <c:v>41115</c:v>
                </c:pt>
                <c:pt idx="56">
                  <c:v>41129</c:v>
                </c:pt>
                <c:pt idx="57">
                  <c:v>41143</c:v>
                </c:pt>
                <c:pt idx="58">
                  <c:v>41157</c:v>
                </c:pt>
                <c:pt idx="59">
                  <c:v>41171</c:v>
                </c:pt>
                <c:pt idx="60">
                  <c:v>41185</c:v>
                </c:pt>
                <c:pt idx="61">
                  <c:v>41199</c:v>
                </c:pt>
                <c:pt idx="62">
                  <c:v>41213</c:v>
                </c:pt>
                <c:pt idx="63">
                  <c:v>41227</c:v>
                </c:pt>
                <c:pt idx="64">
                  <c:v>41241</c:v>
                </c:pt>
                <c:pt idx="65">
                  <c:v>41255</c:v>
                </c:pt>
                <c:pt idx="66">
                  <c:v>41269</c:v>
                </c:pt>
                <c:pt idx="67">
                  <c:v>41283</c:v>
                </c:pt>
                <c:pt idx="68">
                  <c:v>41297</c:v>
                </c:pt>
                <c:pt idx="69">
                  <c:v>41311</c:v>
                </c:pt>
                <c:pt idx="70">
                  <c:v>41325</c:v>
                </c:pt>
                <c:pt idx="71">
                  <c:v>41339</c:v>
                </c:pt>
                <c:pt idx="72">
                  <c:v>41353</c:v>
                </c:pt>
                <c:pt idx="73">
                  <c:v>41367</c:v>
                </c:pt>
                <c:pt idx="74">
                  <c:v>41381</c:v>
                </c:pt>
                <c:pt idx="75">
                  <c:v>41395</c:v>
                </c:pt>
                <c:pt idx="76">
                  <c:v>41409</c:v>
                </c:pt>
                <c:pt idx="77">
                  <c:v>41423</c:v>
                </c:pt>
                <c:pt idx="78">
                  <c:v>41437</c:v>
                </c:pt>
                <c:pt idx="79">
                  <c:v>41451</c:v>
                </c:pt>
                <c:pt idx="80">
                  <c:v>41465</c:v>
                </c:pt>
                <c:pt idx="81">
                  <c:v>41479</c:v>
                </c:pt>
                <c:pt idx="82">
                  <c:v>41493</c:v>
                </c:pt>
                <c:pt idx="83">
                  <c:v>41507</c:v>
                </c:pt>
                <c:pt idx="84">
                  <c:v>41521</c:v>
                </c:pt>
                <c:pt idx="85">
                  <c:v>41535</c:v>
                </c:pt>
                <c:pt idx="86">
                  <c:v>41549</c:v>
                </c:pt>
                <c:pt idx="87">
                  <c:v>41563</c:v>
                </c:pt>
                <c:pt idx="88">
                  <c:v>41577</c:v>
                </c:pt>
                <c:pt idx="89">
                  <c:v>41591</c:v>
                </c:pt>
                <c:pt idx="90">
                  <c:v>41605</c:v>
                </c:pt>
                <c:pt idx="91">
                  <c:v>41619</c:v>
                </c:pt>
                <c:pt idx="92">
                  <c:v>41633</c:v>
                </c:pt>
                <c:pt idx="93">
                  <c:v>41647</c:v>
                </c:pt>
                <c:pt idx="94">
                  <c:v>41661</c:v>
                </c:pt>
                <c:pt idx="95">
                  <c:v>41675</c:v>
                </c:pt>
                <c:pt idx="96">
                  <c:v>41689</c:v>
                </c:pt>
                <c:pt idx="97">
                  <c:v>41703</c:v>
                </c:pt>
                <c:pt idx="98">
                  <c:v>41717</c:v>
                </c:pt>
                <c:pt idx="99">
                  <c:v>41731</c:v>
                </c:pt>
                <c:pt idx="100">
                  <c:v>41745</c:v>
                </c:pt>
                <c:pt idx="101">
                  <c:v>41759</c:v>
                </c:pt>
                <c:pt idx="102">
                  <c:v>41773</c:v>
                </c:pt>
                <c:pt idx="103">
                  <c:v>41787</c:v>
                </c:pt>
                <c:pt idx="104">
                  <c:v>41801</c:v>
                </c:pt>
                <c:pt idx="105">
                  <c:v>41815</c:v>
                </c:pt>
                <c:pt idx="106">
                  <c:v>41829</c:v>
                </c:pt>
                <c:pt idx="107">
                  <c:v>41843</c:v>
                </c:pt>
                <c:pt idx="108">
                  <c:v>41857</c:v>
                </c:pt>
                <c:pt idx="109">
                  <c:v>41871</c:v>
                </c:pt>
                <c:pt idx="110">
                  <c:v>41885</c:v>
                </c:pt>
                <c:pt idx="111">
                  <c:v>41899</c:v>
                </c:pt>
                <c:pt idx="112">
                  <c:v>41913</c:v>
                </c:pt>
                <c:pt idx="113">
                  <c:v>41927</c:v>
                </c:pt>
                <c:pt idx="114">
                  <c:v>41941</c:v>
                </c:pt>
                <c:pt idx="115">
                  <c:v>41955</c:v>
                </c:pt>
                <c:pt idx="116">
                  <c:v>41969</c:v>
                </c:pt>
                <c:pt idx="117">
                  <c:v>41983</c:v>
                </c:pt>
                <c:pt idx="118">
                  <c:v>41997</c:v>
                </c:pt>
                <c:pt idx="119">
                  <c:v>42011</c:v>
                </c:pt>
                <c:pt idx="120">
                  <c:v>42025</c:v>
                </c:pt>
                <c:pt idx="121">
                  <c:v>42039</c:v>
                </c:pt>
                <c:pt idx="122">
                  <c:v>42053</c:v>
                </c:pt>
                <c:pt idx="123">
                  <c:v>42067</c:v>
                </c:pt>
                <c:pt idx="124">
                  <c:v>42081</c:v>
                </c:pt>
                <c:pt idx="125">
                  <c:v>42095</c:v>
                </c:pt>
                <c:pt idx="126">
                  <c:v>42109</c:v>
                </c:pt>
                <c:pt idx="127">
                  <c:v>42123</c:v>
                </c:pt>
                <c:pt idx="128">
                  <c:v>42137</c:v>
                </c:pt>
                <c:pt idx="129">
                  <c:v>42151</c:v>
                </c:pt>
                <c:pt idx="130">
                  <c:v>42165</c:v>
                </c:pt>
                <c:pt idx="131">
                  <c:v>42179</c:v>
                </c:pt>
                <c:pt idx="132">
                  <c:v>42193</c:v>
                </c:pt>
                <c:pt idx="133">
                  <c:v>42207</c:v>
                </c:pt>
                <c:pt idx="134">
                  <c:v>42221</c:v>
                </c:pt>
                <c:pt idx="135">
                  <c:v>42235</c:v>
                </c:pt>
                <c:pt idx="136">
                  <c:v>42249</c:v>
                </c:pt>
                <c:pt idx="137">
                  <c:v>42263</c:v>
                </c:pt>
                <c:pt idx="138">
                  <c:v>42277</c:v>
                </c:pt>
                <c:pt idx="139">
                  <c:v>42291</c:v>
                </c:pt>
                <c:pt idx="140">
                  <c:v>42305</c:v>
                </c:pt>
                <c:pt idx="141">
                  <c:v>42319</c:v>
                </c:pt>
                <c:pt idx="142">
                  <c:v>42333</c:v>
                </c:pt>
                <c:pt idx="143">
                  <c:v>42347</c:v>
                </c:pt>
                <c:pt idx="144">
                  <c:v>42361</c:v>
                </c:pt>
                <c:pt idx="145">
                  <c:v>42375</c:v>
                </c:pt>
                <c:pt idx="146">
                  <c:v>42389</c:v>
                </c:pt>
                <c:pt idx="147">
                  <c:v>42403</c:v>
                </c:pt>
                <c:pt idx="148">
                  <c:v>42417</c:v>
                </c:pt>
                <c:pt idx="149">
                  <c:v>42431</c:v>
                </c:pt>
                <c:pt idx="150">
                  <c:v>42445</c:v>
                </c:pt>
                <c:pt idx="151">
                  <c:v>42459</c:v>
                </c:pt>
                <c:pt idx="152">
                  <c:v>42473</c:v>
                </c:pt>
                <c:pt idx="153">
                  <c:v>42487</c:v>
                </c:pt>
                <c:pt idx="154">
                  <c:v>42501</c:v>
                </c:pt>
                <c:pt idx="155">
                  <c:v>42515</c:v>
                </c:pt>
                <c:pt idx="156">
                  <c:v>42529</c:v>
                </c:pt>
                <c:pt idx="157">
                  <c:v>42543</c:v>
                </c:pt>
                <c:pt idx="158">
                  <c:v>42557</c:v>
                </c:pt>
                <c:pt idx="159">
                  <c:v>42571</c:v>
                </c:pt>
                <c:pt idx="160">
                  <c:v>42585</c:v>
                </c:pt>
                <c:pt idx="161">
                  <c:v>42599</c:v>
                </c:pt>
                <c:pt idx="162">
                  <c:v>42613</c:v>
                </c:pt>
                <c:pt idx="163">
                  <c:v>42627</c:v>
                </c:pt>
                <c:pt idx="164">
                  <c:v>42641</c:v>
                </c:pt>
                <c:pt idx="165">
                  <c:v>42655</c:v>
                </c:pt>
                <c:pt idx="166">
                  <c:v>42669</c:v>
                </c:pt>
                <c:pt idx="167">
                  <c:v>42683</c:v>
                </c:pt>
                <c:pt idx="168">
                  <c:v>42697</c:v>
                </c:pt>
                <c:pt idx="169">
                  <c:v>42711</c:v>
                </c:pt>
                <c:pt idx="170">
                  <c:v>42725</c:v>
                </c:pt>
                <c:pt idx="171">
                  <c:v>42739</c:v>
                </c:pt>
                <c:pt idx="172">
                  <c:v>42753</c:v>
                </c:pt>
                <c:pt idx="173">
                  <c:v>42767</c:v>
                </c:pt>
                <c:pt idx="174">
                  <c:v>42781</c:v>
                </c:pt>
                <c:pt idx="175">
                  <c:v>42795</c:v>
                </c:pt>
                <c:pt idx="176">
                  <c:v>42809</c:v>
                </c:pt>
                <c:pt idx="177">
                  <c:v>42823</c:v>
                </c:pt>
                <c:pt idx="178">
                  <c:v>42837</c:v>
                </c:pt>
                <c:pt idx="179">
                  <c:v>42851</c:v>
                </c:pt>
                <c:pt idx="180">
                  <c:v>42865</c:v>
                </c:pt>
                <c:pt idx="181">
                  <c:v>42879</c:v>
                </c:pt>
                <c:pt idx="182">
                  <c:v>42893</c:v>
                </c:pt>
                <c:pt idx="183">
                  <c:v>42907</c:v>
                </c:pt>
                <c:pt idx="184">
                  <c:v>42921</c:v>
                </c:pt>
                <c:pt idx="185">
                  <c:v>42935</c:v>
                </c:pt>
                <c:pt idx="186">
                  <c:v>42949</c:v>
                </c:pt>
                <c:pt idx="187">
                  <c:v>42963</c:v>
                </c:pt>
                <c:pt idx="188">
                  <c:v>42977</c:v>
                </c:pt>
                <c:pt idx="189">
                  <c:v>42991</c:v>
                </c:pt>
                <c:pt idx="190">
                  <c:v>43005</c:v>
                </c:pt>
                <c:pt idx="191">
                  <c:v>43019</c:v>
                </c:pt>
                <c:pt idx="192">
                  <c:v>43033</c:v>
                </c:pt>
                <c:pt idx="193">
                  <c:v>43047</c:v>
                </c:pt>
                <c:pt idx="194">
                  <c:v>43061</c:v>
                </c:pt>
                <c:pt idx="195">
                  <c:v>43075</c:v>
                </c:pt>
                <c:pt idx="196">
                  <c:v>43089</c:v>
                </c:pt>
                <c:pt idx="197">
                  <c:v>43103</c:v>
                </c:pt>
                <c:pt idx="198">
                  <c:v>43117</c:v>
                </c:pt>
                <c:pt idx="199">
                  <c:v>43131</c:v>
                </c:pt>
                <c:pt idx="200">
                  <c:v>43145</c:v>
                </c:pt>
                <c:pt idx="201">
                  <c:v>43159</c:v>
                </c:pt>
                <c:pt idx="202">
                  <c:v>43173</c:v>
                </c:pt>
                <c:pt idx="203">
                  <c:v>43187</c:v>
                </c:pt>
                <c:pt idx="204">
                  <c:v>43201</c:v>
                </c:pt>
                <c:pt idx="205">
                  <c:v>43215</c:v>
                </c:pt>
                <c:pt idx="206">
                  <c:v>43229</c:v>
                </c:pt>
                <c:pt idx="207">
                  <c:v>43243</c:v>
                </c:pt>
                <c:pt idx="208">
                  <c:v>43257</c:v>
                </c:pt>
                <c:pt idx="209">
                  <c:v>43271</c:v>
                </c:pt>
                <c:pt idx="210">
                  <c:v>43285</c:v>
                </c:pt>
                <c:pt idx="211">
                  <c:v>43299</c:v>
                </c:pt>
                <c:pt idx="212">
                  <c:v>43313</c:v>
                </c:pt>
                <c:pt idx="213">
                  <c:v>43327</c:v>
                </c:pt>
                <c:pt idx="214">
                  <c:v>43341</c:v>
                </c:pt>
                <c:pt idx="215">
                  <c:v>43355</c:v>
                </c:pt>
                <c:pt idx="216">
                  <c:v>43369</c:v>
                </c:pt>
                <c:pt idx="217">
                  <c:v>43383</c:v>
                </c:pt>
                <c:pt idx="218">
                  <c:v>43397</c:v>
                </c:pt>
                <c:pt idx="219">
                  <c:v>43411</c:v>
                </c:pt>
                <c:pt idx="220">
                  <c:v>43425</c:v>
                </c:pt>
                <c:pt idx="221">
                  <c:v>43439</c:v>
                </c:pt>
                <c:pt idx="222">
                  <c:v>43453</c:v>
                </c:pt>
                <c:pt idx="223">
                  <c:v>43467</c:v>
                </c:pt>
                <c:pt idx="224">
                  <c:v>43481</c:v>
                </c:pt>
                <c:pt idx="225">
                  <c:v>43495</c:v>
                </c:pt>
                <c:pt idx="226">
                  <c:v>43509</c:v>
                </c:pt>
                <c:pt idx="227">
                  <c:v>43523</c:v>
                </c:pt>
                <c:pt idx="228">
                  <c:v>43537</c:v>
                </c:pt>
                <c:pt idx="229">
                  <c:v>43551</c:v>
                </c:pt>
                <c:pt idx="230">
                  <c:v>43565</c:v>
                </c:pt>
                <c:pt idx="231">
                  <c:v>43579</c:v>
                </c:pt>
                <c:pt idx="232">
                  <c:v>43593</c:v>
                </c:pt>
                <c:pt idx="233">
                  <c:v>43607</c:v>
                </c:pt>
                <c:pt idx="234">
                  <c:v>43621</c:v>
                </c:pt>
                <c:pt idx="235">
                  <c:v>43635</c:v>
                </c:pt>
                <c:pt idx="236">
                  <c:v>43649</c:v>
                </c:pt>
                <c:pt idx="237">
                  <c:v>43663</c:v>
                </c:pt>
                <c:pt idx="238">
                  <c:v>43677</c:v>
                </c:pt>
                <c:pt idx="239">
                  <c:v>43691</c:v>
                </c:pt>
                <c:pt idx="240">
                  <c:v>43705</c:v>
                </c:pt>
                <c:pt idx="241">
                  <c:v>43719</c:v>
                </c:pt>
                <c:pt idx="242">
                  <c:v>43733</c:v>
                </c:pt>
                <c:pt idx="243">
                  <c:v>43747</c:v>
                </c:pt>
                <c:pt idx="244">
                  <c:v>43761</c:v>
                </c:pt>
                <c:pt idx="245">
                  <c:v>43775</c:v>
                </c:pt>
                <c:pt idx="246">
                  <c:v>43789</c:v>
                </c:pt>
                <c:pt idx="247">
                  <c:v>43803</c:v>
                </c:pt>
                <c:pt idx="248">
                  <c:v>43817</c:v>
                </c:pt>
                <c:pt idx="249">
                  <c:v>43831</c:v>
                </c:pt>
                <c:pt idx="250">
                  <c:v>43845</c:v>
                </c:pt>
                <c:pt idx="251">
                  <c:v>43859</c:v>
                </c:pt>
                <c:pt idx="252">
                  <c:v>43873</c:v>
                </c:pt>
                <c:pt idx="253">
                  <c:v>43887</c:v>
                </c:pt>
                <c:pt idx="254">
                  <c:v>43901</c:v>
                </c:pt>
                <c:pt idx="255">
                  <c:v>43915</c:v>
                </c:pt>
                <c:pt idx="256">
                  <c:v>43929</c:v>
                </c:pt>
                <c:pt idx="257">
                  <c:v>43943</c:v>
                </c:pt>
                <c:pt idx="258">
                  <c:v>43957</c:v>
                </c:pt>
                <c:pt idx="259">
                  <c:v>43971</c:v>
                </c:pt>
                <c:pt idx="260">
                  <c:v>43985</c:v>
                </c:pt>
                <c:pt idx="261">
                  <c:v>43999</c:v>
                </c:pt>
              </c:numCache>
            </c:numRef>
          </c:cat>
          <c:val>
            <c:numRef>
              <c:f>'Gráfico 2.18'!$G$5:$G$266</c:f>
              <c:numCache>
                <c:formatCode>_ * #,##0_ ;_ * \-#,##0_ ;_ * "-"??_ ;_ @_ </c:formatCode>
                <c:ptCount val="262"/>
                <c:pt idx="0">
                  <c:v>1213.2441996700002</c:v>
                </c:pt>
                <c:pt idx="1">
                  <c:v>1781.7123115300003</c:v>
                </c:pt>
                <c:pt idx="2">
                  <c:v>1713.3864905000003</c:v>
                </c:pt>
                <c:pt idx="3">
                  <c:v>1679.0908870199999</c:v>
                </c:pt>
                <c:pt idx="4">
                  <c:v>1651.04900681</c:v>
                </c:pt>
                <c:pt idx="5">
                  <c:v>1775.0192268799999</c:v>
                </c:pt>
                <c:pt idx="6">
                  <c:v>1448.8433089</c:v>
                </c:pt>
                <c:pt idx="7">
                  <c:v>1793.8686547499997</c:v>
                </c:pt>
                <c:pt idx="8">
                  <c:v>1375.7564423100002</c:v>
                </c:pt>
                <c:pt idx="9">
                  <c:v>1853.3835084300001</c:v>
                </c:pt>
                <c:pt idx="10">
                  <c:v>1335.80449651</c:v>
                </c:pt>
                <c:pt idx="11">
                  <c:v>1822.4188216999999</c:v>
                </c:pt>
                <c:pt idx="12">
                  <c:v>1778.6359967699998</c:v>
                </c:pt>
                <c:pt idx="13">
                  <c:v>1784.3662422500001</c:v>
                </c:pt>
                <c:pt idx="14">
                  <c:v>1997.2145037800003</c:v>
                </c:pt>
                <c:pt idx="15">
                  <c:v>1987.7117592399998</c:v>
                </c:pt>
                <c:pt idx="16">
                  <c:v>2134.0099044000003</c:v>
                </c:pt>
                <c:pt idx="17">
                  <c:v>2068.0059920699996</c:v>
                </c:pt>
                <c:pt idx="18">
                  <c:v>1971.3725526400001</c:v>
                </c:pt>
                <c:pt idx="19">
                  <c:v>2089.8548081999998</c:v>
                </c:pt>
                <c:pt idx="20">
                  <c:v>2069.93100972</c:v>
                </c:pt>
                <c:pt idx="21">
                  <c:v>2132.59994542</c:v>
                </c:pt>
                <c:pt idx="22">
                  <c:v>2205.6735137800001</c:v>
                </c:pt>
                <c:pt idx="23">
                  <c:v>2063.8538219899992</c:v>
                </c:pt>
                <c:pt idx="24">
                  <c:v>2127.4676932799998</c:v>
                </c:pt>
                <c:pt idx="25">
                  <c:v>1930.4554402800002</c:v>
                </c:pt>
                <c:pt idx="26">
                  <c:v>2285.6939357899996</c:v>
                </c:pt>
                <c:pt idx="27">
                  <c:v>2293.8702545599999</c:v>
                </c:pt>
                <c:pt idx="28">
                  <c:v>2297.6497849999996</c:v>
                </c:pt>
                <c:pt idx="29">
                  <c:v>2294.3161465299991</c:v>
                </c:pt>
                <c:pt idx="30">
                  <c:v>2279.8172816200004</c:v>
                </c:pt>
                <c:pt idx="31">
                  <c:v>2243.55882393</c:v>
                </c:pt>
                <c:pt idx="32">
                  <c:v>2052.7035357599998</c:v>
                </c:pt>
                <c:pt idx="33">
                  <c:v>2423.1352593199999</c:v>
                </c:pt>
                <c:pt idx="34">
                  <c:v>2286.8996950800001</c:v>
                </c:pt>
                <c:pt idx="35">
                  <c:v>2288.7432020000001</c:v>
                </c:pt>
                <c:pt idx="36">
                  <c:v>2219.2463365599997</c:v>
                </c:pt>
                <c:pt idx="37">
                  <c:v>2184.2198298599997</c:v>
                </c:pt>
                <c:pt idx="38">
                  <c:v>1946.1121155100002</c:v>
                </c:pt>
                <c:pt idx="39">
                  <c:v>1906.8143426300001</c:v>
                </c:pt>
                <c:pt idx="40">
                  <c:v>2092.3155142000001</c:v>
                </c:pt>
                <c:pt idx="41">
                  <c:v>2534.3306538100001</c:v>
                </c:pt>
                <c:pt idx="42">
                  <c:v>2647.5060729100001</c:v>
                </c:pt>
                <c:pt idx="43">
                  <c:v>2652.9660649000002</c:v>
                </c:pt>
                <c:pt idx="44">
                  <c:v>2705.0438140200004</c:v>
                </c:pt>
                <c:pt idx="45">
                  <c:v>2644.2173162000008</c:v>
                </c:pt>
                <c:pt idx="46">
                  <c:v>2853.3583868700002</c:v>
                </c:pt>
                <c:pt idx="47">
                  <c:v>2861.3472946500001</c:v>
                </c:pt>
                <c:pt idx="48">
                  <c:v>1743.6580337999997</c:v>
                </c:pt>
                <c:pt idx="49">
                  <c:v>1593.0139804599996</c:v>
                </c:pt>
                <c:pt idx="50">
                  <c:v>1549.3261351600001</c:v>
                </c:pt>
                <c:pt idx="51">
                  <c:v>1498.7862039299998</c:v>
                </c:pt>
                <c:pt idx="52">
                  <c:v>1584.9574990000006</c:v>
                </c:pt>
                <c:pt idx="53">
                  <c:v>1625.5363783300002</c:v>
                </c:pt>
                <c:pt idx="54">
                  <c:v>1522.05563805</c:v>
                </c:pt>
                <c:pt idx="55">
                  <c:v>2072.0785505600002</c:v>
                </c:pt>
                <c:pt idx="56">
                  <c:v>2000.8043934399998</c:v>
                </c:pt>
                <c:pt idx="57">
                  <c:v>1728.4042955000002</c:v>
                </c:pt>
                <c:pt idx="58">
                  <c:v>1691.0117040699997</c:v>
                </c:pt>
                <c:pt idx="59">
                  <c:v>1680.3990748400001</c:v>
                </c:pt>
                <c:pt idx="60">
                  <c:v>1476.8939713900002</c:v>
                </c:pt>
                <c:pt idx="61">
                  <c:v>1616.0346978000002</c:v>
                </c:pt>
                <c:pt idx="62">
                  <c:v>1483.6950398199997</c:v>
                </c:pt>
                <c:pt idx="63">
                  <c:v>1523.5094286200001</c:v>
                </c:pt>
                <c:pt idx="64">
                  <c:v>1326.46094107</c:v>
                </c:pt>
                <c:pt idx="65">
                  <c:v>1436.6871888300002</c:v>
                </c:pt>
                <c:pt idx="66">
                  <c:v>1488.3446575299999</c:v>
                </c:pt>
                <c:pt idx="67">
                  <c:v>1623.5037817800003</c:v>
                </c:pt>
                <c:pt idx="68">
                  <c:v>1427.0288139300005</c:v>
                </c:pt>
                <c:pt idx="69">
                  <c:v>1210.9554970999998</c:v>
                </c:pt>
                <c:pt idx="70">
                  <c:v>1118.9426582499998</c:v>
                </c:pt>
                <c:pt idx="71">
                  <c:v>1054.8165558900002</c:v>
                </c:pt>
                <c:pt idx="72">
                  <c:v>1057.35394561</c:v>
                </c:pt>
                <c:pt idx="73">
                  <c:v>1066.8538841399998</c:v>
                </c:pt>
                <c:pt idx="74">
                  <c:v>1060.9139070299998</c:v>
                </c:pt>
                <c:pt idx="75">
                  <c:v>1055.9143657100001</c:v>
                </c:pt>
                <c:pt idx="76">
                  <c:v>1081.1125882800004</c:v>
                </c:pt>
                <c:pt idx="77">
                  <c:v>1163.45094657</c:v>
                </c:pt>
                <c:pt idx="78">
                  <c:v>1186.8298957600002</c:v>
                </c:pt>
                <c:pt idx="79">
                  <c:v>1165.2335181400001</c:v>
                </c:pt>
                <c:pt idx="80">
                  <c:v>1193.6949640799999</c:v>
                </c:pt>
                <c:pt idx="81">
                  <c:v>1141.52295914</c:v>
                </c:pt>
                <c:pt idx="82">
                  <c:v>1166.2638229500001</c:v>
                </c:pt>
                <c:pt idx="83">
                  <c:v>1229.8212657000001</c:v>
                </c:pt>
                <c:pt idx="84">
                  <c:v>1242.1351062099995</c:v>
                </c:pt>
                <c:pt idx="85">
                  <c:v>1311.4775424100001</c:v>
                </c:pt>
                <c:pt idx="86">
                  <c:v>1270.6082437900002</c:v>
                </c:pt>
                <c:pt idx="87">
                  <c:v>1322.7553318500002</c:v>
                </c:pt>
                <c:pt idx="88">
                  <c:v>1283.0944337399999</c:v>
                </c:pt>
                <c:pt idx="89">
                  <c:v>1202.6811891499999</c:v>
                </c:pt>
                <c:pt idx="90">
                  <c:v>1162.38952298</c:v>
                </c:pt>
                <c:pt idx="91">
                  <c:v>1142.1411654200001</c:v>
                </c:pt>
                <c:pt idx="92">
                  <c:v>1031.3476478499997</c:v>
                </c:pt>
                <c:pt idx="93">
                  <c:v>1089.3588810700001</c:v>
                </c:pt>
                <c:pt idx="94">
                  <c:v>896.66647757999999</c:v>
                </c:pt>
                <c:pt idx="95">
                  <c:v>891.4420321099999</c:v>
                </c:pt>
                <c:pt idx="96">
                  <c:v>768.49877386999992</c:v>
                </c:pt>
                <c:pt idx="97">
                  <c:v>836.9077153500001</c:v>
                </c:pt>
                <c:pt idx="98">
                  <c:v>780.42208749999998</c:v>
                </c:pt>
                <c:pt idx="99">
                  <c:v>799.16688740000006</c:v>
                </c:pt>
                <c:pt idx="100">
                  <c:v>811.54849087999992</c:v>
                </c:pt>
                <c:pt idx="101">
                  <c:v>884.14845635999984</c:v>
                </c:pt>
                <c:pt idx="102">
                  <c:v>896.82083499999999</c:v>
                </c:pt>
                <c:pt idx="103">
                  <c:v>807.02535161999992</c:v>
                </c:pt>
                <c:pt idx="104">
                  <c:v>828.49569922000001</c:v>
                </c:pt>
                <c:pt idx="105">
                  <c:v>773.07244033000018</c:v>
                </c:pt>
                <c:pt idx="106">
                  <c:v>830.16997638999999</c:v>
                </c:pt>
                <c:pt idx="107">
                  <c:v>752.46136248999994</c:v>
                </c:pt>
                <c:pt idx="108">
                  <c:v>729.78275735999989</c:v>
                </c:pt>
                <c:pt idx="109">
                  <c:v>744.93412870000009</c:v>
                </c:pt>
                <c:pt idx="110">
                  <c:v>756.16997777999995</c:v>
                </c:pt>
                <c:pt idx="111">
                  <c:v>775.24874899000019</c:v>
                </c:pt>
                <c:pt idx="112">
                  <c:v>786.68965632999982</c:v>
                </c:pt>
                <c:pt idx="113">
                  <c:v>796.21237671999995</c:v>
                </c:pt>
                <c:pt idx="114">
                  <c:v>829.49869089999993</c:v>
                </c:pt>
                <c:pt idx="115">
                  <c:v>958.88620877999995</c:v>
                </c:pt>
                <c:pt idx="116">
                  <c:v>843.74896075000015</c:v>
                </c:pt>
                <c:pt idx="117">
                  <c:v>816.92541386999994</c:v>
                </c:pt>
                <c:pt idx="118">
                  <c:v>813.42085244999987</c:v>
                </c:pt>
                <c:pt idx="119">
                  <c:v>905.6213362899997</c:v>
                </c:pt>
                <c:pt idx="120">
                  <c:v>838.0869125700001</c:v>
                </c:pt>
                <c:pt idx="121">
                  <c:v>677.36175368999989</c:v>
                </c:pt>
                <c:pt idx="122">
                  <c:v>823.37610032999999</c:v>
                </c:pt>
                <c:pt idx="123">
                  <c:v>826.12982240000008</c:v>
                </c:pt>
                <c:pt idx="124">
                  <c:v>817.79804478000005</c:v>
                </c:pt>
                <c:pt idx="125">
                  <c:v>810.70486194</c:v>
                </c:pt>
                <c:pt idx="126">
                  <c:v>770.15092259999994</c:v>
                </c:pt>
                <c:pt idx="127">
                  <c:v>806.65550121999991</c:v>
                </c:pt>
                <c:pt idx="128">
                  <c:v>744.23781106000001</c:v>
                </c:pt>
                <c:pt idx="129">
                  <c:v>718.78949307000005</c:v>
                </c:pt>
                <c:pt idx="130">
                  <c:v>844.87280401999999</c:v>
                </c:pt>
                <c:pt idx="131">
                  <c:v>793.40714516000003</c:v>
                </c:pt>
                <c:pt idx="132">
                  <c:v>755.58614541999998</c:v>
                </c:pt>
                <c:pt idx="133">
                  <c:v>747.01147448999996</c:v>
                </c:pt>
                <c:pt idx="134">
                  <c:v>756.38698799000008</c:v>
                </c:pt>
                <c:pt idx="135">
                  <c:v>711.87949473000003</c:v>
                </c:pt>
                <c:pt idx="136">
                  <c:v>705.25681350000002</c:v>
                </c:pt>
                <c:pt idx="137">
                  <c:v>668.36059359000001</c:v>
                </c:pt>
                <c:pt idx="138">
                  <c:v>708.70679771999994</c:v>
                </c:pt>
                <c:pt idx="139">
                  <c:v>702.88894935999997</c:v>
                </c:pt>
                <c:pt idx="140">
                  <c:v>688.98847416000001</c:v>
                </c:pt>
                <c:pt idx="141">
                  <c:v>861.22107898000002</c:v>
                </c:pt>
                <c:pt idx="142">
                  <c:v>719.63919589999989</c:v>
                </c:pt>
                <c:pt idx="143">
                  <c:v>767.23103896000009</c:v>
                </c:pt>
                <c:pt idx="144">
                  <c:v>812.81423333000021</c:v>
                </c:pt>
                <c:pt idx="145">
                  <c:v>1121.5111817299999</c:v>
                </c:pt>
                <c:pt idx="146">
                  <c:v>802.84546046999992</c:v>
                </c:pt>
                <c:pt idx="147">
                  <c:v>929.59055109000008</c:v>
                </c:pt>
                <c:pt idx="148">
                  <c:v>704.70943342999976</c:v>
                </c:pt>
                <c:pt idx="149">
                  <c:v>817.51409854999986</c:v>
                </c:pt>
                <c:pt idx="150">
                  <c:v>786.12155308999991</c:v>
                </c:pt>
                <c:pt idx="151">
                  <c:v>804.93407786000012</c:v>
                </c:pt>
                <c:pt idx="152">
                  <c:v>900.87456434000012</c:v>
                </c:pt>
                <c:pt idx="153">
                  <c:v>837.45991802000003</c:v>
                </c:pt>
                <c:pt idx="154">
                  <c:v>949.28413231999991</c:v>
                </c:pt>
                <c:pt idx="155">
                  <c:v>914.79935262000015</c:v>
                </c:pt>
                <c:pt idx="156">
                  <c:v>972.85847438000008</c:v>
                </c:pt>
                <c:pt idx="157">
                  <c:v>880.42005574000007</c:v>
                </c:pt>
                <c:pt idx="158">
                  <c:v>959.36558223999998</c:v>
                </c:pt>
                <c:pt idx="159">
                  <c:v>866.97182995000003</c:v>
                </c:pt>
                <c:pt idx="160">
                  <c:v>961.21908643000006</c:v>
                </c:pt>
                <c:pt idx="161">
                  <c:v>951.12343260999978</c:v>
                </c:pt>
                <c:pt idx="162">
                  <c:v>1083.88198872</c:v>
                </c:pt>
                <c:pt idx="163">
                  <c:v>1116.2295428</c:v>
                </c:pt>
                <c:pt idx="164">
                  <c:v>854.49522328</c:v>
                </c:pt>
                <c:pt idx="165">
                  <c:v>976.37445301000002</c:v>
                </c:pt>
                <c:pt idx="166">
                  <c:v>779.83671065999999</c:v>
                </c:pt>
                <c:pt idx="167">
                  <c:v>775.73096225000006</c:v>
                </c:pt>
                <c:pt idx="168">
                  <c:v>768.09311262000006</c:v>
                </c:pt>
                <c:pt idx="169">
                  <c:v>787.86361714999998</c:v>
                </c:pt>
                <c:pt idx="170">
                  <c:v>716.82459371999994</c:v>
                </c:pt>
                <c:pt idx="171">
                  <c:v>903.7162420200001</c:v>
                </c:pt>
                <c:pt idx="172">
                  <c:v>576.24804159000007</c:v>
                </c:pt>
                <c:pt idx="173">
                  <c:v>741.91780864000009</c:v>
                </c:pt>
                <c:pt idx="174">
                  <c:v>712.30060389000016</c:v>
                </c:pt>
                <c:pt idx="175">
                  <c:v>749.43896743000005</c:v>
                </c:pt>
                <c:pt idx="176">
                  <c:v>701.08019223000008</c:v>
                </c:pt>
                <c:pt idx="177">
                  <c:v>706.17186063000008</c:v>
                </c:pt>
                <c:pt idx="178">
                  <c:v>880.07807018999995</c:v>
                </c:pt>
                <c:pt idx="179">
                  <c:v>718.57452107000006</c:v>
                </c:pt>
                <c:pt idx="180">
                  <c:v>809.82499851</c:v>
                </c:pt>
                <c:pt idx="181">
                  <c:v>656.51472523999996</c:v>
                </c:pt>
                <c:pt idx="182">
                  <c:v>787.88592215000017</c:v>
                </c:pt>
                <c:pt idx="183">
                  <c:v>713.60709087000009</c:v>
                </c:pt>
                <c:pt idx="184">
                  <c:v>801.59611774999996</c:v>
                </c:pt>
                <c:pt idx="185">
                  <c:v>742.06325325</c:v>
                </c:pt>
                <c:pt idx="186">
                  <c:v>666.93525782999995</c:v>
                </c:pt>
                <c:pt idx="187">
                  <c:v>681.25619123000013</c:v>
                </c:pt>
                <c:pt idx="188">
                  <c:v>601.39243878999991</c:v>
                </c:pt>
                <c:pt idx="189">
                  <c:v>627.29603121000002</c:v>
                </c:pt>
                <c:pt idx="190">
                  <c:v>548.35309794</c:v>
                </c:pt>
                <c:pt idx="191">
                  <c:v>619.31036540000002</c:v>
                </c:pt>
                <c:pt idx="192">
                  <c:v>544.18469170000003</c:v>
                </c:pt>
                <c:pt idx="193">
                  <c:v>578.57932863999974</c:v>
                </c:pt>
                <c:pt idx="194">
                  <c:v>545.03726010999992</c:v>
                </c:pt>
                <c:pt idx="195">
                  <c:v>585.37804483000014</c:v>
                </c:pt>
                <c:pt idx="196">
                  <c:v>608.51227847999996</c:v>
                </c:pt>
                <c:pt idx="197">
                  <c:v>864.18067486000007</c:v>
                </c:pt>
                <c:pt idx="198">
                  <c:v>619.60490961000005</c:v>
                </c:pt>
                <c:pt idx="199">
                  <c:v>643.1539474299999</c:v>
                </c:pt>
                <c:pt idx="200">
                  <c:v>639.92075580000005</c:v>
                </c:pt>
                <c:pt idx="201">
                  <c:v>684.87742766999975</c:v>
                </c:pt>
                <c:pt idx="202">
                  <c:v>631.47531822999997</c:v>
                </c:pt>
                <c:pt idx="203">
                  <c:v>637.64576932</c:v>
                </c:pt>
                <c:pt idx="204">
                  <c:v>837.40061636999997</c:v>
                </c:pt>
                <c:pt idx="205">
                  <c:v>593.59664909000003</c:v>
                </c:pt>
                <c:pt idx="206">
                  <c:v>723.13425386000017</c:v>
                </c:pt>
                <c:pt idx="207">
                  <c:v>495.87357009999999</c:v>
                </c:pt>
                <c:pt idx="208">
                  <c:v>513.71050700000012</c:v>
                </c:pt>
                <c:pt idx="209">
                  <c:v>475.31572795999995</c:v>
                </c:pt>
                <c:pt idx="210">
                  <c:v>471.00253727999996</c:v>
                </c:pt>
                <c:pt idx="211">
                  <c:v>366.31750878999998</c:v>
                </c:pt>
                <c:pt idx="212">
                  <c:v>426.32066385999997</c:v>
                </c:pt>
                <c:pt idx="213">
                  <c:v>551.96952326999997</c:v>
                </c:pt>
                <c:pt idx="214">
                  <c:v>457.43115555000003</c:v>
                </c:pt>
                <c:pt idx="215">
                  <c:v>625.21618788000012</c:v>
                </c:pt>
                <c:pt idx="216">
                  <c:v>531.67009776999998</c:v>
                </c:pt>
                <c:pt idx="217">
                  <c:v>589.17702869000004</c:v>
                </c:pt>
                <c:pt idx="218">
                  <c:v>434.40425468000001</c:v>
                </c:pt>
                <c:pt idx="219">
                  <c:v>578.80268411999987</c:v>
                </c:pt>
                <c:pt idx="220">
                  <c:v>527.93590861000007</c:v>
                </c:pt>
                <c:pt idx="221">
                  <c:v>635.50833144000001</c:v>
                </c:pt>
                <c:pt idx="222">
                  <c:v>578.76255976999994</c:v>
                </c:pt>
                <c:pt idx="223">
                  <c:v>887.61678383000014</c:v>
                </c:pt>
                <c:pt idx="224">
                  <c:v>665.92029961000003</c:v>
                </c:pt>
                <c:pt idx="225">
                  <c:v>510.85952087999999</c:v>
                </c:pt>
                <c:pt idx="226">
                  <c:v>697.0941872300001</c:v>
                </c:pt>
                <c:pt idx="227">
                  <c:v>632.47646678000001</c:v>
                </c:pt>
                <c:pt idx="228">
                  <c:v>646.45575434999989</c:v>
                </c:pt>
                <c:pt idx="229">
                  <c:v>673.43876387</c:v>
                </c:pt>
                <c:pt idx="230">
                  <c:v>721.28546527999993</c:v>
                </c:pt>
                <c:pt idx="231">
                  <c:v>645.40936591999991</c:v>
                </c:pt>
                <c:pt idx="232">
                  <c:v>650.51220392999994</c:v>
                </c:pt>
                <c:pt idx="233">
                  <c:v>539.62326685999994</c:v>
                </c:pt>
                <c:pt idx="234">
                  <c:v>648.97761436999997</c:v>
                </c:pt>
                <c:pt idx="235">
                  <c:v>627.26955052999995</c:v>
                </c:pt>
                <c:pt idx="236">
                  <c:v>757.84670670999992</c:v>
                </c:pt>
                <c:pt idx="237">
                  <c:v>667.88848393000001</c:v>
                </c:pt>
                <c:pt idx="238">
                  <c:v>610.76699005</c:v>
                </c:pt>
                <c:pt idx="239">
                  <c:v>663.28986889999999</c:v>
                </c:pt>
                <c:pt idx="240">
                  <c:v>608.84824182000011</c:v>
                </c:pt>
                <c:pt idx="241">
                  <c:v>789.59609096999998</c:v>
                </c:pt>
                <c:pt idx="242">
                  <c:v>581.52779496999983</c:v>
                </c:pt>
                <c:pt idx="243">
                  <c:v>562.8297041300001</c:v>
                </c:pt>
                <c:pt idx="244">
                  <c:v>481.5026352000001</c:v>
                </c:pt>
                <c:pt idx="245">
                  <c:v>592.53964798000004</c:v>
                </c:pt>
                <c:pt idx="246">
                  <c:v>510.68113340000008</c:v>
                </c:pt>
                <c:pt idx="247">
                  <c:v>664.91007931000001</c:v>
                </c:pt>
                <c:pt idx="248">
                  <c:v>625.55955031999997</c:v>
                </c:pt>
                <c:pt idx="249">
                  <c:v>784.5693471300001</c:v>
                </c:pt>
                <c:pt idx="250">
                  <c:v>645.28127280000001</c:v>
                </c:pt>
                <c:pt idx="251">
                  <c:v>674.85310332000006</c:v>
                </c:pt>
                <c:pt idx="252">
                  <c:v>764.73806504000004</c:v>
                </c:pt>
                <c:pt idx="253">
                  <c:v>778.95822932999999</c:v>
                </c:pt>
                <c:pt idx="254">
                  <c:v>932.08420835999993</c:v>
                </c:pt>
                <c:pt idx="255">
                  <c:v>675.24177658999997</c:v>
                </c:pt>
                <c:pt idx="256">
                  <c:v>830.23033333000001</c:v>
                </c:pt>
                <c:pt idx="257">
                  <c:v>1061.04909602</c:v>
                </c:pt>
                <c:pt idx="258">
                  <c:v>1113.89455593</c:v>
                </c:pt>
                <c:pt idx="259">
                  <c:v>938.30211421999991</c:v>
                </c:pt>
                <c:pt idx="260">
                  <c:v>992.98142671999983</c:v>
                </c:pt>
                <c:pt idx="261">
                  <c:v>1038.5723124899998</c:v>
                </c:pt>
              </c:numCache>
            </c:numRef>
          </c:val>
          <c:extLst xmlns:c16r2="http://schemas.microsoft.com/office/drawing/2015/06/chart">
            <c:ext xmlns:c16="http://schemas.microsoft.com/office/drawing/2014/chart" uri="{C3380CC4-5D6E-409C-BE32-E72D297353CC}">
              <c16:uniqueId val="{00000001-40ED-41C8-8A08-FEDE15E5E274}"/>
            </c:ext>
          </c:extLst>
        </c:ser>
        <c:gapWidth val="219"/>
        <c:overlap val="100"/>
        <c:axId val="136654208"/>
        <c:axId val="136660096"/>
      </c:barChart>
      <c:lineChart>
        <c:grouping val="standard"/>
        <c:ser>
          <c:idx val="2"/>
          <c:order val="2"/>
          <c:tx>
            <c:strRef>
              <c:f>'Gráfico 2.18'!$H$4</c:f>
              <c:strCache>
                <c:ptCount val="1"/>
                <c:pt idx="0">
                  <c:v>Reservas de Liquidez</c:v>
                </c:pt>
              </c:strCache>
            </c:strRef>
          </c:tx>
          <c:spPr>
            <a:ln w="19050" cap="rnd">
              <a:solidFill>
                <a:schemeClr val="tx1">
                  <a:lumMod val="50000"/>
                  <a:lumOff val="50000"/>
                </a:schemeClr>
              </a:solidFill>
              <a:prstDash val="sysDash"/>
              <a:round/>
            </a:ln>
            <a:effectLst/>
          </c:spPr>
          <c:marker>
            <c:symbol val="none"/>
          </c:marker>
          <c:cat>
            <c:numRef>
              <c:f>'Gráfico 2.18'!$A$5:$A$266</c:f>
              <c:numCache>
                <c:formatCode>[$-C0A]mmm\-yy;@</c:formatCode>
                <c:ptCount val="262"/>
                <c:pt idx="0">
                  <c:v>40345</c:v>
                </c:pt>
                <c:pt idx="1">
                  <c:v>40359</c:v>
                </c:pt>
                <c:pt idx="2">
                  <c:v>40373</c:v>
                </c:pt>
                <c:pt idx="3">
                  <c:v>40387</c:v>
                </c:pt>
                <c:pt idx="4">
                  <c:v>40401</c:v>
                </c:pt>
                <c:pt idx="5">
                  <c:v>40415</c:v>
                </c:pt>
                <c:pt idx="6">
                  <c:v>40429</c:v>
                </c:pt>
                <c:pt idx="7">
                  <c:v>40443</c:v>
                </c:pt>
                <c:pt idx="8">
                  <c:v>40457</c:v>
                </c:pt>
                <c:pt idx="9">
                  <c:v>40471</c:v>
                </c:pt>
                <c:pt idx="10">
                  <c:v>40485</c:v>
                </c:pt>
                <c:pt idx="11">
                  <c:v>40499</c:v>
                </c:pt>
                <c:pt idx="12">
                  <c:v>40513</c:v>
                </c:pt>
                <c:pt idx="13">
                  <c:v>40527</c:v>
                </c:pt>
                <c:pt idx="14">
                  <c:v>40541</c:v>
                </c:pt>
                <c:pt idx="15">
                  <c:v>40555</c:v>
                </c:pt>
                <c:pt idx="16">
                  <c:v>40569</c:v>
                </c:pt>
                <c:pt idx="17">
                  <c:v>40583</c:v>
                </c:pt>
                <c:pt idx="18">
                  <c:v>40597</c:v>
                </c:pt>
                <c:pt idx="19">
                  <c:v>40611</c:v>
                </c:pt>
                <c:pt idx="20">
                  <c:v>40625</c:v>
                </c:pt>
                <c:pt idx="21">
                  <c:v>40639</c:v>
                </c:pt>
                <c:pt idx="22">
                  <c:v>40653</c:v>
                </c:pt>
                <c:pt idx="23">
                  <c:v>40667</c:v>
                </c:pt>
                <c:pt idx="24">
                  <c:v>40681</c:v>
                </c:pt>
                <c:pt idx="25">
                  <c:v>40695</c:v>
                </c:pt>
                <c:pt idx="26">
                  <c:v>40709</c:v>
                </c:pt>
                <c:pt idx="27">
                  <c:v>40723</c:v>
                </c:pt>
                <c:pt idx="28">
                  <c:v>40737</c:v>
                </c:pt>
                <c:pt idx="29">
                  <c:v>40751</c:v>
                </c:pt>
                <c:pt idx="30">
                  <c:v>40765</c:v>
                </c:pt>
                <c:pt idx="31">
                  <c:v>40779</c:v>
                </c:pt>
                <c:pt idx="32">
                  <c:v>40793</c:v>
                </c:pt>
                <c:pt idx="33">
                  <c:v>40807</c:v>
                </c:pt>
                <c:pt idx="34">
                  <c:v>40821</c:v>
                </c:pt>
                <c:pt idx="35">
                  <c:v>40835</c:v>
                </c:pt>
                <c:pt idx="36">
                  <c:v>40849</c:v>
                </c:pt>
                <c:pt idx="37">
                  <c:v>40863</c:v>
                </c:pt>
                <c:pt idx="38">
                  <c:v>40877</c:v>
                </c:pt>
                <c:pt idx="39">
                  <c:v>40891</c:v>
                </c:pt>
                <c:pt idx="40">
                  <c:v>40905</c:v>
                </c:pt>
                <c:pt idx="41">
                  <c:v>40919</c:v>
                </c:pt>
                <c:pt idx="42">
                  <c:v>40933</c:v>
                </c:pt>
                <c:pt idx="43">
                  <c:v>40947</c:v>
                </c:pt>
                <c:pt idx="44">
                  <c:v>40961</c:v>
                </c:pt>
                <c:pt idx="45">
                  <c:v>40975</c:v>
                </c:pt>
                <c:pt idx="46">
                  <c:v>40989</c:v>
                </c:pt>
                <c:pt idx="47">
                  <c:v>41003</c:v>
                </c:pt>
                <c:pt idx="48">
                  <c:v>41017</c:v>
                </c:pt>
                <c:pt idx="49">
                  <c:v>41031</c:v>
                </c:pt>
                <c:pt idx="50">
                  <c:v>41045</c:v>
                </c:pt>
                <c:pt idx="51">
                  <c:v>41059</c:v>
                </c:pt>
                <c:pt idx="52">
                  <c:v>41073</c:v>
                </c:pt>
                <c:pt idx="53">
                  <c:v>41087</c:v>
                </c:pt>
                <c:pt idx="54">
                  <c:v>41101</c:v>
                </c:pt>
                <c:pt idx="55">
                  <c:v>41115</c:v>
                </c:pt>
                <c:pt idx="56">
                  <c:v>41129</c:v>
                </c:pt>
                <c:pt idx="57">
                  <c:v>41143</c:v>
                </c:pt>
                <c:pt idx="58">
                  <c:v>41157</c:v>
                </c:pt>
                <c:pt idx="59">
                  <c:v>41171</c:v>
                </c:pt>
                <c:pt idx="60">
                  <c:v>41185</c:v>
                </c:pt>
                <c:pt idx="61">
                  <c:v>41199</c:v>
                </c:pt>
                <c:pt idx="62">
                  <c:v>41213</c:v>
                </c:pt>
                <c:pt idx="63">
                  <c:v>41227</c:v>
                </c:pt>
                <c:pt idx="64">
                  <c:v>41241</c:v>
                </c:pt>
                <c:pt idx="65">
                  <c:v>41255</c:v>
                </c:pt>
                <c:pt idx="66">
                  <c:v>41269</c:v>
                </c:pt>
                <c:pt idx="67">
                  <c:v>41283</c:v>
                </c:pt>
                <c:pt idx="68">
                  <c:v>41297</c:v>
                </c:pt>
                <c:pt idx="69">
                  <c:v>41311</c:v>
                </c:pt>
                <c:pt idx="70">
                  <c:v>41325</c:v>
                </c:pt>
                <c:pt idx="71">
                  <c:v>41339</c:v>
                </c:pt>
                <c:pt idx="72">
                  <c:v>41353</c:v>
                </c:pt>
                <c:pt idx="73">
                  <c:v>41367</c:v>
                </c:pt>
                <c:pt idx="74">
                  <c:v>41381</c:v>
                </c:pt>
                <c:pt idx="75">
                  <c:v>41395</c:v>
                </c:pt>
                <c:pt idx="76">
                  <c:v>41409</c:v>
                </c:pt>
                <c:pt idx="77">
                  <c:v>41423</c:v>
                </c:pt>
                <c:pt idx="78">
                  <c:v>41437</c:v>
                </c:pt>
                <c:pt idx="79">
                  <c:v>41451</c:v>
                </c:pt>
                <c:pt idx="80">
                  <c:v>41465</c:v>
                </c:pt>
                <c:pt idx="81">
                  <c:v>41479</c:v>
                </c:pt>
                <c:pt idx="82">
                  <c:v>41493</c:v>
                </c:pt>
                <c:pt idx="83">
                  <c:v>41507</c:v>
                </c:pt>
                <c:pt idx="84">
                  <c:v>41521</c:v>
                </c:pt>
                <c:pt idx="85">
                  <c:v>41535</c:v>
                </c:pt>
                <c:pt idx="86">
                  <c:v>41549</c:v>
                </c:pt>
                <c:pt idx="87">
                  <c:v>41563</c:v>
                </c:pt>
                <c:pt idx="88">
                  <c:v>41577</c:v>
                </c:pt>
                <c:pt idx="89">
                  <c:v>41591</c:v>
                </c:pt>
                <c:pt idx="90">
                  <c:v>41605</c:v>
                </c:pt>
                <c:pt idx="91">
                  <c:v>41619</c:v>
                </c:pt>
                <c:pt idx="92">
                  <c:v>41633</c:v>
                </c:pt>
                <c:pt idx="93">
                  <c:v>41647</c:v>
                </c:pt>
                <c:pt idx="94">
                  <c:v>41661</c:v>
                </c:pt>
                <c:pt idx="95">
                  <c:v>41675</c:v>
                </c:pt>
                <c:pt idx="96">
                  <c:v>41689</c:v>
                </c:pt>
                <c:pt idx="97">
                  <c:v>41703</c:v>
                </c:pt>
                <c:pt idx="98">
                  <c:v>41717</c:v>
                </c:pt>
                <c:pt idx="99">
                  <c:v>41731</c:v>
                </c:pt>
                <c:pt idx="100">
                  <c:v>41745</c:v>
                </c:pt>
                <c:pt idx="101">
                  <c:v>41759</c:v>
                </c:pt>
                <c:pt idx="102">
                  <c:v>41773</c:v>
                </c:pt>
                <c:pt idx="103">
                  <c:v>41787</c:v>
                </c:pt>
                <c:pt idx="104">
                  <c:v>41801</c:v>
                </c:pt>
                <c:pt idx="105">
                  <c:v>41815</c:v>
                </c:pt>
                <c:pt idx="106">
                  <c:v>41829</c:v>
                </c:pt>
                <c:pt idx="107">
                  <c:v>41843</c:v>
                </c:pt>
                <c:pt idx="108">
                  <c:v>41857</c:v>
                </c:pt>
                <c:pt idx="109">
                  <c:v>41871</c:v>
                </c:pt>
                <c:pt idx="110">
                  <c:v>41885</c:v>
                </c:pt>
                <c:pt idx="111">
                  <c:v>41899</c:v>
                </c:pt>
                <c:pt idx="112">
                  <c:v>41913</c:v>
                </c:pt>
                <c:pt idx="113">
                  <c:v>41927</c:v>
                </c:pt>
                <c:pt idx="114">
                  <c:v>41941</c:v>
                </c:pt>
                <c:pt idx="115">
                  <c:v>41955</c:v>
                </c:pt>
                <c:pt idx="116">
                  <c:v>41969</c:v>
                </c:pt>
                <c:pt idx="117">
                  <c:v>41983</c:v>
                </c:pt>
                <c:pt idx="118">
                  <c:v>41997</c:v>
                </c:pt>
                <c:pt idx="119">
                  <c:v>42011</c:v>
                </c:pt>
                <c:pt idx="120">
                  <c:v>42025</c:v>
                </c:pt>
                <c:pt idx="121">
                  <c:v>42039</c:v>
                </c:pt>
                <c:pt idx="122">
                  <c:v>42053</c:v>
                </c:pt>
                <c:pt idx="123">
                  <c:v>42067</c:v>
                </c:pt>
                <c:pt idx="124">
                  <c:v>42081</c:v>
                </c:pt>
                <c:pt idx="125">
                  <c:v>42095</c:v>
                </c:pt>
                <c:pt idx="126">
                  <c:v>42109</c:v>
                </c:pt>
                <c:pt idx="127">
                  <c:v>42123</c:v>
                </c:pt>
                <c:pt idx="128">
                  <c:v>42137</c:v>
                </c:pt>
                <c:pt idx="129">
                  <c:v>42151</c:v>
                </c:pt>
                <c:pt idx="130">
                  <c:v>42165</c:v>
                </c:pt>
                <c:pt idx="131">
                  <c:v>42179</c:v>
                </c:pt>
                <c:pt idx="132">
                  <c:v>42193</c:v>
                </c:pt>
                <c:pt idx="133">
                  <c:v>42207</c:v>
                </c:pt>
                <c:pt idx="134">
                  <c:v>42221</c:v>
                </c:pt>
                <c:pt idx="135">
                  <c:v>42235</c:v>
                </c:pt>
                <c:pt idx="136">
                  <c:v>42249</c:v>
                </c:pt>
                <c:pt idx="137">
                  <c:v>42263</c:v>
                </c:pt>
                <c:pt idx="138">
                  <c:v>42277</c:v>
                </c:pt>
                <c:pt idx="139">
                  <c:v>42291</c:v>
                </c:pt>
                <c:pt idx="140">
                  <c:v>42305</c:v>
                </c:pt>
                <c:pt idx="141">
                  <c:v>42319</c:v>
                </c:pt>
                <c:pt idx="142">
                  <c:v>42333</c:v>
                </c:pt>
                <c:pt idx="143">
                  <c:v>42347</c:v>
                </c:pt>
                <c:pt idx="144">
                  <c:v>42361</c:v>
                </c:pt>
                <c:pt idx="145">
                  <c:v>42375</c:v>
                </c:pt>
                <c:pt idx="146">
                  <c:v>42389</c:v>
                </c:pt>
                <c:pt idx="147">
                  <c:v>42403</c:v>
                </c:pt>
                <c:pt idx="148">
                  <c:v>42417</c:v>
                </c:pt>
                <c:pt idx="149">
                  <c:v>42431</c:v>
                </c:pt>
                <c:pt idx="150">
                  <c:v>42445</c:v>
                </c:pt>
                <c:pt idx="151">
                  <c:v>42459</c:v>
                </c:pt>
                <c:pt idx="152">
                  <c:v>42473</c:v>
                </c:pt>
                <c:pt idx="153">
                  <c:v>42487</c:v>
                </c:pt>
                <c:pt idx="154">
                  <c:v>42501</c:v>
                </c:pt>
                <c:pt idx="155">
                  <c:v>42515</c:v>
                </c:pt>
                <c:pt idx="156">
                  <c:v>42529</c:v>
                </c:pt>
                <c:pt idx="157">
                  <c:v>42543</c:v>
                </c:pt>
                <c:pt idx="158">
                  <c:v>42557</c:v>
                </c:pt>
                <c:pt idx="159">
                  <c:v>42571</c:v>
                </c:pt>
                <c:pt idx="160">
                  <c:v>42585</c:v>
                </c:pt>
                <c:pt idx="161">
                  <c:v>42599</c:v>
                </c:pt>
                <c:pt idx="162">
                  <c:v>42613</c:v>
                </c:pt>
                <c:pt idx="163">
                  <c:v>42627</c:v>
                </c:pt>
                <c:pt idx="164">
                  <c:v>42641</c:v>
                </c:pt>
                <c:pt idx="165">
                  <c:v>42655</c:v>
                </c:pt>
                <c:pt idx="166">
                  <c:v>42669</c:v>
                </c:pt>
                <c:pt idx="167">
                  <c:v>42683</c:v>
                </c:pt>
                <c:pt idx="168">
                  <c:v>42697</c:v>
                </c:pt>
                <c:pt idx="169">
                  <c:v>42711</c:v>
                </c:pt>
                <c:pt idx="170">
                  <c:v>42725</c:v>
                </c:pt>
                <c:pt idx="171">
                  <c:v>42739</c:v>
                </c:pt>
                <c:pt idx="172">
                  <c:v>42753</c:v>
                </c:pt>
                <c:pt idx="173">
                  <c:v>42767</c:v>
                </c:pt>
                <c:pt idx="174">
                  <c:v>42781</c:v>
                </c:pt>
                <c:pt idx="175">
                  <c:v>42795</c:v>
                </c:pt>
                <c:pt idx="176">
                  <c:v>42809</c:v>
                </c:pt>
                <c:pt idx="177">
                  <c:v>42823</c:v>
                </c:pt>
                <c:pt idx="178">
                  <c:v>42837</c:v>
                </c:pt>
                <c:pt idx="179">
                  <c:v>42851</c:v>
                </c:pt>
                <c:pt idx="180">
                  <c:v>42865</c:v>
                </c:pt>
                <c:pt idx="181">
                  <c:v>42879</c:v>
                </c:pt>
                <c:pt idx="182">
                  <c:v>42893</c:v>
                </c:pt>
                <c:pt idx="183">
                  <c:v>42907</c:v>
                </c:pt>
                <c:pt idx="184">
                  <c:v>42921</c:v>
                </c:pt>
                <c:pt idx="185">
                  <c:v>42935</c:v>
                </c:pt>
                <c:pt idx="186">
                  <c:v>42949</c:v>
                </c:pt>
                <c:pt idx="187">
                  <c:v>42963</c:v>
                </c:pt>
                <c:pt idx="188">
                  <c:v>42977</c:v>
                </c:pt>
                <c:pt idx="189">
                  <c:v>42991</c:v>
                </c:pt>
                <c:pt idx="190">
                  <c:v>43005</c:v>
                </c:pt>
                <c:pt idx="191">
                  <c:v>43019</c:v>
                </c:pt>
                <c:pt idx="192">
                  <c:v>43033</c:v>
                </c:pt>
                <c:pt idx="193">
                  <c:v>43047</c:v>
                </c:pt>
                <c:pt idx="194">
                  <c:v>43061</c:v>
                </c:pt>
                <c:pt idx="195">
                  <c:v>43075</c:v>
                </c:pt>
                <c:pt idx="196">
                  <c:v>43089</c:v>
                </c:pt>
                <c:pt idx="197">
                  <c:v>43103</c:v>
                </c:pt>
                <c:pt idx="198">
                  <c:v>43117</c:v>
                </c:pt>
                <c:pt idx="199">
                  <c:v>43131</c:v>
                </c:pt>
                <c:pt idx="200">
                  <c:v>43145</c:v>
                </c:pt>
                <c:pt idx="201">
                  <c:v>43159</c:v>
                </c:pt>
                <c:pt idx="202">
                  <c:v>43173</c:v>
                </c:pt>
                <c:pt idx="203">
                  <c:v>43187</c:v>
                </c:pt>
                <c:pt idx="204">
                  <c:v>43201</c:v>
                </c:pt>
                <c:pt idx="205">
                  <c:v>43215</c:v>
                </c:pt>
                <c:pt idx="206">
                  <c:v>43229</c:v>
                </c:pt>
                <c:pt idx="207">
                  <c:v>43243</c:v>
                </c:pt>
                <c:pt idx="208">
                  <c:v>43257</c:v>
                </c:pt>
                <c:pt idx="209">
                  <c:v>43271</c:v>
                </c:pt>
                <c:pt idx="210">
                  <c:v>43285</c:v>
                </c:pt>
                <c:pt idx="211">
                  <c:v>43299</c:v>
                </c:pt>
                <c:pt idx="212">
                  <c:v>43313</c:v>
                </c:pt>
                <c:pt idx="213">
                  <c:v>43327</c:v>
                </c:pt>
                <c:pt idx="214">
                  <c:v>43341</c:v>
                </c:pt>
                <c:pt idx="215">
                  <c:v>43355</c:v>
                </c:pt>
                <c:pt idx="216">
                  <c:v>43369</c:v>
                </c:pt>
                <c:pt idx="217">
                  <c:v>43383</c:v>
                </c:pt>
                <c:pt idx="218">
                  <c:v>43397</c:v>
                </c:pt>
                <c:pt idx="219">
                  <c:v>43411</c:v>
                </c:pt>
                <c:pt idx="220">
                  <c:v>43425</c:v>
                </c:pt>
                <c:pt idx="221">
                  <c:v>43439</c:v>
                </c:pt>
                <c:pt idx="222">
                  <c:v>43453</c:v>
                </c:pt>
                <c:pt idx="223">
                  <c:v>43467</c:v>
                </c:pt>
                <c:pt idx="224">
                  <c:v>43481</c:v>
                </c:pt>
                <c:pt idx="225">
                  <c:v>43495</c:v>
                </c:pt>
                <c:pt idx="226">
                  <c:v>43509</c:v>
                </c:pt>
                <c:pt idx="227">
                  <c:v>43523</c:v>
                </c:pt>
                <c:pt idx="228">
                  <c:v>43537</c:v>
                </c:pt>
                <c:pt idx="229">
                  <c:v>43551</c:v>
                </c:pt>
                <c:pt idx="230">
                  <c:v>43565</c:v>
                </c:pt>
                <c:pt idx="231">
                  <c:v>43579</c:v>
                </c:pt>
                <c:pt idx="232">
                  <c:v>43593</c:v>
                </c:pt>
                <c:pt idx="233">
                  <c:v>43607</c:v>
                </c:pt>
                <c:pt idx="234">
                  <c:v>43621</c:v>
                </c:pt>
                <c:pt idx="235">
                  <c:v>43635</c:v>
                </c:pt>
                <c:pt idx="236">
                  <c:v>43649</c:v>
                </c:pt>
                <c:pt idx="237">
                  <c:v>43663</c:v>
                </c:pt>
                <c:pt idx="238">
                  <c:v>43677</c:v>
                </c:pt>
                <c:pt idx="239">
                  <c:v>43691</c:v>
                </c:pt>
                <c:pt idx="240">
                  <c:v>43705</c:v>
                </c:pt>
                <c:pt idx="241">
                  <c:v>43719</c:v>
                </c:pt>
                <c:pt idx="242">
                  <c:v>43733</c:v>
                </c:pt>
                <c:pt idx="243">
                  <c:v>43747</c:v>
                </c:pt>
                <c:pt idx="244">
                  <c:v>43761</c:v>
                </c:pt>
                <c:pt idx="245">
                  <c:v>43775</c:v>
                </c:pt>
                <c:pt idx="246">
                  <c:v>43789</c:v>
                </c:pt>
                <c:pt idx="247">
                  <c:v>43803</c:v>
                </c:pt>
                <c:pt idx="248">
                  <c:v>43817</c:v>
                </c:pt>
                <c:pt idx="249">
                  <c:v>43831</c:v>
                </c:pt>
                <c:pt idx="250">
                  <c:v>43845</c:v>
                </c:pt>
                <c:pt idx="251">
                  <c:v>43859</c:v>
                </c:pt>
                <c:pt idx="252">
                  <c:v>43873</c:v>
                </c:pt>
                <c:pt idx="253">
                  <c:v>43887</c:v>
                </c:pt>
                <c:pt idx="254">
                  <c:v>43901</c:v>
                </c:pt>
                <c:pt idx="255">
                  <c:v>43915</c:v>
                </c:pt>
                <c:pt idx="256">
                  <c:v>43929</c:v>
                </c:pt>
                <c:pt idx="257">
                  <c:v>43943</c:v>
                </c:pt>
                <c:pt idx="258">
                  <c:v>43957</c:v>
                </c:pt>
                <c:pt idx="259">
                  <c:v>43971</c:v>
                </c:pt>
                <c:pt idx="260">
                  <c:v>43985</c:v>
                </c:pt>
                <c:pt idx="261">
                  <c:v>43999</c:v>
                </c:pt>
              </c:numCache>
            </c:numRef>
          </c:cat>
          <c:val>
            <c:numRef>
              <c:f>'Gráfico 2.18'!$H$5:$H$266</c:f>
              <c:numCache>
                <c:formatCode>_ * #,##0_ ;_ * \-#,##0_ ;_ * "-"??_ ;_ @_ </c:formatCode>
                <c:ptCount val="262"/>
                <c:pt idx="0">
                  <c:v>3207.8060750399995</c:v>
                </c:pt>
                <c:pt idx="1">
                  <c:v>5030.4169661800006</c:v>
                </c:pt>
                <c:pt idx="2">
                  <c:v>5330.4929317299993</c:v>
                </c:pt>
                <c:pt idx="3">
                  <c:v>5309.3327028899976</c:v>
                </c:pt>
                <c:pt idx="4">
                  <c:v>5372.4092740999986</c:v>
                </c:pt>
                <c:pt idx="5">
                  <c:v>5258.1427359900035</c:v>
                </c:pt>
                <c:pt idx="6">
                  <c:v>4523.7421970600008</c:v>
                </c:pt>
                <c:pt idx="7">
                  <c:v>5316.3838243900009</c:v>
                </c:pt>
                <c:pt idx="8">
                  <c:v>4600.0773809800012</c:v>
                </c:pt>
                <c:pt idx="9">
                  <c:v>5387.0480908299996</c:v>
                </c:pt>
                <c:pt idx="10">
                  <c:v>4260.7244271199997</c:v>
                </c:pt>
                <c:pt idx="11">
                  <c:v>5273.9959843899978</c:v>
                </c:pt>
                <c:pt idx="12">
                  <c:v>5220.8498699700021</c:v>
                </c:pt>
                <c:pt idx="13">
                  <c:v>5505.6753987000038</c:v>
                </c:pt>
                <c:pt idx="14">
                  <c:v>5839.4921922199965</c:v>
                </c:pt>
                <c:pt idx="15">
                  <c:v>5677.4112766300013</c:v>
                </c:pt>
                <c:pt idx="16">
                  <c:v>5704.0891490500026</c:v>
                </c:pt>
                <c:pt idx="17">
                  <c:v>5652.2152734200008</c:v>
                </c:pt>
                <c:pt idx="18">
                  <c:v>5556.7944117100005</c:v>
                </c:pt>
                <c:pt idx="19">
                  <c:v>5899.0538631699992</c:v>
                </c:pt>
                <c:pt idx="20">
                  <c:v>5838.0534553000016</c:v>
                </c:pt>
                <c:pt idx="21">
                  <c:v>6051.1597571600005</c:v>
                </c:pt>
                <c:pt idx="22">
                  <c:v>6165.6365783400006</c:v>
                </c:pt>
                <c:pt idx="23">
                  <c:v>6125.8160932699984</c:v>
                </c:pt>
                <c:pt idx="24">
                  <c:v>6110.5271227600024</c:v>
                </c:pt>
                <c:pt idx="25">
                  <c:v>5209.4175590199993</c:v>
                </c:pt>
                <c:pt idx="26">
                  <c:v>6210.7177853200037</c:v>
                </c:pt>
                <c:pt idx="27">
                  <c:v>6225.9823513600059</c:v>
                </c:pt>
                <c:pt idx="28">
                  <c:v>6528.5992635299981</c:v>
                </c:pt>
                <c:pt idx="29">
                  <c:v>6382.7455784199974</c:v>
                </c:pt>
                <c:pt idx="30">
                  <c:v>6719.6871460800003</c:v>
                </c:pt>
                <c:pt idx="31">
                  <c:v>6699.825902290002</c:v>
                </c:pt>
                <c:pt idx="32">
                  <c:v>6188.4809020200009</c:v>
                </c:pt>
                <c:pt idx="33">
                  <c:v>6913.5568319300019</c:v>
                </c:pt>
                <c:pt idx="34">
                  <c:v>6839.2798570100003</c:v>
                </c:pt>
                <c:pt idx="35">
                  <c:v>6907.3041239100003</c:v>
                </c:pt>
                <c:pt idx="36">
                  <c:v>6679.5072335100012</c:v>
                </c:pt>
                <c:pt idx="37">
                  <c:v>6837.3755074500004</c:v>
                </c:pt>
                <c:pt idx="38">
                  <c:v>6214.326345460001</c:v>
                </c:pt>
                <c:pt idx="39">
                  <c:v>6094.1165666599991</c:v>
                </c:pt>
                <c:pt idx="40">
                  <c:v>6680.1369253499997</c:v>
                </c:pt>
                <c:pt idx="41">
                  <c:v>7375.429511360001</c:v>
                </c:pt>
                <c:pt idx="42">
                  <c:v>7325.3680180899983</c:v>
                </c:pt>
                <c:pt idx="43">
                  <c:v>7417.7525693000016</c:v>
                </c:pt>
                <c:pt idx="44">
                  <c:v>7549.4074077500009</c:v>
                </c:pt>
                <c:pt idx="45">
                  <c:v>7538.1955075499991</c:v>
                </c:pt>
                <c:pt idx="46">
                  <c:v>7788.9017184599979</c:v>
                </c:pt>
                <c:pt idx="47">
                  <c:v>7780.3017925799977</c:v>
                </c:pt>
                <c:pt idx="48">
                  <c:v>5727.6439466799993</c:v>
                </c:pt>
                <c:pt idx="49">
                  <c:v>5489.4141780199998</c:v>
                </c:pt>
                <c:pt idx="50">
                  <c:v>5517.7013185399974</c:v>
                </c:pt>
                <c:pt idx="51">
                  <c:v>5318.1141408599988</c:v>
                </c:pt>
                <c:pt idx="52">
                  <c:v>5503.1857783400001</c:v>
                </c:pt>
                <c:pt idx="53">
                  <c:v>5504.1422672399995</c:v>
                </c:pt>
                <c:pt idx="54">
                  <c:v>5652.5336535800006</c:v>
                </c:pt>
                <c:pt idx="55">
                  <c:v>7178.43024633</c:v>
                </c:pt>
                <c:pt idx="56">
                  <c:v>7326.8273651999998</c:v>
                </c:pt>
                <c:pt idx="57">
                  <c:v>7144.89690281</c:v>
                </c:pt>
                <c:pt idx="58">
                  <c:v>7074.2193358899995</c:v>
                </c:pt>
                <c:pt idx="59">
                  <c:v>7214.0513251100019</c:v>
                </c:pt>
                <c:pt idx="60">
                  <c:v>7035.4126867699997</c:v>
                </c:pt>
                <c:pt idx="61">
                  <c:v>7273.0870412699987</c:v>
                </c:pt>
                <c:pt idx="62">
                  <c:v>7159.1230576900034</c:v>
                </c:pt>
                <c:pt idx="63">
                  <c:v>7489.149664659999</c:v>
                </c:pt>
                <c:pt idx="64">
                  <c:v>7197.6775062399993</c:v>
                </c:pt>
                <c:pt idx="65">
                  <c:v>7547.6063506100027</c:v>
                </c:pt>
                <c:pt idx="66">
                  <c:v>7013.9535366999999</c:v>
                </c:pt>
                <c:pt idx="67">
                  <c:v>8377.4767729200012</c:v>
                </c:pt>
                <c:pt idx="68">
                  <c:v>8139.6095397499994</c:v>
                </c:pt>
                <c:pt idx="69">
                  <c:v>7809.0428834200011</c:v>
                </c:pt>
                <c:pt idx="70">
                  <c:v>7793.4867031899985</c:v>
                </c:pt>
                <c:pt idx="71">
                  <c:v>7971.3750953099989</c:v>
                </c:pt>
                <c:pt idx="72">
                  <c:v>8247.9537088100024</c:v>
                </c:pt>
                <c:pt idx="73">
                  <c:v>8025.0625932599996</c:v>
                </c:pt>
                <c:pt idx="74">
                  <c:v>8323.3103832399993</c:v>
                </c:pt>
                <c:pt idx="75">
                  <c:v>8143.9135149799995</c:v>
                </c:pt>
                <c:pt idx="76">
                  <c:v>8170.6064266000021</c:v>
                </c:pt>
                <c:pt idx="77">
                  <c:v>8158.6320745700004</c:v>
                </c:pt>
                <c:pt idx="78">
                  <c:v>8298.3728768199962</c:v>
                </c:pt>
                <c:pt idx="79">
                  <c:v>8115.7251840200015</c:v>
                </c:pt>
                <c:pt idx="80">
                  <c:v>8251.4256639099967</c:v>
                </c:pt>
                <c:pt idx="81">
                  <c:v>8142.5660337500021</c:v>
                </c:pt>
                <c:pt idx="82">
                  <c:v>8046.7933251100012</c:v>
                </c:pt>
                <c:pt idx="83">
                  <c:v>8128.9677183900003</c:v>
                </c:pt>
                <c:pt idx="84">
                  <c:v>8190.8840287299963</c:v>
                </c:pt>
                <c:pt idx="85">
                  <c:v>8343.8889245100036</c:v>
                </c:pt>
                <c:pt idx="86">
                  <c:v>8050.6221753899999</c:v>
                </c:pt>
                <c:pt idx="87">
                  <c:v>8277.261384469999</c:v>
                </c:pt>
                <c:pt idx="88">
                  <c:v>8206.4673158199967</c:v>
                </c:pt>
                <c:pt idx="89">
                  <c:v>8599.9747115000009</c:v>
                </c:pt>
                <c:pt idx="90">
                  <c:v>8447.3932218700011</c:v>
                </c:pt>
                <c:pt idx="91">
                  <c:v>8967.8631735699964</c:v>
                </c:pt>
                <c:pt idx="92">
                  <c:v>9646.706073839996</c:v>
                </c:pt>
                <c:pt idx="93">
                  <c:v>10032.662086619997</c:v>
                </c:pt>
                <c:pt idx="94">
                  <c:v>9613.8600403699984</c:v>
                </c:pt>
                <c:pt idx="95">
                  <c:v>9436.3505681900024</c:v>
                </c:pt>
                <c:pt idx="96">
                  <c:v>9262.3594394899992</c:v>
                </c:pt>
                <c:pt idx="97">
                  <c:v>9238.9744083200021</c:v>
                </c:pt>
                <c:pt idx="98">
                  <c:v>8913.7041317699932</c:v>
                </c:pt>
                <c:pt idx="99">
                  <c:v>9461.1705893299932</c:v>
                </c:pt>
                <c:pt idx="100">
                  <c:v>9686.259206130002</c:v>
                </c:pt>
                <c:pt idx="101">
                  <c:v>9143.5130914299971</c:v>
                </c:pt>
                <c:pt idx="102">
                  <c:v>9312.7370528799966</c:v>
                </c:pt>
                <c:pt idx="103">
                  <c:v>9136.5779368700005</c:v>
                </c:pt>
                <c:pt idx="104">
                  <c:v>9278.9459043799998</c:v>
                </c:pt>
                <c:pt idx="105">
                  <c:v>9231.708517340001</c:v>
                </c:pt>
                <c:pt idx="106">
                  <c:v>9531.8339913699947</c:v>
                </c:pt>
                <c:pt idx="107">
                  <c:v>9425.9906059399982</c:v>
                </c:pt>
                <c:pt idx="108">
                  <c:v>9351.8288952400035</c:v>
                </c:pt>
                <c:pt idx="109">
                  <c:v>9530.6628531900042</c:v>
                </c:pt>
                <c:pt idx="110">
                  <c:v>9608.6009132200033</c:v>
                </c:pt>
                <c:pt idx="111">
                  <c:v>9741.090933919997</c:v>
                </c:pt>
                <c:pt idx="112">
                  <c:v>9407.0246651299985</c:v>
                </c:pt>
                <c:pt idx="113">
                  <c:v>9564.6723345100036</c:v>
                </c:pt>
                <c:pt idx="114">
                  <c:v>9089.0137298100017</c:v>
                </c:pt>
                <c:pt idx="115">
                  <c:v>9772.9374083600051</c:v>
                </c:pt>
                <c:pt idx="116">
                  <c:v>9478.7018442699973</c:v>
                </c:pt>
                <c:pt idx="117">
                  <c:v>9857.9421610499976</c:v>
                </c:pt>
                <c:pt idx="118">
                  <c:v>10223.121855799996</c:v>
                </c:pt>
                <c:pt idx="119">
                  <c:v>10371.284096549995</c:v>
                </c:pt>
                <c:pt idx="120">
                  <c:v>10038.848240159994</c:v>
                </c:pt>
                <c:pt idx="121">
                  <c:v>8750.0949235799962</c:v>
                </c:pt>
                <c:pt idx="122">
                  <c:v>9751.0115891999976</c:v>
                </c:pt>
                <c:pt idx="123">
                  <c:v>9659.7455740700007</c:v>
                </c:pt>
                <c:pt idx="124">
                  <c:v>9676.1907971800028</c:v>
                </c:pt>
                <c:pt idx="125">
                  <c:v>9777.1110153000009</c:v>
                </c:pt>
                <c:pt idx="126">
                  <c:v>8856.6060965900015</c:v>
                </c:pt>
                <c:pt idx="127">
                  <c:v>9387.4219353700028</c:v>
                </c:pt>
                <c:pt idx="128">
                  <c:v>9266.8905817600025</c:v>
                </c:pt>
                <c:pt idx="129">
                  <c:v>8056.5468674899976</c:v>
                </c:pt>
                <c:pt idx="130">
                  <c:v>9612.5462241299974</c:v>
                </c:pt>
                <c:pt idx="131">
                  <c:v>9126.3756393999902</c:v>
                </c:pt>
                <c:pt idx="132">
                  <c:v>9297.8213234300019</c:v>
                </c:pt>
                <c:pt idx="133">
                  <c:v>9178.6999778100017</c:v>
                </c:pt>
                <c:pt idx="134">
                  <c:v>9083.8938190700028</c:v>
                </c:pt>
                <c:pt idx="135">
                  <c:v>9053.6243071500012</c:v>
                </c:pt>
                <c:pt idx="136">
                  <c:v>8809.9648395299955</c:v>
                </c:pt>
                <c:pt idx="137">
                  <c:v>9010.3349501900011</c:v>
                </c:pt>
                <c:pt idx="138">
                  <c:v>8569.4234230000002</c:v>
                </c:pt>
                <c:pt idx="139">
                  <c:v>8880.2329899800006</c:v>
                </c:pt>
                <c:pt idx="140">
                  <c:v>8728.9056316700044</c:v>
                </c:pt>
                <c:pt idx="141">
                  <c:v>9261.8996382400037</c:v>
                </c:pt>
                <c:pt idx="142">
                  <c:v>8894.8845858000022</c:v>
                </c:pt>
                <c:pt idx="143">
                  <c:v>9022.2220965600009</c:v>
                </c:pt>
                <c:pt idx="144">
                  <c:v>9239.5207655199993</c:v>
                </c:pt>
                <c:pt idx="145">
                  <c:v>9093.1988737399988</c:v>
                </c:pt>
                <c:pt idx="146">
                  <c:v>8125.5456329699982</c:v>
                </c:pt>
                <c:pt idx="147">
                  <c:v>8433.5305548399992</c:v>
                </c:pt>
                <c:pt idx="148">
                  <c:v>7422.3291925199974</c:v>
                </c:pt>
                <c:pt idx="149">
                  <c:v>8764.3604772500003</c:v>
                </c:pt>
                <c:pt idx="150">
                  <c:v>9045.374579150006</c:v>
                </c:pt>
                <c:pt idx="151">
                  <c:v>8643.9120611699982</c:v>
                </c:pt>
                <c:pt idx="152">
                  <c:v>9553.5376410699992</c:v>
                </c:pt>
                <c:pt idx="153">
                  <c:v>8898.7557085699973</c:v>
                </c:pt>
                <c:pt idx="154">
                  <c:v>9290.2861825199998</c:v>
                </c:pt>
                <c:pt idx="155">
                  <c:v>9131.8740723700012</c:v>
                </c:pt>
                <c:pt idx="156">
                  <c:v>9106.6856406499992</c:v>
                </c:pt>
                <c:pt idx="157">
                  <c:v>9349.0086209099991</c:v>
                </c:pt>
                <c:pt idx="158">
                  <c:v>9344.1060715200056</c:v>
                </c:pt>
                <c:pt idx="159">
                  <c:v>9449.5778593299965</c:v>
                </c:pt>
                <c:pt idx="160">
                  <c:v>9428.5421160200021</c:v>
                </c:pt>
                <c:pt idx="161">
                  <c:v>9865.0281453299958</c:v>
                </c:pt>
                <c:pt idx="162">
                  <c:v>10050.003241649993</c:v>
                </c:pt>
                <c:pt idx="163">
                  <c:v>10475.000838049998</c:v>
                </c:pt>
                <c:pt idx="164">
                  <c:v>9808.8338077300068</c:v>
                </c:pt>
                <c:pt idx="165">
                  <c:v>10362.16260888</c:v>
                </c:pt>
                <c:pt idx="166">
                  <c:v>10350.300452049998</c:v>
                </c:pt>
                <c:pt idx="167">
                  <c:v>10280.055914739996</c:v>
                </c:pt>
                <c:pt idx="168">
                  <c:v>11784.354212919998</c:v>
                </c:pt>
                <c:pt idx="169">
                  <c:v>11977.314514050004</c:v>
                </c:pt>
                <c:pt idx="170">
                  <c:v>12163.407761070002</c:v>
                </c:pt>
                <c:pt idx="171">
                  <c:v>13412.816665819997</c:v>
                </c:pt>
                <c:pt idx="172">
                  <c:v>13322.030507279997</c:v>
                </c:pt>
                <c:pt idx="173">
                  <c:v>13081.610440320008</c:v>
                </c:pt>
                <c:pt idx="174">
                  <c:v>13176.808277979995</c:v>
                </c:pt>
                <c:pt idx="175">
                  <c:v>13227.775213550001</c:v>
                </c:pt>
                <c:pt idx="176">
                  <c:v>13343.168949229999</c:v>
                </c:pt>
                <c:pt idx="177">
                  <c:v>14012.971631349996</c:v>
                </c:pt>
                <c:pt idx="178">
                  <c:v>14891.417133049999</c:v>
                </c:pt>
                <c:pt idx="179">
                  <c:v>13358.325163539996</c:v>
                </c:pt>
                <c:pt idx="180">
                  <c:v>13156.293607859994</c:v>
                </c:pt>
                <c:pt idx="181">
                  <c:v>12450.335767199998</c:v>
                </c:pt>
                <c:pt idx="182">
                  <c:v>12506.960073229995</c:v>
                </c:pt>
                <c:pt idx="183">
                  <c:v>12365.650605499997</c:v>
                </c:pt>
                <c:pt idx="184">
                  <c:v>12558.04072544</c:v>
                </c:pt>
                <c:pt idx="185">
                  <c:v>12445.603216890002</c:v>
                </c:pt>
                <c:pt idx="186">
                  <c:v>12102.629851989996</c:v>
                </c:pt>
                <c:pt idx="187">
                  <c:v>12181.58701752</c:v>
                </c:pt>
                <c:pt idx="188">
                  <c:v>11853.392519800002</c:v>
                </c:pt>
                <c:pt idx="189">
                  <c:v>12008.629443059999</c:v>
                </c:pt>
                <c:pt idx="190">
                  <c:v>11540.461439640005</c:v>
                </c:pt>
                <c:pt idx="191">
                  <c:v>11812.052268570002</c:v>
                </c:pt>
                <c:pt idx="192">
                  <c:v>11614.791070770003</c:v>
                </c:pt>
                <c:pt idx="193">
                  <c:v>11837.520525210002</c:v>
                </c:pt>
                <c:pt idx="194">
                  <c:v>11674.573013869995</c:v>
                </c:pt>
                <c:pt idx="195">
                  <c:v>11948.438412880003</c:v>
                </c:pt>
                <c:pt idx="196">
                  <c:v>12158.665323009996</c:v>
                </c:pt>
                <c:pt idx="197">
                  <c:v>12814.757056089997</c:v>
                </c:pt>
                <c:pt idx="198">
                  <c:v>12584.65658142</c:v>
                </c:pt>
                <c:pt idx="199">
                  <c:v>12192.39222577</c:v>
                </c:pt>
                <c:pt idx="200">
                  <c:v>12348.182696640004</c:v>
                </c:pt>
                <c:pt idx="201">
                  <c:v>12182.137404700003</c:v>
                </c:pt>
                <c:pt idx="202">
                  <c:v>12571.46663072</c:v>
                </c:pt>
                <c:pt idx="203">
                  <c:v>12368.903037769998</c:v>
                </c:pt>
                <c:pt idx="204">
                  <c:v>12821.684457410001</c:v>
                </c:pt>
                <c:pt idx="205">
                  <c:v>11851.034329240003</c:v>
                </c:pt>
                <c:pt idx="206">
                  <c:v>12019.108042920001</c:v>
                </c:pt>
                <c:pt idx="207">
                  <c:v>11372.056334350005</c:v>
                </c:pt>
                <c:pt idx="208">
                  <c:v>11465.340785800005</c:v>
                </c:pt>
                <c:pt idx="209">
                  <c:v>11279.565984160003</c:v>
                </c:pt>
                <c:pt idx="210">
                  <c:v>11281.616751300002</c:v>
                </c:pt>
                <c:pt idx="211">
                  <c:v>11247.874394600003</c:v>
                </c:pt>
                <c:pt idx="212">
                  <c:v>11184.574564060003</c:v>
                </c:pt>
                <c:pt idx="213">
                  <c:v>11545.270072160001</c:v>
                </c:pt>
                <c:pt idx="214">
                  <c:v>11180.188857359997</c:v>
                </c:pt>
                <c:pt idx="215">
                  <c:v>11554.643300950002</c:v>
                </c:pt>
                <c:pt idx="216">
                  <c:v>11004.69644458</c:v>
                </c:pt>
                <c:pt idx="217">
                  <c:v>11118.692706780008</c:v>
                </c:pt>
                <c:pt idx="218">
                  <c:v>10732.565999369997</c:v>
                </c:pt>
                <c:pt idx="219">
                  <c:v>11032.474544649995</c:v>
                </c:pt>
                <c:pt idx="220">
                  <c:v>10992.525442649994</c:v>
                </c:pt>
                <c:pt idx="221">
                  <c:v>11206.314542040001</c:v>
                </c:pt>
                <c:pt idx="222">
                  <c:v>11324.408162399995</c:v>
                </c:pt>
                <c:pt idx="223">
                  <c:v>12099.12588929</c:v>
                </c:pt>
                <c:pt idx="224">
                  <c:v>12075.819880099994</c:v>
                </c:pt>
                <c:pt idx="225">
                  <c:v>11494.391845679997</c:v>
                </c:pt>
                <c:pt idx="226">
                  <c:v>11956.873709070001</c:v>
                </c:pt>
                <c:pt idx="227">
                  <c:v>11610.64006869</c:v>
                </c:pt>
                <c:pt idx="228">
                  <c:v>12050.035189780005</c:v>
                </c:pt>
                <c:pt idx="229">
                  <c:v>11972.84477093</c:v>
                </c:pt>
                <c:pt idx="230">
                  <c:v>12211.902343630005</c:v>
                </c:pt>
                <c:pt idx="231">
                  <c:v>11964.422219370001</c:v>
                </c:pt>
                <c:pt idx="232">
                  <c:v>11759.36432203</c:v>
                </c:pt>
                <c:pt idx="233">
                  <c:v>11565.949398830002</c:v>
                </c:pt>
                <c:pt idx="234">
                  <c:v>11700.492026270002</c:v>
                </c:pt>
                <c:pt idx="235">
                  <c:v>11719.066356090001</c:v>
                </c:pt>
                <c:pt idx="236">
                  <c:v>11792.121838579998</c:v>
                </c:pt>
                <c:pt idx="237">
                  <c:v>11770.679327480002</c:v>
                </c:pt>
                <c:pt idx="238">
                  <c:v>11518.334946430001</c:v>
                </c:pt>
                <c:pt idx="239">
                  <c:v>11791.610601260003</c:v>
                </c:pt>
                <c:pt idx="240">
                  <c:v>11847.054035809999</c:v>
                </c:pt>
                <c:pt idx="241">
                  <c:v>12250.915885049993</c:v>
                </c:pt>
                <c:pt idx="242">
                  <c:v>11710.274502469998</c:v>
                </c:pt>
                <c:pt idx="243">
                  <c:v>11683.430225919999</c:v>
                </c:pt>
                <c:pt idx="244">
                  <c:v>11341.359835470003</c:v>
                </c:pt>
                <c:pt idx="245">
                  <c:v>11688.079889199998</c:v>
                </c:pt>
                <c:pt idx="246">
                  <c:v>11573.557614980002</c:v>
                </c:pt>
                <c:pt idx="247">
                  <c:v>11627.126197809997</c:v>
                </c:pt>
                <c:pt idx="248">
                  <c:v>11822.784417749996</c:v>
                </c:pt>
                <c:pt idx="249">
                  <c:v>12569.180712140002</c:v>
                </c:pt>
                <c:pt idx="250">
                  <c:v>12650.49874151</c:v>
                </c:pt>
                <c:pt idx="251">
                  <c:v>12420.939348529997</c:v>
                </c:pt>
                <c:pt idx="252">
                  <c:v>12817.031690210002</c:v>
                </c:pt>
                <c:pt idx="253">
                  <c:v>12673.73148515</c:v>
                </c:pt>
                <c:pt idx="254">
                  <c:v>13316.600395409998</c:v>
                </c:pt>
                <c:pt idx="255">
                  <c:v>12603.02677826</c:v>
                </c:pt>
                <c:pt idx="256">
                  <c:v>12964.754738689997</c:v>
                </c:pt>
                <c:pt idx="257">
                  <c:v>13147.597581829998</c:v>
                </c:pt>
                <c:pt idx="258">
                  <c:v>13136.141411839999</c:v>
                </c:pt>
                <c:pt idx="259">
                  <c:v>13046.550499109997</c:v>
                </c:pt>
                <c:pt idx="260">
                  <c:v>13230.370883100004</c:v>
                </c:pt>
                <c:pt idx="261">
                  <c:v>13215.79481734</c:v>
                </c:pt>
              </c:numCache>
            </c:numRef>
          </c:val>
          <c:extLst xmlns:c16r2="http://schemas.microsoft.com/office/drawing/2015/06/chart">
            <c:ext xmlns:c16="http://schemas.microsoft.com/office/drawing/2014/chart" uri="{C3380CC4-5D6E-409C-BE32-E72D297353CC}">
              <c16:uniqueId val="{00000002-40ED-41C8-8A08-FEDE15E5E274}"/>
            </c:ext>
          </c:extLst>
        </c:ser>
        <c:ser>
          <c:idx val="3"/>
          <c:order val="3"/>
          <c:tx>
            <c:strRef>
              <c:f>'Gráfico 2.18'!$I$4</c:f>
              <c:strCache>
                <c:ptCount val="1"/>
                <c:pt idx="0">
                  <c:v>Requerimiento Liquidez</c:v>
                </c:pt>
              </c:strCache>
            </c:strRef>
          </c:tx>
          <c:spPr>
            <a:ln w="28575" cap="rnd">
              <a:solidFill>
                <a:schemeClr val="accent2"/>
              </a:solidFill>
              <a:round/>
            </a:ln>
            <a:effectLst/>
          </c:spPr>
          <c:marker>
            <c:symbol val="none"/>
          </c:marker>
          <c:dLbls>
            <c:dLbl>
              <c:idx val="261"/>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40ED-41C8-8A08-FEDE15E5E274}"/>
                </c:ext>
              </c:extLst>
            </c:dLbl>
            <c:delete val="1"/>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2.18'!$A$5:$A$266</c:f>
              <c:numCache>
                <c:formatCode>[$-C0A]mmm\-yy;@</c:formatCode>
                <c:ptCount val="262"/>
                <c:pt idx="0">
                  <c:v>40345</c:v>
                </c:pt>
                <c:pt idx="1">
                  <c:v>40359</c:v>
                </c:pt>
                <c:pt idx="2">
                  <c:v>40373</c:v>
                </c:pt>
                <c:pt idx="3">
                  <c:v>40387</c:v>
                </c:pt>
                <c:pt idx="4">
                  <c:v>40401</c:v>
                </c:pt>
                <c:pt idx="5">
                  <c:v>40415</c:v>
                </c:pt>
                <c:pt idx="6">
                  <c:v>40429</c:v>
                </c:pt>
                <c:pt idx="7">
                  <c:v>40443</c:v>
                </c:pt>
                <c:pt idx="8">
                  <c:v>40457</c:v>
                </c:pt>
                <c:pt idx="9">
                  <c:v>40471</c:v>
                </c:pt>
                <c:pt idx="10">
                  <c:v>40485</c:v>
                </c:pt>
                <c:pt idx="11">
                  <c:v>40499</c:v>
                </c:pt>
                <c:pt idx="12">
                  <c:v>40513</c:v>
                </c:pt>
                <c:pt idx="13">
                  <c:v>40527</c:v>
                </c:pt>
                <c:pt idx="14">
                  <c:v>40541</c:v>
                </c:pt>
                <c:pt idx="15">
                  <c:v>40555</c:v>
                </c:pt>
                <c:pt idx="16">
                  <c:v>40569</c:v>
                </c:pt>
                <c:pt idx="17">
                  <c:v>40583</c:v>
                </c:pt>
                <c:pt idx="18">
                  <c:v>40597</c:v>
                </c:pt>
                <c:pt idx="19">
                  <c:v>40611</c:v>
                </c:pt>
                <c:pt idx="20">
                  <c:v>40625</c:v>
                </c:pt>
                <c:pt idx="21">
                  <c:v>40639</c:v>
                </c:pt>
                <c:pt idx="22">
                  <c:v>40653</c:v>
                </c:pt>
                <c:pt idx="23">
                  <c:v>40667</c:v>
                </c:pt>
                <c:pt idx="24">
                  <c:v>40681</c:v>
                </c:pt>
                <c:pt idx="25">
                  <c:v>40695</c:v>
                </c:pt>
                <c:pt idx="26">
                  <c:v>40709</c:v>
                </c:pt>
                <c:pt idx="27">
                  <c:v>40723</c:v>
                </c:pt>
                <c:pt idx="28">
                  <c:v>40737</c:v>
                </c:pt>
                <c:pt idx="29">
                  <c:v>40751</c:v>
                </c:pt>
                <c:pt idx="30">
                  <c:v>40765</c:v>
                </c:pt>
                <c:pt idx="31">
                  <c:v>40779</c:v>
                </c:pt>
                <c:pt idx="32">
                  <c:v>40793</c:v>
                </c:pt>
                <c:pt idx="33">
                  <c:v>40807</c:v>
                </c:pt>
                <c:pt idx="34">
                  <c:v>40821</c:v>
                </c:pt>
                <c:pt idx="35">
                  <c:v>40835</c:v>
                </c:pt>
                <c:pt idx="36">
                  <c:v>40849</c:v>
                </c:pt>
                <c:pt idx="37">
                  <c:v>40863</c:v>
                </c:pt>
                <c:pt idx="38">
                  <c:v>40877</c:v>
                </c:pt>
                <c:pt idx="39">
                  <c:v>40891</c:v>
                </c:pt>
                <c:pt idx="40">
                  <c:v>40905</c:v>
                </c:pt>
                <c:pt idx="41">
                  <c:v>40919</c:v>
                </c:pt>
                <c:pt idx="42">
                  <c:v>40933</c:v>
                </c:pt>
                <c:pt idx="43">
                  <c:v>40947</c:v>
                </c:pt>
                <c:pt idx="44">
                  <c:v>40961</c:v>
                </c:pt>
                <c:pt idx="45">
                  <c:v>40975</c:v>
                </c:pt>
                <c:pt idx="46">
                  <c:v>40989</c:v>
                </c:pt>
                <c:pt idx="47">
                  <c:v>41003</c:v>
                </c:pt>
                <c:pt idx="48">
                  <c:v>41017</c:v>
                </c:pt>
                <c:pt idx="49">
                  <c:v>41031</c:v>
                </c:pt>
                <c:pt idx="50">
                  <c:v>41045</c:v>
                </c:pt>
                <c:pt idx="51">
                  <c:v>41059</c:v>
                </c:pt>
                <c:pt idx="52">
                  <c:v>41073</c:v>
                </c:pt>
                <c:pt idx="53">
                  <c:v>41087</c:v>
                </c:pt>
                <c:pt idx="54">
                  <c:v>41101</c:v>
                </c:pt>
                <c:pt idx="55">
                  <c:v>41115</c:v>
                </c:pt>
                <c:pt idx="56">
                  <c:v>41129</c:v>
                </c:pt>
                <c:pt idx="57">
                  <c:v>41143</c:v>
                </c:pt>
                <c:pt idx="58">
                  <c:v>41157</c:v>
                </c:pt>
                <c:pt idx="59">
                  <c:v>41171</c:v>
                </c:pt>
                <c:pt idx="60">
                  <c:v>41185</c:v>
                </c:pt>
                <c:pt idx="61">
                  <c:v>41199</c:v>
                </c:pt>
                <c:pt idx="62">
                  <c:v>41213</c:v>
                </c:pt>
                <c:pt idx="63">
                  <c:v>41227</c:v>
                </c:pt>
                <c:pt idx="64">
                  <c:v>41241</c:v>
                </c:pt>
                <c:pt idx="65">
                  <c:v>41255</c:v>
                </c:pt>
                <c:pt idx="66">
                  <c:v>41269</c:v>
                </c:pt>
                <c:pt idx="67">
                  <c:v>41283</c:v>
                </c:pt>
                <c:pt idx="68">
                  <c:v>41297</c:v>
                </c:pt>
                <c:pt idx="69">
                  <c:v>41311</c:v>
                </c:pt>
                <c:pt idx="70">
                  <c:v>41325</c:v>
                </c:pt>
                <c:pt idx="71">
                  <c:v>41339</c:v>
                </c:pt>
                <c:pt idx="72">
                  <c:v>41353</c:v>
                </c:pt>
                <c:pt idx="73">
                  <c:v>41367</c:v>
                </c:pt>
                <c:pt idx="74">
                  <c:v>41381</c:v>
                </c:pt>
                <c:pt idx="75">
                  <c:v>41395</c:v>
                </c:pt>
                <c:pt idx="76">
                  <c:v>41409</c:v>
                </c:pt>
                <c:pt idx="77">
                  <c:v>41423</c:v>
                </c:pt>
                <c:pt idx="78">
                  <c:v>41437</c:v>
                </c:pt>
                <c:pt idx="79">
                  <c:v>41451</c:v>
                </c:pt>
                <c:pt idx="80">
                  <c:v>41465</c:v>
                </c:pt>
                <c:pt idx="81">
                  <c:v>41479</c:v>
                </c:pt>
                <c:pt idx="82">
                  <c:v>41493</c:v>
                </c:pt>
                <c:pt idx="83">
                  <c:v>41507</c:v>
                </c:pt>
                <c:pt idx="84">
                  <c:v>41521</c:v>
                </c:pt>
                <c:pt idx="85">
                  <c:v>41535</c:v>
                </c:pt>
                <c:pt idx="86">
                  <c:v>41549</c:v>
                </c:pt>
                <c:pt idx="87">
                  <c:v>41563</c:v>
                </c:pt>
                <c:pt idx="88">
                  <c:v>41577</c:v>
                </c:pt>
                <c:pt idx="89">
                  <c:v>41591</c:v>
                </c:pt>
                <c:pt idx="90">
                  <c:v>41605</c:v>
                </c:pt>
                <c:pt idx="91">
                  <c:v>41619</c:v>
                </c:pt>
                <c:pt idx="92">
                  <c:v>41633</c:v>
                </c:pt>
                <c:pt idx="93">
                  <c:v>41647</c:v>
                </c:pt>
                <c:pt idx="94">
                  <c:v>41661</c:v>
                </c:pt>
                <c:pt idx="95">
                  <c:v>41675</c:v>
                </c:pt>
                <c:pt idx="96">
                  <c:v>41689</c:v>
                </c:pt>
                <c:pt idx="97">
                  <c:v>41703</c:v>
                </c:pt>
                <c:pt idx="98">
                  <c:v>41717</c:v>
                </c:pt>
                <c:pt idx="99">
                  <c:v>41731</c:v>
                </c:pt>
                <c:pt idx="100">
                  <c:v>41745</c:v>
                </c:pt>
                <c:pt idx="101">
                  <c:v>41759</c:v>
                </c:pt>
                <c:pt idx="102">
                  <c:v>41773</c:v>
                </c:pt>
                <c:pt idx="103">
                  <c:v>41787</c:v>
                </c:pt>
                <c:pt idx="104">
                  <c:v>41801</c:v>
                </c:pt>
                <c:pt idx="105">
                  <c:v>41815</c:v>
                </c:pt>
                <c:pt idx="106">
                  <c:v>41829</c:v>
                </c:pt>
                <c:pt idx="107">
                  <c:v>41843</c:v>
                </c:pt>
                <c:pt idx="108">
                  <c:v>41857</c:v>
                </c:pt>
                <c:pt idx="109">
                  <c:v>41871</c:v>
                </c:pt>
                <c:pt idx="110">
                  <c:v>41885</c:v>
                </c:pt>
                <c:pt idx="111">
                  <c:v>41899</c:v>
                </c:pt>
                <c:pt idx="112">
                  <c:v>41913</c:v>
                </c:pt>
                <c:pt idx="113">
                  <c:v>41927</c:v>
                </c:pt>
                <c:pt idx="114">
                  <c:v>41941</c:v>
                </c:pt>
                <c:pt idx="115">
                  <c:v>41955</c:v>
                </c:pt>
                <c:pt idx="116">
                  <c:v>41969</c:v>
                </c:pt>
                <c:pt idx="117">
                  <c:v>41983</c:v>
                </c:pt>
                <c:pt idx="118">
                  <c:v>41997</c:v>
                </c:pt>
                <c:pt idx="119">
                  <c:v>42011</c:v>
                </c:pt>
                <c:pt idx="120">
                  <c:v>42025</c:v>
                </c:pt>
                <c:pt idx="121">
                  <c:v>42039</c:v>
                </c:pt>
                <c:pt idx="122">
                  <c:v>42053</c:v>
                </c:pt>
                <c:pt idx="123">
                  <c:v>42067</c:v>
                </c:pt>
                <c:pt idx="124">
                  <c:v>42081</c:v>
                </c:pt>
                <c:pt idx="125">
                  <c:v>42095</c:v>
                </c:pt>
                <c:pt idx="126">
                  <c:v>42109</c:v>
                </c:pt>
                <c:pt idx="127">
                  <c:v>42123</c:v>
                </c:pt>
                <c:pt idx="128">
                  <c:v>42137</c:v>
                </c:pt>
                <c:pt idx="129">
                  <c:v>42151</c:v>
                </c:pt>
                <c:pt idx="130">
                  <c:v>42165</c:v>
                </c:pt>
                <c:pt idx="131">
                  <c:v>42179</c:v>
                </c:pt>
                <c:pt idx="132">
                  <c:v>42193</c:v>
                </c:pt>
                <c:pt idx="133">
                  <c:v>42207</c:v>
                </c:pt>
                <c:pt idx="134">
                  <c:v>42221</c:v>
                </c:pt>
                <c:pt idx="135">
                  <c:v>42235</c:v>
                </c:pt>
                <c:pt idx="136">
                  <c:v>42249</c:v>
                </c:pt>
                <c:pt idx="137">
                  <c:v>42263</c:v>
                </c:pt>
                <c:pt idx="138">
                  <c:v>42277</c:v>
                </c:pt>
                <c:pt idx="139">
                  <c:v>42291</c:v>
                </c:pt>
                <c:pt idx="140">
                  <c:v>42305</c:v>
                </c:pt>
                <c:pt idx="141">
                  <c:v>42319</c:v>
                </c:pt>
                <c:pt idx="142">
                  <c:v>42333</c:v>
                </c:pt>
                <c:pt idx="143">
                  <c:v>42347</c:v>
                </c:pt>
                <c:pt idx="144">
                  <c:v>42361</c:v>
                </c:pt>
                <c:pt idx="145">
                  <c:v>42375</c:v>
                </c:pt>
                <c:pt idx="146">
                  <c:v>42389</c:v>
                </c:pt>
                <c:pt idx="147">
                  <c:v>42403</c:v>
                </c:pt>
                <c:pt idx="148">
                  <c:v>42417</c:v>
                </c:pt>
                <c:pt idx="149">
                  <c:v>42431</c:v>
                </c:pt>
                <c:pt idx="150">
                  <c:v>42445</c:v>
                </c:pt>
                <c:pt idx="151">
                  <c:v>42459</c:v>
                </c:pt>
                <c:pt idx="152">
                  <c:v>42473</c:v>
                </c:pt>
                <c:pt idx="153">
                  <c:v>42487</c:v>
                </c:pt>
                <c:pt idx="154">
                  <c:v>42501</c:v>
                </c:pt>
                <c:pt idx="155">
                  <c:v>42515</c:v>
                </c:pt>
                <c:pt idx="156">
                  <c:v>42529</c:v>
                </c:pt>
                <c:pt idx="157">
                  <c:v>42543</c:v>
                </c:pt>
                <c:pt idx="158">
                  <c:v>42557</c:v>
                </c:pt>
                <c:pt idx="159">
                  <c:v>42571</c:v>
                </c:pt>
                <c:pt idx="160">
                  <c:v>42585</c:v>
                </c:pt>
                <c:pt idx="161">
                  <c:v>42599</c:v>
                </c:pt>
                <c:pt idx="162">
                  <c:v>42613</c:v>
                </c:pt>
                <c:pt idx="163">
                  <c:v>42627</c:v>
                </c:pt>
                <c:pt idx="164">
                  <c:v>42641</c:v>
                </c:pt>
                <c:pt idx="165">
                  <c:v>42655</c:v>
                </c:pt>
                <c:pt idx="166">
                  <c:v>42669</c:v>
                </c:pt>
                <c:pt idx="167">
                  <c:v>42683</c:v>
                </c:pt>
                <c:pt idx="168">
                  <c:v>42697</c:v>
                </c:pt>
                <c:pt idx="169">
                  <c:v>42711</c:v>
                </c:pt>
                <c:pt idx="170">
                  <c:v>42725</c:v>
                </c:pt>
                <c:pt idx="171">
                  <c:v>42739</c:v>
                </c:pt>
                <c:pt idx="172">
                  <c:v>42753</c:v>
                </c:pt>
                <c:pt idx="173">
                  <c:v>42767</c:v>
                </c:pt>
                <c:pt idx="174">
                  <c:v>42781</c:v>
                </c:pt>
                <c:pt idx="175">
                  <c:v>42795</c:v>
                </c:pt>
                <c:pt idx="176">
                  <c:v>42809</c:v>
                </c:pt>
                <c:pt idx="177">
                  <c:v>42823</c:v>
                </c:pt>
                <c:pt idx="178">
                  <c:v>42837</c:v>
                </c:pt>
                <c:pt idx="179">
                  <c:v>42851</c:v>
                </c:pt>
                <c:pt idx="180">
                  <c:v>42865</c:v>
                </c:pt>
                <c:pt idx="181">
                  <c:v>42879</c:v>
                </c:pt>
                <c:pt idx="182">
                  <c:v>42893</c:v>
                </c:pt>
                <c:pt idx="183">
                  <c:v>42907</c:v>
                </c:pt>
                <c:pt idx="184">
                  <c:v>42921</c:v>
                </c:pt>
                <c:pt idx="185">
                  <c:v>42935</c:v>
                </c:pt>
                <c:pt idx="186">
                  <c:v>42949</c:v>
                </c:pt>
                <c:pt idx="187">
                  <c:v>42963</c:v>
                </c:pt>
                <c:pt idx="188">
                  <c:v>42977</c:v>
                </c:pt>
                <c:pt idx="189">
                  <c:v>42991</c:v>
                </c:pt>
                <c:pt idx="190">
                  <c:v>43005</c:v>
                </c:pt>
                <c:pt idx="191">
                  <c:v>43019</c:v>
                </c:pt>
                <c:pt idx="192">
                  <c:v>43033</c:v>
                </c:pt>
                <c:pt idx="193">
                  <c:v>43047</c:v>
                </c:pt>
                <c:pt idx="194">
                  <c:v>43061</c:v>
                </c:pt>
                <c:pt idx="195">
                  <c:v>43075</c:v>
                </c:pt>
                <c:pt idx="196">
                  <c:v>43089</c:v>
                </c:pt>
                <c:pt idx="197">
                  <c:v>43103</c:v>
                </c:pt>
                <c:pt idx="198">
                  <c:v>43117</c:v>
                </c:pt>
                <c:pt idx="199">
                  <c:v>43131</c:v>
                </c:pt>
                <c:pt idx="200">
                  <c:v>43145</c:v>
                </c:pt>
                <c:pt idx="201">
                  <c:v>43159</c:v>
                </c:pt>
                <c:pt idx="202">
                  <c:v>43173</c:v>
                </c:pt>
                <c:pt idx="203">
                  <c:v>43187</c:v>
                </c:pt>
                <c:pt idx="204">
                  <c:v>43201</c:v>
                </c:pt>
                <c:pt idx="205">
                  <c:v>43215</c:v>
                </c:pt>
                <c:pt idx="206">
                  <c:v>43229</c:v>
                </c:pt>
                <c:pt idx="207">
                  <c:v>43243</c:v>
                </c:pt>
                <c:pt idx="208">
                  <c:v>43257</c:v>
                </c:pt>
                <c:pt idx="209">
                  <c:v>43271</c:v>
                </c:pt>
                <c:pt idx="210">
                  <c:v>43285</c:v>
                </c:pt>
                <c:pt idx="211">
                  <c:v>43299</c:v>
                </c:pt>
                <c:pt idx="212">
                  <c:v>43313</c:v>
                </c:pt>
                <c:pt idx="213">
                  <c:v>43327</c:v>
                </c:pt>
                <c:pt idx="214">
                  <c:v>43341</c:v>
                </c:pt>
                <c:pt idx="215">
                  <c:v>43355</c:v>
                </c:pt>
                <c:pt idx="216">
                  <c:v>43369</c:v>
                </c:pt>
                <c:pt idx="217">
                  <c:v>43383</c:v>
                </c:pt>
                <c:pt idx="218">
                  <c:v>43397</c:v>
                </c:pt>
                <c:pt idx="219">
                  <c:v>43411</c:v>
                </c:pt>
                <c:pt idx="220">
                  <c:v>43425</c:v>
                </c:pt>
                <c:pt idx="221">
                  <c:v>43439</c:v>
                </c:pt>
                <c:pt idx="222">
                  <c:v>43453</c:v>
                </c:pt>
                <c:pt idx="223">
                  <c:v>43467</c:v>
                </c:pt>
                <c:pt idx="224">
                  <c:v>43481</c:v>
                </c:pt>
                <c:pt idx="225">
                  <c:v>43495</c:v>
                </c:pt>
                <c:pt idx="226">
                  <c:v>43509</c:v>
                </c:pt>
                <c:pt idx="227">
                  <c:v>43523</c:v>
                </c:pt>
                <c:pt idx="228">
                  <c:v>43537</c:v>
                </c:pt>
                <c:pt idx="229">
                  <c:v>43551</c:v>
                </c:pt>
                <c:pt idx="230">
                  <c:v>43565</c:v>
                </c:pt>
                <c:pt idx="231">
                  <c:v>43579</c:v>
                </c:pt>
                <c:pt idx="232">
                  <c:v>43593</c:v>
                </c:pt>
                <c:pt idx="233">
                  <c:v>43607</c:v>
                </c:pt>
                <c:pt idx="234">
                  <c:v>43621</c:v>
                </c:pt>
                <c:pt idx="235">
                  <c:v>43635</c:v>
                </c:pt>
                <c:pt idx="236">
                  <c:v>43649</c:v>
                </c:pt>
                <c:pt idx="237">
                  <c:v>43663</c:v>
                </c:pt>
                <c:pt idx="238">
                  <c:v>43677</c:v>
                </c:pt>
                <c:pt idx="239">
                  <c:v>43691</c:v>
                </c:pt>
                <c:pt idx="240">
                  <c:v>43705</c:v>
                </c:pt>
                <c:pt idx="241">
                  <c:v>43719</c:v>
                </c:pt>
                <c:pt idx="242">
                  <c:v>43733</c:v>
                </c:pt>
                <c:pt idx="243">
                  <c:v>43747</c:v>
                </c:pt>
                <c:pt idx="244">
                  <c:v>43761</c:v>
                </c:pt>
                <c:pt idx="245">
                  <c:v>43775</c:v>
                </c:pt>
                <c:pt idx="246">
                  <c:v>43789</c:v>
                </c:pt>
                <c:pt idx="247">
                  <c:v>43803</c:v>
                </c:pt>
                <c:pt idx="248">
                  <c:v>43817</c:v>
                </c:pt>
                <c:pt idx="249">
                  <c:v>43831</c:v>
                </c:pt>
                <c:pt idx="250">
                  <c:v>43845</c:v>
                </c:pt>
                <c:pt idx="251">
                  <c:v>43859</c:v>
                </c:pt>
                <c:pt idx="252">
                  <c:v>43873</c:v>
                </c:pt>
                <c:pt idx="253">
                  <c:v>43887</c:v>
                </c:pt>
                <c:pt idx="254">
                  <c:v>43901</c:v>
                </c:pt>
                <c:pt idx="255">
                  <c:v>43915</c:v>
                </c:pt>
                <c:pt idx="256">
                  <c:v>43929</c:v>
                </c:pt>
                <c:pt idx="257">
                  <c:v>43943</c:v>
                </c:pt>
                <c:pt idx="258">
                  <c:v>43957</c:v>
                </c:pt>
                <c:pt idx="259">
                  <c:v>43971</c:v>
                </c:pt>
                <c:pt idx="260">
                  <c:v>43985</c:v>
                </c:pt>
                <c:pt idx="261">
                  <c:v>43999</c:v>
                </c:pt>
              </c:numCache>
            </c:numRef>
          </c:cat>
          <c:val>
            <c:numRef>
              <c:f>'Gráfico 2.18'!$I$5:$I$266</c:f>
              <c:numCache>
                <c:formatCode>_ * #,##0_ ;_ * \-#,##0_ ;_ * "-"??_ ;_ @_ </c:formatCode>
                <c:ptCount val="262"/>
                <c:pt idx="0">
                  <c:v>3247.1244030399989</c:v>
                </c:pt>
                <c:pt idx="1">
                  <c:v>3294.1138785299995</c:v>
                </c:pt>
                <c:pt idx="2">
                  <c:v>3292.519421500002</c:v>
                </c:pt>
                <c:pt idx="3">
                  <c:v>3315.6381835999996</c:v>
                </c:pt>
                <c:pt idx="4">
                  <c:v>3344.5670820300002</c:v>
                </c:pt>
                <c:pt idx="5">
                  <c:v>3342.4798014800003</c:v>
                </c:pt>
                <c:pt idx="6">
                  <c:v>3355.4477934100005</c:v>
                </c:pt>
                <c:pt idx="7">
                  <c:v>3359.3850229599993</c:v>
                </c:pt>
                <c:pt idx="8">
                  <c:v>3407.4805327399977</c:v>
                </c:pt>
                <c:pt idx="9">
                  <c:v>3380.3136928499989</c:v>
                </c:pt>
                <c:pt idx="10">
                  <c:v>3401.8191536699987</c:v>
                </c:pt>
                <c:pt idx="11">
                  <c:v>3394.1435171099984</c:v>
                </c:pt>
                <c:pt idx="12">
                  <c:v>3424.8958590399989</c:v>
                </c:pt>
                <c:pt idx="13">
                  <c:v>3429.75794537</c:v>
                </c:pt>
                <c:pt idx="14">
                  <c:v>3537.7891624000008</c:v>
                </c:pt>
                <c:pt idx="15">
                  <c:v>3660.5658477099983</c:v>
                </c:pt>
                <c:pt idx="16">
                  <c:v>3724.4239701599995</c:v>
                </c:pt>
                <c:pt idx="17">
                  <c:v>3658.2376411999999</c:v>
                </c:pt>
                <c:pt idx="18">
                  <c:v>3594.1558211800002</c:v>
                </c:pt>
                <c:pt idx="19">
                  <c:v>3595.7898445599994</c:v>
                </c:pt>
                <c:pt idx="20">
                  <c:v>3634.7923817500018</c:v>
                </c:pt>
                <c:pt idx="21">
                  <c:v>3705.6311366700006</c:v>
                </c:pt>
                <c:pt idx="22">
                  <c:v>3711.046173969999</c:v>
                </c:pt>
                <c:pt idx="23">
                  <c:v>3850.60254218</c:v>
                </c:pt>
                <c:pt idx="24">
                  <c:v>3798.8971489900009</c:v>
                </c:pt>
                <c:pt idx="25">
                  <c:v>3865.4579470600015</c:v>
                </c:pt>
                <c:pt idx="26">
                  <c:v>3842.5707724899985</c:v>
                </c:pt>
                <c:pt idx="27">
                  <c:v>3893.5574035799996</c:v>
                </c:pt>
                <c:pt idx="28">
                  <c:v>3870.30153974</c:v>
                </c:pt>
                <c:pt idx="29">
                  <c:v>3891.063887039998</c:v>
                </c:pt>
                <c:pt idx="30">
                  <c:v>3911.5648266999997</c:v>
                </c:pt>
                <c:pt idx="31">
                  <c:v>3920.7435576099997</c:v>
                </c:pt>
                <c:pt idx="32">
                  <c:v>3943.2780753300012</c:v>
                </c:pt>
                <c:pt idx="33">
                  <c:v>3939.500247800001</c:v>
                </c:pt>
                <c:pt idx="34">
                  <c:v>4007.1462432399994</c:v>
                </c:pt>
                <c:pt idx="35">
                  <c:v>3957.5802643899974</c:v>
                </c:pt>
                <c:pt idx="36">
                  <c:v>4020.0325022700017</c:v>
                </c:pt>
                <c:pt idx="37">
                  <c:v>3987.6556695400018</c:v>
                </c:pt>
                <c:pt idx="38">
                  <c:v>4018.1740091200013</c:v>
                </c:pt>
                <c:pt idx="39">
                  <c:v>4033.1952292699993</c:v>
                </c:pt>
                <c:pt idx="40">
                  <c:v>4013.9664903500002</c:v>
                </c:pt>
                <c:pt idx="41">
                  <c:v>4183.2584821400005</c:v>
                </c:pt>
                <c:pt idx="42">
                  <c:v>4300.6552265699984</c:v>
                </c:pt>
                <c:pt idx="43">
                  <c:v>4277.3287140300035</c:v>
                </c:pt>
                <c:pt idx="44">
                  <c:v>4238.9547199199997</c:v>
                </c:pt>
                <c:pt idx="45">
                  <c:v>4298.7562297100012</c:v>
                </c:pt>
                <c:pt idx="46">
                  <c:v>4278.2250316199998</c:v>
                </c:pt>
                <c:pt idx="47">
                  <c:v>4378.8136205399978</c:v>
                </c:pt>
                <c:pt idx="48">
                  <c:v>4395.1022543999961</c:v>
                </c:pt>
                <c:pt idx="49">
                  <c:v>4517.9033748600023</c:v>
                </c:pt>
                <c:pt idx="50">
                  <c:v>4512.3870110299986</c:v>
                </c:pt>
                <c:pt idx="51">
                  <c:v>4521.9200889900012</c:v>
                </c:pt>
                <c:pt idx="52">
                  <c:v>4514.9929113099997</c:v>
                </c:pt>
                <c:pt idx="53">
                  <c:v>4527.1838738499982</c:v>
                </c:pt>
                <c:pt idx="54">
                  <c:v>4470.482130020001</c:v>
                </c:pt>
                <c:pt idx="55">
                  <c:v>4490.917553899998</c:v>
                </c:pt>
                <c:pt idx="56">
                  <c:v>4470.4389541900009</c:v>
                </c:pt>
                <c:pt idx="57">
                  <c:v>4409.9252997900012</c:v>
                </c:pt>
                <c:pt idx="58">
                  <c:v>4436.5998079099991</c:v>
                </c:pt>
                <c:pt idx="59">
                  <c:v>4427.2438864400019</c:v>
                </c:pt>
                <c:pt idx="60">
                  <c:v>4505.6594128699999</c:v>
                </c:pt>
                <c:pt idx="61">
                  <c:v>4438.3791282300017</c:v>
                </c:pt>
                <c:pt idx="62">
                  <c:v>4472.646968250001</c:v>
                </c:pt>
                <c:pt idx="63">
                  <c:v>4445.5172638300028</c:v>
                </c:pt>
                <c:pt idx="64">
                  <c:v>4514.8754476500035</c:v>
                </c:pt>
                <c:pt idx="65">
                  <c:v>4536.6392848599999</c:v>
                </c:pt>
                <c:pt idx="66">
                  <c:v>4455.7776442399991</c:v>
                </c:pt>
                <c:pt idx="67">
                  <c:v>4731.5908884299988</c:v>
                </c:pt>
                <c:pt idx="68">
                  <c:v>4849.8660235399957</c:v>
                </c:pt>
                <c:pt idx="69">
                  <c:v>4804.2313749699979</c:v>
                </c:pt>
                <c:pt idx="70">
                  <c:v>4695.4923806000015</c:v>
                </c:pt>
                <c:pt idx="71">
                  <c:v>4712.2121376000023</c:v>
                </c:pt>
                <c:pt idx="72">
                  <c:v>4694.175546909998</c:v>
                </c:pt>
                <c:pt idx="73">
                  <c:v>4768.5575210100005</c:v>
                </c:pt>
                <c:pt idx="74">
                  <c:v>4789.9194163899992</c:v>
                </c:pt>
                <c:pt idx="75">
                  <c:v>4858.8612085400009</c:v>
                </c:pt>
                <c:pt idx="76">
                  <c:v>4806.5975045100022</c:v>
                </c:pt>
                <c:pt idx="77">
                  <c:v>4848.0577851099979</c:v>
                </c:pt>
                <c:pt idx="78">
                  <c:v>4862.9695650500043</c:v>
                </c:pt>
                <c:pt idx="79">
                  <c:v>4892.1377342200012</c:v>
                </c:pt>
                <c:pt idx="80">
                  <c:v>4882.7009033999984</c:v>
                </c:pt>
                <c:pt idx="81">
                  <c:v>4862.5092103399975</c:v>
                </c:pt>
                <c:pt idx="82">
                  <c:v>4884.61655238</c:v>
                </c:pt>
                <c:pt idx="83">
                  <c:v>4859.4246464599983</c:v>
                </c:pt>
                <c:pt idx="84">
                  <c:v>4901.6602356300009</c:v>
                </c:pt>
                <c:pt idx="85">
                  <c:v>4876.8742073900003</c:v>
                </c:pt>
                <c:pt idx="86">
                  <c:v>4975.1637268099994</c:v>
                </c:pt>
                <c:pt idx="87">
                  <c:v>4889.2072949600024</c:v>
                </c:pt>
                <c:pt idx="88">
                  <c:v>4941.0396187700017</c:v>
                </c:pt>
                <c:pt idx="89">
                  <c:v>4931.8257268099978</c:v>
                </c:pt>
                <c:pt idx="90">
                  <c:v>4997.5039714099994</c:v>
                </c:pt>
                <c:pt idx="91">
                  <c:v>5027.5893215199985</c:v>
                </c:pt>
                <c:pt idx="92">
                  <c:v>5136.6973551800011</c:v>
                </c:pt>
                <c:pt idx="93">
                  <c:v>5382.2460365700008</c:v>
                </c:pt>
                <c:pt idx="94">
                  <c:v>5527.6299613199999</c:v>
                </c:pt>
                <c:pt idx="95">
                  <c:v>5644.7351410300025</c:v>
                </c:pt>
                <c:pt idx="96">
                  <c:v>5490.797606879999</c:v>
                </c:pt>
                <c:pt idx="97">
                  <c:v>5505.7134733599978</c:v>
                </c:pt>
                <c:pt idx="98">
                  <c:v>5471.8933587200017</c:v>
                </c:pt>
                <c:pt idx="99">
                  <c:v>5512.2894029900017</c:v>
                </c:pt>
                <c:pt idx="100">
                  <c:v>5526.9126012699953</c:v>
                </c:pt>
                <c:pt idx="101">
                  <c:v>5610.3944240499995</c:v>
                </c:pt>
                <c:pt idx="102">
                  <c:v>5574.0826142000005</c:v>
                </c:pt>
                <c:pt idx="103">
                  <c:v>5563.2695864900043</c:v>
                </c:pt>
                <c:pt idx="104">
                  <c:v>5538.2330090399983</c:v>
                </c:pt>
                <c:pt idx="105">
                  <c:v>5533.5910757900001</c:v>
                </c:pt>
                <c:pt idx="106">
                  <c:v>5576.819782710003</c:v>
                </c:pt>
                <c:pt idx="107">
                  <c:v>5602.3397837799985</c:v>
                </c:pt>
                <c:pt idx="108">
                  <c:v>5660.4538240000011</c:v>
                </c:pt>
                <c:pt idx="109">
                  <c:v>5528.5934161399991</c:v>
                </c:pt>
                <c:pt idx="110">
                  <c:v>5603.6867177400018</c:v>
                </c:pt>
                <c:pt idx="111">
                  <c:v>5598.4414913800001</c:v>
                </c:pt>
                <c:pt idx="112">
                  <c:v>5675.9782929699986</c:v>
                </c:pt>
                <c:pt idx="113">
                  <c:v>5435.0192629800013</c:v>
                </c:pt>
                <c:pt idx="114">
                  <c:v>5522.7486967199993</c:v>
                </c:pt>
                <c:pt idx="115">
                  <c:v>5624.2669325399993</c:v>
                </c:pt>
                <c:pt idx="116">
                  <c:v>5638.2997980299997</c:v>
                </c:pt>
                <c:pt idx="117">
                  <c:v>5646.8376115799992</c:v>
                </c:pt>
                <c:pt idx="118">
                  <c:v>5686.4880813900027</c:v>
                </c:pt>
                <c:pt idx="119">
                  <c:v>5873.9088939599997</c:v>
                </c:pt>
                <c:pt idx="120">
                  <c:v>5933.1031208699987</c:v>
                </c:pt>
                <c:pt idx="121">
                  <c:v>5982.9504725099978</c:v>
                </c:pt>
                <c:pt idx="122">
                  <c:v>5749.8567494699992</c:v>
                </c:pt>
                <c:pt idx="123">
                  <c:v>5726.7911131599994</c:v>
                </c:pt>
                <c:pt idx="124">
                  <c:v>5667.9131403599959</c:v>
                </c:pt>
                <c:pt idx="125">
                  <c:v>5687.1439966400003</c:v>
                </c:pt>
                <c:pt idx="126">
                  <c:v>5615.2435786599972</c:v>
                </c:pt>
                <c:pt idx="127">
                  <c:v>5734.8167384100007</c:v>
                </c:pt>
                <c:pt idx="128">
                  <c:v>5699.9725812000006</c:v>
                </c:pt>
                <c:pt idx="129">
                  <c:v>5569.6208941100012</c:v>
                </c:pt>
                <c:pt idx="130">
                  <c:v>5488.2865686099949</c:v>
                </c:pt>
                <c:pt idx="131">
                  <c:v>5519.6655462699991</c:v>
                </c:pt>
                <c:pt idx="132">
                  <c:v>5461.7723898400009</c:v>
                </c:pt>
                <c:pt idx="133">
                  <c:v>5417.1006435399995</c:v>
                </c:pt>
                <c:pt idx="134">
                  <c:v>5455.2350710899955</c:v>
                </c:pt>
                <c:pt idx="135">
                  <c:v>5327.0616243299974</c:v>
                </c:pt>
                <c:pt idx="136">
                  <c:v>5399.7450028999983</c:v>
                </c:pt>
                <c:pt idx="137">
                  <c:v>5295.1868354400012</c:v>
                </c:pt>
                <c:pt idx="138">
                  <c:v>5346.7547889400021</c:v>
                </c:pt>
                <c:pt idx="139">
                  <c:v>5179.4517641400025</c:v>
                </c:pt>
                <c:pt idx="140">
                  <c:v>5159.0095785699987</c:v>
                </c:pt>
                <c:pt idx="141">
                  <c:v>5123.8506836800016</c:v>
                </c:pt>
                <c:pt idx="142">
                  <c:v>5166.8807399700017</c:v>
                </c:pt>
                <c:pt idx="143">
                  <c:v>5152.9846962099982</c:v>
                </c:pt>
                <c:pt idx="144">
                  <c:v>5108.9308201699996</c:v>
                </c:pt>
                <c:pt idx="145">
                  <c:v>5151.6189022500002</c:v>
                </c:pt>
                <c:pt idx="146">
                  <c:v>5183.8869820000018</c:v>
                </c:pt>
                <c:pt idx="147">
                  <c:v>5259.4785812900018</c:v>
                </c:pt>
                <c:pt idx="148">
                  <c:v>5147.6998021499967</c:v>
                </c:pt>
                <c:pt idx="149">
                  <c:v>5288.8735570999979</c:v>
                </c:pt>
                <c:pt idx="150">
                  <c:v>5254.3802954799976</c:v>
                </c:pt>
                <c:pt idx="151">
                  <c:v>5347.8138775100006</c:v>
                </c:pt>
                <c:pt idx="152">
                  <c:v>5310.8802967800011</c:v>
                </c:pt>
                <c:pt idx="153">
                  <c:v>5414.6859471899988</c:v>
                </c:pt>
                <c:pt idx="154">
                  <c:v>5465.5482498600004</c:v>
                </c:pt>
                <c:pt idx="155">
                  <c:v>5396.6494338600014</c:v>
                </c:pt>
                <c:pt idx="156">
                  <c:v>5418.6145169500014</c:v>
                </c:pt>
                <c:pt idx="157">
                  <c:v>5365.3975407900025</c:v>
                </c:pt>
                <c:pt idx="158">
                  <c:v>5393.463073439998</c:v>
                </c:pt>
                <c:pt idx="159">
                  <c:v>5384.262343880001</c:v>
                </c:pt>
                <c:pt idx="160">
                  <c:v>5487.1501221099988</c:v>
                </c:pt>
                <c:pt idx="161">
                  <c:v>5387.2512849800005</c:v>
                </c:pt>
                <c:pt idx="162">
                  <c:v>5500.1168252500029</c:v>
                </c:pt>
                <c:pt idx="163">
                  <c:v>5507.2413394999994</c:v>
                </c:pt>
                <c:pt idx="164">
                  <c:v>5595.0498002699987</c:v>
                </c:pt>
                <c:pt idx="165">
                  <c:v>5591.0649172599997</c:v>
                </c:pt>
                <c:pt idx="166">
                  <c:v>5619.7110746000026</c:v>
                </c:pt>
                <c:pt idx="167">
                  <c:v>5671.9704220999984</c:v>
                </c:pt>
                <c:pt idx="168">
                  <c:v>5673.07653097</c:v>
                </c:pt>
                <c:pt idx="169">
                  <c:v>5704.2036750700017</c:v>
                </c:pt>
                <c:pt idx="170">
                  <c:v>5715.7007053800016</c:v>
                </c:pt>
                <c:pt idx="171">
                  <c:v>5836.04202472</c:v>
                </c:pt>
                <c:pt idx="172">
                  <c:v>5992.7427764899994</c:v>
                </c:pt>
                <c:pt idx="173">
                  <c:v>6199.2675988500023</c:v>
                </c:pt>
                <c:pt idx="174">
                  <c:v>5986.9687078899979</c:v>
                </c:pt>
                <c:pt idx="175">
                  <c:v>5999.1779984400018</c:v>
                </c:pt>
                <c:pt idx="176">
                  <c:v>5988.6851693699982</c:v>
                </c:pt>
                <c:pt idx="177">
                  <c:v>6128.6262888000019</c:v>
                </c:pt>
                <c:pt idx="178">
                  <c:v>6061.7490349999998</c:v>
                </c:pt>
                <c:pt idx="179">
                  <c:v>6241.8608888699955</c:v>
                </c:pt>
                <c:pt idx="180">
                  <c:v>6198.800630220001</c:v>
                </c:pt>
                <c:pt idx="181">
                  <c:v>6173.8793488399988</c:v>
                </c:pt>
                <c:pt idx="182">
                  <c:v>6108.2450921300033</c:v>
                </c:pt>
                <c:pt idx="183">
                  <c:v>6061.7458292699985</c:v>
                </c:pt>
                <c:pt idx="184">
                  <c:v>6132.1508838099971</c:v>
                </c:pt>
                <c:pt idx="185">
                  <c:v>6061.7221211099986</c:v>
                </c:pt>
                <c:pt idx="186">
                  <c:v>6161.0918712499988</c:v>
                </c:pt>
                <c:pt idx="187">
                  <c:v>5999.0988835999988</c:v>
                </c:pt>
                <c:pt idx="188">
                  <c:v>6056.6725089699994</c:v>
                </c:pt>
                <c:pt idx="189">
                  <c:v>5974.3642961500018</c:v>
                </c:pt>
                <c:pt idx="190">
                  <c:v>6021.9576761199996</c:v>
                </c:pt>
                <c:pt idx="191">
                  <c:v>5950.8928219399977</c:v>
                </c:pt>
                <c:pt idx="192">
                  <c:v>5929.9887872199979</c:v>
                </c:pt>
                <c:pt idx="193">
                  <c:v>5911.601347509999</c:v>
                </c:pt>
                <c:pt idx="194">
                  <c:v>5946.0892678499995</c:v>
                </c:pt>
                <c:pt idx="195">
                  <c:v>6022.8176418399989</c:v>
                </c:pt>
                <c:pt idx="196">
                  <c:v>6027.8665380599996</c:v>
                </c:pt>
                <c:pt idx="197">
                  <c:v>6202.0892402500012</c:v>
                </c:pt>
                <c:pt idx="198">
                  <c:v>6297.2755418600009</c:v>
                </c:pt>
                <c:pt idx="199">
                  <c:v>6435.935392479998</c:v>
                </c:pt>
                <c:pt idx="200">
                  <c:v>6228.6079549999968</c:v>
                </c:pt>
                <c:pt idx="201">
                  <c:v>6252.6012784999975</c:v>
                </c:pt>
                <c:pt idx="202">
                  <c:v>6187.4659088500011</c:v>
                </c:pt>
                <c:pt idx="203">
                  <c:v>6259.9093994799996</c:v>
                </c:pt>
                <c:pt idx="204">
                  <c:v>6275.2765920000002</c:v>
                </c:pt>
                <c:pt idx="205">
                  <c:v>6372.6625992600011</c:v>
                </c:pt>
                <c:pt idx="206">
                  <c:v>6327.0664152599993</c:v>
                </c:pt>
                <c:pt idx="207">
                  <c:v>6248.4638367500002</c:v>
                </c:pt>
                <c:pt idx="208">
                  <c:v>6204.1283489699954</c:v>
                </c:pt>
                <c:pt idx="209">
                  <c:v>6162.5437729699988</c:v>
                </c:pt>
                <c:pt idx="210">
                  <c:v>6235.7474113400003</c:v>
                </c:pt>
                <c:pt idx="211">
                  <c:v>6121.2454693600002</c:v>
                </c:pt>
                <c:pt idx="212">
                  <c:v>6260.3739423800007</c:v>
                </c:pt>
                <c:pt idx="213">
                  <c:v>6127.0968315799983</c:v>
                </c:pt>
                <c:pt idx="214">
                  <c:v>6253.1003668000012</c:v>
                </c:pt>
                <c:pt idx="215">
                  <c:v>6232.9076172700015</c:v>
                </c:pt>
                <c:pt idx="216">
                  <c:v>6244.014479229998</c:v>
                </c:pt>
                <c:pt idx="217">
                  <c:v>6215.6704093000008</c:v>
                </c:pt>
                <c:pt idx="218">
                  <c:v>6148.4848979000008</c:v>
                </c:pt>
                <c:pt idx="219">
                  <c:v>6085.655430820002</c:v>
                </c:pt>
                <c:pt idx="220">
                  <c:v>6049.6432642000009</c:v>
                </c:pt>
                <c:pt idx="221">
                  <c:v>6193.1788667000001</c:v>
                </c:pt>
                <c:pt idx="222">
                  <c:v>6130.0851929799983</c:v>
                </c:pt>
                <c:pt idx="223">
                  <c:v>6309.7991410900013</c:v>
                </c:pt>
                <c:pt idx="224">
                  <c:v>6339.1578537099986</c:v>
                </c:pt>
                <c:pt idx="225">
                  <c:v>6454.5193511099988</c:v>
                </c:pt>
                <c:pt idx="226">
                  <c:v>6262.9550598800015</c:v>
                </c:pt>
                <c:pt idx="227">
                  <c:v>6307.1046185099985</c:v>
                </c:pt>
                <c:pt idx="228">
                  <c:v>6256.4064916199995</c:v>
                </c:pt>
                <c:pt idx="229">
                  <c:v>6329.9835465099995</c:v>
                </c:pt>
                <c:pt idx="230">
                  <c:v>6367.8763694000008</c:v>
                </c:pt>
                <c:pt idx="231">
                  <c:v>6439.47055224</c:v>
                </c:pt>
                <c:pt idx="232">
                  <c:v>6540.4945575300017</c:v>
                </c:pt>
                <c:pt idx="233">
                  <c:v>6404.2735591500004</c:v>
                </c:pt>
                <c:pt idx="234">
                  <c:v>6403.9594988999979</c:v>
                </c:pt>
                <c:pt idx="235">
                  <c:v>6323.9672551199992</c:v>
                </c:pt>
                <c:pt idx="236">
                  <c:v>6390.3156682599993</c:v>
                </c:pt>
                <c:pt idx="237">
                  <c:v>6349.0653550399993</c:v>
                </c:pt>
                <c:pt idx="238">
                  <c:v>6441.4645179699983</c:v>
                </c:pt>
                <c:pt idx="239">
                  <c:v>6344.7372698700001</c:v>
                </c:pt>
                <c:pt idx="240">
                  <c:v>6394.5041260299995</c:v>
                </c:pt>
                <c:pt idx="241">
                  <c:v>6364.6561351900036</c:v>
                </c:pt>
                <c:pt idx="242">
                  <c:v>6406.9776973900025</c:v>
                </c:pt>
                <c:pt idx="243">
                  <c:v>6366.8929361799992</c:v>
                </c:pt>
                <c:pt idx="244">
                  <c:v>6340.9091144000004</c:v>
                </c:pt>
                <c:pt idx="245">
                  <c:v>6374.478919629998</c:v>
                </c:pt>
                <c:pt idx="246">
                  <c:v>6316.7098609100021</c:v>
                </c:pt>
                <c:pt idx="247">
                  <c:v>6393.9992937400011</c:v>
                </c:pt>
                <c:pt idx="248">
                  <c:v>6341.5599071399993</c:v>
                </c:pt>
                <c:pt idx="249">
                  <c:v>6477.9962766400004</c:v>
                </c:pt>
                <c:pt idx="250">
                  <c:v>6658.2960339300016</c:v>
                </c:pt>
                <c:pt idx="251">
                  <c:v>6865.7656626999997</c:v>
                </c:pt>
                <c:pt idx="252">
                  <c:v>6709.3354401200013</c:v>
                </c:pt>
                <c:pt idx="253">
                  <c:v>6687.1009273599993</c:v>
                </c:pt>
                <c:pt idx="254">
                  <c:v>6672.6795481500003</c:v>
                </c:pt>
                <c:pt idx="255">
                  <c:v>6746.6383425400008</c:v>
                </c:pt>
                <c:pt idx="256">
                  <c:v>6767.1274487299988</c:v>
                </c:pt>
                <c:pt idx="257">
                  <c:v>6734.5786215099988</c:v>
                </c:pt>
                <c:pt idx="258">
                  <c:v>6831.6258759099992</c:v>
                </c:pt>
                <c:pt idx="259">
                  <c:v>6848.8806691699992</c:v>
                </c:pt>
                <c:pt idx="260">
                  <c:v>6859.5824722700017</c:v>
                </c:pt>
                <c:pt idx="261">
                  <c:v>6817.0196281500002</c:v>
                </c:pt>
              </c:numCache>
            </c:numRef>
          </c:val>
          <c:extLst xmlns:c16r2="http://schemas.microsoft.com/office/drawing/2015/06/chart">
            <c:ext xmlns:c16="http://schemas.microsoft.com/office/drawing/2014/chart" uri="{C3380CC4-5D6E-409C-BE32-E72D297353CC}">
              <c16:uniqueId val="{00000003-40ED-41C8-8A08-FEDE15E5E274}"/>
            </c:ext>
          </c:extLst>
        </c:ser>
        <c:marker val="1"/>
        <c:axId val="136654208"/>
        <c:axId val="136660096"/>
      </c:lineChart>
      <c:dateAx>
        <c:axId val="136654208"/>
        <c:scaling>
          <c:orientation val="minMax"/>
        </c:scaling>
        <c:axPos val="b"/>
        <c:numFmt formatCode="[$-C0A]mmm\-yy;@" sourceLinked="1"/>
        <c:majorTickMark val="none"/>
        <c:tickLblPos val="nextTo"/>
        <c:spPr>
          <a:noFill/>
          <a:ln w="9525" cap="flat" cmpd="sng" algn="ctr">
            <a:solidFill>
              <a:schemeClr val="tx1">
                <a:lumMod val="15000"/>
                <a:lumOff val="85000"/>
              </a:schemeClr>
            </a:solidFill>
            <a:round/>
          </a:ln>
          <a:effectLst/>
        </c:spPr>
        <c:txPr>
          <a:bodyPr rot="-540000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136660096"/>
        <c:crosses val="autoZero"/>
        <c:auto val="1"/>
        <c:lblOffset val="100"/>
        <c:baseTimeUnit val="days"/>
      </c:dateAx>
      <c:valAx>
        <c:axId val="136660096"/>
        <c:scaling>
          <c:orientation val="minMax"/>
        </c:scaling>
        <c:axPos val="l"/>
        <c:majorGridlines>
          <c:spPr>
            <a:ln w="9525" cap="flat" cmpd="sng" algn="ctr">
              <a:noFill/>
              <a:round/>
            </a:ln>
            <a:effectLst/>
          </c:spPr>
        </c:majorGridlines>
        <c:numFmt formatCode="#,##0" sourceLinked="0"/>
        <c:tickLblPos val="nextTo"/>
        <c:spPr>
          <a:noFill/>
          <a:ln>
            <a:solidFill>
              <a:schemeClr val="bg1">
                <a:lumMod val="85000"/>
              </a:schemeClr>
            </a:solid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136654208"/>
        <c:crosses val="autoZero"/>
        <c:crossBetween val="between"/>
      </c:valAx>
      <c:spPr>
        <a:noFill/>
        <a:ln>
          <a:noFill/>
        </a:ln>
        <a:effectLst/>
      </c:spPr>
    </c:plotArea>
    <c:legend>
      <c:legendPos val="b"/>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legend>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latin typeface="Arial Narrow" panose="020B0606020202030204" pitchFamily="34" charset="0"/>
        </a:defRPr>
      </a:pPr>
      <a:endParaRPr lang="es-EC"/>
    </a:p>
  </c:txPr>
  <c:printSettings>
    <c:headerFooter/>
    <c:pageMargins b="0.75000000000000089" l="0.70000000000000062" r="0.70000000000000062" t="0.75000000000000089" header="0.30000000000000032" footer="0.30000000000000032"/>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c:lang val="es-EC"/>
  <c:chart>
    <c:plotArea>
      <c:layout/>
      <c:barChart>
        <c:barDir val="bar"/>
        <c:grouping val="clustered"/>
        <c:ser>
          <c:idx val="0"/>
          <c:order val="0"/>
          <c:dPt>
            <c:idx val="0"/>
            <c:spPr>
              <a:solidFill>
                <a:schemeClr val="accent6"/>
              </a:solidFill>
            </c:spPr>
          </c:dPt>
          <c:dPt>
            <c:idx val="1"/>
            <c:spPr>
              <a:solidFill>
                <a:schemeClr val="accent6"/>
              </a:solidFill>
            </c:spPr>
          </c:dPt>
          <c:cat>
            <c:strRef>
              <c:f>'Gráfico 2.19.'!$D$5:$D$14</c:f>
              <c:strCache>
                <c:ptCount val="10"/>
                <c:pt idx="0">
                  <c:v>VRF. exterior</c:v>
                </c:pt>
                <c:pt idx="1">
                  <c:v> Dep. exterior</c:v>
                </c:pt>
                <c:pt idx="2">
                  <c:v> Titularizaciones</c:v>
                </c:pt>
                <c:pt idx="3">
                  <c:v> Tit. EFIs públicas</c:v>
                </c:pt>
                <c:pt idx="4">
                  <c:v> Certificados Depósitos &lt;=90 días</c:v>
                </c:pt>
                <c:pt idx="5">
                  <c:v>VRF(</c:v>
                </c:pt>
                <c:pt idx="6">
                  <c:v> Dep. a la Vista</c:v>
                </c:pt>
                <c:pt idx="7">
                  <c:v> Fondo de Liquidez </c:v>
                </c:pt>
                <c:pt idx="8">
                  <c:v> Caja</c:v>
                </c:pt>
                <c:pt idx="9">
                  <c:v> Dep. BCE </c:v>
                </c:pt>
              </c:strCache>
            </c:strRef>
          </c:cat>
          <c:val>
            <c:numRef>
              <c:f>'Gráfico 2.19.'!$E$5:$E$14</c:f>
              <c:numCache>
                <c:formatCode>0</c:formatCode>
                <c:ptCount val="10"/>
                <c:pt idx="0">
                  <c:v>947.94668105999995</c:v>
                </c:pt>
                <c:pt idx="1">
                  <c:v>1049.2678227200001</c:v>
                </c:pt>
                <c:pt idx="2">
                  <c:v>49.764447240000003</c:v>
                </c:pt>
                <c:pt idx="3">
                  <c:v>190.13897392999999</c:v>
                </c:pt>
                <c:pt idx="4">
                  <c:v>377.04907430999998</c:v>
                </c:pt>
                <c:pt idx="5">
                  <c:v>414</c:v>
                </c:pt>
                <c:pt idx="6">
                  <c:v>483.41051203999984</c:v>
                </c:pt>
                <c:pt idx="7">
                  <c:v>522.45878976999995</c:v>
                </c:pt>
                <c:pt idx="8">
                  <c:v>650.8413314500001</c:v>
                </c:pt>
                <c:pt idx="9">
                  <c:v>1154.3822505099995</c:v>
                </c:pt>
              </c:numCache>
            </c:numRef>
          </c:val>
        </c:ser>
        <c:axId val="136939392"/>
        <c:axId val="136940928"/>
      </c:barChart>
      <c:catAx>
        <c:axId val="136939392"/>
        <c:scaling>
          <c:orientation val="minMax"/>
        </c:scaling>
        <c:axPos val="l"/>
        <c:numFmt formatCode="General" sourceLinked="1"/>
        <c:tickLblPos val="nextTo"/>
        <c:txPr>
          <a:bodyPr/>
          <a:lstStyle/>
          <a:p>
            <a:pPr>
              <a:defRPr lang="es-ES"/>
            </a:pPr>
            <a:endParaRPr lang="es-EC"/>
          </a:p>
        </c:txPr>
        <c:crossAx val="136940928"/>
        <c:crosses val="autoZero"/>
        <c:auto val="1"/>
        <c:lblAlgn val="ctr"/>
        <c:lblOffset val="100"/>
      </c:catAx>
      <c:valAx>
        <c:axId val="136940928"/>
        <c:scaling>
          <c:orientation val="minMax"/>
        </c:scaling>
        <c:axPos val="b"/>
        <c:numFmt formatCode="0" sourceLinked="1"/>
        <c:tickLblPos val="nextTo"/>
        <c:txPr>
          <a:bodyPr/>
          <a:lstStyle/>
          <a:p>
            <a:pPr>
              <a:defRPr lang="es-ES"/>
            </a:pPr>
            <a:endParaRPr lang="es-EC"/>
          </a:p>
        </c:txPr>
        <c:crossAx val="136939392"/>
        <c:crosses val="autoZero"/>
        <c:crossBetween val="between"/>
      </c:valAx>
      <c:spPr>
        <a:noFill/>
      </c:spPr>
    </c:plotArea>
    <c:legend>
      <c:legendPos val="r"/>
      <c:txPr>
        <a:bodyPr/>
        <a:lstStyle/>
        <a:p>
          <a:pPr>
            <a:defRPr lang="es-ES" sz="800"/>
          </a:pPr>
          <a:endParaRPr lang="es-EC"/>
        </a:p>
      </c:txPr>
    </c:legend>
    <c:plotVisOnly val="1"/>
    <c:dispBlanksAs val="gap"/>
  </c:chart>
  <c:spPr>
    <a:noFill/>
    <a:ln>
      <a:noFill/>
    </a:ln>
  </c:spPr>
  <c:printSettings>
    <c:headerFooter/>
    <c:pageMargins b="0.75000000000000056" l="0.70000000000000051" r="0.70000000000000051" t="0.75000000000000056" header="0.30000000000000027" footer="0.30000000000000027"/>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c:lang val="es-EC"/>
  <c:chart>
    <c:plotArea>
      <c:layout/>
      <c:barChart>
        <c:barDir val="bar"/>
        <c:grouping val="clustered"/>
        <c:ser>
          <c:idx val="0"/>
          <c:order val="0"/>
          <c:dPt>
            <c:idx val="0"/>
            <c:spPr>
              <a:solidFill>
                <a:schemeClr val="accent6"/>
              </a:solidFill>
            </c:spPr>
          </c:dPt>
          <c:dPt>
            <c:idx val="1"/>
            <c:spPr>
              <a:solidFill>
                <a:schemeClr val="accent6"/>
              </a:solidFill>
            </c:spPr>
          </c:dPt>
          <c:cat>
            <c:strRef>
              <c:f>'Gráfico 2.19.'!$D$20:$D$30</c:f>
              <c:strCache>
                <c:ptCount val="11"/>
                <c:pt idx="0">
                  <c:v>VRF. exterior</c:v>
                </c:pt>
                <c:pt idx="1">
                  <c:v> Dep. exterior</c:v>
                </c:pt>
                <c:pt idx="2">
                  <c:v> Titularizaciones</c:v>
                </c:pt>
                <c:pt idx="3">
                  <c:v> Tit. EFIs públicas</c:v>
                </c:pt>
                <c:pt idx="4">
                  <c:v> VRF. Privado</c:v>
                </c:pt>
                <c:pt idx="5">
                  <c:v>VRF* Público</c:v>
                </c:pt>
                <c:pt idx="6">
                  <c:v> Dep. a la Vista</c:v>
                </c:pt>
                <c:pt idx="7">
                  <c:v> Caja</c:v>
                </c:pt>
                <c:pt idx="8">
                  <c:v> Certificados Depósitos &lt;=90 días</c:v>
                </c:pt>
                <c:pt idx="9">
                  <c:v> Dep. BCE </c:v>
                </c:pt>
                <c:pt idx="10">
                  <c:v> Fondo de Liquidez </c:v>
                </c:pt>
              </c:strCache>
            </c:strRef>
          </c:cat>
          <c:val>
            <c:numRef>
              <c:f>'Gráfico 2.19.'!$E$20:$E$30</c:f>
              <c:numCache>
                <c:formatCode>0</c:formatCode>
                <c:ptCount val="11"/>
                <c:pt idx="0">
                  <c:v>200.86885997000002</c:v>
                </c:pt>
                <c:pt idx="1">
                  <c:v>424.69069035000007</c:v>
                </c:pt>
                <c:pt idx="2">
                  <c:v>1.8809410200000001</c:v>
                </c:pt>
                <c:pt idx="3">
                  <c:v>358.74830643000007</c:v>
                </c:pt>
                <c:pt idx="4">
                  <c:v>499.69067751999989</c:v>
                </c:pt>
                <c:pt idx="5">
                  <c:v>873.30349429000012</c:v>
                </c:pt>
                <c:pt idx="6">
                  <c:v>1125.5790179399999</c:v>
                </c:pt>
                <c:pt idx="7">
                  <c:v>1366.8415734899997</c:v>
                </c:pt>
                <c:pt idx="8">
                  <c:v>1515.5349087400002</c:v>
                </c:pt>
                <c:pt idx="9">
                  <c:v>2533.0765399800002</c:v>
                </c:pt>
                <c:pt idx="10" formatCode="dd/mm/yyyy">
                  <c:v>2922.1496695199999</c:v>
                </c:pt>
              </c:numCache>
            </c:numRef>
          </c:val>
        </c:ser>
        <c:axId val="136965504"/>
        <c:axId val="136971392"/>
      </c:barChart>
      <c:catAx>
        <c:axId val="136965504"/>
        <c:scaling>
          <c:orientation val="minMax"/>
        </c:scaling>
        <c:axPos val="l"/>
        <c:numFmt formatCode="General" sourceLinked="1"/>
        <c:tickLblPos val="nextTo"/>
        <c:txPr>
          <a:bodyPr/>
          <a:lstStyle/>
          <a:p>
            <a:pPr>
              <a:defRPr lang="es-ES"/>
            </a:pPr>
            <a:endParaRPr lang="es-EC"/>
          </a:p>
        </c:txPr>
        <c:crossAx val="136971392"/>
        <c:crosses val="autoZero"/>
        <c:auto val="1"/>
        <c:lblAlgn val="ctr"/>
        <c:lblOffset val="100"/>
      </c:catAx>
      <c:valAx>
        <c:axId val="136971392"/>
        <c:scaling>
          <c:orientation val="minMax"/>
        </c:scaling>
        <c:axPos val="b"/>
        <c:numFmt formatCode="0" sourceLinked="1"/>
        <c:tickLblPos val="nextTo"/>
        <c:txPr>
          <a:bodyPr/>
          <a:lstStyle/>
          <a:p>
            <a:pPr>
              <a:defRPr lang="es-ES"/>
            </a:pPr>
            <a:endParaRPr lang="es-EC"/>
          </a:p>
        </c:txPr>
        <c:crossAx val="136965504"/>
        <c:crosses val="autoZero"/>
        <c:crossBetween val="between"/>
      </c:valAx>
      <c:spPr>
        <a:noFill/>
      </c:spPr>
    </c:plotArea>
    <c:legend>
      <c:legendPos val="r"/>
      <c:txPr>
        <a:bodyPr/>
        <a:lstStyle/>
        <a:p>
          <a:pPr>
            <a:defRPr lang="es-ES" sz="800"/>
          </a:pPr>
          <a:endParaRPr lang="es-EC"/>
        </a:p>
      </c:txPr>
    </c:legend>
    <c:plotVisOnly val="1"/>
    <c:dispBlanksAs val="gap"/>
  </c:chart>
  <c:spPr>
    <a:noFill/>
    <a:ln>
      <a:noFill/>
    </a:ln>
  </c:spPr>
  <c:printSettings>
    <c:headerFooter/>
    <c:pageMargins b="0.75000000000000056" l="0.70000000000000051" r="0.70000000000000051" t="0.75000000000000056" header="0.30000000000000027" footer="0.30000000000000027"/>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c:lang val="es-EC"/>
  <c:chart>
    <c:title>
      <c:tx>
        <c:rich>
          <a:bodyPr rot="0" spcFirstLastPara="1" vertOverflow="ellipsis" vert="horz" wrap="square" anchor="ctr" anchorCtr="1"/>
          <a:lstStyle/>
          <a:p>
            <a:pPr>
              <a:defRPr lang="es-ES" sz="1100" b="1" i="0" u="none" strike="noStrike" kern="1200" spc="0" baseline="0">
                <a:solidFill>
                  <a:schemeClr val="tx1">
                    <a:lumMod val="65000"/>
                    <a:lumOff val="35000"/>
                  </a:schemeClr>
                </a:solidFill>
                <a:latin typeface="Arial Narrow" panose="020B0606020202030204" pitchFamily="34" charset="0"/>
                <a:ea typeface="+mn-ea"/>
                <a:cs typeface="+mn-cs"/>
              </a:defRPr>
            </a:pPr>
            <a:r>
              <a:rPr lang="es-EC" sz="1100" b="1">
                <a:latin typeface="Arial Narrow" panose="020B0606020202030204" pitchFamily="34" charset="0"/>
              </a:rPr>
              <a:t>Diciembre 2019</a:t>
            </a:r>
          </a:p>
        </c:rich>
      </c:tx>
      <c:spPr>
        <a:noFill/>
        <a:ln>
          <a:noFill/>
        </a:ln>
        <a:effectLst/>
      </c:spPr>
    </c:title>
    <c:plotArea>
      <c:layout/>
      <c:doughnutChart>
        <c:varyColors val="1"/>
        <c:ser>
          <c:idx val="0"/>
          <c:order val="0"/>
          <c:dPt>
            <c:idx val="0"/>
            <c:spPr>
              <a:solidFill>
                <a:schemeClr val="accent1"/>
              </a:solidFill>
              <a:ln w="19050">
                <a:solidFill>
                  <a:schemeClr val="lt1"/>
                </a:solidFill>
              </a:ln>
              <a:effectLst/>
            </c:spPr>
            <c:extLst xmlns:c16r2="http://schemas.microsoft.com/office/drawing/2015/06/chart">
              <c:ext xmlns:c16="http://schemas.microsoft.com/office/drawing/2014/chart" uri="{C3380CC4-5D6E-409C-BE32-E72D297353CC}">
                <c16:uniqueId val="{00000001-8910-4A73-B448-CB9BE07C63FF}"/>
              </c:ext>
            </c:extLst>
          </c:dPt>
          <c:dPt>
            <c:idx val="1"/>
            <c:spPr>
              <a:solidFill>
                <a:schemeClr val="accent3"/>
              </a:solidFill>
              <a:ln w="19050">
                <a:solidFill>
                  <a:schemeClr val="lt1"/>
                </a:solidFill>
              </a:ln>
              <a:effectLst/>
            </c:spPr>
            <c:extLst xmlns:c16r2="http://schemas.microsoft.com/office/drawing/2015/06/chart">
              <c:ext xmlns:c16="http://schemas.microsoft.com/office/drawing/2014/chart" uri="{C3380CC4-5D6E-409C-BE32-E72D297353CC}">
                <c16:uniqueId val="{00000003-8910-4A73-B448-CB9BE07C63FF}"/>
              </c:ext>
            </c:extLst>
          </c:dPt>
          <c:dLbls>
            <c:dLbl>
              <c:idx val="0"/>
              <c:layout>
                <c:manualLayout>
                  <c:x val="0.31170940170940226"/>
                  <c:y val="4.2333333333333528E-2"/>
                </c:manualLayout>
              </c:layout>
              <c:showCatName val="1"/>
              <c:showPercent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8910-4A73-B448-CB9BE07C63FF}"/>
                </c:ext>
              </c:extLst>
            </c:dLbl>
            <c:dLbl>
              <c:idx val="1"/>
              <c:layout>
                <c:manualLayout>
                  <c:x val="-0.25"/>
                  <c:y val="-8.3333333333333343E-2"/>
                </c:manualLayout>
              </c:layout>
              <c:showCatName val="1"/>
              <c:showPercent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8910-4A73-B448-CB9BE07C63FF}"/>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lang="es-ES" sz="600" b="0" i="0" u="none" strike="noStrike" kern="1200" baseline="0">
                    <a:solidFill>
                      <a:schemeClr val="tx1">
                        <a:lumMod val="75000"/>
                        <a:lumOff val="25000"/>
                      </a:schemeClr>
                    </a:solidFill>
                    <a:latin typeface="Arial Narrow" panose="020B0606020202030204" pitchFamily="34" charset="0"/>
                    <a:ea typeface="+mn-ea"/>
                    <a:cs typeface="+mn-cs"/>
                  </a:defRPr>
                </a:pPr>
                <a:endParaRPr lang="es-EC"/>
              </a:p>
            </c:txPr>
            <c:showCatName val="1"/>
            <c:showPercent val="1"/>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'Gráfico 2.20'!$E$4:$F$4</c:f>
              <c:strCache>
                <c:ptCount val="2"/>
                <c:pt idx="0">
                  <c:v>Liquidez Local</c:v>
                </c:pt>
                <c:pt idx="1">
                  <c:v>Liquidez Exterior </c:v>
                </c:pt>
              </c:strCache>
            </c:strRef>
          </c:cat>
          <c:val>
            <c:numRef>
              <c:f>'Gráfico 2.20'!$E$6:$F$6</c:f>
              <c:numCache>
                <c:formatCode>_(* #,##0.0_);_(* \(#,##0.0\);_(* "-"??_);_(@_)</c:formatCode>
                <c:ptCount val="2"/>
                <c:pt idx="0">
                  <c:v>13458.417292390004</c:v>
                </c:pt>
                <c:pt idx="1">
                  <c:v>1832.1593066900002</c:v>
                </c:pt>
              </c:numCache>
            </c:numRef>
          </c:val>
          <c:extLst xmlns:c16r2="http://schemas.microsoft.com/office/drawing/2015/06/chart">
            <c:ext xmlns:c16="http://schemas.microsoft.com/office/drawing/2014/chart" uri="{C3380CC4-5D6E-409C-BE32-E72D297353CC}">
              <c16:uniqueId val="{00000004-8910-4A73-B448-CB9BE07C63FF}"/>
            </c:ext>
          </c:extLst>
        </c:ser>
        <c:dLbls>
          <c:showVal val="1"/>
        </c:dLbls>
        <c:firstSliceAng val="0"/>
        <c:holeSize val="50"/>
      </c:doughnutChart>
      <c:spPr>
        <a:noFill/>
        <a:ln>
          <a:noFill/>
        </a:ln>
        <a:effectLst/>
      </c:spPr>
    </c:plotArea>
    <c:plotVisOnly val="1"/>
    <c:dispBlanksAs val="zero"/>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s-EC"/>
    </a:p>
  </c:txPr>
  <c:printSettings>
    <c:headerFooter/>
    <c:pageMargins b="0.75000000000000089" l="0.70000000000000062" r="0.70000000000000062" t="0.75000000000000089" header="0.30000000000000032" footer="0.30000000000000032"/>
    <c:pageSetup/>
  </c:printSettings>
  <c:userShapes r:id="rId1"/>
</c:chartSpace>
</file>

<file path=xl/charts/chart27.xml><?xml version="1.0" encoding="utf-8"?>
<c:chartSpace xmlns:c="http://schemas.openxmlformats.org/drawingml/2006/chart" xmlns:a="http://schemas.openxmlformats.org/drawingml/2006/main" xmlns:r="http://schemas.openxmlformats.org/officeDocument/2006/relationships">
  <c:lang val="es-EC"/>
  <c:chart>
    <c:title>
      <c:tx>
        <c:rich>
          <a:bodyPr rot="0" spcFirstLastPara="1" vertOverflow="ellipsis" vert="horz" wrap="square" anchor="ctr" anchorCtr="1"/>
          <a:lstStyle/>
          <a:p>
            <a:pPr>
              <a:defRPr lang="es-ES" sz="1050" b="1" i="0" u="none" strike="noStrike" kern="1200" spc="0" baseline="0">
                <a:solidFill>
                  <a:schemeClr val="tx1">
                    <a:lumMod val="65000"/>
                    <a:lumOff val="35000"/>
                  </a:schemeClr>
                </a:solidFill>
                <a:latin typeface="Arial Narrow" panose="020B0606020202030204" pitchFamily="34" charset="0"/>
                <a:ea typeface="+mn-ea"/>
                <a:cs typeface="+mn-cs"/>
              </a:defRPr>
            </a:pPr>
            <a:r>
              <a:rPr lang="es-EC" sz="1050" b="1">
                <a:latin typeface="Arial Narrow" panose="020B0606020202030204" pitchFamily="34" charset="0"/>
              </a:rPr>
              <a:t>Junio</a:t>
            </a:r>
            <a:r>
              <a:rPr lang="es-EC" sz="1050" b="1" baseline="0">
                <a:latin typeface="Arial Narrow" panose="020B0606020202030204" pitchFamily="34" charset="0"/>
              </a:rPr>
              <a:t> 2009</a:t>
            </a:r>
            <a:endParaRPr lang="es-EC" sz="1050" b="1">
              <a:latin typeface="Arial Narrow" panose="020B0606020202030204" pitchFamily="34" charset="0"/>
            </a:endParaRPr>
          </a:p>
        </c:rich>
      </c:tx>
      <c:spPr>
        <a:noFill/>
        <a:ln>
          <a:noFill/>
        </a:ln>
        <a:effectLst/>
      </c:spPr>
    </c:title>
    <c:plotArea>
      <c:layout/>
      <c:doughnutChart>
        <c:varyColors val="1"/>
        <c:ser>
          <c:idx val="0"/>
          <c:order val="0"/>
          <c:dPt>
            <c:idx val="0"/>
            <c:spPr>
              <a:solidFill>
                <a:schemeClr val="accent1"/>
              </a:solidFill>
              <a:ln w="19050">
                <a:solidFill>
                  <a:schemeClr val="lt1"/>
                </a:solidFill>
              </a:ln>
              <a:effectLst/>
            </c:spPr>
            <c:extLst xmlns:c16r2="http://schemas.microsoft.com/office/drawing/2015/06/chart">
              <c:ext xmlns:c16="http://schemas.microsoft.com/office/drawing/2014/chart" uri="{C3380CC4-5D6E-409C-BE32-E72D297353CC}">
                <c16:uniqueId val="{00000001-63E5-4B29-86EE-BBDB38F4ACAE}"/>
              </c:ext>
            </c:extLst>
          </c:dPt>
          <c:dPt>
            <c:idx val="1"/>
            <c:spPr>
              <a:solidFill>
                <a:schemeClr val="accent3"/>
              </a:solidFill>
              <a:ln w="19050">
                <a:solidFill>
                  <a:schemeClr val="lt1"/>
                </a:solidFill>
              </a:ln>
              <a:effectLst/>
            </c:spPr>
            <c:extLst xmlns:c16r2="http://schemas.microsoft.com/office/drawing/2015/06/chart">
              <c:ext xmlns:c16="http://schemas.microsoft.com/office/drawing/2014/chart" uri="{C3380CC4-5D6E-409C-BE32-E72D297353CC}">
                <c16:uniqueId val="{00000003-63E5-4B29-86EE-BBDB38F4ACAE}"/>
              </c:ext>
            </c:extLst>
          </c:dPt>
          <c:dLbls>
            <c:dLbl>
              <c:idx val="0"/>
              <c:layout>
                <c:manualLayout>
                  <c:x val="0.16197225229025128"/>
                  <c:y val="0.16933342740745971"/>
                </c:manualLayout>
              </c:layout>
              <c:showCatName val="1"/>
              <c:showPercent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63E5-4B29-86EE-BBDB38F4ACAE}"/>
                </c:ext>
              </c:extLst>
            </c:dLbl>
            <c:dLbl>
              <c:idx val="1"/>
              <c:layout>
                <c:manualLayout>
                  <c:x val="-0.19533965873803227"/>
                  <c:y val="-8.3333379629655466E-2"/>
                </c:manualLayout>
              </c:layout>
              <c:showCatName val="1"/>
              <c:showPercent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63E5-4B29-86EE-BBDB38F4ACAE}"/>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lang="es-ES" sz="600" b="0" i="0" u="none" strike="noStrike" kern="1200" baseline="0">
                    <a:solidFill>
                      <a:schemeClr val="tx1">
                        <a:lumMod val="75000"/>
                        <a:lumOff val="25000"/>
                      </a:schemeClr>
                    </a:solidFill>
                    <a:latin typeface="Arial Narrow" panose="020B0606020202030204" pitchFamily="34" charset="0"/>
                    <a:ea typeface="+mn-ea"/>
                    <a:cs typeface="+mn-cs"/>
                  </a:defRPr>
                </a:pPr>
                <a:endParaRPr lang="es-EC"/>
              </a:p>
            </c:txPr>
            <c:showCatName val="1"/>
            <c:showPercent val="1"/>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'Gráfico 2.20'!$E$4:$F$4</c:f>
              <c:strCache>
                <c:ptCount val="2"/>
                <c:pt idx="0">
                  <c:v>Liquidez Local</c:v>
                </c:pt>
                <c:pt idx="1">
                  <c:v>Liquidez Exterior </c:v>
                </c:pt>
              </c:strCache>
            </c:strRef>
          </c:cat>
          <c:val>
            <c:numRef>
              <c:f>'Gráfico 2.20'!$E$5:$F$5</c:f>
              <c:numCache>
                <c:formatCode>_(* #,##0.0_);_(* \(#,##0.0\);_(* "-"??_);_(@_)</c:formatCode>
                <c:ptCount val="2"/>
                <c:pt idx="0">
                  <c:v>2878.5050000000006</c:v>
                </c:pt>
                <c:pt idx="1">
                  <c:v>3753.9949999999994</c:v>
                </c:pt>
              </c:numCache>
            </c:numRef>
          </c:val>
          <c:extLst xmlns:c16r2="http://schemas.microsoft.com/office/drawing/2015/06/chart">
            <c:ext xmlns:c16="http://schemas.microsoft.com/office/drawing/2014/chart" uri="{C3380CC4-5D6E-409C-BE32-E72D297353CC}">
              <c16:uniqueId val="{00000004-63E5-4B29-86EE-BBDB38F4ACAE}"/>
            </c:ext>
          </c:extLst>
        </c:ser>
        <c:dLbls>
          <c:showVal val="1"/>
        </c:dLbls>
        <c:firstSliceAng val="0"/>
        <c:holeSize val="50"/>
      </c:doughnutChart>
      <c:spPr>
        <a:noFill/>
        <a:ln>
          <a:noFill/>
        </a:ln>
        <a:effectLst/>
      </c:spPr>
    </c:plotArea>
    <c:plotVisOnly val="1"/>
    <c:dispBlanksAs val="zero"/>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s-EC"/>
    </a:p>
  </c:txPr>
  <c:printSettings>
    <c:headerFooter/>
    <c:pageMargins b="0.75000000000000089" l="0.70000000000000062" r="0.70000000000000062" t="0.75000000000000089" header="0.30000000000000032" footer="0.30000000000000032"/>
    <c:pageSetup/>
  </c:printSettings>
  <c:userShapes r:id="rId1"/>
</c:chartSpace>
</file>

<file path=xl/charts/chart28.xml><?xml version="1.0" encoding="utf-8"?>
<c:chartSpace xmlns:c="http://schemas.openxmlformats.org/drawingml/2006/chart" xmlns:a="http://schemas.openxmlformats.org/drawingml/2006/main" xmlns:r="http://schemas.openxmlformats.org/officeDocument/2006/relationships">
  <c:lang val="es-EC"/>
  <c:pivotSource>
    <c:name>[Estadísticas S. Monetario y Financiero final publicado.xlsx]Gráfico 2.21!TablaDinámica1</c:name>
    <c:fmtId val="4"/>
  </c:pivotSource>
  <c:chart>
    <c:pivotFmts>
      <c:pivotFmt>
        <c:idx val="0"/>
        <c:spPr>
          <a:solidFill>
            <a:schemeClr val="accent1"/>
          </a:solidFill>
          <a:ln>
            <a:noFill/>
          </a:ln>
          <a:effectLst/>
        </c:spPr>
        <c:marker>
          <c:symbol val="none"/>
        </c:marker>
        <c:dLbl>
          <c:idx val="0"/>
          <c:spPr>
            <a:solidFill>
              <a:schemeClr val="bg1"/>
            </a:solidFill>
            <a:ln w="22225">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Arial Narrow" panose="020B0606020202030204" pitchFamily="34" charset="0"/>
                  <a:ea typeface="+mn-ea"/>
                  <a:cs typeface="+mn-cs"/>
                </a:defRPr>
              </a:pPr>
              <a:endParaRPr lang="es-EC"/>
            </a:p>
          </c:txPr>
          <c:showVal val="1"/>
          <c:extLst xmlns:c16r2="http://schemas.microsoft.com/office/drawing/2015/06/char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s-ES" sz="700" b="0" i="0" u="none" strike="noStrike" kern="1200" baseline="0">
                  <a:solidFill>
                    <a:schemeClr val="bg1"/>
                  </a:solidFill>
                  <a:latin typeface="Arial Narrow" panose="020B0606020202030204" pitchFamily="34" charset="0"/>
                  <a:ea typeface="+mn-ea"/>
                  <a:cs typeface="+mn-cs"/>
                </a:defRPr>
              </a:pPr>
              <a:endParaRPr lang="es-EC"/>
            </a:p>
          </c:txPr>
          <c:showVal val="1"/>
          <c:extLst xmlns:c16r2="http://schemas.microsoft.com/office/drawing/2015/06/chart">
            <c:ext xmlns:c15="http://schemas.microsoft.com/office/drawing/2012/chart" uri="{CE6537A1-D6FC-4f65-9D91-7224C49458BB}"/>
          </c:extLst>
        </c:dLbl>
      </c:pivotFmt>
      <c:pivotFmt>
        <c:idx val="2"/>
        <c:spPr>
          <a:ln w="19050" cap="rnd">
            <a:solidFill>
              <a:schemeClr val="tx1"/>
            </a:solidFill>
            <a:round/>
          </a:ln>
          <a:effectLst/>
        </c:spPr>
        <c:marker>
          <c:symbol val="none"/>
        </c:marker>
      </c:pivotFmt>
    </c:pivotFmts>
    <c:plotArea>
      <c:layout/>
      <c:barChart>
        <c:barDir val="col"/>
        <c:grouping val="stacked"/>
        <c:ser>
          <c:idx val="0"/>
          <c:order val="0"/>
          <c:tx>
            <c:strRef>
              <c:f>'Gráfico 2.21'!$K$3:$K$4</c:f>
              <c:strCache>
                <c:ptCount val="1"/>
                <c:pt idx="0">
                  <c:v> Sector Financiero Privado (USD Millones)</c:v>
                </c:pt>
              </c:strCache>
            </c:strRef>
          </c:tx>
          <c:spPr>
            <a:solidFill>
              <a:schemeClr val="accent1"/>
            </a:solidFill>
            <a:ln>
              <a:noFill/>
            </a:ln>
            <a:effectLst/>
          </c:spPr>
          <c:dLbls>
            <c:spPr>
              <a:solidFill>
                <a:schemeClr val="bg1"/>
              </a:solidFill>
              <a:ln w="22225">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Arial Narrow" panose="020B0606020202030204" pitchFamily="34" charset="0"/>
                    <a:ea typeface="+mn-ea"/>
                    <a:cs typeface="+mn-cs"/>
                  </a:defRPr>
                </a:pPr>
                <a:endParaRPr lang="es-EC"/>
              </a:p>
            </c:txPr>
            <c:showVal val="1"/>
          </c:dLbls>
          <c:cat>
            <c:strRef>
              <c:f>'Gráfico 2.21'!$J$5:$J$15</c:f>
              <c:strCache>
                <c:ptCount val="11"/>
                <c:pt idx="0">
                  <c:v>2009</c:v>
                </c:pt>
                <c:pt idx="1">
                  <c:v>2010</c:v>
                </c:pt>
                <c:pt idx="2">
                  <c:v>2011</c:v>
                </c:pt>
                <c:pt idx="3">
                  <c:v>2012</c:v>
                </c:pt>
                <c:pt idx="4">
                  <c:v>2013</c:v>
                </c:pt>
                <c:pt idx="5">
                  <c:v>2014</c:v>
                </c:pt>
                <c:pt idx="6">
                  <c:v>2015</c:v>
                </c:pt>
                <c:pt idx="7">
                  <c:v>2016</c:v>
                </c:pt>
                <c:pt idx="8">
                  <c:v>2017</c:v>
                </c:pt>
                <c:pt idx="9">
                  <c:v>2018</c:v>
                </c:pt>
                <c:pt idx="10">
                  <c:v>2019</c:v>
                </c:pt>
              </c:strCache>
            </c:strRef>
          </c:cat>
          <c:val>
            <c:numRef>
              <c:f>'Gráfico 2.21'!$K$5:$K$15</c:f>
              <c:numCache>
                <c:formatCode>_ * #,##0_ ;_ * \-#,##0_ ;_ * "-"??_ ;_ @_ </c:formatCode>
                <c:ptCount val="11"/>
                <c:pt idx="0">
                  <c:v>421.62247785</c:v>
                </c:pt>
                <c:pt idx="1">
                  <c:v>531.37184589999993</c:v>
                </c:pt>
                <c:pt idx="2">
                  <c:v>660.35363495000001</c:v>
                </c:pt>
                <c:pt idx="3">
                  <c:v>1214.1889382300001</c:v>
                </c:pt>
                <c:pt idx="4">
                  <c:v>1642.7457775999999</c:v>
                </c:pt>
                <c:pt idx="5">
                  <c:v>2114.92788922</c:v>
                </c:pt>
                <c:pt idx="6">
                  <c:v>2233.2556846900002</c:v>
                </c:pt>
                <c:pt idx="7">
                  <c:v>2390.8842461300001</c:v>
                </c:pt>
                <c:pt idx="8">
                  <c:v>2517.2191362199997</c:v>
                </c:pt>
                <c:pt idx="9">
                  <c:v>2645.8256271199998</c:v>
                </c:pt>
                <c:pt idx="10">
                  <c:v>2780.2131018600003</c:v>
                </c:pt>
              </c:numCache>
            </c:numRef>
          </c:val>
          <c:extLst xmlns:c16r2="http://schemas.microsoft.com/office/drawing/2015/06/chart">
            <c:ext xmlns:c16="http://schemas.microsoft.com/office/drawing/2014/chart" uri="{C3380CC4-5D6E-409C-BE32-E72D297353CC}">
              <c16:uniqueId val="{00000000-8F63-4FA8-8CDA-EB65977AB1E1}"/>
            </c:ext>
          </c:extLst>
        </c:ser>
        <c:ser>
          <c:idx val="1"/>
          <c:order val="1"/>
          <c:tx>
            <c:strRef>
              <c:f>'Gráfico 2.21'!$L$3:$L$4</c:f>
              <c:strCache>
                <c:ptCount val="1"/>
                <c:pt idx="0">
                  <c:v> Sector Financiero Popular y Solidario (USD Millones)</c:v>
                </c:pt>
              </c:strCache>
            </c:strRef>
          </c:tx>
          <c:spPr>
            <a:solidFill>
              <a:schemeClr val="accent2"/>
            </a:solidFill>
            <a:ln>
              <a:noFill/>
            </a:ln>
            <a:effectLst/>
          </c:spPr>
          <c:dLbls>
            <c:spPr>
              <a:noFill/>
              <a:ln>
                <a:noFill/>
              </a:ln>
              <a:effectLst/>
            </c:spPr>
            <c:txPr>
              <a:bodyPr rot="0" spcFirstLastPara="1" vertOverflow="ellipsis" vert="horz" wrap="square" lIns="38100" tIns="19050" rIns="38100" bIns="19050" anchor="ctr" anchorCtr="1">
                <a:spAutoFit/>
              </a:bodyPr>
              <a:lstStyle/>
              <a:p>
                <a:pPr>
                  <a:defRPr lang="es-ES" sz="700" b="0" i="0" u="none" strike="noStrike" kern="1200" baseline="0">
                    <a:solidFill>
                      <a:schemeClr val="bg1"/>
                    </a:solidFill>
                    <a:latin typeface="Arial Narrow" panose="020B0606020202030204" pitchFamily="34" charset="0"/>
                    <a:ea typeface="+mn-ea"/>
                    <a:cs typeface="+mn-cs"/>
                  </a:defRPr>
                </a:pPr>
                <a:endParaRPr lang="es-EC"/>
              </a:p>
            </c:txPr>
            <c:showVal val="1"/>
          </c:dLbls>
          <c:cat>
            <c:strRef>
              <c:f>'Gráfico 2.21'!$J$5:$J$15</c:f>
              <c:strCache>
                <c:ptCount val="11"/>
                <c:pt idx="0">
                  <c:v>2009</c:v>
                </c:pt>
                <c:pt idx="1">
                  <c:v>2010</c:v>
                </c:pt>
                <c:pt idx="2">
                  <c:v>2011</c:v>
                </c:pt>
                <c:pt idx="3">
                  <c:v>2012</c:v>
                </c:pt>
                <c:pt idx="4">
                  <c:v>2013</c:v>
                </c:pt>
                <c:pt idx="5">
                  <c:v>2014</c:v>
                </c:pt>
                <c:pt idx="6">
                  <c:v>2015</c:v>
                </c:pt>
                <c:pt idx="7">
                  <c:v>2016</c:v>
                </c:pt>
                <c:pt idx="8">
                  <c:v>2017</c:v>
                </c:pt>
                <c:pt idx="9">
                  <c:v>2018</c:v>
                </c:pt>
                <c:pt idx="10">
                  <c:v>2019</c:v>
                </c:pt>
              </c:strCache>
            </c:strRef>
          </c:cat>
          <c:val>
            <c:numRef>
              <c:f>'Gráfico 2.21'!$L$5:$L$15</c:f>
              <c:numCache>
                <c:formatCode>_ * #,##0_ ;_ * \-#,##0_ ;_ * "-"??_ ;_ @_ </c:formatCode>
                <c:ptCount val="11"/>
                <c:pt idx="8">
                  <c:v>107.91648574</c:v>
                </c:pt>
                <c:pt idx="9">
                  <c:v>161.77959033000002</c:v>
                </c:pt>
                <c:pt idx="10">
                  <c:v>234.40328015</c:v>
                </c:pt>
              </c:numCache>
            </c:numRef>
          </c:val>
          <c:extLst xmlns:c16r2="http://schemas.microsoft.com/office/drawing/2015/06/chart">
            <c:ext xmlns:c16="http://schemas.microsoft.com/office/drawing/2014/chart" uri="{C3380CC4-5D6E-409C-BE32-E72D297353CC}">
              <c16:uniqueId val="{00000001-8F63-4FA8-8CDA-EB65977AB1E1}"/>
            </c:ext>
          </c:extLst>
        </c:ser>
        <c:overlap val="100"/>
        <c:axId val="138837376"/>
        <c:axId val="138847360"/>
      </c:barChart>
      <c:lineChart>
        <c:grouping val="standard"/>
        <c:ser>
          <c:idx val="2"/>
          <c:order val="2"/>
          <c:tx>
            <c:strRef>
              <c:f>'Gráfico 2.21'!$M$3:$M$4</c:f>
              <c:strCache>
                <c:ptCount val="1"/>
                <c:pt idx="0">
                  <c:v> Total</c:v>
                </c:pt>
              </c:strCache>
            </c:strRef>
          </c:tx>
          <c:spPr>
            <a:ln w="19050" cap="rnd">
              <a:solidFill>
                <a:schemeClr val="tx1"/>
              </a:solidFill>
              <a:round/>
            </a:ln>
            <a:effectLst/>
          </c:spPr>
          <c:marker>
            <c:symbol val="none"/>
          </c:marker>
          <c:cat>
            <c:strRef>
              <c:f>'Gráfico 2.21'!$J$5:$J$15</c:f>
              <c:strCache>
                <c:ptCount val="11"/>
                <c:pt idx="0">
                  <c:v>2009</c:v>
                </c:pt>
                <c:pt idx="1">
                  <c:v>2010</c:v>
                </c:pt>
                <c:pt idx="2">
                  <c:v>2011</c:v>
                </c:pt>
                <c:pt idx="3">
                  <c:v>2012</c:v>
                </c:pt>
                <c:pt idx="4">
                  <c:v>2013</c:v>
                </c:pt>
                <c:pt idx="5">
                  <c:v>2014</c:v>
                </c:pt>
                <c:pt idx="6">
                  <c:v>2015</c:v>
                </c:pt>
                <c:pt idx="7">
                  <c:v>2016</c:v>
                </c:pt>
                <c:pt idx="8">
                  <c:v>2017</c:v>
                </c:pt>
                <c:pt idx="9">
                  <c:v>2018</c:v>
                </c:pt>
                <c:pt idx="10">
                  <c:v>2019</c:v>
                </c:pt>
              </c:strCache>
            </c:strRef>
          </c:cat>
          <c:val>
            <c:numRef>
              <c:f>'Gráfico 2.21'!$M$5:$M$15</c:f>
              <c:numCache>
                <c:formatCode>_ * #,##0_ ;_ * \-#,##0_ ;_ * "-"??_ ;_ @_ </c:formatCode>
                <c:ptCount val="11"/>
                <c:pt idx="0">
                  <c:v>421.62247785</c:v>
                </c:pt>
                <c:pt idx="1">
                  <c:v>531.37184589999993</c:v>
                </c:pt>
                <c:pt idx="2">
                  <c:v>660.35363495000001</c:v>
                </c:pt>
                <c:pt idx="3">
                  <c:v>1214.1889382300001</c:v>
                </c:pt>
                <c:pt idx="4">
                  <c:v>1642.7457775999999</c:v>
                </c:pt>
                <c:pt idx="5">
                  <c:v>2114.92788922</c:v>
                </c:pt>
                <c:pt idx="6">
                  <c:v>2233.2556846900002</c:v>
                </c:pt>
                <c:pt idx="7">
                  <c:v>2390.8842461300001</c:v>
                </c:pt>
                <c:pt idx="8">
                  <c:v>2625.1356219599998</c:v>
                </c:pt>
                <c:pt idx="9">
                  <c:v>2807.6052174500001</c:v>
                </c:pt>
                <c:pt idx="10">
                  <c:v>3014.6163820100001</c:v>
                </c:pt>
              </c:numCache>
            </c:numRef>
          </c:val>
          <c:extLst xmlns:c16r2="http://schemas.microsoft.com/office/drawing/2015/06/chart">
            <c:ext xmlns:c16="http://schemas.microsoft.com/office/drawing/2014/chart" uri="{C3380CC4-5D6E-409C-BE32-E72D297353CC}">
              <c16:uniqueId val="{00000002-8F63-4FA8-8CDA-EB65977AB1E1}"/>
            </c:ext>
          </c:extLst>
        </c:ser>
        <c:marker val="1"/>
        <c:axId val="138837376"/>
        <c:axId val="138847360"/>
      </c:lineChart>
      <c:catAx>
        <c:axId val="138837376"/>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138847360"/>
        <c:crosses val="autoZero"/>
        <c:auto val="1"/>
        <c:lblAlgn val="ctr"/>
        <c:lblOffset val="100"/>
      </c:catAx>
      <c:valAx>
        <c:axId val="138847360"/>
        <c:scaling>
          <c:orientation val="minMax"/>
        </c:scaling>
        <c:axPos val="l"/>
        <c:numFmt formatCode="_ * #,##0_ ;_ * \-#,##0_ ;_ * &quot;-&quot;??_ ;_ @_ " sourceLinked="1"/>
        <c:maj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crossAx val="138837376"/>
        <c:crosses val="autoZero"/>
        <c:crossBetween val="between"/>
      </c:valAx>
      <c:spPr>
        <a:noFill/>
        <a:ln>
          <a:noFill/>
        </a:ln>
        <a:effectLst/>
      </c:spPr>
    </c:plotArea>
    <c:legend>
      <c:legendPos val="b"/>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s-EC"/>
        </a:p>
      </c:txPr>
    </c:legend>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latin typeface="Arial Narrow" panose="020B0606020202030204" pitchFamily="34" charset="0"/>
        </a:defRPr>
      </a:pPr>
      <a:endParaRPr lang="es-EC"/>
    </a:p>
  </c:txPr>
  <c:printSettings>
    <c:headerFooter/>
    <c:pageMargins b="0.75000000000000089" l="0.70000000000000062" r="0.70000000000000062" t="0.75000000000000089" header="0.30000000000000032" footer="0.30000000000000032"/>
    <c:pageSetup/>
  </c:printSettings>
  <c:extLst xmlns:c16r2="http://schemas.microsoft.com/office/drawing/2015/06/char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hyperlink" Target="#&#205;ndice!A1"/></Relationships>
</file>

<file path=xl/drawings/_rels/drawing13.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13.xml"/></Relationships>
</file>

<file path=xl/drawings/_rels/drawing14.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14.xml"/></Relationships>
</file>

<file path=xl/drawings/_rels/drawing15.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15.xml"/></Relationships>
</file>

<file path=xl/drawings/_rels/drawing16.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16.xml"/></Relationships>
</file>

<file path=xl/drawings/_rels/drawing17.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17.xml"/></Relationships>
</file>

<file path=xl/drawings/_rels/drawing18.xml.rels><?xml version="1.0" encoding="UTF-8" standalone="yes"?>
<Relationships xmlns="http://schemas.openxmlformats.org/package/2006/relationships"><Relationship Id="rId3" Type="http://schemas.openxmlformats.org/officeDocument/2006/relationships/chart" Target="../charts/chart20.xml"/><Relationship Id="rId2" Type="http://schemas.openxmlformats.org/officeDocument/2006/relationships/chart" Target="../charts/chart19.xml"/><Relationship Id="rId1" Type="http://schemas.openxmlformats.org/officeDocument/2006/relationships/chart" Target="../charts/chart18.xml"/><Relationship Id="rId6" Type="http://schemas.openxmlformats.org/officeDocument/2006/relationships/hyperlink" Target="#&#205;ndice!A1"/><Relationship Id="rId5" Type="http://schemas.openxmlformats.org/officeDocument/2006/relationships/chart" Target="../charts/chart22.xml"/><Relationship Id="rId4" Type="http://schemas.openxmlformats.org/officeDocument/2006/relationships/chart" Target="../charts/chart21.xml"/></Relationships>
</file>

<file path=xl/drawings/_rels/drawing19.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23.xml"/></Relationships>
</file>

<file path=xl/drawings/_rels/drawing2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chart" Target="../charts/chart25.xml"/><Relationship Id="rId1" Type="http://schemas.openxmlformats.org/officeDocument/2006/relationships/chart" Target="../charts/chart24.xml"/></Relationships>
</file>

<file path=xl/drawings/_rels/drawing2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chart" Target="../charts/chart27.xml"/><Relationship Id="rId1" Type="http://schemas.openxmlformats.org/officeDocument/2006/relationships/chart" Target="../charts/chart26.xml"/></Relationships>
</file>

<file path=xl/drawings/_rels/drawing24.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chart" Target="../charts/chart28.xml"/></Relationships>
</file>

<file path=xl/drawings/_rels/drawing25.xml.rels><?xml version="1.0" encoding="UTF-8" standalone="yes"?>
<Relationships xmlns="http://schemas.openxmlformats.org/package/2006/relationships"><Relationship Id="rId1" Type="http://schemas.openxmlformats.org/officeDocument/2006/relationships/hyperlink" Target="#&#205;ndice!A1"/></Relationships>
</file>

<file path=xl/drawings/_rels/drawing26.xml.rels><?xml version="1.0" encoding="UTF-8" standalone="yes"?>
<Relationships xmlns="http://schemas.openxmlformats.org/package/2006/relationships"><Relationship Id="rId1" Type="http://schemas.openxmlformats.org/officeDocument/2006/relationships/hyperlink" Target="#&#205;ndice!A1"/></Relationships>
</file>

<file path=xl/drawings/_rels/drawing27.xml.rels><?xml version="1.0" encoding="UTF-8" standalone="yes"?>
<Relationships xmlns="http://schemas.openxmlformats.org/package/2006/relationships"><Relationship Id="rId1" Type="http://schemas.openxmlformats.org/officeDocument/2006/relationships/hyperlink" Target="#&#205;ndice!A1"/></Relationships>
</file>

<file path=xl/drawings/_rels/drawing28.xml.rels><?xml version="1.0" encoding="UTF-8" standalone="yes"?>
<Relationships xmlns="http://schemas.openxmlformats.org/package/2006/relationships"><Relationship Id="rId1" Type="http://schemas.openxmlformats.org/officeDocument/2006/relationships/hyperlink" Target="#&#205;ndice!A1"/></Relationships>
</file>

<file path=xl/drawings/_rels/drawing29.xml.rels><?xml version="1.0" encoding="UTF-8" standalone="yes"?>
<Relationships xmlns="http://schemas.openxmlformats.org/package/2006/relationships"><Relationship Id="rId1" Type="http://schemas.openxmlformats.org/officeDocument/2006/relationships/hyperlink" Target="#&#205;ndice!A1"/></Relationships>
</file>

<file path=xl/drawings/_rels/drawing30.xml.rels><?xml version="1.0" encoding="UTF-8" standalone="yes"?>
<Relationships xmlns="http://schemas.openxmlformats.org/package/2006/relationships"><Relationship Id="rId1" Type="http://schemas.openxmlformats.org/officeDocument/2006/relationships/hyperlink" Target="#&#205;ndice!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8</xdr:col>
      <xdr:colOff>85724</xdr:colOff>
      <xdr:row>13</xdr:row>
      <xdr:rowOff>38100</xdr:rowOff>
    </xdr:to>
    <xdr:pic>
      <xdr:nvPicPr>
        <xdr:cNvPr id="2" name="1 Imagen" descr="banner_excel_.png"/>
        <xdr:cNvPicPr>
          <a:picLocks noChangeAspect="1"/>
        </xdr:cNvPicPr>
      </xdr:nvPicPr>
      <xdr:blipFill>
        <a:blip xmlns:r="http://schemas.openxmlformats.org/officeDocument/2006/relationships" r:embed="rId1" cstate="print"/>
        <a:stretch>
          <a:fillRect/>
        </a:stretch>
      </xdr:blipFill>
      <xdr:spPr>
        <a:xfrm>
          <a:off x="0" y="1"/>
          <a:ext cx="10782299" cy="25145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31</xdr:col>
      <xdr:colOff>720910</xdr:colOff>
      <xdr:row>28</xdr:row>
      <xdr:rowOff>47813</xdr:rowOff>
    </xdr:from>
    <xdr:to>
      <xdr:col>32</xdr:col>
      <xdr:colOff>0</xdr:colOff>
      <xdr:row>42</xdr:row>
      <xdr:rowOff>168836</xdr:rowOff>
    </xdr:to>
    <xdr:graphicFrame macro="">
      <xdr:nvGraphicFramePr>
        <xdr:cNvPr id="6" name="Gráfico 5">
          <a:extLst>
            <a:ext uri="{FF2B5EF4-FFF2-40B4-BE49-F238E27FC236}">
              <a16:creationId xmlns="" xmlns:a16="http://schemas.microsoft.com/office/drawing/2014/main" id="{00000000-0008-0000-02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26</xdr:col>
      <xdr:colOff>179293</xdr:colOff>
      <xdr:row>53</xdr:row>
      <xdr:rowOff>11206</xdr:rowOff>
    </xdr:from>
    <xdr:to>
      <xdr:col>32</xdr:col>
      <xdr:colOff>504264</xdr:colOff>
      <xdr:row>65</xdr:row>
      <xdr:rowOff>201706</xdr:rowOff>
    </xdr:to>
    <xdr:graphicFrame macro="">
      <xdr:nvGraphicFramePr>
        <xdr:cNvPr id="8" name="7 Gráfico">
          <a:extLst>
            <a:ext uri="{FF2B5EF4-FFF2-40B4-BE49-F238E27FC236}">
              <a16:creationId xmlns="" xmlns:a16="http://schemas.microsoft.com/office/drawing/2014/main" id="{00000000-0008-0000-02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392206</xdr:colOff>
      <xdr:row>0</xdr:row>
      <xdr:rowOff>0</xdr:rowOff>
    </xdr:from>
    <xdr:to>
      <xdr:col>6</xdr:col>
      <xdr:colOff>164166</xdr:colOff>
      <xdr:row>1</xdr:row>
      <xdr:rowOff>170890</xdr:rowOff>
    </xdr:to>
    <xdr:grpSp>
      <xdr:nvGrpSpPr>
        <xdr:cNvPr id="9" name="8 Grupo">
          <a:hlinkClick xmlns:r="http://schemas.openxmlformats.org/officeDocument/2006/relationships" r:id="rId3"/>
        </xdr:cNvPr>
        <xdr:cNvGrpSpPr/>
      </xdr:nvGrpSpPr>
      <xdr:grpSpPr>
        <a:xfrm>
          <a:off x="3305735" y="0"/>
          <a:ext cx="1228725" cy="428625"/>
          <a:chOff x="9210675" y="133349"/>
          <a:chExt cx="1228725" cy="428625"/>
        </a:xfrm>
      </xdr:grpSpPr>
      <xdr:sp macro="" textlink="">
        <xdr:nvSpPr>
          <xdr:cNvPr id="10" name="9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11" name="10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26</xdr:col>
      <xdr:colOff>717176</xdr:colOff>
      <xdr:row>32</xdr:row>
      <xdr:rowOff>33618</xdr:rowOff>
    </xdr:from>
    <xdr:to>
      <xdr:col>32</xdr:col>
      <xdr:colOff>156881</xdr:colOff>
      <xdr:row>45</xdr:row>
      <xdr:rowOff>11206</xdr:rowOff>
    </xdr:to>
    <xdr:graphicFrame macro="">
      <xdr:nvGraphicFramePr>
        <xdr:cNvPr id="4" name="3 Gráfico">
          <a:extLst>
            <a:ext uri="{FF2B5EF4-FFF2-40B4-BE49-F238E27FC236}">
              <a16:creationId xmlns=""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0</xdr:colOff>
      <xdr:row>0</xdr:row>
      <xdr:rowOff>0</xdr:rowOff>
    </xdr:from>
    <xdr:to>
      <xdr:col>5</xdr:col>
      <xdr:colOff>500342</xdr:colOff>
      <xdr:row>1</xdr:row>
      <xdr:rowOff>170890</xdr:rowOff>
    </xdr:to>
    <xdr:grpSp>
      <xdr:nvGrpSpPr>
        <xdr:cNvPr id="3" name="2 Grupo">
          <a:hlinkClick xmlns:r="http://schemas.openxmlformats.org/officeDocument/2006/relationships" r:id="rId2"/>
        </xdr:cNvPr>
        <xdr:cNvGrpSpPr/>
      </xdr:nvGrpSpPr>
      <xdr:grpSpPr>
        <a:xfrm>
          <a:off x="2913529" y="0"/>
          <a:ext cx="1228725" cy="428625"/>
          <a:chOff x="9210675" y="133349"/>
          <a:chExt cx="1228725" cy="428625"/>
        </a:xfrm>
      </xdr:grpSpPr>
      <xdr:sp macro="" textlink="">
        <xdr:nvSpPr>
          <xdr:cNvPr id="5" name="4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6" name="5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16</xdr:col>
      <xdr:colOff>600076</xdr:colOff>
      <xdr:row>7</xdr:row>
      <xdr:rowOff>171450</xdr:rowOff>
    </xdr:from>
    <xdr:to>
      <xdr:col>23</xdr:col>
      <xdr:colOff>404605</xdr:colOff>
      <xdr:row>17</xdr:row>
      <xdr:rowOff>0</xdr:rowOff>
    </xdr:to>
    <xdr:graphicFrame macro="">
      <xdr:nvGraphicFramePr>
        <xdr:cNvPr id="2" name="1 Gráfico">
          <a:extLst>
            <a:ext uri="{FF2B5EF4-FFF2-40B4-BE49-F238E27FC236}">
              <a16:creationId xmlns="" xmlns:a16="http://schemas.microsoft.com/office/drawing/2014/main" id="{00000000-0008-0000-06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xdr:row>
      <xdr:rowOff>0</xdr:rowOff>
    </xdr:from>
    <xdr:to>
      <xdr:col>0</xdr:col>
      <xdr:colOff>1228725</xdr:colOff>
      <xdr:row>5</xdr:row>
      <xdr:rowOff>2801</xdr:rowOff>
    </xdr:to>
    <xdr:grpSp>
      <xdr:nvGrpSpPr>
        <xdr:cNvPr id="5" name="4 Grupo">
          <a:hlinkClick xmlns:r="http://schemas.openxmlformats.org/officeDocument/2006/relationships" r:id="rId2"/>
        </xdr:cNvPr>
        <xdr:cNvGrpSpPr/>
      </xdr:nvGrpSpPr>
      <xdr:grpSpPr>
        <a:xfrm>
          <a:off x="0" y="628650"/>
          <a:ext cx="1228725" cy="421901"/>
          <a:chOff x="9210675" y="133349"/>
          <a:chExt cx="1228725" cy="428625"/>
        </a:xfrm>
      </xdr:grpSpPr>
      <xdr:sp macro="" textlink="">
        <xdr:nvSpPr>
          <xdr:cNvPr id="6" name="5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7" name="6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9</xdr:col>
      <xdr:colOff>291354</xdr:colOff>
      <xdr:row>8</xdr:row>
      <xdr:rowOff>59017</xdr:rowOff>
    </xdr:from>
    <xdr:to>
      <xdr:col>18</xdr:col>
      <xdr:colOff>453354</xdr:colOff>
      <xdr:row>26</xdr:row>
      <xdr:rowOff>101605</xdr:rowOff>
    </xdr:to>
    <xdr:graphicFrame macro="">
      <xdr:nvGraphicFramePr>
        <xdr:cNvPr id="3" name="Gráfico 2">
          <a:extLst>
            <a:ext uri="{FF2B5EF4-FFF2-40B4-BE49-F238E27FC236}">
              <a16:creationId xmlns="" xmlns:a16="http://schemas.microsoft.com/office/drawing/2014/main" id="{00000000-0008-0000-07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0</xdr:colOff>
      <xdr:row>1</xdr:row>
      <xdr:rowOff>0</xdr:rowOff>
    </xdr:from>
    <xdr:to>
      <xdr:col>7</xdr:col>
      <xdr:colOff>309843</xdr:colOff>
      <xdr:row>3</xdr:row>
      <xdr:rowOff>2802</xdr:rowOff>
    </xdr:to>
    <xdr:grpSp>
      <xdr:nvGrpSpPr>
        <xdr:cNvPr id="4" name="3 Grupo">
          <a:hlinkClick xmlns:r="http://schemas.openxmlformats.org/officeDocument/2006/relationships" r:id="rId2"/>
        </xdr:cNvPr>
        <xdr:cNvGrpSpPr/>
      </xdr:nvGrpSpPr>
      <xdr:grpSpPr>
        <a:xfrm>
          <a:off x="4415118" y="212912"/>
          <a:ext cx="1228725" cy="428625"/>
          <a:chOff x="9210675" y="133349"/>
          <a:chExt cx="1228725" cy="428625"/>
        </a:xfrm>
      </xdr:grpSpPr>
      <xdr:sp macro="" textlink="">
        <xdr:nvSpPr>
          <xdr:cNvPr id="5" name="4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6" name="5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33618</xdr:colOff>
      <xdr:row>30</xdr:row>
      <xdr:rowOff>145676</xdr:rowOff>
    </xdr:from>
    <xdr:to>
      <xdr:col>18</xdr:col>
      <xdr:colOff>300318</xdr:colOff>
      <xdr:row>45</xdr:row>
      <xdr:rowOff>196662</xdr:rowOff>
    </xdr:to>
    <xdr:graphicFrame macro="">
      <xdr:nvGraphicFramePr>
        <xdr:cNvPr id="2" name="1 Gráfico">
          <a:extLst>
            <a:ext uri="{FF2B5EF4-FFF2-40B4-BE49-F238E27FC236}">
              <a16:creationId xmlns="" xmlns:a16="http://schemas.microsoft.com/office/drawing/2014/main" id="{00000000-0008-0000-0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0</xdr:colOff>
      <xdr:row>1</xdr:row>
      <xdr:rowOff>0</xdr:rowOff>
    </xdr:from>
    <xdr:to>
      <xdr:col>6</xdr:col>
      <xdr:colOff>1228725</xdr:colOff>
      <xdr:row>3</xdr:row>
      <xdr:rowOff>2802</xdr:rowOff>
    </xdr:to>
    <xdr:grpSp>
      <xdr:nvGrpSpPr>
        <xdr:cNvPr id="3" name="2 Grupo">
          <a:hlinkClick xmlns:r="http://schemas.openxmlformats.org/officeDocument/2006/relationships" r:id="rId2"/>
        </xdr:cNvPr>
        <xdr:cNvGrpSpPr/>
      </xdr:nvGrpSpPr>
      <xdr:grpSpPr>
        <a:xfrm>
          <a:off x="4370294" y="212912"/>
          <a:ext cx="1228725" cy="428625"/>
          <a:chOff x="9210675" y="133349"/>
          <a:chExt cx="1228725" cy="428625"/>
        </a:xfrm>
      </xdr:grpSpPr>
      <xdr:sp macro="" textlink="">
        <xdr:nvSpPr>
          <xdr:cNvPr id="4" name="3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5" name="4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657225</xdr:colOff>
      <xdr:row>10</xdr:row>
      <xdr:rowOff>158749</xdr:rowOff>
    </xdr:from>
    <xdr:to>
      <xdr:col>13</xdr:col>
      <xdr:colOff>85725</xdr:colOff>
      <xdr:row>26</xdr:row>
      <xdr:rowOff>73024</xdr:rowOff>
    </xdr:to>
    <xdr:graphicFrame macro="">
      <xdr:nvGraphicFramePr>
        <xdr:cNvPr id="3" name="2 Gráfico">
          <a:extLst>
            <a:ext uri="{FF2B5EF4-FFF2-40B4-BE49-F238E27FC236}">
              <a16:creationId xmlns="" xmlns:a16="http://schemas.microsoft.com/office/drawing/2014/main" id="{00000000-0008-0000-09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0</xdr:colOff>
      <xdr:row>0</xdr:row>
      <xdr:rowOff>0</xdr:rowOff>
    </xdr:from>
    <xdr:to>
      <xdr:col>4</xdr:col>
      <xdr:colOff>504825</xdr:colOff>
      <xdr:row>1</xdr:row>
      <xdr:rowOff>183776</xdr:rowOff>
    </xdr:to>
    <xdr:grpSp>
      <xdr:nvGrpSpPr>
        <xdr:cNvPr id="4" name="3 Grupo">
          <a:hlinkClick xmlns:r="http://schemas.openxmlformats.org/officeDocument/2006/relationships" r:id="rId2"/>
        </xdr:cNvPr>
        <xdr:cNvGrpSpPr/>
      </xdr:nvGrpSpPr>
      <xdr:grpSpPr>
        <a:xfrm>
          <a:off x="2667000" y="0"/>
          <a:ext cx="1228725" cy="421901"/>
          <a:chOff x="9210675" y="133349"/>
          <a:chExt cx="1228725" cy="428625"/>
        </a:xfrm>
      </xdr:grpSpPr>
      <xdr:sp macro="" textlink="">
        <xdr:nvSpPr>
          <xdr:cNvPr id="5" name="4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6" name="5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381002</xdr:colOff>
      <xdr:row>8</xdr:row>
      <xdr:rowOff>149678</xdr:rowOff>
    </xdr:from>
    <xdr:to>
      <xdr:col>20</xdr:col>
      <xdr:colOff>476251</xdr:colOff>
      <xdr:row>27</xdr:row>
      <xdr:rowOff>176893</xdr:rowOff>
    </xdr:to>
    <xdr:graphicFrame macro="">
      <xdr:nvGraphicFramePr>
        <xdr:cNvPr id="7" name="6 Gráfico">
          <a:extLst>
            <a:ext uri="{FF2B5EF4-FFF2-40B4-BE49-F238E27FC236}">
              <a16:creationId xmlns="" xmlns:a16="http://schemas.microsoft.com/office/drawing/2014/main" id="{00000000-0008-0000-0A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0</xdr:colOff>
      <xdr:row>1</xdr:row>
      <xdr:rowOff>0</xdr:rowOff>
    </xdr:from>
    <xdr:to>
      <xdr:col>7</xdr:col>
      <xdr:colOff>385082</xdr:colOff>
      <xdr:row>3</xdr:row>
      <xdr:rowOff>13687</xdr:rowOff>
    </xdr:to>
    <xdr:grpSp>
      <xdr:nvGrpSpPr>
        <xdr:cNvPr id="3" name="2 Grupo">
          <a:hlinkClick xmlns:r="http://schemas.openxmlformats.org/officeDocument/2006/relationships" r:id="rId2"/>
        </xdr:cNvPr>
        <xdr:cNvGrpSpPr/>
      </xdr:nvGrpSpPr>
      <xdr:grpSpPr>
        <a:xfrm>
          <a:off x="4109357" y="204107"/>
          <a:ext cx="1228725" cy="421901"/>
          <a:chOff x="9210675" y="133349"/>
          <a:chExt cx="1228725" cy="428625"/>
        </a:xfrm>
      </xdr:grpSpPr>
      <xdr:sp macro="" textlink="">
        <xdr:nvSpPr>
          <xdr:cNvPr id="4" name="3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5" name="4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10</xdr:col>
      <xdr:colOff>0</xdr:colOff>
      <xdr:row>11</xdr:row>
      <xdr:rowOff>0</xdr:rowOff>
    </xdr:from>
    <xdr:to>
      <xdr:col>22</xdr:col>
      <xdr:colOff>95250</xdr:colOff>
      <xdr:row>30</xdr:row>
      <xdr:rowOff>27214</xdr:rowOff>
    </xdr:to>
    <xdr:graphicFrame macro="">
      <xdr:nvGraphicFramePr>
        <xdr:cNvPr id="6" name="5 Gráfico">
          <a:extLst>
            <a:ext uri="{FF2B5EF4-FFF2-40B4-BE49-F238E27FC236}">
              <a16:creationId xmlns="" xmlns:a16="http://schemas.microsoft.com/office/drawing/2014/main" id="{00000000-0008-0000-0B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0</xdr:colOff>
      <xdr:row>1</xdr:row>
      <xdr:rowOff>0</xdr:rowOff>
    </xdr:from>
    <xdr:to>
      <xdr:col>7</xdr:col>
      <xdr:colOff>385082</xdr:colOff>
      <xdr:row>3</xdr:row>
      <xdr:rowOff>20411</xdr:rowOff>
    </xdr:to>
    <xdr:grpSp>
      <xdr:nvGrpSpPr>
        <xdr:cNvPr id="3" name="2 Grupo">
          <a:hlinkClick xmlns:r="http://schemas.openxmlformats.org/officeDocument/2006/relationships" r:id="rId2"/>
        </xdr:cNvPr>
        <xdr:cNvGrpSpPr/>
      </xdr:nvGrpSpPr>
      <xdr:grpSpPr>
        <a:xfrm>
          <a:off x="4830536" y="204107"/>
          <a:ext cx="1228725" cy="428625"/>
          <a:chOff x="9210675" y="133349"/>
          <a:chExt cx="1228725" cy="428625"/>
        </a:xfrm>
      </xdr:grpSpPr>
      <xdr:sp macro="" textlink="">
        <xdr:nvSpPr>
          <xdr:cNvPr id="4" name="3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5" name="4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5</xdr:col>
      <xdr:colOff>314325</xdr:colOff>
      <xdr:row>6</xdr:row>
      <xdr:rowOff>152400</xdr:rowOff>
    </xdr:from>
    <xdr:to>
      <xdr:col>13</xdr:col>
      <xdr:colOff>209550</xdr:colOff>
      <xdr:row>22</xdr:row>
      <xdr:rowOff>152400</xdr:rowOff>
    </xdr:to>
    <xdr:graphicFrame macro="">
      <xdr:nvGraphicFramePr>
        <xdr:cNvPr id="2" name="1 Gráfico">
          <a:extLst>
            <a:ext uri="{FF2B5EF4-FFF2-40B4-BE49-F238E27FC236}">
              <a16:creationId xmlns="" xmlns:a16="http://schemas.microsoft.com/office/drawing/2014/main" id="{00000000-0008-0000-0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323850</xdr:colOff>
      <xdr:row>1</xdr:row>
      <xdr:rowOff>0</xdr:rowOff>
    </xdr:from>
    <xdr:to>
      <xdr:col>9</xdr:col>
      <xdr:colOff>104775</xdr:colOff>
      <xdr:row>3</xdr:row>
      <xdr:rowOff>9525</xdr:rowOff>
    </xdr:to>
    <xdr:grpSp>
      <xdr:nvGrpSpPr>
        <xdr:cNvPr id="3" name="2 Grupo">
          <a:hlinkClick xmlns:r="http://schemas.openxmlformats.org/officeDocument/2006/relationships" r:id="rId2"/>
        </xdr:cNvPr>
        <xdr:cNvGrpSpPr/>
      </xdr:nvGrpSpPr>
      <xdr:grpSpPr>
        <a:xfrm>
          <a:off x="5819775" y="209550"/>
          <a:ext cx="1228725" cy="428625"/>
          <a:chOff x="9210675" y="133349"/>
          <a:chExt cx="1228725" cy="428625"/>
        </a:xfrm>
      </xdr:grpSpPr>
      <xdr:sp macro="" textlink="">
        <xdr:nvSpPr>
          <xdr:cNvPr id="4" name="3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5" name="4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761999</xdr:colOff>
      <xdr:row>76</xdr:row>
      <xdr:rowOff>66675</xdr:rowOff>
    </xdr:from>
    <xdr:to>
      <xdr:col>13</xdr:col>
      <xdr:colOff>180974</xdr:colOff>
      <xdr:row>89</xdr:row>
      <xdr:rowOff>161925</xdr:rowOff>
    </xdr:to>
    <xdr:graphicFrame macro="">
      <xdr:nvGraphicFramePr>
        <xdr:cNvPr id="2" name="1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0</xdr:colOff>
      <xdr:row>0</xdr:row>
      <xdr:rowOff>0</xdr:rowOff>
    </xdr:from>
    <xdr:to>
      <xdr:col>8</xdr:col>
      <xdr:colOff>466725</xdr:colOff>
      <xdr:row>2</xdr:row>
      <xdr:rowOff>28575</xdr:rowOff>
    </xdr:to>
    <xdr:grpSp>
      <xdr:nvGrpSpPr>
        <xdr:cNvPr id="3" name="2 Grupo">
          <a:hlinkClick xmlns:r="http://schemas.openxmlformats.org/officeDocument/2006/relationships" r:id="rId2"/>
        </xdr:cNvPr>
        <xdr:cNvGrpSpPr/>
      </xdr:nvGrpSpPr>
      <xdr:grpSpPr>
        <a:xfrm>
          <a:off x="5810250" y="0"/>
          <a:ext cx="1228725" cy="428625"/>
          <a:chOff x="9210675" y="133349"/>
          <a:chExt cx="1228725" cy="428625"/>
        </a:xfrm>
      </xdr:grpSpPr>
      <xdr:sp macro="" textlink="">
        <xdr:nvSpPr>
          <xdr:cNvPr id="4" name="3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5" name="4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0</xdr:row>
      <xdr:rowOff>0</xdr:rowOff>
    </xdr:from>
    <xdr:to>
      <xdr:col>5</xdr:col>
      <xdr:colOff>466725</xdr:colOff>
      <xdr:row>2</xdr:row>
      <xdr:rowOff>47625</xdr:rowOff>
    </xdr:to>
    <xdr:grpSp>
      <xdr:nvGrpSpPr>
        <xdr:cNvPr id="2" name="1 Grupo">
          <a:hlinkClick xmlns:r="http://schemas.openxmlformats.org/officeDocument/2006/relationships" r:id="rId1"/>
        </xdr:cNvPr>
        <xdr:cNvGrpSpPr/>
      </xdr:nvGrpSpPr>
      <xdr:grpSpPr>
        <a:xfrm>
          <a:off x="5172075" y="0"/>
          <a:ext cx="1600200" cy="428625"/>
          <a:chOff x="9210675" y="133349"/>
          <a:chExt cx="1228725" cy="428625"/>
        </a:xfrm>
      </xdr:grpSpPr>
      <xdr:sp macro="" textlink="">
        <xdr:nvSpPr>
          <xdr:cNvPr id="3" name="2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4" name="3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twoCellAnchor>
    <xdr:from>
      <xdr:col>6</xdr:col>
      <xdr:colOff>400050</xdr:colOff>
      <xdr:row>27</xdr:row>
      <xdr:rowOff>66674</xdr:rowOff>
    </xdr:from>
    <xdr:to>
      <xdr:col>15</xdr:col>
      <xdr:colOff>571500</xdr:colOff>
      <xdr:row>41</xdr:row>
      <xdr:rowOff>19049</xdr:rowOff>
    </xdr:to>
    <xdr:graphicFrame macro="">
      <xdr:nvGraphicFramePr>
        <xdr:cNvPr id="6" name="5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28575</xdr:colOff>
      <xdr:row>39</xdr:row>
      <xdr:rowOff>142875</xdr:rowOff>
    </xdr:from>
    <xdr:to>
      <xdr:col>14</xdr:col>
      <xdr:colOff>85725</xdr:colOff>
      <xdr:row>55</xdr:row>
      <xdr:rowOff>85725</xdr:rowOff>
    </xdr:to>
    <xdr:graphicFrame macro="">
      <xdr:nvGraphicFramePr>
        <xdr:cNvPr id="2" name="1 Gráfico">
          <a:extLst>
            <a:ext uri="{FF2B5EF4-FFF2-40B4-BE49-F238E27FC236}">
              <a16:creationId xmlns="" xmlns:a16="http://schemas.microsoft.com/office/drawing/2014/main" id="{00000000-0008-0000-0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0</xdr:colOff>
      <xdr:row>0</xdr:row>
      <xdr:rowOff>0</xdr:rowOff>
    </xdr:from>
    <xdr:to>
      <xdr:col>8</xdr:col>
      <xdr:colOff>500343</xdr:colOff>
      <xdr:row>1</xdr:row>
      <xdr:rowOff>215713</xdr:rowOff>
    </xdr:to>
    <xdr:grpSp>
      <xdr:nvGrpSpPr>
        <xdr:cNvPr id="3" name="2 Grupo">
          <a:hlinkClick xmlns:r="http://schemas.openxmlformats.org/officeDocument/2006/relationships" r:id="rId2"/>
        </xdr:cNvPr>
        <xdr:cNvGrpSpPr/>
      </xdr:nvGrpSpPr>
      <xdr:grpSpPr>
        <a:xfrm>
          <a:off x="5378824" y="0"/>
          <a:ext cx="1228725" cy="428625"/>
          <a:chOff x="9210675" y="133349"/>
          <a:chExt cx="1228725" cy="428625"/>
        </a:xfrm>
      </xdr:grpSpPr>
      <xdr:sp macro="" textlink="">
        <xdr:nvSpPr>
          <xdr:cNvPr id="4" name="3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5" name="4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2</xdr:col>
      <xdr:colOff>606425</xdr:colOff>
      <xdr:row>6</xdr:row>
      <xdr:rowOff>3175</xdr:rowOff>
    </xdr:from>
    <xdr:to>
      <xdr:col>8</xdr:col>
      <xdr:colOff>606425</xdr:colOff>
      <xdr:row>21</xdr:row>
      <xdr:rowOff>53975</xdr:rowOff>
    </xdr:to>
    <xdr:graphicFrame macro="">
      <xdr:nvGraphicFramePr>
        <xdr:cNvPr id="3" name="Gráfico 2">
          <a:extLst>
            <a:ext uri="{FF2B5EF4-FFF2-40B4-BE49-F238E27FC236}">
              <a16:creationId xmlns="" xmlns:a16="http://schemas.microsoft.com/office/drawing/2014/main" id="{FE159121-A24C-44F4-A3FB-DFBC119A2F8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0</xdr:colOff>
      <xdr:row>0</xdr:row>
      <xdr:rowOff>0</xdr:rowOff>
    </xdr:from>
    <xdr:to>
      <xdr:col>5</xdr:col>
      <xdr:colOff>504825</xdr:colOff>
      <xdr:row>2</xdr:row>
      <xdr:rowOff>9525</xdr:rowOff>
    </xdr:to>
    <xdr:grpSp>
      <xdr:nvGrpSpPr>
        <xdr:cNvPr id="4" name="3 Grupo">
          <a:hlinkClick xmlns:r="http://schemas.openxmlformats.org/officeDocument/2006/relationships" r:id="rId2"/>
        </xdr:cNvPr>
        <xdr:cNvGrpSpPr/>
      </xdr:nvGrpSpPr>
      <xdr:grpSpPr>
        <a:xfrm>
          <a:off x="3533775" y="0"/>
          <a:ext cx="1228725" cy="428625"/>
          <a:chOff x="9210675" y="133349"/>
          <a:chExt cx="1228725" cy="428625"/>
        </a:xfrm>
      </xdr:grpSpPr>
      <xdr:sp macro="" textlink="">
        <xdr:nvSpPr>
          <xdr:cNvPr id="5" name="4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6" name="5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574675</xdr:colOff>
      <xdr:row>7</xdr:row>
      <xdr:rowOff>174625</xdr:rowOff>
    </xdr:from>
    <xdr:to>
      <xdr:col>8</xdr:col>
      <xdr:colOff>666075</xdr:colOff>
      <xdr:row>22</xdr:row>
      <xdr:rowOff>2225</xdr:rowOff>
    </xdr:to>
    <xdr:graphicFrame macro="">
      <xdr:nvGraphicFramePr>
        <xdr:cNvPr id="2" name="Gráfico 1">
          <a:extLst>
            <a:ext uri="{FF2B5EF4-FFF2-40B4-BE49-F238E27FC236}">
              <a16:creationId xmlns="" xmlns:a16="http://schemas.microsoft.com/office/drawing/2014/main" id="{73088BE4-B909-4DE1-9F2A-9B848897F92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0</xdr:colOff>
      <xdr:row>0</xdr:row>
      <xdr:rowOff>0</xdr:rowOff>
    </xdr:from>
    <xdr:to>
      <xdr:col>5</xdr:col>
      <xdr:colOff>504825</xdr:colOff>
      <xdr:row>2</xdr:row>
      <xdr:rowOff>9525</xdr:rowOff>
    </xdr:to>
    <xdr:grpSp>
      <xdr:nvGrpSpPr>
        <xdr:cNvPr id="3" name="2 Grupo">
          <a:hlinkClick xmlns:r="http://schemas.openxmlformats.org/officeDocument/2006/relationships" r:id="rId2"/>
        </xdr:cNvPr>
        <xdr:cNvGrpSpPr/>
      </xdr:nvGrpSpPr>
      <xdr:grpSpPr>
        <a:xfrm>
          <a:off x="3981450" y="0"/>
          <a:ext cx="1228725" cy="428625"/>
          <a:chOff x="9210675" y="133349"/>
          <a:chExt cx="1228725" cy="428625"/>
        </a:xfrm>
      </xdr:grpSpPr>
      <xdr:sp macro="" textlink="">
        <xdr:nvSpPr>
          <xdr:cNvPr id="4" name="3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5" name="4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4</xdr:col>
      <xdr:colOff>276225</xdr:colOff>
      <xdr:row>12</xdr:row>
      <xdr:rowOff>53975</xdr:rowOff>
    </xdr:from>
    <xdr:to>
      <xdr:col>10</xdr:col>
      <xdr:colOff>276225</xdr:colOff>
      <xdr:row>26</xdr:row>
      <xdr:rowOff>123825</xdr:rowOff>
    </xdr:to>
    <xdr:graphicFrame macro="">
      <xdr:nvGraphicFramePr>
        <xdr:cNvPr id="2" name="1 Gráfico">
          <a:extLst>
            <a:ext uri="{FF2B5EF4-FFF2-40B4-BE49-F238E27FC236}">
              <a16:creationId xmlns="" xmlns:a16="http://schemas.microsoft.com/office/drawing/2014/main" id="{00000000-0008-0000-1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0</xdr:colOff>
      <xdr:row>1</xdr:row>
      <xdr:rowOff>0</xdr:rowOff>
    </xdr:from>
    <xdr:to>
      <xdr:col>6</xdr:col>
      <xdr:colOff>504825</xdr:colOff>
      <xdr:row>3</xdr:row>
      <xdr:rowOff>9525</xdr:rowOff>
    </xdr:to>
    <xdr:grpSp>
      <xdr:nvGrpSpPr>
        <xdr:cNvPr id="3" name="2 Grupo">
          <a:hlinkClick xmlns:r="http://schemas.openxmlformats.org/officeDocument/2006/relationships" r:id="rId2"/>
        </xdr:cNvPr>
        <xdr:cNvGrpSpPr/>
      </xdr:nvGrpSpPr>
      <xdr:grpSpPr>
        <a:xfrm>
          <a:off x="3714750" y="209550"/>
          <a:ext cx="1228725" cy="428625"/>
          <a:chOff x="9210675" y="133349"/>
          <a:chExt cx="1228725" cy="428625"/>
        </a:xfrm>
      </xdr:grpSpPr>
      <xdr:sp macro="" textlink="">
        <xdr:nvSpPr>
          <xdr:cNvPr id="4" name="3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5" name="4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7</xdr:col>
      <xdr:colOff>238125</xdr:colOff>
      <xdr:row>223</xdr:row>
      <xdr:rowOff>34924</xdr:rowOff>
    </xdr:from>
    <xdr:to>
      <xdr:col>16</xdr:col>
      <xdr:colOff>85725</xdr:colOff>
      <xdr:row>239</xdr:row>
      <xdr:rowOff>15875</xdr:rowOff>
    </xdr:to>
    <xdr:graphicFrame macro="">
      <xdr:nvGraphicFramePr>
        <xdr:cNvPr id="5" name="4 Gráfico">
          <a:extLst>
            <a:ext uri="{FF2B5EF4-FFF2-40B4-BE49-F238E27FC236}">
              <a16:creationId xmlns="" xmlns:a16="http://schemas.microsoft.com/office/drawing/2014/main" id="{00000000-0008-0000-11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31750</xdr:colOff>
      <xdr:row>224</xdr:row>
      <xdr:rowOff>38100</xdr:rowOff>
    </xdr:from>
    <xdr:to>
      <xdr:col>11</xdr:col>
      <xdr:colOff>241300</xdr:colOff>
      <xdr:row>228</xdr:row>
      <xdr:rowOff>165100</xdr:rowOff>
    </xdr:to>
    <xdr:grpSp>
      <xdr:nvGrpSpPr>
        <xdr:cNvPr id="13313" name="Group 27">
          <a:extLst>
            <a:ext uri="{FF2B5EF4-FFF2-40B4-BE49-F238E27FC236}">
              <a16:creationId xmlns="" xmlns:a16="http://schemas.microsoft.com/office/drawing/2014/main" id="{946F52AE-A5BA-4175-930A-3BFEC62AF0A5}"/>
            </a:ext>
          </a:extLst>
        </xdr:cNvPr>
        <xdr:cNvGrpSpPr>
          <a:grpSpLocks/>
        </xdr:cNvGrpSpPr>
      </xdr:nvGrpSpPr>
      <xdr:grpSpPr bwMode="auto">
        <a:xfrm>
          <a:off x="7270750" y="47091600"/>
          <a:ext cx="933450" cy="965200"/>
          <a:chOff x="4249" y="3848"/>
          <a:chExt cx="1523" cy="1313"/>
        </a:xfrm>
      </xdr:grpSpPr>
      <xdr:sp macro="" textlink="">
        <xdr:nvSpPr>
          <xdr:cNvPr id="13314" name="Text Box 23">
            <a:extLst>
              <a:ext uri="{FF2B5EF4-FFF2-40B4-BE49-F238E27FC236}">
                <a16:creationId xmlns="" xmlns:a16="http://schemas.microsoft.com/office/drawing/2014/main" id="{54743C1C-00B2-45B5-992C-6B72DAF861C1}"/>
              </a:ext>
            </a:extLst>
          </xdr:cNvPr>
          <xdr:cNvSpPr txBox="1">
            <a:spLocks noChangeArrowheads="1"/>
          </xdr:cNvSpPr>
        </xdr:nvSpPr>
        <xdr:spPr bwMode="auto">
          <a:xfrm>
            <a:off x="4249" y="3848"/>
            <a:ext cx="1523" cy="495"/>
          </a:xfrm>
          <a:prstGeom prst="rect">
            <a:avLst/>
          </a:prstGeom>
          <a:solidFill>
            <a:srgbClr val="F2F2F2"/>
          </a:solidFill>
          <a:ln w="9525">
            <a:solidFill>
              <a:srgbClr val="4F81BD"/>
            </a:solidFill>
            <a:prstDash val="sysDot"/>
            <a:miter lim="800000"/>
            <a:headEnd/>
            <a:tailEnd/>
          </a:ln>
        </xdr:spPr>
        <xdr:txBody>
          <a:bodyPr vertOverflow="clip" wrap="square" lIns="91440" tIns="45720" rIns="91440" bIns="45720" anchor="t" upright="1"/>
          <a:lstStyle/>
          <a:p>
            <a:pPr algn="l" rtl="0">
              <a:defRPr sz="1000"/>
            </a:pPr>
            <a:r>
              <a:rPr lang="es-EC" sz="600" b="0" i="0" u="none" strike="noStrike" baseline="0">
                <a:solidFill>
                  <a:srgbClr val="000000"/>
                </a:solidFill>
                <a:latin typeface="Arial Narrow" panose="020B0606020202030204" pitchFamily="34" charset="0"/>
              </a:rPr>
              <a:t>Ley del Costo Máximo Efectivo del Crédito</a:t>
            </a:r>
            <a:endParaRPr lang="es-EC" sz="600" b="0" i="0" u="none" strike="noStrike" baseline="0">
              <a:solidFill>
                <a:srgbClr val="000000"/>
              </a:solidFill>
              <a:latin typeface="Arial Narrow" panose="020B0606020202030204" pitchFamily="34" charset="0"/>
              <a:cs typeface="Times New Roman"/>
            </a:endParaRPr>
          </a:p>
          <a:p>
            <a:pPr algn="l" rtl="0">
              <a:defRPr sz="1000"/>
            </a:pPr>
            <a:endParaRPr lang="es-EC" sz="600" b="0" i="0" u="none" strike="noStrike" baseline="0">
              <a:solidFill>
                <a:srgbClr val="000000"/>
              </a:solidFill>
              <a:latin typeface="Arial Narrow" panose="020B0606020202030204" pitchFamily="34" charset="0"/>
              <a:cs typeface="Times New Roman"/>
            </a:endParaRPr>
          </a:p>
        </xdr:txBody>
      </xdr:sp>
      <xdr:cxnSp macro="">
        <xdr:nvCxnSpPr>
          <xdr:cNvPr id="13315" name="AutoShape 24">
            <a:extLst>
              <a:ext uri="{FF2B5EF4-FFF2-40B4-BE49-F238E27FC236}">
                <a16:creationId xmlns="" xmlns:a16="http://schemas.microsoft.com/office/drawing/2014/main" id="{C23E20A8-F1FB-4BCC-BA7E-D946FAAC35E0}"/>
              </a:ext>
            </a:extLst>
          </xdr:cNvPr>
          <xdr:cNvCxnSpPr>
            <a:cxnSpLocks noChangeShapeType="1"/>
          </xdr:cNvCxnSpPr>
        </xdr:nvCxnSpPr>
        <xdr:spPr bwMode="auto">
          <a:xfrm>
            <a:off x="4919" y="4343"/>
            <a:ext cx="0" cy="818"/>
          </a:xfrm>
          <a:prstGeom prst="straightConnector1">
            <a:avLst/>
          </a:prstGeom>
          <a:noFill/>
          <a:ln w="9525">
            <a:solidFill>
              <a:srgbClr val="4F81BD"/>
            </a:solidFill>
            <a:round/>
            <a:headEnd/>
            <a:tailEnd type="triangle" w="med" len="med"/>
          </a:ln>
          <a:extLst>
            <a:ext uri="{909E8E84-426E-40DD-AFC4-6F175D3DCCD1}">
              <a14:hiddenFill xmlns="" xmlns:a14="http://schemas.microsoft.com/office/drawing/2010/main">
                <a:noFill/>
              </a14:hiddenFill>
            </a:ext>
          </a:extLst>
        </xdr:spPr>
      </xdr:cxnSp>
    </xdr:grpSp>
    <xdr:clientData/>
  </xdr:twoCellAnchor>
  <xdr:twoCellAnchor>
    <xdr:from>
      <xdr:col>6</xdr:col>
      <xdr:colOff>0</xdr:colOff>
      <xdr:row>0</xdr:row>
      <xdr:rowOff>0</xdr:rowOff>
    </xdr:from>
    <xdr:to>
      <xdr:col>7</xdr:col>
      <xdr:colOff>504825</xdr:colOff>
      <xdr:row>1</xdr:row>
      <xdr:rowOff>219075</xdr:rowOff>
    </xdr:to>
    <xdr:grpSp>
      <xdr:nvGrpSpPr>
        <xdr:cNvPr id="6" name="5 Grupo">
          <a:hlinkClick xmlns:r="http://schemas.openxmlformats.org/officeDocument/2006/relationships" r:id="rId2"/>
        </xdr:cNvPr>
        <xdr:cNvGrpSpPr/>
      </xdr:nvGrpSpPr>
      <xdr:grpSpPr>
        <a:xfrm>
          <a:off x="4343400" y="0"/>
          <a:ext cx="1228725" cy="428625"/>
          <a:chOff x="9210675" y="133349"/>
          <a:chExt cx="1228725" cy="428625"/>
        </a:xfrm>
      </xdr:grpSpPr>
      <xdr:sp macro="" textlink="">
        <xdr:nvSpPr>
          <xdr:cNvPr id="7" name="6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8" name="7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11</xdr:col>
      <xdr:colOff>378252</xdr:colOff>
      <xdr:row>11</xdr:row>
      <xdr:rowOff>81587</xdr:rowOff>
    </xdr:from>
    <xdr:to>
      <xdr:col>14</xdr:col>
      <xdr:colOff>680193</xdr:colOff>
      <xdr:row>23</xdr:row>
      <xdr:rowOff>90058</xdr:rowOff>
    </xdr:to>
    <xdr:graphicFrame macro="">
      <xdr:nvGraphicFramePr>
        <xdr:cNvPr id="3" name="2 Gráfico">
          <a:extLst>
            <a:ext uri="{FF2B5EF4-FFF2-40B4-BE49-F238E27FC236}">
              <a16:creationId xmlns="" xmlns:a16="http://schemas.microsoft.com/office/drawing/2014/main" id="{144E341C-BB87-40DF-A570-F5B8FC51ADE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80576</xdr:colOff>
      <xdr:row>11</xdr:row>
      <xdr:rowOff>34684</xdr:rowOff>
    </xdr:from>
    <xdr:to>
      <xdr:col>19</xdr:col>
      <xdr:colOff>382517</xdr:colOff>
      <xdr:row>23</xdr:row>
      <xdr:rowOff>43155</xdr:rowOff>
    </xdr:to>
    <xdr:graphicFrame macro="">
      <xdr:nvGraphicFramePr>
        <xdr:cNvPr id="4" name="7 Gráfico">
          <a:extLst>
            <a:ext uri="{FF2B5EF4-FFF2-40B4-BE49-F238E27FC236}">
              <a16:creationId xmlns="" xmlns:a16="http://schemas.microsoft.com/office/drawing/2014/main" id="{3257EA49-4CB5-467F-ACA3-2F076FFFC90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914400</xdr:colOff>
      <xdr:row>136</xdr:row>
      <xdr:rowOff>95250</xdr:rowOff>
    </xdr:from>
    <xdr:to>
      <xdr:col>9</xdr:col>
      <xdr:colOff>693964</xdr:colOff>
      <xdr:row>151</xdr:row>
      <xdr:rowOff>68036</xdr:rowOff>
    </xdr:to>
    <xdr:graphicFrame macro="">
      <xdr:nvGraphicFramePr>
        <xdr:cNvPr id="5" name="9 Gráfico">
          <a:extLst>
            <a:ext uri="{FF2B5EF4-FFF2-40B4-BE49-F238E27FC236}">
              <a16:creationId xmlns="" xmlns:a16="http://schemas.microsoft.com/office/drawing/2014/main" id="{FE476E2A-867D-4203-9F7A-74E5FE1119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16</xdr:col>
      <xdr:colOff>30392</xdr:colOff>
      <xdr:row>23</xdr:row>
      <xdr:rowOff>128649</xdr:rowOff>
    </xdr:from>
    <xdr:to>
      <xdr:col>19</xdr:col>
      <xdr:colOff>332333</xdr:colOff>
      <xdr:row>35</xdr:row>
      <xdr:rowOff>137119</xdr:rowOff>
    </xdr:to>
    <xdr:graphicFrame macro="">
      <xdr:nvGraphicFramePr>
        <xdr:cNvPr id="6" name="5 Gráfico">
          <a:extLst>
            <a:ext uri="{FF2B5EF4-FFF2-40B4-BE49-F238E27FC236}">
              <a16:creationId xmlns="" xmlns:a16="http://schemas.microsoft.com/office/drawing/2014/main" id="{A69DEF3B-6CB1-42B9-A6CD-70C288BDA2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11</xdr:col>
      <xdr:colOff>554181</xdr:colOff>
      <xdr:row>25</xdr:row>
      <xdr:rowOff>23090</xdr:rowOff>
    </xdr:from>
    <xdr:to>
      <xdr:col>15</xdr:col>
      <xdr:colOff>59486</xdr:colOff>
      <xdr:row>37</xdr:row>
      <xdr:rowOff>31560</xdr:rowOff>
    </xdr:to>
    <xdr:graphicFrame macro="">
      <xdr:nvGraphicFramePr>
        <xdr:cNvPr id="7" name="2 Gráfico">
          <a:extLst>
            <a:ext uri="{FF2B5EF4-FFF2-40B4-BE49-F238E27FC236}">
              <a16:creationId xmlns="" xmlns:a16="http://schemas.microsoft.com/office/drawing/2014/main" id="{D273F34F-84F5-43C8-AD9D-6E3004F392D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0</xdr:colOff>
      <xdr:row>0</xdr:row>
      <xdr:rowOff>0</xdr:rowOff>
    </xdr:from>
    <xdr:to>
      <xdr:col>1</xdr:col>
      <xdr:colOff>500343</xdr:colOff>
      <xdr:row>1</xdr:row>
      <xdr:rowOff>215713</xdr:rowOff>
    </xdr:to>
    <xdr:grpSp>
      <xdr:nvGrpSpPr>
        <xdr:cNvPr id="8" name="7 Grupo">
          <a:hlinkClick xmlns:r="http://schemas.openxmlformats.org/officeDocument/2006/relationships" r:id="rId6"/>
        </xdr:cNvPr>
        <xdr:cNvGrpSpPr/>
      </xdr:nvGrpSpPr>
      <xdr:grpSpPr>
        <a:xfrm>
          <a:off x="0" y="0"/>
          <a:ext cx="1228725" cy="428625"/>
          <a:chOff x="9210675" y="133349"/>
          <a:chExt cx="1228725" cy="428625"/>
        </a:xfrm>
      </xdr:grpSpPr>
      <xdr:sp macro="" textlink="">
        <xdr:nvSpPr>
          <xdr:cNvPr id="9" name="8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10" name="9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19.xml><?xml version="1.0" encoding="utf-8"?>
<xdr:wsDr xmlns:xdr="http://schemas.openxmlformats.org/drawingml/2006/spreadsheetDrawing" xmlns:a="http://schemas.openxmlformats.org/drawingml/2006/main">
  <xdr:twoCellAnchor>
    <xdr:from>
      <xdr:col>10</xdr:col>
      <xdr:colOff>160135</xdr:colOff>
      <xdr:row>6</xdr:row>
      <xdr:rowOff>99396</xdr:rowOff>
    </xdr:from>
    <xdr:to>
      <xdr:col>16</xdr:col>
      <xdr:colOff>160135</xdr:colOff>
      <xdr:row>22</xdr:row>
      <xdr:rowOff>15465</xdr:rowOff>
    </xdr:to>
    <xdr:graphicFrame macro="">
      <xdr:nvGraphicFramePr>
        <xdr:cNvPr id="2" name="Gráfico 1">
          <a:extLst>
            <a:ext uri="{FF2B5EF4-FFF2-40B4-BE49-F238E27FC236}">
              <a16:creationId xmlns="" xmlns:a16="http://schemas.microsoft.com/office/drawing/2014/main" id="{00000000-0008-0000-1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0</xdr:colOff>
      <xdr:row>0</xdr:row>
      <xdr:rowOff>0</xdr:rowOff>
    </xdr:from>
    <xdr:to>
      <xdr:col>9</xdr:col>
      <xdr:colOff>450160</xdr:colOff>
      <xdr:row>2</xdr:row>
      <xdr:rowOff>14495</xdr:rowOff>
    </xdr:to>
    <xdr:grpSp>
      <xdr:nvGrpSpPr>
        <xdr:cNvPr id="3" name="2 Grupo">
          <a:hlinkClick xmlns:r="http://schemas.openxmlformats.org/officeDocument/2006/relationships" r:id="rId2"/>
        </xdr:cNvPr>
        <xdr:cNvGrpSpPr/>
      </xdr:nvGrpSpPr>
      <xdr:grpSpPr>
        <a:xfrm>
          <a:off x="5839239" y="0"/>
          <a:ext cx="1228725" cy="428625"/>
          <a:chOff x="9210675" y="133349"/>
          <a:chExt cx="1228725" cy="428625"/>
        </a:xfrm>
      </xdr:grpSpPr>
      <xdr:sp macro="" textlink="">
        <xdr:nvSpPr>
          <xdr:cNvPr id="4" name="3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5" name="4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20.xml><?xml version="1.0" encoding="utf-8"?>
<xdr:wsDr xmlns:xdr="http://schemas.openxmlformats.org/drawingml/2006/spreadsheetDrawing" xmlns:a="http://schemas.openxmlformats.org/drawingml/2006/main">
  <xdr:twoCellAnchor>
    <xdr:from>
      <xdr:col>7</xdr:col>
      <xdr:colOff>139700</xdr:colOff>
      <xdr:row>3</xdr:row>
      <xdr:rowOff>311149</xdr:rowOff>
    </xdr:from>
    <xdr:to>
      <xdr:col>13</xdr:col>
      <xdr:colOff>139700</xdr:colOff>
      <xdr:row>12</xdr:row>
      <xdr:rowOff>6349</xdr:rowOff>
    </xdr:to>
    <xdr:graphicFrame macro="">
      <xdr:nvGraphicFramePr>
        <xdr:cNvPr id="2" name="1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419100</xdr:colOff>
      <xdr:row>18</xdr:row>
      <xdr:rowOff>266700</xdr:rowOff>
    </xdr:from>
    <xdr:to>
      <xdr:col>13</xdr:col>
      <xdr:colOff>419100</xdr:colOff>
      <xdr:row>27</xdr:row>
      <xdr:rowOff>215900</xdr:rowOff>
    </xdr:to>
    <xdr:graphicFrame macro="">
      <xdr:nvGraphicFramePr>
        <xdr:cNvPr id="3" name="2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0</xdr:colOff>
      <xdr:row>0</xdr:row>
      <xdr:rowOff>0</xdr:rowOff>
    </xdr:from>
    <xdr:to>
      <xdr:col>8</xdr:col>
      <xdr:colOff>466725</xdr:colOff>
      <xdr:row>2</xdr:row>
      <xdr:rowOff>47625</xdr:rowOff>
    </xdr:to>
    <xdr:grpSp>
      <xdr:nvGrpSpPr>
        <xdr:cNvPr id="4" name="3 Grupo">
          <a:hlinkClick xmlns:r="http://schemas.openxmlformats.org/officeDocument/2006/relationships" r:id="rId3"/>
        </xdr:cNvPr>
        <xdr:cNvGrpSpPr/>
      </xdr:nvGrpSpPr>
      <xdr:grpSpPr>
        <a:xfrm>
          <a:off x="6311900" y="0"/>
          <a:ext cx="1228725" cy="428625"/>
          <a:chOff x="9210675" y="133349"/>
          <a:chExt cx="1228725" cy="428625"/>
        </a:xfrm>
      </xdr:grpSpPr>
      <xdr:sp macro="" textlink="">
        <xdr:nvSpPr>
          <xdr:cNvPr id="5" name="4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6" name="5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21.xml><?xml version="1.0" encoding="utf-8"?>
<xdr:wsDr xmlns:xdr="http://schemas.openxmlformats.org/drawingml/2006/spreadsheetDrawing" xmlns:a="http://schemas.openxmlformats.org/drawingml/2006/main">
  <xdr:twoCellAnchor>
    <xdr:from>
      <xdr:col>4</xdr:col>
      <xdr:colOff>381001</xdr:colOff>
      <xdr:row>14</xdr:row>
      <xdr:rowOff>55219</xdr:rowOff>
    </xdr:from>
    <xdr:to>
      <xdr:col>7</xdr:col>
      <xdr:colOff>435001</xdr:colOff>
      <xdr:row>24</xdr:row>
      <xdr:rowOff>88261</xdr:rowOff>
    </xdr:to>
    <xdr:graphicFrame macro="">
      <xdr:nvGraphicFramePr>
        <xdr:cNvPr id="3" name="Gráfico 2">
          <a:extLst>
            <a:ext uri="{FF2B5EF4-FFF2-40B4-BE49-F238E27FC236}">
              <a16:creationId xmlns="" xmlns:a16="http://schemas.microsoft.com/office/drawing/2014/main" id="{00000000-0008-0000-1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22087</xdr:colOff>
      <xdr:row>14</xdr:row>
      <xdr:rowOff>5521</xdr:rowOff>
    </xdr:from>
    <xdr:to>
      <xdr:col>3</xdr:col>
      <xdr:colOff>695739</xdr:colOff>
      <xdr:row>24</xdr:row>
      <xdr:rowOff>38564</xdr:rowOff>
    </xdr:to>
    <xdr:graphicFrame macro="">
      <xdr:nvGraphicFramePr>
        <xdr:cNvPr id="4" name="Gráfico 3">
          <a:extLst>
            <a:ext uri="{FF2B5EF4-FFF2-40B4-BE49-F238E27FC236}">
              <a16:creationId xmlns="" xmlns:a16="http://schemas.microsoft.com/office/drawing/2014/main" id="{00000000-0008-0000-15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0</xdr:colOff>
      <xdr:row>0</xdr:row>
      <xdr:rowOff>0</xdr:rowOff>
    </xdr:from>
    <xdr:to>
      <xdr:col>7</xdr:col>
      <xdr:colOff>508138</xdr:colOff>
      <xdr:row>2</xdr:row>
      <xdr:rowOff>14495</xdr:rowOff>
    </xdr:to>
    <xdr:grpSp>
      <xdr:nvGrpSpPr>
        <xdr:cNvPr id="5" name="4 Grupo">
          <a:hlinkClick xmlns:r="http://schemas.openxmlformats.org/officeDocument/2006/relationships" r:id="rId3"/>
        </xdr:cNvPr>
        <xdr:cNvGrpSpPr/>
      </xdr:nvGrpSpPr>
      <xdr:grpSpPr>
        <a:xfrm>
          <a:off x="4323522" y="0"/>
          <a:ext cx="1228725" cy="428625"/>
          <a:chOff x="9210675" y="133349"/>
          <a:chExt cx="1228725" cy="428625"/>
        </a:xfrm>
      </xdr:grpSpPr>
      <xdr:sp macro="" textlink="">
        <xdr:nvSpPr>
          <xdr:cNvPr id="6" name="5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7" name="6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22.xml><?xml version="1.0" encoding="utf-8"?>
<c:userShapes xmlns:c="http://schemas.openxmlformats.org/drawingml/2006/chart">
  <cdr:relSizeAnchor xmlns:cdr="http://schemas.openxmlformats.org/drawingml/2006/chartDrawing">
    <cdr:from>
      <cdr:x>0.34897</cdr:x>
      <cdr:y>0.47327</cdr:y>
    </cdr:from>
    <cdr:to>
      <cdr:x>0.66081</cdr:x>
      <cdr:y>0.70697</cdr:y>
    </cdr:to>
    <cdr:sp macro="" textlink="">
      <cdr:nvSpPr>
        <cdr:cNvPr id="2" name="1 CuadroTexto">
          <a:extLst xmlns:a="http://schemas.openxmlformats.org/drawingml/2006/main">
            <a:ext uri="{FF2B5EF4-FFF2-40B4-BE49-F238E27FC236}">
              <a16:creationId xmlns="" xmlns:a16="http://schemas.microsoft.com/office/drawing/2014/main" id="{B0662B2F-E9FF-43B6-9AA3-65AA4C79EE98}"/>
            </a:ext>
          </a:extLst>
        </cdr:cNvPr>
        <cdr:cNvSpPr txBox="1"/>
      </cdr:nvSpPr>
      <cdr:spPr>
        <a:xfrm xmlns:a="http://schemas.openxmlformats.org/drawingml/2006/main">
          <a:off x="810802" y="851884"/>
          <a:ext cx="724540" cy="42065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es-EC" sz="700" b="1" dirty="0">
              <a:latin typeface="Arial Narrow" panose="020B0606020202030204" pitchFamily="34" charset="0"/>
            </a:rPr>
            <a:t>Liquidez total </a:t>
          </a:r>
        </a:p>
        <a:p xmlns:a="http://schemas.openxmlformats.org/drawingml/2006/main">
          <a:pPr algn="ctr"/>
          <a:r>
            <a:rPr lang="es-EC" sz="700" b="1" dirty="0">
              <a:latin typeface="Arial Narrow" panose="020B0606020202030204" pitchFamily="34" charset="0"/>
            </a:rPr>
            <a:t>USD 15,291</a:t>
          </a:r>
        </a:p>
        <a:p xmlns:a="http://schemas.openxmlformats.org/drawingml/2006/main">
          <a:pPr algn="ctr"/>
          <a:r>
            <a:rPr lang="es-EC" sz="700" b="1" dirty="0">
              <a:latin typeface="Arial Narrow" panose="020B0606020202030204" pitchFamily="34" charset="0"/>
            </a:rPr>
            <a:t>millones</a:t>
          </a:r>
        </a:p>
      </cdr:txBody>
    </cdr:sp>
  </cdr:relSizeAnchor>
</c:userShapes>
</file>

<file path=xl/drawings/drawing23.xml><?xml version="1.0" encoding="utf-8"?>
<c:userShapes xmlns:c="http://schemas.openxmlformats.org/drawingml/2006/chart">
  <cdr:relSizeAnchor xmlns:cdr="http://schemas.openxmlformats.org/drawingml/2006/chartDrawing">
    <cdr:from>
      <cdr:x>0.3419</cdr:x>
      <cdr:y>0.4702</cdr:y>
    </cdr:from>
    <cdr:to>
      <cdr:x>0.65374</cdr:x>
      <cdr:y>0.7039</cdr:y>
    </cdr:to>
    <cdr:sp macro="" textlink="">
      <cdr:nvSpPr>
        <cdr:cNvPr id="2" name="1 CuadroTexto">
          <a:extLst xmlns:a="http://schemas.openxmlformats.org/drawingml/2006/main">
            <a:ext uri="{FF2B5EF4-FFF2-40B4-BE49-F238E27FC236}">
              <a16:creationId xmlns="" xmlns:a16="http://schemas.microsoft.com/office/drawing/2014/main" id="{769BF984-0F3F-46D1-97A0-93E8E087D009}"/>
            </a:ext>
          </a:extLst>
        </cdr:cNvPr>
        <cdr:cNvSpPr txBox="1"/>
      </cdr:nvSpPr>
      <cdr:spPr>
        <a:xfrm xmlns:a="http://schemas.openxmlformats.org/drawingml/2006/main">
          <a:off x="794390" y="846362"/>
          <a:ext cx="724540" cy="42065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es-EC" sz="700" b="1" dirty="0">
              <a:latin typeface="Arial Narrow" panose="020B0606020202030204" pitchFamily="34" charset="0"/>
            </a:rPr>
            <a:t>Liquidez total </a:t>
          </a:r>
        </a:p>
        <a:p xmlns:a="http://schemas.openxmlformats.org/drawingml/2006/main">
          <a:pPr algn="ctr"/>
          <a:r>
            <a:rPr lang="es-EC" sz="700" b="1" dirty="0">
              <a:latin typeface="Arial Narrow" panose="020B0606020202030204" pitchFamily="34" charset="0"/>
            </a:rPr>
            <a:t>USD 6.632,5</a:t>
          </a:r>
        </a:p>
        <a:p xmlns:a="http://schemas.openxmlformats.org/drawingml/2006/main">
          <a:pPr algn="ctr"/>
          <a:r>
            <a:rPr lang="es-EC" sz="700" b="1" dirty="0">
              <a:latin typeface="Arial Narrow" panose="020B0606020202030204" pitchFamily="34" charset="0"/>
            </a:rPr>
            <a:t>millones</a:t>
          </a:r>
        </a:p>
      </cdr:txBody>
    </cdr:sp>
  </cdr:relSizeAnchor>
</c:userShapes>
</file>

<file path=xl/drawings/drawing24.xml><?xml version="1.0" encoding="utf-8"?>
<xdr:wsDr xmlns:xdr="http://schemas.openxmlformats.org/drawingml/2006/spreadsheetDrawing" xmlns:a="http://schemas.openxmlformats.org/drawingml/2006/main">
  <xdr:twoCellAnchor>
    <xdr:from>
      <xdr:col>9</xdr:col>
      <xdr:colOff>101600</xdr:colOff>
      <xdr:row>18</xdr:row>
      <xdr:rowOff>34925</xdr:rowOff>
    </xdr:from>
    <xdr:to>
      <xdr:col>11</xdr:col>
      <xdr:colOff>1035050</xdr:colOff>
      <xdr:row>33</xdr:row>
      <xdr:rowOff>111125</xdr:rowOff>
    </xdr:to>
    <xdr:graphicFrame macro="">
      <xdr:nvGraphicFramePr>
        <xdr:cNvPr id="4" name="Gráfico 3">
          <a:extLst>
            <a:ext uri="{FF2B5EF4-FFF2-40B4-BE49-F238E27FC236}">
              <a16:creationId xmlns="" xmlns:a16="http://schemas.microsoft.com/office/drawing/2014/main" id="{00000000-0008-0000-16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0</xdr:colOff>
      <xdr:row>1</xdr:row>
      <xdr:rowOff>0</xdr:rowOff>
    </xdr:from>
    <xdr:to>
      <xdr:col>8</xdr:col>
      <xdr:colOff>114300</xdr:colOff>
      <xdr:row>1</xdr:row>
      <xdr:rowOff>428625</xdr:rowOff>
    </xdr:to>
    <xdr:grpSp>
      <xdr:nvGrpSpPr>
        <xdr:cNvPr id="3" name="2 Grupo">
          <a:hlinkClick xmlns:r="http://schemas.openxmlformats.org/officeDocument/2006/relationships" r:id="rId2"/>
        </xdr:cNvPr>
        <xdr:cNvGrpSpPr/>
      </xdr:nvGrpSpPr>
      <xdr:grpSpPr>
        <a:xfrm>
          <a:off x="4067175" y="209550"/>
          <a:ext cx="1228725" cy="428625"/>
          <a:chOff x="9210675" y="133349"/>
          <a:chExt cx="1228725" cy="428625"/>
        </a:xfrm>
      </xdr:grpSpPr>
      <xdr:sp macro="" textlink="">
        <xdr:nvSpPr>
          <xdr:cNvPr id="5" name="4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6" name="5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25.xml><?xml version="1.0" encoding="utf-8"?>
<xdr:wsDr xmlns:xdr="http://schemas.openxmlformats.org/drawingml/2006/spreadsheetDrawing" xmlns:a="http://schemas.openxmlformats.org/drawingml/2006/main">
  <xdr:twoCellAnchor>
    <xdr:from>
      <xdr:col>10</xdr:col>
      <xdr:colOff>0</xdr:colOff>
      <xdr:row>0</xdr:row>
      <xdr:rowOff>0</xdr:rowOff>
    </xdr:from>
    <xdr:to>
      <xdr:col>12</xdr:col>
      <xdr:colOff>66675</xdr:colOff>
      <xdr:row>2</xdr:row>
      <xdr:rowOff>28575</xdr:rowOff>
    </xdr:to>
    <xdr:grpSp>
      <xdr:nvGrpSpPr>
        <xdr:cNvPr id="2" name="1 Grupo">
          <a:hlinkClick xmlns:r="http://schemas.openxmlformats.org/officeDocument/2006/relationships" r:id="rId1"/>
        </xdr:cNvPr>
        <xdr:cNvGrpSpPr/>
      </xdr:nvGrpSpPr>
      <xdr:grpSpPr>
        <a:xfrm>
          <a:off x="6677025" y="0"/>
          <a:ext cx="1228725" cy="428625"/>
          <a:chOff x="9210675" y="133349"/>
          <a:chExt cx="1228725" cy="428625"/>
        </a:xfrm>
      </xdr:grpSpPr>
      <xdr:sp macro="" textlink="">
        <xdr:nvSpPr>
          <xdr:cNvPr id="3" name="2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4" name="3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26.xml><?xml version="1.0" encoding="utf-8"?>
<xdr:wsDr xmlns:xdr="http://schemas.openxmlformats.org/drawingml/2006/spreadsheetDrawing" xmlns:a="http://schemas.openxmlformats.org/drawingml/2006/main">
  <xdr:twoCellAnchor>
    <xdr:from>
      <xdr:col>0</xdr:col>
      <xdr:colOff>13607</xdr:colOff>
      <xdr:row>3</xdr:row>
      <xdr:rowOff>81643</xdr:rowOff>
    </xdr:from>
    <xdr:to>
      <xdr:col>0</xdr:col>
      <xdr:colOff>1242332</xdr:colOff>
      <xdr:row>5</xdr:row>
      <xdr:rowOff>102053</xdr:rowOff>
    </xdr:to>
    <xdr:grpSp>
      <xdr:nvGrpSpPr>
        <xdr:cNvPr id="3" name="2 Grupo">
          <a:hlinkClick xmlns:r="http://schemas.openxmlformats.org/officeDocument/2006/relationships" r:id="rId1"/>
        </xdr:cNvPr>
        <xdr:cNvGrpSpPr/>
      </xdr:nvGrpSpPr>
      <xdr:grpSpPr>
        <a:xfrm>
          <a:off x="13607" y="693964"/>
          <a:ext cx="1228725" cy="428625"/>
          <a:chOff x="9210675" y="133349"/>
          <a:chExt cx="1228725" cy="428625"/>
        </a:xfrm>
      </xdr:grpSpPr>
      <xdr:sp macro="" textlink="">
        <xdr:nvSpPr>
          <xdr:cNvPr id="4" name="3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5" name="4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27.xml><?xml version="1.0" encoding="utf-8"?>
<xdr:wsDr xmlns:xdr="http://schemas.openxmlformats.org/drawingml/2006/spreadsheetDrawing" xmlns:a="http://schemas.openxmlformats.org/drawingml/2006/main">
  <xdr:twoCellAnchor>
    <xdr:from>
      <xdr:col>4</xdr:col>
      <xdr:colOff>0</xdr:colOff>
      <xdr:row>2</xdr:row>
      <xdr:rowOff>0</xdr:rowOff>
    </xdr:from>
    <xdr:to>
      <xdr:col>5</xdr:col>
      <xdr:colOff>466725</xdr:colOff>
      <xdr:row>3</xdr:row>
      <xdr:rowOff>100143</xdr:rowOff>
    </xdr:to>
    <xdr:sp macro="" textlink="">
      <xdr:nvSpPr>
        <xdr:cNvPr id="2" name="1 CuadroTexto"/>
        <xdr:cNvSpPr txBox="1"/>
      </xdr:nvSpPr>
      <xdr:spPr>
        <a:xfrm>
          <a:off x="3048000" y="381000"/>
          <a:ext cx="1228725" cy="2906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clientData/>
  </xdr:twoCellAnchor>
  <xdr:twoCellAnchor>
    <xdr:from>
      <xdr:col>4</xdr:col>
      <xdr:colOff>0</xdr:colOff>
      <xdr:row>2</xdr:row>
      <xdr:rowOff>0</xdr:rowOff>
    </xdr:from>
    <xdr:to>
      <xdr:col>5</xdr:col>
      <xdr:colOff>466725</xdr:colOff>
      <xdr:row>4</xdr:row>
      <xdr:rowOff>40901</xdr:rowOff>
    </xdr:to>
    <xdr:grpSp>
      <xdr:nvGrpSpPr>
        <xdr:cNvPr id="3" name="2 Grupo">
          <a:hlinkClick xmlns:r="http://schemas.openxmlformats.org/officeDocument/2006/relationships" r:id="rId1"/>
        </xdr:cNvPr>
        <xdr:cNvGrpSpPr/>
      </xdr:nvGrpSpPr>
      <xdr:grpSpPr>
        <a:xfrm>
          <a:off x="3048000" y="381000"/>
          <a:ext cx="1228725" cy="421901"/>
          <a:chOff x="9210675" y="133349"/>
          <a:chExt cx="1228725" cy="428625"/>
        </a:xfrm>
      </xdr:grpSpPr>
      <xdr:sp macro="" textlink="">
        <xdr:nvSpPr>
          <xdr:cNvPr id="4" name="3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5" name="4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28.xml><?xml version="1.0" encoding="utf-8"?>
<xdr:wsDr xmlns:xdr="http://schemas.openxmlformats.org/drawingml/2006/spreadsheetDrawing" xmlns:a="http://schemas.openxmlformats.org/drawingml/2006/main">
  <xdr:twoCellAnchor>
    <xdr:from>
      <xdr:col>7</xdr:col>
      <xdr:colOff>0</xdr:colOff>
      <xdr:row>2</xdr:row>
      <xdr:rowOff>0</xdr:rowOff>
    </xdr:from>
    <xdr:to>
      <xdr:col>8</xdr:col>
      <xdr:colOff>466725</xdr:colOff>
      <xdr:row>3</xdr:row>
      <xdr:rowOff>228600</xdr:rowOff>
    </xdr:to>
    <xdr:grpSp>
      <xdr:nvGrpSpPr>
        <xdr:cNvPr id="2" name="1 Grupo">
          <a:hlinkClick xmlns:r="http://schemas.openxmlformats.org/officeDocument/2006/relationships" r:id="rId1"/>
        </xdr:cNvPr>
        <xdr:cNvGrpSpPr/>
      </xdr:nvGrpSpPr>
      <xdr:grpSpPr>
        <a:xfrm>
          <a:off x="6124575" y="381000"/>
          <a:ext cx="1228725" cy="428625"/>
          <a:chOff x="9210675" y="133349"/>
          <a:chExt cx="1228725" cy="428625"/>
        </a:xfrm>
      </xdr:grpSpPr>
      <xdr:sp macro="" textlink="">
        <xdr:nvSpPr>
          <xdr:cNvPr id="3" name="2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4" name="3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29.xml><?xml version="1.0" encoding="utf-8"?>
<xdr:wsDr xmlns:xdr="http://schemas.openxmlformats.org/drawingml/2006/spreadsheetDrawing" xmlns:a="http://schemas.openxmlformats.org/drawingml/2006/main">
  <xdr:twoCellAnchor>
    <xdr:from>
      <xdr:col>8</xdr:col>
      <xdr:colOff>0</xdr:colOff>
      <xdr:row>0</xdr:row>
      <xdr:rowOff>0</xdr:rowOff>
    </xdr:from>
    <xdr:to>
      <xdr:col>9</xdr:col>
      <xdr:colOff>504825</xdr:colOff>
      <xdr:row>2</xdr:row>
      <xdr:rowOff>9525</xdr:rowOff>
    </xdr:to>
    <xdr:grpSp>
      <xdr:nvGrpSpPr>
        <xdr:cNvPr id="3" name="2 Grupo">
          <a:hlinkClick xmlns:r="http://schemas.openxmlformats.org/officeDocument/2006/relationships" r:id="rId1"/>
        </xdr:cNvPr>
        <xdr:cNvGrpSpPr/>
      </xdr:nvGrpSpPr>
      <xdr:grpSpPr>
        <a:xfrm>
          <a:off x="8734425" y="0"/>
          <a:ext cx="1228725" cy="428625"/>
          <a:chOff x="9210675" y="133349"/>
          <a:chExt cx="1228725" cy="428625"/>
        </a:xfrm>
      </xdr:grpSpPr>
      <xdr:sp macro="" textlink="">
        <xdr:nvSpPr>
          <xdr:cNvPr id="4" name="3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5" name="4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drawings/drawing30.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342900</xdr:colOff>
      <xdr:row>2</xdr:row>
      <xdr:rowOff>9525</xdr:rowOff>
    </xdr:to>
    <xdr:grpSp>
      <xdr:nvGrpSpPr>
        <xdr:cNvPr id="2" name="1 Grupo">
          <a:hlinkClick xmlns:r="http://schemas.openxmlformats.org/officeDocument/2006/relationships" r:id="rId1"/>
        </xdr:cNvPr>
        <xdr:cNvGrpSpPr/>
      </xdr:nvGrpSpPr>
      <xdr:grpSpPr>
        <a:xfrm>
          <a:off x="0" y="0"/>
          <a:ext cx="1228725" cy="428625"/>
          <a:chOff x="9210675" y="133349"/>
          <a:chExt cx="1228725" cy="428625"/>
        </a:xfrm>
      </xdr:grpSpPr>
      <xdr:sp macro="" textlink="">
        <xdr:nvSpPr>
          <xdr:cNvPr id="3" name="2 Rectángulo redondeado"/>
          <xdr:cNvSpPr/>
        </xdr:nvSpPr>
        <xdr:spPr>
          <a:xfrm>
            <a:off x="9229725" y="133349"/>
            <a:ext cx="1190625" cy="428625"/>
          </a:xfrm>
          <a:prstGeom prst="roundRect">
            <a:avLst/>
          </a:prstGeom>
          <a:scene3d>
            <a:camera prst="orthographicFront"/>
            <a:lightRig rig="sunset" dir="t"/>
          </a:scene3d>
          <a:sp3d>
            <a:bevelT prst="relaxedInset"/>
            <a:bevelB/>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EC" sz="1100"/>
          </a:p>
        </xdr:txBody>
      </xdr:sp>
      <xdr:sp macro="" textlink="">
        <xdr:nvSpPr>
          <xdr:cNvPr id="4" name="3 CuadroTexto"/>
          <xdr:cNvSpPr txBox="1"/>
        </xdr:nvSpPr>
        <xdr:spPr>
          <a:xfrm>
            <a:off x="9210675" y="200025"/>
            <a:ext cx="1228725"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EC" sz="1200" b="1">
                <a:solidFill>
                  <a:schemeClr val="bg1"/>
                </a:solidFill>
              </a:rPr>
              <a:t>Volver al Índice</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Ecuador-in-C\Current\RealSector\WIN\TEMP\WIN\TEMP\MFLOW9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Ecuador-in-C\Current\RealSector\WIN\TEMP\Ecweo.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Ecuador-in-C\Current\RealSector\DATA\S1\ECU\rev-jul-00\SR%20Ecubop70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Ecuador-in-C\Current\RealSector\My%20Documents\mfprueba.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Sheet"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Startup" Target="PER/MFLOWS/MFLOWS/MFLOW9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I:\DATA\WRS\SYSTEM\WRS97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SES\boletins\bancospr\2016\PLANTILLA%20BOL%20MENSUAL%20BP%20DIC%202016%20(FINAL).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Ecuador-in-C\Current\RealSector\TEMPLATE\IL_TEMPL.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SES\FMI\NUEVOS%20FORMATOS\FSI2_sample.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SES\FMI\NUEVOS%20FORMATOS\FSID_sample.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Uio3xfmolina\reportes2\REPORTES2004\2004\Para%20Pasar\Jul2004_web.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Ecuador-in-C\Current\RealSector\WIN\TEMP\ECMON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Ecuador-in-C\Current\RealSector\WIN\Temporary%20Internet%20Files\OLKE0E1\Ec-Mon-July.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SES\FMI\CORREO%2021%20JUL%202014\42a5d8da54f91_248FSD.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G:\FMI\FSI\248FSD_ECUADOR%20desbloqueado.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gktorres\Desktop\Estadisticas-Monetarias-1_web.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dex"/>
      <sheetName val="Execute Macros"/>
      <sheetName val="Annual Transfer"/>
      <sheetName val="Quarterly Transfer"/>
      <sheetName val="Annual Assumptions"/>
      <sheetName val="Quarterly Assumptions"/>
      <sheetName val="Annual MacroFlow"/>
      <sheetName val="Quarterly MacroFlow"/>
      <sheetName val="Annual Tables"/>
      <sheetName val="MFLOW96"/>
      <sheetName val="MFLOW96.XLS"/>
      <sheetName val="\\Svrmef1\Estadistica Fiscal\Ec"/>
    </sheetNames>
    <definedNames>
      <definedName name="[Macros Import].qbop"/>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CONTENTS"/>
      <sheetName val="Chart5"/>
      <sheetName val="Chart6"/>
      <sheetName val="Chart7"/>
      <sheetName val="Chart8"/>
      <sheetName val="INPUT"/>
      <sheetName val="OUTPUT"/>
      <sheetName val="WEO"/>
      <sheetName val="BOP"/>
      <sheetName val="Chart9"/>
      <sheetName val="TRADE"/>
      <sheetName val="SR_99"/>
      <sheetName val="BOP MEDIUM TERM"/>
      <sheetName val="Chart2"/>
      <sheetName val="Chart3"/>
      <sheetName val="Chart1"/>
      <sheetName val="SER"/>
      <sheetName val="CAP"/>
      <sheetName val="RES"/>
      <sheetName val="BOP-SR4"/>
      <sheetName val="Chart4"/>
      <sheetName val="BOP-RED40"/>
      <sheetName val="RED41"/>
      <sheetName val="RED42"/>
      <sheetName val="RED43"/>
      <sheetName val="RED44"/>
      <sheetName val="RED45"/>
      <sheetName val="RED46"/>
      <sheetName val="RED47"/>
      <sheetName val="RED48"/>
      <sheetName val="RED49"/>
      <sheetName val="RED51"/>
      <sheetName val="RED50"/>
      <sheetName val="INPUT2"/>
      <sheetName val="DEBT"/>
      <sheetName val="Sheet1"/>
      <sheetName val="DEBT SERVICE"/>
      <sheetName val="xxweolinksx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ONTENTS"/>
      <sheetName val="INPUT"/>
      <sheetName val="BOP"/>
      <sheetName val="TRADE"/>
      <sheetName val="BOP M-T"/>
      <sheetName val="FINREQ"/>
      <sheetName val="BOPMonthly"/>
      <sheetName val="M-Ttab"/>
      <sheetName val="Chart1"/>
      <sheetName val="monthly"/>
      <sheetName val="monthlytab"/>
      <sheetName val="finproj"/>
      <sheetName val="recon"/>
      <sheetName val="arr"/>
      <sheetName val="PC"/>
      <sheetName val="SER"/>
      <sheetName val="CAP"/>
      <sheetName val="RES"/>
      <sheetName val="INPUT2"/>
      <sheetName val="DEBT"/>
      <sheetName val="PCscen"/>
      <sheetName val="DEBTSERV"/>
      <sheetName val="OUTPUT"/>
      <sheetName val="WEO"/>
      <sheetName val="SR_99"/>
      <sheetName val="xxweolinksxx"/>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Index"/>
      <sheetName val="Execute Macros"/>
      <sheetName val="Annual Raw Data"/>
      <sheetName val="Quarterly Raw Data"/>
      <sheetName val="WEO Raw Data"/>
      <sheetName val="Annual Assumptions"/>
      <sheetName val="Quarterly Assumptions"/>
      <sheetName val="Annual MacroFlow"/>
      <sheetName val="Quarterly MacroFlow"/>
      <sheetName val="Annual Tables New"/>
      <sheetName val="Annual Tables"/>
      <sheetName val="SEI Table 99 sr"/>
      <sheetName val="SEI Table"/>
      <sheetName val="Basic Data"/>
      <sheetName val="Program MFlows97"/>
      <sheetName val="Program MFlows98"/>
      <sheetName val="Program MFlows99"/>
      <sheetName val="Staff Proj. 1999-2000"/>
      <sheetName val="WEO Submission Sheet"/>
      <sheetName val="SEI Chart"/>
      <sheetName val="Fiscal Chart"/>
      <sheetName val="Money Chart"/>
      <sheetName val="Scenario"/>
      <sheetName val="Scenario 2"/>
      <sheetName val="Scenario 3"/>
      <sheetName val="Macros Import"/>
      <sheetName val="Macros Prin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heet"/>
      <sheetName val="ASSUMPTIONS"/>
      <sheetName val="C"/>
      <sheetName val="G"/>
      <sheetName val="SR"/>
      <sheetName val="I"/>
      <sheetName val="F"/>
      <sheetName va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nnual MacroFlow"/>
      <sheetName val="Annual Tables"/>
      <sheetName val="MFLOW96"/>
      <sheetName val="Annual_MacroFlow"/>
      <sheetName val="Annual_Tables"/>
      <sheetName val="Data"/>
      <sheetName val="ER"/>
    </sheetNames>
    <definedNames>
      <definedName name="atrade"/>
      <definedName name="mflowsa"/>
      <definedName name="mflowsq"/>
      <definedName name="mstocksa"/>
      <definedName name="mstocksq"/>
    </definedNames>
    <sheetDataSet>
      <sheetData sheetId="0"/>
      <sheetData sheetId="1"/>
      <sheetData sheetId="2" refreshError="1"/>
      <sheetData sheetId="3"/>
      <sheetData sheetId="4"/>
      <sheetData sheetId="5"/>
      <sheetData sheetId="6"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SetUp_Sheet"/>
      <sheetName val="Data_check"/>
      <sheetName val="graf 1"/>
      <sheetName val="WRS97TAB"/>
      <sheetName val="embi_day"/>
      <sheetName val="GenericIR"/>
      <sheetName val="Current"/>
      <sheetName val="StRp_Tbl1"/>
      <sheetName val="Stfrprtab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refreshError="1"/>
      <sheetData sheetId="45" refreshError="1"/>
      <sheetData sheetId="46" refreshError="1"/>
      <sheetData sheetId="47" refreshError="1"/>
      <sheetData sheetId="48"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PROMEDIO"/>
      <sheetName val="MET"/>
      <sheetName val="BALANCE"/>
      <sheetName val="PYG"/>
      <sheetName val="BALANCE %"/>
      <sheetName val="EPyG %"/>
      <sheetName val="CAPCOL POR PLAZOS"/>
      <sheetName val="CONSCOND"/>
      <sheetName val="RK"/>
      <sheetName val="RK 15-16"/>
      <sheetName val="GRAFICOS RK"/>
      <sheetName val="COMPOS CART"/>
      <sheetName val="COMPOS CART %"/>
      <sheetName val="INDICADORES"/>
      <sheetName val="MAF"/>
      <sheetName val="CART X PLAZOS"/>
      <sheetName val="REP GERENCI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sheet for JR"/>
      <sheetName val="ModuleCntry_txt"/>
      <sheetName val="Hide"/>
      <sheetName val="ModuleDA"/>
      <sheetName val="DA"/>
      <sheetName val="ModuleMicro"/>
      <sheetName val="Micro"/>
      <sheetName val="ModuleQ"/>
      <sheetName val="Q1"/>
      <sheetName val="Q2"/>
      <sheetName val="Q3"/>
      <sheetName val="Q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Instructions"/>
      <sheetName val="Annex 2"/>
      <sheetName val="Annex 3"/>
      <sheetName val="Annex 4"/>
      <sheetName val="Annex 5"/>
      <sheetName val="Annex 6"/>
      <sheetName val="Annex 7"/>
      <sheetName val="Annex 8"/>
      <sheetName val="Report Form"/>
    </sheetNames>
    <sheetDataSet>
      <sheetData sheetId="0"/>
      <sheetData sheetId="1"/>
      <sheetData sheetId="2"/>
      <sheetData sheetId="3"/>
      <sheetData sheetId="4"/>
      <sheetData sheetId="5"/>
      <sheetData sheetId="6"/>
      <sheetData sheetId="7"/>
      <sheetData sheetId="8">
        <row r="2">
          <cell r="M2">
            <v>0</v>
          </cell>
        </row>
        <row r="3">
          <cell r="M3">
            <v>0</v>
          </cell>
        </row>
        <row r="4">
          <cell r="B4">
            <v>2020</v>
          </cell>
          <cell r="D4" t="str">
            <v>A</v>
          </cell>
        </row>
        <row r="5">
          <cell r="B5">
            <v>2019</v>
          </cell>
          <cell r="D5" t="str">
            <v>Q4</v>
          </cell>
          <cell r="M5" t="e">
            <v>#N/A</v>
          </cell>
        </row>
        <row r="6">
          <cell r="B6">
            <v>2018</v>
          </cell>
          <cell r="D6" t="str">
            <v>Q3</v>
          </cell>
          <cell r="M6">
            <v>0</v>
          </cell>
        </row>
        <row r="7">
          <cell r="B7">
            <v>2017</v>
          </cell>
          <cell r="D7" t="str">
            <v>Q2</v>
          </cell>
          <cell r="M7">
            <v>0</v>
          </cell>
        </row>
        <row r="8">
          <cell r="B8">
            <v>2016</v>
          </cell>
          <cell r="D8" t="str">
            <v>Q1</v>
          </cell>
        </row>
        <row r="9">
          <cell r="B9">
            <v>2015</v>
          </cell>
          <cell r="D9" t="str">
            <v>M12</v>
          </cell>
        </row>
        <row r="10">
          <cell r="B10">
            <v>2014</v>
          </cell>
          <cell r="D10" t="str">
            <v>M11</v>
          </cell>
        </row>
        <row r="11">
          <cell r="B11">
            <v>2013</v>
          </cell>
          <cell r="D11" t="str">
            <v>M10</v>
          </cell>
        </row>
        <row r="12">
          <cell r="B12">
            <v>2012</v>
          </cell>
          <cell r="D12" t="str">
            <v>M9</v>
          </cell>
        </row>
        <row r="13">
          <cell r="B13">
            <v>2011</v>
          </cell>
          <cell r="D13" t="str">
            <v>M8</v>
          </cell>
        </row>
        <row r="14">
          <cell r="B14">
            <v>2010</v>
          </cell>
          <cell r="D14" t="str">
            <v>M7</v>
          </cell>
        </row>
        <row r="15">
          <cell r="B15">
            <v>2009</v>
          </cell>
          <cell r="D15" t="str">
            <v>M6</v>
          </cell>
        </row>
        <row r="16">
          <cell r="B16">
            <v>2008</v>
          </cell>
          <cell r="D16" t="str">
            <v>M5</v>
          </cell>
        </row>
        <row r="17">
          <cell r="B17">
            <v>2007</v>
          </cell>
          <cell r="D17" t="str">
            <v>M4</v>
          </cell>
        </row>
        <row r="18">
          <cell r="B18">
            <v>2006</v>
          </cell>
          <cell r="D18" t="str">
            <v>M3</v>
          </cell>
        </row>
        <row r="19">
          <cell r="B19">
            <v>2005</v>
          </cell>
          <cell r="D19" t="str">
            <v>M2</v>
          </cell>
        </row>
        <row r="20">
          <cell r="B20">
            <v>2004</v>
          </cell>
          <cell r="D20" t="str">
            <v>M1</v>
          </cell>
        </row>
        <row r="21">
          <cell r="B21">
            <v>2003</v>
          </cell>
        </row>
        <row r="22">
          <cell r="B22">
            <v>2002</v>
          </cell>
        </row>
        <row r="23">
          <cell r="B23">
            <v>2001</v>
          </cell>
        </row>
        <row r="24">
          <cell r="B24">
            <v>2000</v>
          </cell>
        </row>
        <row r="25">
          <cell r="B25">
            <v>1999</v>
          </cell>
        </row>
        <row r="26">
          <cell r="B26">
            <v>1998</v>
          </cell>
        </row>
        <row r="27">
          <cell r="B27">
            <v>1997</v>
          </cell>
        </row>
        <row r="28">
          <cell r="B28">
            <v>1996</v>
          </cell>
        </row>
        <row r="29">
          <cell r="B29">
            <v>1995</v>
          </cell>
        </row>
        <row r="30">
          <cell r="B30">
            <v>1994</v>
          </cell>
        </row>
        <row r="31">
          <cell r="B31">
            <v>1993</v>
          </cell>
        </row>
        <row r="32">
          <cell r="B32">
            <v>1992</v>
          </cell>
        </row>
        <row r="33">
          <cell r="B33">
            <v>1991</v>
          </cell>
        </row>
        <row r="34">
          <cell r="B34">
            <v>1990</v>
          </cell>
        </row>
      </sheetData>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Instructions"/>
      <sheetName val="Table 1"/>
      <sheetName val="Report Form"/>
    </sheetNames>
    <sheetDataSet>
      <sheetData sheetId="0"/>
      <sheetData sheetId="1"/>
      <sheetData sheetId="2">
        <row r="2">
          <cell r="M2">
            <v>0</v>
          </cell>
        </row>
        <row r="4">
          <cell r="B4">
            <v>2020</v>
          </cell>
          <cell r="D4" t="str">
            <v>A</v>
          </cell>
        </row>
        <row r="5">
          <cell r="B5">
            <v>2019</v>
          </cell>
          <cell r="D5" t="str">
            <v>Q4</v>
          </cell>
          <cell r="M5" t="e">
            <v>#N/A</v>
          </cell>
        </row>
        <row r="6">
          <cell r="B6">
            <v>2018</v>
          </cell>
          <cell r="D6" t="str">
            <v>Q3</v>
          </cell>
          <cell r="M6">
            <v>0</v>
          </cell>
        </row>
        <row r="7">
          <cell r="B7">
            <v>2017</v>
          </cell>
          <cell r="D7" t="str">
            <v>Q2</v>
          </cell>
          <cell r="M7">
            <v>0</v>
          </cell>
        </row>
        <row r="8">
          <cell r="B8">
            <v>2016</v>
          </cell>
          <cell r="D8" t="str">
            <v>Q1</v>
          </cell>
        </row>
        <row r="9">
          <cell r="B9">
            <v>2015</v>
          </cell>
          <cell r="D9" t="str">
            <v>M12</v>
          </cell>
        </row>
        <row r="10">
          <cell r="B10">
            <v>2014</v>
          </cell>
          <cell r="D10" t="str">
            <v>M11</v>
          </cell>
        </row>
        <row r="11">
          <cell r="B11">
            <v>2013</v>
          </cell>
          <cell r="D11" t="str">
            <v>M10</v>
          </cell>
        </row>
        <row r="12">
          <cell r="B12">
            <v>2012</v>
          </cell>
          <cell r="D12" t="str">
            <v>M9</v>
          </cell>
        </row>
        <row r="13">
          <cell r="B13">
            <v>2011</v>
          </cell>
          <cell r="D13" t="str">
            <v>M8</v>
          </cell>
        </row>
        <row r="14">
          <cell r="B14">
            <v>2010</v>
          </cell>
          <cell r="D14" t="str">
            <v>M7</v>
          </cell>
        </row>
        <row r="15">
          <cell r="B15">
            <v>2009</v>
          </cell>
          <cell r="D15" t="str">
            <v>M6</v>
          </cell>
        </row>
        <row r="16">
          <cell r="B16">
            <v>2008</v>
          </cell>
          <cell r="D16" t="str">
            <v>M5</v>
          </cell>
        </row>
        <row r="17">
          <cell r="B17">
            <v>2007</v>
          </cell>
          <cell r="D17" t="str">
            <v>M4</v>
          </cell>
        </row>
        <row r="18">
          <cell r="B18">
            <v>2006</v>
          </cell>
          <cell r="D18" t="str">
            <v>M3</v>
          </cell>
        </row>
        <row r="19">
          <cell r="B19">
            <v>2005</v>
          </cell>
          <cell r="D19" t="str">
            <v>M2</v>
          </cell>
        </row>
        <row r="20">
          <cell r="B20">
            <v>2004</v>
          </cell>
          <cell r="D20" t="str">
            <v>M1</v>
          </cell>
        </row>
        <row r="21">
          <cell r="B21">
            <v>2003</v>
          </cell>
        </row>
        <row r="22">
          <cell r="B22">
            <v>2002</v>
          </cell>
        </row>
        <row r="23">
          <cell r="B23">
            <v>2001</v>
          </cell>
        </row>
        <row r="24">
          <cell r="B24">
            <v>2000</v>
          </cell>
        </row>
        <row r="25">
          <cell r="B25">
            <v>1999</v>
          </cell>
        </row>
        <row r="26">
          <cell r="B26">
            <v>1998</v>
          </cell>
        </row>
        <row r="27">
          <cell r="B27">
            <v>1997</v>
          </cell>
        </row>
        <row r="28">
          <cell r="B28">
            <v>1996</v>
          </cell>
        </row>
        <row r="29">
          <cell r="B29">
            <v>1995</v>
          </cell>
        </row>
        <row r="30">
          <cell r="B30">
            <v>1994</v>
          </cell>
        </row>
        <row r="31">
          <cell r="B31">
            <v>1993</v>
          </cell>
        </row>
        <row r="32">
          <cell r="B32">
            <v>1992</v>
          </cell>
        </row>
        <row r="33">
          <cell r="B33">
            <v>1991</v>
          </cell>
        </row>
        <row r="34">
          <cell r="B34">
            <v>1990</v>
          </cell>
        </row>
      </sheetData>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Presupuesto"/>
      <sheetName val="Recaudación"/>
      <sheetName val="Comparativo"/>
      <sheetName val="Provincias"/>
      <sheetName val="Jul2004_web"/>
      <sheetName val="#¡REF"/>
      <sheetName val="ENE-MAY"/>
      <sheetName val="FP1"/>
      <sheetName val="Diaria"/>
      <sheetName val="Sheet1"/>
      <sheetName val="Sheet3"/>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Contents"/>
      <sheetName val="Notes"/>
      <sheetName val="Adj. SR final"/>
      <sheetName val="SR final"/>
      <sheetName val="Arrears"/>
      <sheetName val="SR table unadj."/>
      <sheetName val="ProgSumm"/>
      <sheetName val="Prog. FMI"/>
      <sheetName val="SR tab adj."/>
      <sheetName val="Adj. stocks"/>
      <sheetName val="Input Prog.CBE"/>
      <sheetName val="Paris Club"/>
      <sheetName val="SMP Monit."/>
      <sheetName val="Assump"/>
      <sheetName val="Quasi-fiscal"/>
      <sheetName val="PSBR"/>
      <sheetName val="Input PSBR;Q-F"/>
      <sheetName val="Sheet1"/>
      <sheetName val="Input Cable"/>
      <sheetName val="Input BCE"/>
      <sheetName val="Input BNF"/>
      <sheetName val="Input BP"/>
      <sheetName val="Input SB"/>
      <sheetName val="Report1"/>
      <sheetName val="BCE Table"/>
      <sheetName val="BP+BNF obs."/>
      <sheetName val="BCE (Prog.)"/>
      <sheetName val="cartera"/>
      <sheetName val="RED 33"/>
      <sheetName val="RED 34"/>
      <sheetName val="RED 36"/>
      <sheetName val="RED 37"/>
      <sheetName val="RED 3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Contents"/>
      <sheetName val="Multipliers"/>
      <sheetName val="SR"/>
      <sheetName val="Program"/>
      <sheetName val="Resultado BC"/>
      <sheetName val="IMFprogram"/>
      <sheetName val="SR-Dollarization"/>
      <sheetName val="$-SR-Summary"/>
      <sheetName val="US$-Program"/>
      <sheetName val="Quasi-fiscal-$"/>
      <sheetName val="10-R"/>
      <sheetName val="10-R-New"/>
      <sheetName val="Sheet1"/>
      <sheetName val="FDIR"/>
      <sheetName val="$-Cable"/>
      <sheetName val="$-Cable-New"/>
      <sheetName val="MB&amp;Liabilities"/>
      <sheetName val="BCE-1-2-3"/>
      <sheetName val="BCE-4"/>
      <sheetName val="CableFMI"/>
      <sheetName val="BCE"/>
      <sheetName val="BCOS"/>
      <sheetName val="BNF"/>
      <sheetName val="Banking System"/>
      <sheetName val="Banks'loans"/>
      <sheetName val="STA 33"/>
      <sheetName val="STA 34"/>
      <sheetName val="STA 35"/>
      <sheetName val="STA 36"/>
      <sheetName val="STA 37"/>
      <sheetName val="STA 38"/>
      <sheetName val="STA 39"/>
      <sheetName val="To-Macroflows"/>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Instructions"/>
      <sheetName val="Table 1"/>
      <sheetName val="BUControlSheet"/>
      <sheetName val="Control"/>
      <sheetName val="ValidationSheet"/>
      <sheetName val="Table 1-DL"/>
      <sheetName val="VERIFICADOR Table 1"/>
    </sheetNames>
    <sheetDataSet>
      <sheetData sheetId="0" refreshError="1"/>
      <sheetData sheetId="1" refreshError="1"/>
      <sheetData sheetId="2" refreshError="1"/>
      <sheetData sheetId="3" refreshError="1">
        <row r="13">
          <cell r="B13" t="str">
            <v>Ecuador</v>
          </cell>
        </row>
        <row r="14">
          <cell r="B14" t="str">
            <v>15 March 2013 18:09:42 hrs</v>
          </cell>
        </row>
        <row r="28">
          <cell r="B28" t="str">
            <v>248</v>
          </cell>
        </row>
        <row r="36">
          <cell r="B36" t="str">
            <v>USD</v>
          </cell>
        </row>
        <row r="37">
          <cell r="B37" t="str">
            <v>EURO</v>
          </cell>
        </row>
        <row r="38">
          <cell r="B38" t="str">
            <v>NC</v>
          </cell>
        </row>
      </sheetData>
      <sheetData sheetId="4" refreshError="1"/>
      <sheetData sheetId="5" refreshError="1"/>
      <sheetData sheetId="6"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Instructions"/>
      <sheetName val="Table 1"/>
      <sheetName val="BUControlSheet"/>
      <sheetName val="Control"/>
      <sheetName val="ValidationSheet"/>
      <sheetName val="VERIFICADOR Table 1"/>
      <sheetName val="Table 1-DL"/>
    </sheetNames>
    <sheetDataSet>
      <sheetData sheetId="0"/>
      <sheetData sheetId="1"/>
      <sheetData sheetId="2"/>
      <sheetData sheetId="3">
        <row r="36">
          <cell r="H36" t="str">
            <v>Thousands</v>
          </cell>
        </row>
        <row r="37">
          <cell r="H37" t="str">
            <v>Millions</v>
          </cell>
        </row>
        <row r="38">
          <cell r="H38" t="str">
            <v>Billions</v>
          </cell>
        </row>
        <row r="39">
          <cell r="H39" t="str">
            <v>Trillions</v>
          </cell>
        </row>
      </sheetData>
      <sheetData sheetId="4"/>
      <sheetData sheetId="5"/>
      <sheetData sheetId="6"/>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 val="CRECIMIENTO DEL CRÉDITO"/>
      <sheetName val="Table"/>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Índice"/>
      <sheetName val="Gráfico 2.1 Agreg Monetarios_"/>
      <sheetName val="Gráfico 2.2 Agreg Monetario "/>
      <sheetName val="Tabla 2.1 RILD Trim"/>
      <sheetName val="Tabla 2.2 RI"/>
      <sheetName val="Gráfico 2.3 RMI RILD RI"/>
      <sheetName val="Gráfico 2.4 RI _BOP"/>
      <sheetName val="Gráfico 2.5 RI _BOP "/>
      <sheetName val="Graf 2.6 Profun. Financiera"/>
      <sheetName val="Gráf 2.7 Captaciones"/>
      <sheetName val="Graf. 2.8 Cartera"/>
      <sheetName val="Gráf 2.9 Cap vs Cart"/>
      <sheetName val="Grafico 2.10 Títulos GC"/>
      <sheetName val="Gráf 2.11 Colocación Inversión"/>
      <sheetName val="Gráf 2.12 Saldos Inversión"/>
      <sheetName val="Tabla 2.4 Balance BCE"/>
      <sheetName val="Gráf 2.13 Tasas de Interés Sucr"/>
      <sheetName val="Gráf 2.14 Tasas de Interés"/>
      <sheetName val="Gráf 2.15 T. Segmento"/>
      <sheetName val="Tabla 2.5 T.I. Max. Segmento"/>
      <sheetName val="Gráf 2.16 RML"/>
      <sheetName val="Gráf 2.17 Composición RML"/>
      <sheetName val="Gráf 2.18 CLD"/>
      <sheetName val="Gráf 2.19 Fondo de Liquidez"/>
      <sheetName val="PI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1">
          <cell r="A1" t="str">
            <v>Año</v>
          </cell>
          <cell r="B1" t="str">
            <v>Fecha</v>
          </cell>
          <cell r="C1" t="str">
            <v>Millones</v>
          </cell>
          <cell r="F1" t="str">
            <v>Año</v>
          </cell>
          <cell r="G1" t="str">
            <v>PIB</v>
          </cell>
        </row>
        <row r="2">
          <cell r="A2">
            <v>2000</v>
          </cell>
          <cell r="B2">
            <v>18318601</v>
          </cell>
          <cell r="C2">
            <v>18318.600999999999</v>
          </cell>
          <cell r="F2">
            <v>1927</v>
          </cell>
          <cell r="G2">
            <v>162.75</v>
          </cell>
        </row>
        <row r="3">
          <cell r="A3">
            <v>2001</v>
          </cell>
          <cell r="B3">
            <v>24468324</v>
          </cell>
          <cell r="C3">
            <v>24468.324000000001</v>
          </cell>
          <cell r="F3">
            <v>1928</v>
          </cell>
          <cell r="G3">
            <v>171.89599999999999</v>
          </cell>
        </row>
        <row r="4">
          <cell r="A4">
            <v>2002</v>
          </cell>
          <cell r="B4">
            <v>28548945</v>
          </cell>
          <cell r="C4">
            <v>28548.945</v>
          </cell>
          <cell r="F4">
            <v>1929</v>
          </cell>
          <cell r="G4">
            <v>181.31100000000001</v>
          </cell>
        </row>
        <row r="5">
          <cell r="A5">
            <v>2003</v>
          </cell>
          <cell r="B5">
            <v>32432858</v>
          </cell>
          <cell r="C5">
            <v>32432.858</v>
          </cell>
          <cell r="F5">
            <v>1930</v>
          </cell>
          <cell r="G5">
            <v>188.30500000000001</v>
          </cell>
        </row>
        <row r="6">
          <cell r="A6">
            <v>2004</v>
          </cell>
          <cell r="B6">
            <v>36591661</v>
          </cell>
          <cell r="C6">
            <v>36591.661</v>
          </cell>
          <cell r="F6">
            <v>1931</v>
          </cell>
          <cell r="G6">
            <v>189.381</v>
          </cell>
        </row>
        <row r="7">
          <cell r="A7">
            <v>2005</v>
          </cell>
          <cell r="B7">
            <v>41507085</v>
          </cell>
          <cell r="C7">
            <v>41507.084999999999</v>
          </cell>
          <cell r="F7">
            <v>1932</v>
          </cell>
          <cell r="G7">
            <v>190.59200000000001</v>
          </cell>
        </row>
        <row r="8">
          <cell r="A8">
            <v>2006</v>
          </cell>
          <cell r="B8">
            <v>46802044</v>
          </cell>
          <cell r="C8">
            <v>46802.044000000002</v>
          </cell>
          <cell r="F8">
            <v>1933</v>
          </cell>
          <cell r="G8">
            <v>194.762</v>
          </cell>
        </row>
        <row r="9">
          <cell r="A9">
            <v>2007</v>
          </cell>
          <cell r="B9">
            <v>51007777</v>
          </cell>
          <cell r="C9">
            <v>51007.777000000002</v>
          </cell>
          <cell r="F9">
            <v>1934</v>
          </cell>
          <cell r="G9">
            <v>199.066</v>
          </cell>
        </row>
        <row r="10">
          <cell r="A10">
            <v>2008</v>
          </cell>
          <cell r="B10">
            <v>61762635</v>
          </cell>
          <cell r="C10">
            <v>61762.635000000002</v>
          </cell>
          <cell r="F10">
            <v>1935</v>
          </cell>
          <cell r="G10">
            <v>204.17699999999999</v>
          </cell>
        </row>
        <row r="11">
          <cell r="A11">
            <v>2009</v>
          </cell>
          <cell r="B11">
            <v>62519686</v>
          </cell>
          <cell r="C11">
            <v>62519.686000000002</v>
          </cell>
          <cell r="F11">
            <v>1936</v>
          </cell>
          <cell r="G11">
            <v>211.17099999999999</v>
          </cell>
        </row>
        <row r="12">
          <cell r="A12">
            <v>2010</v>
          </cell>
          <cell r="B12">
            <v>69555367</v>
          </cell>
          <cell r="C12">
            <v>69555.366999999998</v>
          </cell>
          <cell r="F12">
            <v>1937</v>
          </cell>
          <cell r="G12">
            <v>217.89599999999999</v>
          </cell>
        </row>
        <row r="13">
          <cell r="A13">
            <v>2011</v>
          </cell>
          <cell r="B13">
            <v>79276664</v>
          </cell>
          <cell r="C13">
            <v>79276.664000000004</v>
          </cell>
          <cell r="F13">
            <v>1938</v>
          </cell>
          <cell r="G13">
            <v>225.697</v>
          </cell>
        </row>
        <row r="14">
          <cell r="A14">
            <v>2012</v>
          </cell>
          <cell r="B14">
            <v>87924544</v>
          </cell>
          <cell r="C14">
            <v>87924.543999999994</v>
          </cell>
          <cell r="F14">
            <v>1939</v>
          </cell>
          <cell r="G14">
            <v>233.22499999999999</v>
          </cell>
        </row>
        <row r="15">
          <cell r="A15">
            <v>2013</v>
          </cell>
          <cell r="B15">
            <v>95129659</v>
          </cell>
          <cell r="C15">
            <v>95129.659</v>
          </cell>
          <cell r="F15">
            <v>1940</v>
          </cell>
          <cell r="G15">
            <v>307.36099999999999</v>
          </cell>
        </row>
        <row r="16">
          <cell r="A16">
            <v>2014</v>
          </cell>
          <cell r="B16">
            <v>101726331</v>
          </cell>
          <cell r="C16">
            <v>101726.33100000001</v>
          </cell>
          <cell r="F16">
            <v>1941</v>
          </cell>
          <cell r="G16">
            <v>347.63</v>
          </cell>
        </row>
        <row r="17">
          <cell r="A17">
            <v>2015</v>
          </cell>
          <cell r="B17">
            <v>99290381</v>
          </cell>
          <cell r="C17">
            <v>99290.380999999994</v>
          </cell>
          <cell r="F17">
            <v>1942</v>
          </cell>
          <cell r="G17">
            <v>378.37</v>
          </cell>
        </row>
        <row r="18">
          <cell r="A18">
            <v>2016</v>
          </cell>
          <cell r="B18">
            <v>99937696</v>
          </cell>
          <cell r="C18">
            <v>99937.695999999996</v>
          </cell>
          <cell r="F18">
            <v>1943</v>
          </cell>
          <cell r="G18">
            <v>472.56400000000002</v>
          </cell>
        </row>
        <row r="19">
          <cell r="A19">
            <v>2017</v>
          </cell>
          <cell r="B19">
            <v>104295862</v>
          </cell>
          <cell r="C19">
            <v>104295.86199999999</v>
          </cell>
          <cell r="F19">
            <v>1944</v>
          </cell>
          <cell r="G19">
            <v>566.904</v>
          </cell>
        </row>
        <row r="20">
          <cell r="A20">
            <v>2018</v>
          </cell>
          <cell r="B20">
            <v>107562008</v>
          </cell>
          <cell r="C20">
            <v>107562.008</v>
          </cell>
          <cell r="F20">
            <v>1945</v>
          </cell>
          <cell r="G20">
            <v>580.94200000000001</v>
          </cell>
        </row>
        <row r="21">
          <cell r="A21">
            <v>2019</v>
          </cell>
          <cell r="B21">
            <v>107435665</v>
          </cell>
          <cell r="C21">
            <v>107435.66499999999</v>
          </cell>
          <cell r="F21">
            <v>1946</v>
          </cell>
          <cell r="G21">
            <v>669.23099999999999</v>
          </cell>
        </row>
        <row r="22">
          <cell r="A22">
            <v>2020</v>
          </cell>
          <cell r="B22">
            <v>96512458</v>
          </cell>
          <cell r="C22">
            <v>96512.457999999999</v>
          </cell>
          <cell r="F22">
            <v>1947</v>
          </cell>
          <cell r="G22">
            <v>747.24300000000005</v>
          </cell>
        </row>
        <row r="23">
          <cell r="F23">
            <v>1948</v>
          </cell>
          <cell r="G23">
            <v>953.79</v>
          </cell>
        </row>
        <row r="24">
          <cell r="F24">
            <v>1949</v>
          </cell>
          <cell r="G24">
            <v>1020.497</v>
          </cell>
        </row>
        <row r="25">
          <cell r="F25">
            <v>1950</v>
          </cell>
          <cell r="G25">
            <v>1109</v>
          </cell>
        </row>
        <row r="26">
          <cell r="F26">
            <v>1951</v>
          </cell>
          <cell r="G26">
            <v>1071.6880000000001</v>
          </cell>
        </row>
        <row r="27">
          <cell r="F27">
            <v>1952</v>
          </cell>
          <cell r="G27">
            <v>1218.864</v>
          </cell>
        </row>
        <row r="28">
          <cell r="F28">
            <v>1953</v>
          </cell>
          <cell r="G28">
            <v>1291.415</v>
          </cell>
        </row>
        <row r="29">
          <cell r="F29">
            <v>1954</v>
          </cell>
          <cell r="G29">
            <v>1434.4449999999999</v>
          </cell>
        </row>
        <row r="30">
          <cell r="F30">
            <v>1955</v>
          </cell>
          <cell r="G30">
            <v>1521.5070000000001</v>
          </cell>
        </row>
        <row r="31">
          <cell r="F31">
            <v>1956</v>
          </cell>
          <cell r="G31">
            <v>1552.6</v>
          </cell>
        </row>
        <row r="32">
          <cell r="F32">
            <v>1957</v>
          </cell>
          <cell r="G32">
            <v>1656.2449999999999</v>
          </cell>
        </row>
        <row r="33">
          <cell r="F33">
            <v>1958</v>
          </cell>
          <cell r="G33">
            <v>1712.213</v>
          </cell>
        </row>
        <row r="34">
          <cell r="F34">
            <v>1959</v>
          </cell>
          <cell r="G34">
            <v>1790.9829999999999</v>
          </cell>
        </row>
        <row r="35">
          <cell r="F35">
            <v>1960</v>
          </cell>
          <cell r="G35">
            <v>1944.377</v>
          </cell>
        </row>
        <row r="36">
          <cell r="F36">
            <v>1961</v>
          </cell>
          <cell r="G36">
            <v>1880.117</v>
          </cell>
        </row>
        <row r="37">
          <cell r="F37">
            <v>1962</v>
          </cell>
          <cell r="G37">
            <v>1840.732</v>
          </cell>
        </row>
        <row r="38">
          <cell r="F38">
            <v>1963</v>
          </cell>
          <cell r="G38">
            <v>2002.4179999999999</v>
          </cell>
        </row>
        <row r="39">
          <cell r="F39">
            <v>1964</v>
          </cell>
          <cell r="G39">
            <v>2228.364</v>
          </cell>
        </row>
        <row r="40">
          <cell r="F40">
            <v>1965</v>
          </cell>
          <cell r="G40">
            <v>2385.904</v>
          </cell>
        </row>
        <row r="41">
          <cell r="F41">
            <v>1966</v>
          </cell>
          <cell r="G41">
            <v>2428.145</v>
          </cell>
        </row>
        <row r="42">
          <cell r="F42">
            <v>1967</v>
          </cell>
          <cell r="G42">
            <v>2552.3719999999998</v>
          </cell>
        </row>
        <row r="43">
          <cell r="F43">
            <v>1968</v>
          </cell>
          <cell r="G43">
            <v>2580.9430000000002</v>
          </cell>
        </row>
        <row r="44">
          <cell r="F44">
            <v>1969</v>
          </cell>
          <cell r="G44">
            <v>3110.6750000000002</v>
          </cell>
        </row>
        <row r="45">
          <cell r="F45">
            <v>1970</v>
          </cell>
          <cell r="G45">
            <v>2861.1320000000001</v>
          </cell>
        </row>
        <row r="46">
          <cell r="F46">
            <v>1971</v>
          </cell>
          <cell r="G46">
            <v>2752.9</v>
          </cell>
        </row>
        <row r="47">
          <cell r="F47">
            <v>1972</v>
          </cell>
          <cell r="G47">
            <v>3184.46</v>
          </cell>
        </row>
        <row r="48">
          <cell r="F48">
            <v>1973</v>
          </cell>
          <cell r="G48">
            <v>3889.89</v>
          </cell>
        </row>
        <row r="49">
          <cell r="F49">
            <v>1974</v>
          </cell>
          <cell r="G49">
            <v>6596.0959999999995</v>
          </cell>
        </row>
        <row r="50">
          <cell r="F50">
            <v>1975</v>
          </cell>
          <cell r="G50">
            <v>7727.9709999999995</v>
          </cell>
        </row>
        <row r="51">
          <cell r="F51">
            <v>1976</v>
          </cell>
          <cell r="G51">
            <v>9087.5660000000007</v>
          </cell>
        </row>
        <row r="52">
          <cell r="F52">
            <v>1977</v>
          </cell>
          <cell r="G52">
            <v>11021.061</v>
          </cell>
        </row>
        <row r="53">
          <cell r="F53">
            <v>1978</v>
          </cell>
          <cell r="G53">
            <v>11916.787</v>
          </cell>
        </row>
        <row r="54">
          <cell r="F54">
            <v>1979</v>
          </cell>
          <cell r="G54">
            <v>14168.370999999999</v>
          </cell>
        </row>
        <row r="55">
          <cell r="F55">
            <v>1980</v>
          </cell>
          <cell r="G55">
            <v>17872.942999999999</v>
          </cell>
        </row>
        <row r="56">
          <cell r="F56">
            <v>1981</v>
          </cell>
          <cell r="G56">
            <v>21800.312000000002</v>
          </cell>
        </row>
        <row r="57">
          <cell r="F57">
            <v>1982</v>
          </cell>
          <cell r="G57">
            <v>19920.3</v>
          </cell>
        </row>
        <row r="58">
          <cell r="F58">
            <v>1983</v>
          </cell>
          <cell r="G58">
            <v>17144.260999999999</v>
          </cell>
        </row>
        <row r="59">
          <cell r="F59">
            <v>1984</v>
          </cell>
          <cell r="G59">
            <v>16904.407999999999</v>
          </cell>
        </row>
        <row r="60">
          <cell r="F60">
            <v>1985</v>
          </cell>
          <cell r="G60">
            <v>17140.874</v>
          </cell>
        </row>
        <row r="61">
          <cell r="F61">
            <v>1986</v>
          </cell>
          <cell r="G61">
            <v>15306.803</v>
          </cell>
        </row>
        <row r="62">
          <cell r="F62">
            <v>1987</v>
          </cell>
          <cell r="G62">
            <v>13938.746999999999</v>
          </cell>
        </row>
        <row r="63">
          <cell r="F63">
            <v>1988</v>
          </cell>
          <cell r="G63">
            <v>13045.63</v>
          </cell>
        </row>
        <row r="64">
          <cell r="F64">
            <v>1989</v>
          </cell>
          <cell r="G64">
            <v>13884.17</v>
          </cell>
        </row>
        <row r="65">
          <cell r="F65">
            <v>1990</v>
          </cell>
          <cell r="G65">
            <v>15231.973</v>
          </cell>
        </row>
        <row r="66">
          <cell r="F66">
            <v>1991</v>
          </cell>
          <cell r="G66">
            <v>16980.041000000001</v>
          </cell>
        </row>
        <row r="67">
          <cell r="F67">
            <v>1992</v>
          </cell>
          <cell r="G67">
            <v>18085.190999999999</v>
          </cell>
        </row>
        <row r="68">
          <cell r="F68">
            <v>1993</v>
          </cell>
          <cell r="G68">
            <v>18929.248</v>
          </cell>
        </row>
        <row r="69">
          <cell r="F69">
            <v>1994</v>
          </cell>
          <cell r="G69">
            <v>22697.319</v>
          </cell>
        </row>
        <row r="70">
          <cell r="F70">
            <v>1995</v>
          </cell>
          <cell r="G70">
            <v>24420.668000000001</v>
          </cell>
        </row>
        <row r="71">
          <cell r="F71">
            <v>1996</v>
          </cell>
          <cell r="G71">
            <v>25213.78</v>
          </cell>
        </row>
        <row r="72">
          <cell r="F72">
            <v>1997</v>
          </cell>
          <cell r="G72">
            <v>28147.972000000002</v>
          </cell>
        </row>
        <row r="73">
          <cell r="F73">
            <v>1998</v>
          </cell>
          <cell r="G73">
            <v>27967.905999999999</v>
          </cell>
        </row>
        <row r="74">
          <cell r="F74">
            <v>1999</v>
          </cell>
          <cell r="G74">
            <v>19635.45</v>
          </cell>
        </row>
        <row r="75">
          <cell r="F75">
            <v>2000</v>
          </cell>
          <cell r="G75">
            <v>18318.600999999999</v>
          </cell>
        </row>
        <row r="76">
          <cell r="F76">
            <v>2001</v>
          </cell>
          <cell r="G76">
            <v>24468.324000000001</v>
          </cell>
        </row>
        <row r="77">
          <cell r="F77">
            <v>2002</v>
          </cell>
          <cell r="G77">
            <v>28548.945</v>
          </cell>
        </row>
        <row r="78">
          <cell r="F78">
            <v>2003</v>
          </cell>
          <cell r="G78">
            <v>32432.858</v>
          </cell>
        </row>
        <row r="79">
          <cell r="F79">
            <v>2004</v>
          </cell>
          <cell r="G79">
            <v>36591.661</v>
          </cell>
        </row>
        <row r="80">
          <cell r="F80">
            <v>2005</v>
          </cell>
          <cell r="G80">
            <v>41507.084999999999</v>
          </cell>
        </row>
        <row r="81">
          <cell r="F81">
            <v>2006</v>
          </cell>
          <cell r="G81">
            <v>46802.044000000002</v>
          </cell>
        </row>
        <row r="82">
          <cell r="F82">
            <v>2007</v>
          </cell>
          <cell r="G82">
            <v>51007.777000000002</v>
          </cell>
        </row>
        <row r="83">
          <cell r="F83">
            <v>2008</v>
          </cell>
          <cell r="G83">
            <v>61762.635000000002</v>
          </cell>
        </row>
        <row r="84">
          <cell r="F84">
            <v>2009</v>
          </cell>
          <cell r="G84">
            <v>62519.686000000002</v>
          </cell>
        </row>
        <row r="85">
          <cell r="F85">
            <v>2010</v>
          </cell>
          <cell r="G85">
            <v>69555.366999999998</v>
          </cell>
        </row>
        <row r="86">
          <cell r="F86">
            <v>2011</v>
          </cell>
          <cell r="G86">
            <v>79276.664000000004</v>
          </cell>
        </row>
        <row r="87">
          <cell r="F87">
            <v>2012</v>
          </cell>
          <cell r="G87">
            <v>87924.543999999994</v>
          </cell>
        </row>
        <row r="88">
          <cell r="F88">
            <v>2013</v>
          </cell>
          <cell r="G88">
            <v>95129.659</v>
          </cell>
        </row>
        <row r="89">
          <cell r="F89">
            <v>2014</v>
          </cell>
          <cell r="G89">
            <v>101726.33100000001</v>
          </cell>
        </row>
        <row r="90">
          <cell r="F90">
            <v>2015</v>
          </cell>
          <cell r="G90">
            <v>99290.380999999994</v>
          </cell>
        </row>
        <row r="91">
          <cell r="F91">
            <v>2016</v>
          </cell>
          <cell r="G91">
            <v>99937.695999999996</v>
          </cell>
        </row>
        <row r="92">
          <cell r="F92">
            <v>2017</v>
          </cell>
          <cell r="G92">
            <v>104295.86199999999</v>
          </cell>
        </row>
        <row r="93">
          <cell r="F93">
            <v>2018</v>
          </cell>
          <cell r="G93">
            <v>107562.008</v>
          </cell>
        </row>
      </sheetData>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r:id="rId1" refreshedBy="USUARIO" refreshedDate="44098.327467013885" createdVersion="6" refreshedVersion="6" minRefreshableVersion="3" recordCount="249">
  <cacheSource type="worksheet">
    <worksheetSource ref="A1:U1048576" sheet="Gráfico 2.1"/>
  </cacheSource>
  <cacheFields count="21">
    <cacheField name="Período" numFmtId="0">
      <sharedItems containsNonDate="0" containsDate="1" containsString="0" containsBlank="1" minDate="2000-01-01T00:00:00" maxDate="2020-06-02T00:00:00" count="247">
        <d v="2000-01-01T00:00:00"/>
        <d v="2000-02-01T00:00:00"/>
        <d v="2000-03-01T00:00:00"/>
        <d v="2000-04-01T00:00:00"/>
        <d v="2000-05-01T00:00:00"/>
        <d v="2000-06-01T00:00:00"/>
        <d v="2000-07-01T00:00:00"/>
        <d v="2000-08-01T00:00:00"/>
        <d v="2000-09-01T00:00:00"/>
        <d v="2000-10-01T00:00:00"/>
        <d v="2000-11-01T00:00:00"/>
        <d v="2000-12-01T00:00:00"/>
        <d v="2001-01-01T00:00:00"/>
        <d v="2001-02-01T00:00:00"/>
        <d v="2001-03-01T00:00:00"/>
        <d v="2001-04-01T00:00:00"/>
        <d v="2001-05-01T00:00:00"/>
        <d v="2001-06-01T00:00:00"/>
        <d v="2001-07-01T00:00:00"/>
        <d v="2001-08-01T00:00:00"/>
        <d v="2001-09-01T00:00:00"/>
        <d v="2001-10-01T00:00:00"/>
        <d v="2001-11-01T00:00:00"/>
        <d v="2001-12-01T00:00:00"/>
        <d v="2002-01-01T00:00:00"/>
        <d v="2002-02-01T00:00:00"/>
        <d v="2002-03-01T00:00:00"/>
        <d v="2002-04-01T00:00:00"/>
        <d v="2002-05-01T00:00:00"/>
        <d v="2002-06-01T00:00:00"/>
        <d v="2002-07-01T00:00:00"/>
        <d v="2002-08-01T00:00:00"/>
        <d v="2002-09-01T00:00:00"/>
        <d v="2002-10-01T00:00:00"/>
        <d v="2002-11-01T00:00:00"/>
        <d v="2002-12-01T00:00:00"/>
        <d v="2003-01-01T00:00:00"/>
        <d v="2003-02-01T00:00:00"/>
        <d v="2003-03-01T00:00:00"/>
        <d v="2003-04-01T00:00:00"/>
        <d v="2003-05-01T00:00:00"/>
        <d v="2003-06-01T00:00:00"/>
        <d v="2003-07-01T00:00:00"/>
        <d v="2003-08-01T00:00:00"/>
        <d v="2003-09-01T00:00:00"/>
        <d v="2003-10-01T00:00:00"/>
        <d v="2003-11-01T00:00:00"/>
        <d v="2003-12-01T00:00:00"/>
        <d v="2004-01-01T00:00:00"/>
        <d v="2004-02-01T00:00:00"/>
        <d v="2004-03-01T00:00:00"/>
        <d v="2004-04-01T00:00:00"/>
        <d v="2004-05-01T00:00:00"/>
        <d v="2004-06-01T00:00:00"/>
        <d v="2004-07-01T00:00:00"/>
        <d v="2004-08-01T00:00:00"/>
        <d v="2004-09-01T00:00:00"/>
        <d v="2004-10-01T00:00:00"/>
        <d v="2004-11-01T00:00:00"/>
        <d v="2004-12-01T00:00:00"/>
        <d v="2005-01-01T00:00:00"/>
        <d v="2005-02-01T00:00:00"/>
        <d v="2005-03-01T00:00:00"/>
        <d v="2005-04-01T00:00:00"/>
        <d v="2005-05-01T00:00:00"/>
        <d v="2005-06-01T00:00:00"/>
        <d v="2005-07-01T00:00:00"/>
        <d v="2005-08-01T00:00:00"/>
        <d v="2005-09-01T00:00:00"/>
        <d v="2005-10-01T00:00:00"/>
        <d v="2005-11-01T00:00:00"/>
        <d v="2005-12-01T00:00:00"/>
        <d v="2006-01-01T00:00:00"/>
        <d v="2006-02-01T00:00:00"/>
        <d v="2006-03-01T00:00:00"/>
        <d v="2006-04-01T00:00:00"/>
        <d v="2006-05-01T00:00:00"/>
        <d v="2006-06-01T00:00:00"/>
        <d v="2006-07-01T00:00:00"/>
        <d v="2006-08-01T00:00:00"/>
        <d v="2006-09-01T00:00:00"/>
        <d v="2006-10-01T00:00:00"/>
        <d v="2006-11-01T00:00:00"/>
        <d v="2006-12-01T00:00:00"/>
        <d v="2007-01-01T00:00:00"/>
        <d v="2007-02-01T00:00:00"/>
        <d v="2007-03-01T00:00:00"/>
        <d v="2007-04-01T00:00:00"/>
        <d v="2007-05-01T00:00:00"/>
        <d v="2007-06-01T00:00:00"/>
        <d v="2007-07-01T00:00:00"/>
        <d v="2007-08-01T00:00:00"/>
        <d v="2007-09-01T00:00:00"/>
        <d v="2007-10-01T00:00:00"/>
        <d v="2007-11-01T00:00:00"/>
        <d v="2007-12-01T00:00:00"/>
        <d v="2008-01-01T00:00:00"/>
        <d v="2008-02-01T00:00:00"/>
        <d v="2008-03-01T00:00:00"/>
        <d v="2008-04-01T00:00:00"/>
        <d v="2008-05-01T00:00:00"/>
        <d v="2008-06-01T00:00:00"/>
        <d v="2008-07-01T00:00:00"/>
        <d v="2008-08-01T00:00:00"/>
        <d v="2008-09-01T00:00:00"/>
        <d v="2008-10-01T00:00:00"/>
        <d v="2008-11-01T00:00:00"/>
        <d v="2008-12-01T00:00:00"/>
        <d v="2009-01-01T00:00:00"/>
        <d v="2009-02-01T00:00:00"/>
        <d v="2009-03-01T00:00:00"/>
        <d v="2009-04-01T00:00:00"/>
        <d v="2009-05-01T00:00:00"/>
        <d v="2009-06-01T00:00:00"/>
        <d v="2009-07-01T00:00:00"/>
        <d v="2009-08-01T00:00:00"/>
        <d v="2009-09-01T00:00:00"/>
        <d v="2009-10-01T00:00:00"/>
        <d v="2009-11-01T00:00:00"/>
        <d v="2009-12-01T00:00:00"/>
        <d v="2010-01-01T00:00:00"/>
        <d v="2010-02-01T00:00:00"/>
        <d v="2010-03-01T00:00:00"/>
        <d v="2010-04-01T00:00:00"/>
        <d v="2010-05-01T00:00:00"/>
        <d v="2010-06-01T00:00:00"/>
        <d v="2010-07-01T00:00:00"/>
        <d v="2010-08-01T00:00:00"/>
        <d v="2010-09-01T00:00:00"/>
        <d v="2010-10-01T00:00:00"/>
        <d v="2010-11-01T00:00:00"/>
        <d v="2010-12-01T00:00:00"/>
        <d v="2011-01-01T00:00:00"/>
        <d v="2011-02-01T00:00:00"/>
        <d v="2011-03-01T00:00:00"/>
        <d v="2011-04-01T00:00:00"/>
        <d v="2011-05-01T00:00:00"/>
        <d v="2011-06-01T00:00:00"/>
        <d v="2011-07-01T00:00:00"/>
        <d v="2011-08-01T00:00:00"/>
        <d v="2011-09-01T00:00:00"/>
        <d v="2011-10-01T00:00:00"/>
        <d v="2011-11-01T00:00:00"/>
        <d v="2011-12-01T00:00:00"/>
        <d v="2012-01-01T00:00:00"/>
        <d v="2012-02-01T00:00:00"/>
        <d v="2012-03-01T00:00:00"/>
        <d v="2012-04-01T00:00:00"/>
        <d v="2012-05-01T00:00:00"/>
        <d v="2012-06-01T00:00:00"/>
        <d v="2012-07-01T00:00:00"/>
        <d v="2012-08-01T00:00:00"/>
        <d v="2012-09-01T00:00:00"/>
        <d v="2012-10-01T00:00:00"/>
        <d v="2012-11-01T00:00:00"/>
        <d v="2012-12-01T00:00:00"/>
        <d v="2013-01-01T00:00:00"/>
        <d v="2013-02-01T00:00:00"/>
        <d v="2013-03-01T00:00:00"/>
        <d v="2013-04-01T00:00:00"/>
        <d v="2013-05-01T00:00:00"/>
        <d v="2013-06-01T00:00:00"/>
        <d v="2013-07-01T00:00:00"/>
        <d v="2013-08-01T00:00:00"/>
        <d v="2013-09-01T00:00:00"/>
        <d v="2013-10-01T00:00:00"/>
        <d v="2013-11-01T00:00:00"/>
        <d v="2013-12-01T00:00:00"/>
        <d v="2014-01-01T00:00:00"/>
        <d v="2014-02-01T00:00:00"/>
        <d v="2014-03-01T00:00:00"/>
        <d v="2014-04-01T00:00:00"/>
        <d v="2014-05-01T00:00:00"/>
        <d v="2014-06-01T00:00:00"/>
        <d v="2014-07-01T00:00:00"/>
        <d v="2014-08-01T00:00:00"/>
        <d v="2014-09-01T00:00:00"/>
        <d v="2014-10-01T00:00:00"/>
        <d v="2014-11-01T00:00:00"/>
        <d v="2014-12-01T00:00:00"/>
        <d v="2015-01-01T00:00:00"/>
        <d v="2015-02-01T00:00:00"/>
        <d v="2015-03-01T00:00:00"/>
        <d v="2015-04-01T00:00:00"/>
        <d v="2015-05-01T00:00:00"/>
        <d v="2015-06-01T00:00:00"/>
        <d v="2015-07-01T00:00:00"/>
        <d v="2015-08-01T00:00:00"/>
        <d v="2015-09-01T00:00:00"/>
        <d v="2015-10-01T00:00:00"/>
        <d v="2015-11-01T00:00:00"/>
        <d v="2015-12-01T00:00:00"/>
        <d v="2016-01-01T00:00:00"/>
        <d v="2016-02-01T00:00:00"/>
        <d v="2016-03-01T00:00:00"/>
        <d v="2016-04-01T00:00:00"/>
        <d v="2016-05-01T00:00:00"/>
        <d v="2016-06-01T00:00:00"/>
        <d v="2016-07-01T00:00:00"/>
        <d v="2016-08-01T00:00:00"/>
        <d v="2016-09-01T00:00:00"/>
        <d v="2016-10-01T00:00:00"/>
        <d v="2016-11-01T00:00:00"/>
        <d v="2016-12-01T00:00:00"/>
        <d v="2017-01-01T00:00:00"/>
        <d v="2017-02-01T00:00:00"/>
        <d v="2017-03-01T00:00:00"/>
        <d v="2017-04-01T00:00:00"/>
        <d v="2017-05-01T00:00:00"/>
        <d v="2017-06-01T00:00:00"/>
        <d v="2017-07-01T00:00:00"/>
        <d v="2017-08-01T00:00:00"/>
        <d v="2017-09-01T00:00:00"/>
        <d v="2017-10-01T00:00:00"/>
        <d v="2017-11-01T00:00:00"/>
        <d v="2017-12-01T00:00:00"/>
        <d v="2018-01-01T00:00:00"/>
        <d v="2018-02-01T00:00:00"/>
        <d v="2018-03-01T00:00:00"/>
        <d v="2018-04-01T00:00:00"/>
        <d v="2018-05-01T00:00:00"/>
        <d v="2018-06-01T00:00:00"/>
        <d v="2018-07-01T00:00:00"/>
        <d v="2018-08-01T00:00:00"/>
        <d v="2018-09-01T00:00:00"/>
        <d v="2018-10-01T00:00:00"/>
        <d v="2018-11-01T00:00:00"/>
        <d v="2018-12-01T00:00:00"/>
        <d v="2019-01-01T00:00:00"/>
        <d v="2019-02-01T00:00:00"/>
        <d v="2019-03-01T00:00:00"/>
        <d v="2019-04-01T00:00:00"/>
        <d v="2019-05-01T00:00:00"/>
        <d v="2019-06-01T00:00:00"/>
        <d v="2019-07-01T00:00:00"/>
        <d v="2019-08-01T00:00:00"/>
        <d v="2019-09-01T00:00:00"/>
        <d v="2019-10-01T00:00:00"/>
        <d v="2019-11-01T00:00:00"/>
        <d v="2019-12-01T00:00:00"/>
        <d v="2020-01-01T00:00:00"/>
        <d v="2020-02-01T00:00:00"/>
        <d v="2020-03-01T00:00:00"/>
        <d v="2020-04-01T00:00:00"/>
        <d v="2020-05-01T00:00:00"/>
        <d v="2020-06-01T00:00:00"/>
        <m/>
      </sharedItems>
    </cacheField>
    <cacheField name="mes" numFmtId="0">
      <sharedItems containsString="0" containsBlank="1" containsNumber="1" containsInteger="1" minValue="1" maxValue="12" count="13">
        <n v="1"/>
        <n v="2"/>
        <n v="3"/>
        <n v="4"/>
        <n v="5"/>
        <n v="6"/>
        <n v="7"/>
        <n v="8"/>
        <n v="9"/>
        <n v="10"/>
        <n v="11"/>
        <n v="12"/>
        <m/>
      </sharedItems>
    </cacheField>
    <cacheField name="año" numFmtId="0">
      <sharedItems containsString="0" containsBlank="1" containsNumber="1" containsInteger="1" minValue="2000" maxValue="2020" count="22">
        <n v="2000"/>
        <n v="2001"/>
        <n v="2002"/>
        <n v="2003"/>
        <n v="2004"/>
        <n v="2005"/>
        <n v="2006"/>
        <n v="2007"/>
        <n v="2008"/>
        <n v="2009"/>
        <n v="2010"/>
        <n v="2011"/>
        <n v="2012"/>
        <n v="2013"/>
        <n v="2014"/>
        <n v="2015"/>
        <n v="2016"/>
        <n v="2017"/>
        <n v="2018"/>
        <n v="2019"/>
        <n v="2020"/>
        <m/>
      </sharedItems>
    </cacheField>
    <cacheField name="Trimestre" numFmtId="0">
      <sharedItems containsBlank="1"/>
    </cacheField>
    <cacheField name="Especies monetarias en circulación EMC" numFmtId="0">
      <sharedItems containsString="0" containsBlank="1" containsNumber="1" minValue="530.41999999999996" maxValue="18209.894039999996"/>
    </cacheField>
    <cacheField name="Moneda Fraccionaria" numFmtId="0">
      <sharedItems containsString="0" containsBlank="1" containsNumber="1" minValue="0" maxValue="89.385706999999996"/>
    </cacheField>
    <cacheField name="Dinero Electrónico" numFmtId="0">
      <sharedItems containsString="0" containsBlank="1" containsNumber="1" minValue="0" maxValue="11.315105000000001"/>
    </cacheField>
    <cacheField name="Depósitos a la vista " numFmtId="0">
      <sharedItems containsString="0" containsBlank="1" containsNumber="1" minValue="533.76" maxValue="9636.68"/>
    </cacheField>
    <cacheField name="Oferta monetaria M1" numFmtId="0">
      <sharedItems containsString="0" containsBlank="1" containsNumber="1" minValue="1069.99" maxValue="27401.060168999997"/>
    </cacheField>
    <cacheField name="Depósitos a plazo o Cuasidinero " numFmtId="0">
      <sharedItems containsString="0" containsBlank="1" containsNumber="1" minValue="2199.92" maxValue="32050.899999999998"/>
    </cacheField>
    <cacheField name="Liquidez total M2" numFmtId="0">
      <sharedItems containsString="0" containsBlank="1" containsNumber="1" minValue="3278.42" maxValue="59394.000168999992"/>
    </cacheField>
    <cacheField name="Reservas Bancarias (6) " numFmtId="0">
      <sharedItems containsString="0" containsBlank="1" containsNumber="1" minValue="124.58" maxValue="6044.0527970000003"/>
    </cacheField>
    <cacheField name="Caja BCE" numFmtId="0">
      <sharedItems containsString="0" containsBlank="1" containsNumber="1" minValue="18.856210000000001" maxValue="1108.461104"/>
    </cacheField>
    <cacheField name="Caja OSD" numFmtId="0">
      <sharedItems containsString="0" containsBlank="1" containsNumber="1" minValue="85.54" maxValue="1904.73"/>
    </cacheField>
    <cacheField name="BASE MONETARIA BM (7)" numFmtId="0">
      <sharedItems containsString="0" containsBlank="1" containsNumber="1" minValue="839.39" maxValue="26076.355662999995"/>
    </cacheField>
    <cacheField name="Multiplicador  M1/BM (8)" numFmtId="0">
      <sharedItems containsString="0" containsBlank="1" containsNumber="1" minValue="1.0407313546312402" maxValue="1.6822864544548932"/>
    </cacheField>
    <cacheField name="Multiplicador M2/BM" numFmtId="0">
      <sharedItems containsString="0" containsBlank="1" containsNumber="1" minValue="2.1702258018466938" maxValue="3.9938407653176711"/>
    </cacheField>
    <cacheField name="pib" numFmtId="0">
      <sharedItems containsString="0" containsBlank="1" containsNumber="1" minValue="18318.600999999999" maxValue="107562.008"/>
    </cacheField>
    <cacheField name="M1/PIB" numFmtId="0">
      <sharedItems containsString="0" containsBlank="1" containsNumber="1" minValue="5.8410028145708295E-2" maxValue="0.28391215742324166"/>
    </cacheField>
    <cacheField name="M2/PIB" numFmtId="0">
      <sharedItems containsString="0" containsBlank="1" containsNumber="1" minValue="0.17896672349597004" maxValue="0.6154024195404908"/>
    </cacheField>
    <cacheField name="EMC/PIB" numFmtId="0">
      <sharedItems containsString="0" containsBlank="1" containsNumber="1" minValue="2.8955267926846596E-2" maxValue="0.18867920698900856"/>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USUARIO" refreshedDate="44098.347138541663" createdVersion="6" refreshedVersion="6" minRefreshableVersion="3" recordCount="249">
  <cacheSource type="worksheet">
    <worksheetSource ref="A1:Y1048576" sheet="Gráfico 2.1"/>
  </cacheSource>
  <cacheFields count="25">
    <cacheField name="Período" numFmtId="0">
      <sharedItems containsNonDate="0" containsDate="1" containsString="0" containsBlank="1" minDate="2000-01-01T00:00:00" maxDate="2020-06-02T00:00:00" count="247">
        <d v="2000-01-01T00:00:00"/>
        <d v="2000-02-01T00:00:00"/>
        <d v="2000-03-01T00:00:00"/>
        <d v="2000-04-01T00:00:00"/>
        <d v="2000-05-01T00:00:00"/>
        <d v="2000-06-01T00:00:00"/>
        <d v="2000-07-01T00:00:00"/>
        <d v="2000-08-01T00:00:00"/>
        <d v="2000-09-01T00:00:00"/>
        <d v="2000-10-01T00:00:00"/>
        <d v="2000-11-01T00:00:00"/>
        <d v="2000-12-01T00:00:00"/>
        <d v="2001-01-01T00:00:00"/>
        <d v="2001-02-01T00:00:00"/>
        <d v="2001-03-01T00:00:00"/>
        <d v="2001-04-01T00:00:00"/>
        <d v="2001-05-01T00:00:00"/>
        <d v="2001-06-01T00:00:00"/>
        <d v="2001-07-01T00:00:00"/>
        <d v="2001-08-01T00:00:00"/>
        <d v="2001-09-01T00:00:00"/>
        <d v="2001-10-01T00:00:00"/>
        <d v="2001-11-01T00:00:00"/>
        <d v="2001-12-01T00:00:00"/>
        <d v="2002-01-01T00:00:00"/>
        <d v="2002-02-01T00:00:00"/>
        <d v="2002-03-01T00:00:00"/>
        <d v="2002-04-01T00:00:00"/>
        <d v="2002-05-01T00:00:00"/>
        <d v="2002-06-01T00:00:00"/>
        <d v="2002-07-01T00:00:00"/>
        <d v="2002-08-01T00:00:00"/>
        <d v="2002-09-01T00:00:00"/>
        <d v="2002-10-01T00:00:00"/>
        <d v="2002-11-01T00:00:00"/>
        <d v="2002-12-01T00:00:00"/>
        <d v="2003-01-01T00:00:00"/>
        <d v="2003-02-01T00:00:00"/>
        <d v="2003-03-01T00:00:00"/>
        <d v="2003-04-01T00:00:00"/>
        <d v="2003-05-01T00:00:00"/>
        <d v="2003-06-01T00:00:00"/>
        <d v="2003-07-01T00:00:00"/>
        <d v="2003-08-01T00:00:00"/>
        <d v="2003-09-01T00:00:00"/>
        <d v="2003-10-01T00:00:00"/>
        <d v="2003-11-01T00:00:00"/>
        <d v="2003-12-01T00:00:00"/>
        <d v="2004-01-01T00:00:00"/>
        <d v="2004-02-01T00:00:00"/>
        <d v="2004-03-01T00:00:00"/>
        <d v="2004-04-01T00:00:00"/>
        <d v="2004-05-01T00:00:00"/>
        <d v="2004-06-01T00:00:00"/>
        <d v="2004-07-01T00:00:00"/>
        <d v="2004-08-01T00:00:00"/>
        <d v="2004-09-01T00:00:00"/>
        <d v="2004-10-01T00:00:00"/>
        <d v="2004-11-01T00:00:00"/>
        <d v="2004-12-01T00:00:00"/>
        <d v="2005-01-01T00:00:00"/>
        <d v="2005-02-01T00:00:00"/>
        <d v="2005-03-01T00:00:00"/>
        <d v="2005-04-01T00:00:00"/>
        <d v="2005-05-01T00:00:00"/>
        <d v="2005-06-01T00:00:00"/>
        <d v="2005-07-01T00:00:00"/>
        <d v="2005-08-01T00:00:00"/>
        <d v="2005-09-01T00:00:00"/>
        <d v="2005-10-01T00:00:00"/>
        <d v="2005-11-01T00:00:00"/>
        <d v="2005-12-01T00:00:00"/>
        <d v="2006-01-01T00:00:00"/>
        <d v="2006-02-01T00:00:00"/>
        <d v="2006-03-01T00:00:00"/>
        <d v="2006-04-01T00:00:00"/>
        <d v="2006-05-01T00:00:00"/>
        <d v="2006-06-01T00:00:00"/>
        <d v="2006-07-01T00:00:00"/>
        <d v="2006-08-01T00:00:00"/>
        <d v="2006-09-01T00:00:00"/>
        <d v="2006-10-01T00:00:00"/>
        <d v="2006-11-01T00:00:00"/>
        <d v="2006-12-01T00:00:00"/>
        <d v="2007-01-01T00:00:00"/>
        <d v="2007-02-01T00:00:00"/>
        <d v="2007-03-01T00:00:00"/>
        <d v="2007-04-01T00:00:00"/>
        <d v="2007-05-01T00:00:00"/>
        <d v="2007-06-01T00:00:00"/>
        <d v="2007-07-01T00:00:00"/>
        <d v="2007-08-01T00:00:00"/>
        <d v="2007-09-01T00:00:00"/>
        <d v="2007-10-01T00:00:00"/>
        <d v="2007-11-01T00:00:00"/>
        <d v="2007-12-01T00:00:00"/>
        <d v="2008-01-01T00:00:00"/>
        <d v="2008-02-01T00:00:00"/>
        <d v="2008-03-01T00:00:00"/>
        <d v="2008-04-01T00:00:00"/>
        <d v="2008-05-01T00:00:00"/>
        <d v="2008-06-01T00:00:00"/>
        <d v="2008-07-01T00:00:00"/>
        <d v="2008-08-01T00:00:00"/>
        <d v="2008-09-01T00:00:00"/>
        <d v="2008-10-01T00:00:00"/>
        <d v="2008-11-01T00:00:00"/>
        <d v="2008-12-01T00:00:00"/>
        <d v="2009-01-01T00:00:00"/>
        <d v="2009-02-01T00:00:00"/>
        <d v="2009-03-01T00:00:00"/>
        <d v="2009-04-01T00:00:00"/>
        <d v="2009-05-01T00:00:00"/>
        <d v="2009-06-01T00:00:00"/>
        <d v="2009-07-01T00:00:00"/>
        <d v="2009-08-01T00:00:00"/>
        <d v="2009-09-01T00:00:00"/>
        <d v="2009-10-01T00:00:00"/>
        <d v="2009-11-01T00:00:00"/>
        <d v="2009-12-01T00:00:00"/>
        <d v="2010-01-01T00:00:00"/>
        <d v="2010-02-01T00:00:00"/>
        <d v="2010-03-01T00:00:00"/>
        <d v="2010-04-01T00:00:00"/>
        <d v="2010-05-01T00:00:00"/>
        <d v="2010-06-01T00:00:00"/>
        <d v="2010-07-01T00:00:00"/>
        <d v="2010-08-01T00:00:00"/>
        <d v="2010-09-01T00:00:00"/>
        <d v="2010-10-01T00:00:00"/>
        <d v="2010-11-01T00:00:00"/>
        <d v="2010-12-01T00:00:00"/>
        <d v="2011-01-01T00:00:00"/>
        <d v="2011-02-01T00:00:00"/>
        <d v="2011-03-01T00:00:00"/>
        <d v="2011-04-01T00:00:00"/>
        <d v="2011-05-01T00:00:00"/>
        <d v="2011-06-01T00:00:00"/>
        <d v="2011-07-01T00:00:00"/>
        <d v="2011-08-01T00:00:00"/>
        <d v="2011-09-01T00:00:00"/>
        <d v="2011-10-01T00:00:00"/>
        <d v="2011-11-01T00:00:00"/>
        <d v="2011-12-01T00:00:00"/>
        <d v="2012-01-01T00:00:00"/>
        <d v="2012-02-01T00:00:00"/>
        <d v="2012-03-01T00:00:00"/>
        <d v="2012-04-01T00:00:00"/>
        <d v="2012-05-01T00:00:00"/>
        <d v="2012-06-01T00:00:00"/>
        <d v="2012-07-01T00:00:00"/>
        <d v="2012-08-01T00:00:00"/>
        <d v="2012-09-01T00:00:00"/>
        <d v="2012-10-01T00:00:00"/>
        <d v="2012-11-01T00:00:00"/>
        <d v="2012-12-01T00:00:00"/>
        <d v="2013-01-01T00:00:00"/>
        <d v="2013-02-01T00:00:00"/>
        <d v="2013-03-01T00:00:00"/>
        <d v="2013-04-01T00:00:00"/>
        <d v="2013-05-01T00:00:00"/>
        <d v="2013-06-01T00:00:00"/>
        <d v="2013-07-01T00:00:00"/>
        <d v="2013-08-01T00:00:00"/>
        <d v="2013-09-01T00:00:00"/>
        <d v="2013-10-01T00:00:00"/>
        <d v="2013-11-01T00:00:00"/>
        <d v="2013-12-01T00:00:00"/>
        <d v="2014-01-01T00:00:00"/>
        <d v="2014-02-01T00:00:00"/>
        <d v="2014-03-01T00:00:00"/>
        <d v="2014-04-01T00:00:00"/>
        <d v="2014-05-01T00:00:00"/>
        <d v="2014-06-01T00:00:00"/>
        <d v="2014-07-01T00:00:00"/>
        <d v="2014-08-01T00:00:00"/>
        <d v="2014-09-01T00:00:00"/>
        <d v="2014-10-01T00:00:00"/>
        <d v="2014-11-01T00:00:00"/>
        <d v="2014-12-01T00:00:00"/>
        <d v="2015-01-01T00:00:00"/>
        <d v="2015-02-01T00:00:00"/>
        <d v="2015-03-01T00:00:00"/>
        <d v="2015-04-01T00:00:00"/>
        <d v="2015-05-01T00:00:00"/>
        <d v="2015-06-01T00:00:00"/>
        <d v="2015-07-01T00:00:00"/>
        <d v="2015-08-01T00:00:00"/>
        <d v="2015-09-01T00:00:00"/>
        <d v="2015-10-01T00:00:00"/>
        <d v="2015-11-01T00:00:00"/>
        <d v="2015-12-01T00:00:00"/>
        <d v="2016-01-01T00:00:00"/>
        <d v="2016-02-01T00:00:00"/>
        <d v="2016-03-01T00:00:00"/>
        <d v="2016-04-01T00:00:00"/>
        <d v="2016-05-01T00:00:00"/>
        <d v="2016-06-01T00:00:00"/>
        <d v="2016-07-01T00:00:00"/>
        <d v="2016-08-01T00:00:00"/>
        <d v="2016-09-01T00:00:00"/>
        <d v="2016-10-01T00:00:00"/>
        <d v="2016-11-01T00:00:00"/>
        <d v="2016-12-01T00:00:00"/>
        <d v="2017-01-01T00:00:00"/>
        <d v="2017-02-01T00:00:00"/>
        <d v="2017-03-01T00:00:00"/>
        <d v="2017-04-01T00:00:00"/>
        <d v="2017-05-01T00:00:00"/>
        <d v="2017-06-01T00:00:00"/>
        <d v="2017-07-01T00:00:00"/>
        <d v="2017-08-01T00:00:00"/>
        <d v="2017-09-01T00:00:00"/>
        <d v="2017-10-01T00:00:00"/>
        <d v="2017-11-01T00:00:00"/>
        <d v="2017-12-01T00:00:00"/>
        <d v="2018-01-01T00:00:00"/>
        <d v="2018-02-01T00:00:00"/>
        <d v="2018-03-01T00:00:00"/>
        <d v="2018-04-01T00:00:00"/>
        <d v="2018-05-01T00:00:00"/>
        <d v="2018-06-01T00:00:00"/>
        <d v="2018-07-01T00:00:00"/>
        <d v="2018-08-01T00:00:00"/>
        <d v="2018-09-01T00:00:00"/>
        <d v="2018-10-01T00:00:00"/>
        <d v="2018-11-01T00:00:00"/>
        <d v="2018-12-01T00:00:00"/>
        <d v="2019-01-01T00:00:00"/>
        <d v="2019-02-01T00:00:00"/>
        <d v="2019-03-01T00:00:00"/>
        <d v="2019-04-01T00:00:00"/>
        <d v="2019-05-01T00:00:00"/>
        <d v="2019-06-01T00:00:00"/>
        <d v="2019-07-01T00:00:00"/>
        <d v="2019-08-01T00:00:00"/>
        <d v="2019-09-01T00:00:00"/>
        <d v="2019-10-01T00:00:00"/>
        <d v="2019-11-01T00:00:00"/>
        <d v="2019-12-01T00:00:00"/>
        <d v="2020-01-01T00:00:00"/>
        <d v="2020-02-01T00:00:00"/>
        <d v="2020-03-01T00:00:00"/>
        <d v="2020-04-01T00:00:00"/>
        <d v="2020-05-01T00:00:00"/>
        <d v="2020-06-01T00:00:00"/>
        <m/>
      </sharedItems>
    </cacheField>
    <cacheField name="mes" numFmtId="0">
      <sharedItems containsString="0" containsBlank="1" containsNumber="1" containsInteger="1" minValue="1" maxValue="12" count="13">
        <n v="1"/>
        <n v="2"/>
        <n v="3"/>
        <n v="4"/>
        <n v="5"/>
        <n v="6"/>
        <n v="7"/>
        <n v="8"/>
        <n v="9"/>
        <n v="10"/>
        <n v="11"/>
        <n v="12"/>
        <m/>
      </sharedItems>
    </cacheField>
    <cacheField name="año" numFmtId="0">
      <sharedItems containsString="0" containsBlank="1" containsNumber="1" containsInteger="1" minValue="2000" maxValue="2020" count="22">
        <n v="2000"/>
        <n v="2001"/>
        <n v="2002"/>
        <n v="2003"/>
        <n v="2004"/>
        <n v="2005"/>
        <n v="2006"/>
        <n v="2007"/>
        <n v="2008"/>
        <n v="2009"/>
        <n v="2010"/>
        <n v="2011"/>
        <n v="2012"/>
        <n v="2013"/>
        <n v="2014"/>
        <n v="2015"/>
        <n v="2016"/>
        <n v="2017"/>
        <n v="2018"/>
        <n v="2019"/>
        <n v="2020"/>
        <m/>
      </sharedItems>
    </cacheField>
    <cacheField name="Trimestre" numFmtId="0">
      <sharedItems containsBlank="1"/>
    </cacheField>
    <cacheField name="Especies monetarias en circulación EMC" numFmtId="0">
      <sharedItems containsString="0" containsBlank="1" containsNumber="1" minValue="530.41999999999996" maxValue="18209.894039999996"/>
    </cacheField>
    <cacheField name="Moneda Fraccionaria" numFmtId="0">
      <sharedItems containsString="0" containsBlank="1" containsNumber="1" minValue="0" maxValue="89.385706999999996"/>
    </cacheField>
    <cacheField name="Dinero Electrónico" numFmtId="0">
      <sharedItems containsString="0" containsBlank="1" containsNumber="1" minValue="0" maxValue="11.315105000000001"/>
    </cacheField>
    <cacheField name="Depósitos a la vista " numFmtId="0">
      <sharedItems containsString="0" containsBlank="1" containsNumber="1" minValue="533.76" maxValue="9636.68"/>
    </cacheField>
    <cacheField name="Oferta monetaria M1" numFmtId="0">
      <sharedItems containsString="0" containsBlank="1" containsNumber="1" minValue="1069.99" maxValue="27401.060168999997"/>
    </cacheField>
    <cacheField name="Depósitos a plazo o Cuasidinero " numFmtId="0">
      <sharedItems containsString="0" containsBlank="1" containsNumber="1" minValue="2199.92" maxValue="32050.899999999998"/>
    </cacheField>
    <cacheField name="Liquidez total M2" numFmtId="0">
      <sharedItems containsString="0" containsBlank="1" containsNumber="1" minValue="3278.42" maxValue="59394.000168999992"/>
    </cacheField>
    <cacheField name="Reservas Bancarias (6) " numFmtId="0">
      <sharedItems containsString="0" containsBlank="1" containsNumber="1" minValue="124.58" maxValue="6044.0527970000003"/>
    </cacheField>
    <cacheField name="Caja BCE" numFmtId="0">
      <sharedItems containsString="0" containsBlank="1" containsNumber="1" minValue="18.856210000000001" maxValue="1108.461104"/>
    </cacheField>
    <cacheField name="Caja OSD" numFmtId="0">
      <sharedItems containsString="0" containsBlank="1" containsNumber="1" minValue="85.54" maxValue="1904.73"/>
    </cacheField>
    <cacheField name="BASE MONETARIA BM (7)" numFmtId="0">
      <sharedItems containsString="0" containsBlank="1" containsNumber="1" minValue="839.39" maxValue="26076.355662999995"/>
    </cacheField>
    <cacheField name="Multiplicador  M1/BM (8)" numFmtId="0">
      <sharedItems containsString="0" containsBlank="1" containsNumber="1" minValue="1.0407313546312402" maxValue="1.6822864544548932"/>
    </cacheField>
    <cacheField name="Multiplicador M2/BM" numFmtId="0">
      <sharedItems containsString="0" containsBlank="1" containsNumber="1" minValue="2.1702258018466938" maxValue="3.9938407653176711"/>
    </cacheField>
    <cacheField name="pib" numFmtId="0">
      <sharedItems containsString="0" containsBlank="1" containsNumber="1" minValue="18318.600999999999" maxValue="107562.008"/>
    </cacheField>
    <cacheField name="M1/PIB" numFmtId="0">
      <sharedItems containsString="0" containsBlank="1" containsNumber="1" minValue="5.8410028145708295E-2" maxValue="0.28391215742324166"/>
    </cacheField>
    <cacheField name="M2/PIB" numFmtId="0">
      <sharedItems containsString="0" containsBlank="1" containsNumber="1" minValue="0.17896672349597004" maxValue="0.6154024195404908"/>
    </cacheField>
    <cacheField name="EMC/PIB" numFmtId="0">
      <sharedItems containsString="0" containsBlank="1" containsNumber="1" minValue="2.8955267926846596E-2" maxValue="0.18867920698900856"/>
    </cacheField>
    <cacheField name="TVA_M1" numFmtId="0">
      <sharedItems containsString="0" containsBlank="1" containsNumber="1" minValue="1.8525285850987228E-2" maxValue="0.93513023486200786"/>
    </cacheField>
    <cacheField name="TVA_M2" numFmtId="0">
      <sharedItems containsString="0" containsBlank="1" containsNumber="1" minValue="-7.0385020314534197E-2" maxValue="0.50109202498400163"/>
    </cacheField>
    <cacheField name="TVA_EMC" numFmtId="0">
      <sharedItems containsString="0" containsBlank="1" containsNumber="1" minValue="2.9882014102031729E-2" maxValue="0.9853456933586866"/>
    </cacheField>
    <cacheField name="TVA_PIB NOMINAL" numFmtId="0">
      <sharedItems containsString="0" containsBlank="1" containsNumber="1" minValue="-0.10272725663507509" maxValue="0.55846753799594206"/>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r:id="rId1" refreshedBy="gktorres" refreshedDate="44181.571928819445" createdVersion="6" refreshedVersion="3" minRefreshableVersion="3" recordCount="141">
  <cacheSource type="worksheet">
    <worksheetSource ref="A2:F1048576" sheet="Gráfico 2.21"/>
  </cacheSource>
  <cacheFields count="6">
    <cacheField name="Mes" numFmtId="0">
      <sharedItems containsDate="1" containsBlank="1" containsMixedTypes="1" minDate="2009-01-01T00:00:00" maxDate="2020-06-02T00:00:00" count="140">
        <d v="2009-01-01T00:00:00"/>
        <d v="2009-02-01T00:00:00"/>
        <d v="2009-03-01T00:00:00"/>
        <d v="2009-04-01T00:00:00"/>
        <d v="2009-05-01T00:00:00"/>
        <d v="2009-06-01T00:00:00"/>
        <d v="2009-07-01T00:00:00"/>
        <d v="2009-08-01T00:00:00"/>
        <d v="2009-09-01T00:00:00"/>
        <d v="2009-10-01T00:00:00"/>
        <d v="2009-11-01T00:00:00"/>
        <d v="2009-12-01T00:00:00"/>
        <d v="2010-01-01T00:00:00"/>
        <d v="2010-02-01T00:00:00"/>
        <d v="2010-03-01T00:00:00"/>
        <d v="2010-04-01T00:00:00"/>
        <d v="2010-05-01T00:00:00"/>
        <d v="2010-06-01T00:00:00"/>
        <d v="2010-07-01T00:00:00"/>
        <d v="2010-08-01T00:00:00"/>
        <d v="2010-09-01T00:00:00"/>
        <d v="2010-10-01T00:00:00"/>
        <d v="2010-11-01T00:00:00"/>
        <d v="2010-12-01T00:00:00"/>
        <d v="2011-01-01T00:00:00"/>
        <d v="2011-02-01T00:00:00"/>
        <d v="2011-03-01T00:00:00"/>
        <d v="2011-04-01T00:00:00"/>
        <d v="2011-05-01T00:00:00"/>
        <d v="2011-06-01T00:00:00"/>
        <d v="2011-07-01T00:00:00"/>
        <d v="2011-08-01T00:00:00"/>
        <d v="2011-09-01T00:00:00"/>
        <d v="2011-10-01T00:00:00"/>
        <d v="2011-11-01T00:00:00"/>
        <d v="2011-12-01T00:00:00"/>
        <d v="2012-01-01T00:00:00"/>
        <d v="2012-02-01T00:00:00"/>
        <d v="2012-03-01T00:00:00"/>
        <d v="2012-04-01T00:00:00"/>
        <d v="2012-05-01T00:00:00"/>
        <d v="2012-06-01T00:00:00"/>
        <d v="2012-07-01T00:00:00"/>
        <d v="2012-08-01T00:00:00"/>
        <d v="2012-09-01T00:00:00"/>
        <d v="2012-10-01T00:00:00"/>
        <d v="2012-11-01T00:00:00"/>
        <d v="2012-12-01T00:00:00"/>
        <d v="2013-01-01T00:00:00"/>
        <d v="2013-02-01T00:00:00"/>
        <d v="2013-03-01T00:00:00"/>
        <d v="2013-04-01T00:00:00"/>
        <d v="2013-05-01T00:00:00"/>
        <d v="2013-06-01T00:00:00"/>
        <d v="2013-07-01T00:00:00"/>
        <d v="2013-08-01T00:00:00"/>
        <d v="2013-09-01T00:00:00"/>
        <d v="2013-10-01T00:00:00"/>
        <d v="2013-11-01T00:00:00"/>
        <d v="2013-12-01T00:00:00"/>
        <d v="2014-01-01T00:00:00"/>
        <d v="2014-02-01T00:00:00"/>
        <d v="2014-03-01T00:00:00"/>
        <d v="2014-04-01T00:00:00"/>
        <d v="2014-05-01T00:00:00"/>
        <d v="2014-06-01T00:00:00"/>
        <d v="2014-07-01T00:00:00"/>
        <d v="2014-08-01T00:00:00"/>
        <d v="2014-09-01T00:00:00"/>
        <d v="2014-10-01T00:00:00"/>
        <d v="2014-11-01T00:00:00"/>
        <d v="2014-12-01T00:00:00"/>
        <d v="2015-01-01T00:00:00"/>
        <d v="2015-02-01T00:00:00"/>
        <d v="2015-03-01T00:00:00"/>
        <d v="2015-04-01T00:00:00"/>
        <d v="2015-05-01T00:00:00"/>
        <d v="2015-06-01T00:00:00"/>
        <d v="2015-07-01T00:00:00"/>
        <d v="2015-08-01T00:00:00"/>
        <d v="2015-09-01T00:00:00"/>
        <d v="2015-10-01T00:00:00"/>
        <d v="2015-11-01T00:00:00"/>
        <d v="2015-12-01T00:00:00"/>
        <d v="2016-01-01T00:00:00"/>
        <d v="2016-02-01T00:00:00"/>
        <d v="2016-03-01T00:00:00"/>
        <d v="2016-04-01T00:00:00"/>
        <d v="2016-05-01T00:00:00"/>
        <d v="2016-06-01T00:00:00"/>
        <d v="2016-07-01T00:00:00"/>
        <d v="2016-08-01T00:00:00"/>
        <d v="2016-09-01T00:00:00"/>
        <d v="2016-10-01T00:00:00"/>
        <d v="2016-11-01T00:00:00"/>
        <d v="2016-12-01T00:00:00"/>
        <d v="2017-01-01T00:00:00"/>
        <d v="2017-02-01T00:00:00"/>
        <d v="2017-03-01T00:00:00"/>
        <d v="2017-04-01T00:00:00"/>
        <d v="2017-05-01T00:00:00"/>
        <d v="2017-06-01T00:00:00"/>
        <d v="2017-07-01T00:00:00"/>
        <d v="2017-08-01T00:00:00"/>
        <d v="2017-09-01T00:00:00"/>
        <d v="2017-10-01T00:00:00"/>
        <d v="2017-11-01T00:00:00"/>
        <d v="2017-12-01T00:00:00"/>
        <d v="2018-01-01T00:00:00"/>
        <d v="2018-02-01T00:00:00"/>
        <d v="2018-03-01T00:00:00"/>
        <d v="2018-04-01T00:00:00"/>
        <d v="2018-05-01T00:00:00"/>
        <d v="2018-06-01T00:00:00"/>
        <d v="2018-07-01T00:00:00"/>
        <d v="2018-08-01T00:00:00"/>
        <d v="2018-09-01T00:00:00"/>
        <d v="2018-10-01T00:00:00"/>
        <d v="2018-11-01T00:00:00"/>
        <d v="2018-12-01T00:00:00"/>
        <d v="2019-01-01T00:00:00"/>
        <d v="2019-02-01T00:00:00"/>
        <d v="2019-03-01T00:00:00"/>
        <d v="2019-04-01T00:00:00"/>
        <d v="2019-05-01T00:00:00"/>
        <d v="2019-06-01T00:00:00"/>
        <d v="2019-07-01T00:00:00"/>
        <d v="2019-08-01T00:00:00"/>
        <d v="2019-09-01T00:00:00"/>
        <d v="2019-10-01T00:00:00"/>
        <d v="2019-11-01T00:00:00"/>
        <d v="2019-12-01T00:00:00"/>
        <m/>
        <s v="Fuente: COSEDE"/>
        <d v="2020-05-01T00:00:00" u="1"/>
        <d v="2020-06-01T00:00:00" u="1"/>
        <d v="2020-01-01T00:00:00" u="1"/>
        <d v="2020-02-01T00:00:00" u="1"/>
        <d v="2020-03-01T00:00:00" u="1"/>
        <d v="2020-04-01T00:00:00" u="1"/>
      </sharedItems>
    </cacheField>
    <cacheField name="año" numFmtId="0">
      <sharedItems containsString="0" containsBlank="1" containsNumber="1" containsInteger="1" minValue="2009" maxValue="2020" count="13">
        <n v="2009"/>
        <n v="2010"/>
        <n v="2011"/>
        <n v="2012"/>
        <n v="2013"/>
        <n v="2014"/>
        <n v="2015"/>
        <n v="2016"/>
        <n v="2017"/>
        <n v="2018"/>
        <n v="2019"/>
        <m/>
        <n v="2020" u="1"/>
      </sharedItems>
    </cacheField>
    <cacheField name="mes2" numFmtId="0">
      <sharedItems containsString="0" containsBlank="1" containsNumber="1" containsInteger="1" minValue="1" maxValue="12"/>
    </cacheField>
    <cacheField name="Sector Financiero Privado (USD Millones)" numFmtId="0">
      <sharedItems containsString="0" containsBlank="1" containsNumber="1" minValue="405.49180095999998" maxValue="2780.2131018600003"/>
    </cacheField>
    <cacheField name="Sector Financiero Popular y Solidario (USD Millones)" numFmtId="0">
      <sharedItems containsString="0" containsBlank="1" containsNumber="1" minValue="93.795736120000001" maxValue="234.40328015"/>
    </cacheField>
    <cacheField name="Total" numFmtId="0">
      <sharedItems containsString="0" containsBlank="1" containsNumber="1" minValue="0" maxValue="3014.616382010000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49">
  <r>
    <x v="0"/>
    <x v="0"/>
    <x v="0"/>
    <s v="I. Trim"/>
    <n v="536.23"/>
    <n v="0"/>
    <m/>
    <n v="533.76"/>
    <n v="1069.99"/>
    <n v="2208.4299999999998"/>
    <n v="3278.42"/>
    <n v="158.56"/>
    <n v="82.04"/>
    <n v="96.54"/>
    <n v="873.36999999999989"/>
    <n v="1.2251279526432097"/>
    <n v="3.7537584299895812"/>
    <n v="18318.600999999999"/>
    <n v="5.8410028145708295E-2"/>
    <n v="0.17896672349597004"/>
    <n v="2.9272431884945802E-2"/>
  </r>
  <r>
    <x v="1"/>
    <x v="1"/>
    <x v="0"/>
    <s v="I. Trim"/>
    <n v="530.41999999999996"/>
    <n v="0"/>
    <m/>
    <n v="596.49"/>
    <n v="1126.9099999999999"/>
    <n v="2225.48"/>
    <n v="3352.39"/>
    <n v="124.58"/>
    <n v="98.85"/>
    <n v="85.54"/>
    <n v="839.39"/>
    <n v="1.3425344595480049"/>
    <n v="3.9938407653176711"/>
    <n v="18318.600999999999"/>
    <n v="6.1517252327292896E-2"/>
    <n v="0.1830046956096702"/>
    <n v="2.8955267926846596E-2"/>
  </r>
  <r>
    <x v="2"/>
    <x v="2"/>
    <x v="0"/>
    <s v="I. Trim"/>
    <n v="557.46"/>
    <n v="0"/>
    <m/>
    <n v="696.03"/>
    <n v="1253.49"/>
    <n v="2199.92"/>
    <n v="3453.41"/>
    <n v="206.19"/>
    <n v="54.78"/>
    <n v="102.57"/>
    <n v="921"/>
    <n v="1.3610097719869707"/>
    <n v="3.7496308360477739"/>
    <n v="18318.600999999999"/>
    <n v="6.8427168646776032E-2"/>
    <n v="0.18851930887080295"/>
    <n v="3.0431363181063886E-2"/>
  </r>
  <r>
    <x v="3"/>
    <x v="3"/>
    <x v="0"/>
    <s v="II. Trim"/>
    <n v="567.96"/>
    <n v="0"/>
    <m/>
    <n v="697.88"/>
    <n v="1265.8400000000001"/>
    <n v="2380.7199999999998"/>
    <n v="3646.56"/>
    <n v="223.89"/>
    <n v="96.78"/>
    <n v="114.36"/>
    <n v="1002.99"/>
    <n v="1.2620664214000141"/>
    <n v="3.6356892890258128"/>
    <n v="18318.600999999999"/>
    <n v="6.9101346767692584E-2"/>
    <n v="0.19906323632465167"/>
    <n v="3.1004551057146782E-2"/>
  </r>
  <r>
    <x v="4"/>
    <x v="4"/>
    <x v="0"/>
    <s v="II. Trim"/>
    <n v="625.34"/>
    <n v="0"/>
    <m/>
    <n v="801.82"/>
    <n v="1427.16"/>
    <n v="2433.46"/>
    <n v="3860.62"/>
    <n v="201.98"/>
    <n v="104.53"/>
    <n v="125.77"/>
    <n v="1057.6200000000001"/>
    <n v="1.3494071594712655"/>
    <n v="3.650290274389667"/>
    <n v="18318.600999999999"/>
    <n v="7.790769611718712E-2"/>
    <n v="0.21074862649172829"/>
    <n v="3.4136886326635973E-2"/>
  </r>
  <r>
    <x v="5"/>
    <x v="5"/>
    <x v="0"/>
    <s v="II. Trim"/>
    <n v="804.82199999999989"/>
    <n v="0"/>
    <m/>
    <n v="807.97"/>
    <n v="1612.7919999999999"/>
    <n v="2477.5"/>
    <n v="4090.2919999999999"/>
    <n v="212.19"/>
    <n v="61.71"/>
    <n v="102.63"/>
    <n v="1181.3519999999999"/>
    <n v="1.3652086761608735"/>
    <n v="3.4623820842560051"/>
    <n v="18318.600999999999"/>
    <n v="8.8041221051760446E-2"/>
    <n v="0.22328626514655786"/>
    <n v="4.3934686933789317E-2"/>
  </r>
  <r>
    <x v="6"/>
    <x v="6"/>
    <x v="0"/>
    <s v="III. Trim"/>
    <n v="857.09"/>
    <n v="0"/>
    <m/>
    <n v="852.62"/>
    <n v="1709.71"/>
    <n v="2510.1799999999998"/>
    <n v="4219.8899999999994"/>
    <n v="204.33"/>
    <n v="113.37"/>
    <n v="102.76"/>
    <n v="1277.55"/>
    <n v="1.3382724746585262"/>
    <n v="3.3031114242104023"/>
    <n v="18318.600999999999"/>
    <n v="9.333190891597018E-2"/>
    <n v="0.23036093203842367"/>
    <n v="4.6787961591608446E-2"/>
  </r>
  <r>
    <x v="7"/>
    <x v="7"/>
    <x v="0"/>
    <s v="III. Trim"/>
    <n v="942.57"/>
    <n v="0"/>
    <m/>
    <n v="827.48"/>
    <n v="1770.0500000000002"/>
    <n v="2609.8000000000002"/>
    <n v="4379.8500000000004"/>
    <n v="222.93"/>
    <n v="120.58"/>
    <n v="100.82"/>
    <n v="1386.8999999999999"/>
    <n v="1.2762636094887883"/>
    <n v="3.1580142764438683"/>
    <n v="18318.600999999999"/>
    <n v="9.6625828577193221E-2"/>
    <n v="0.23909303991063513"/>
    <n v="5.1454256796138534E-2"/>
  </r>
  <r>
    <x v="8"/>
    <x v="8"/>
    <x v="0"/>
    <s v="III. Trim"/>
    <n v="928.53199999999993"/>
    <n v="7.46"/>
    <m/>
    <n v="828.77"/>
    <n v="1764.7619999999999"/>
    <n v="2632.05"/>
    <n v="4396.8119999999999"/>
    <n v="246.35"/>
    <n v="138.6"/>
    <n v="96.91"/>
    <n v="1417.8519999999999"/>
    <n v="1.2446729277808968"/>
    <n v="3.1010373438130356"/>
    <n v="18318.600999999999"/>
    <n v="9.6337160244933551E-2"/>
    <n v="0.24001898398245589"/>
    <n v="5.0687931900476463E-2"/>
  </r>
  <r>
    <x v="9"/>
    <x v="9"/>
    <x v="0"/>
    <s v="IV. Trim"/>
    <n v="934.78199999999993"/>
    <n v="16.34"/>
    <m/>
    <n v="870.22"/>
    <n v="1821.3420000000001"/>
    <n v="2663.08"/>
    <n v="4484.4220000000005"/>
    <n v="232.76"/>
    <n v="162.78"/>
    <n v="105.68"/>
    <n v="1452.3420000000001"/>
    <n v="1.2540723879086331"/>
    <n v="3.087717631246635"/>
    <n v="18318.600999999999"/>
    <n v="9.9425824057197396E-2"/>
    <n v="0.24480155444184853"/>
    <n v="5.1029115160049612E-2"/>
  </r>
  <r>
    <x v="10"/>
    <x v="10"/>
    <x v="0"/>
    <s v="IV. Trim"/>
    <n v="978.85199999999998"/>
    <n v="20.76"/>
    <m/>
    <n v="871.22"/>
    <n v="1870.8319999999999"/>
    <n v="2730.1"/>
    <n v="4600.9319999999998"/>
    <n v="242.5"/>
    <n v="189.09"/>
    <n v="104.3"/>
    <n v="1535.502"/>
    <n v="1.2183846064674615"/>
    <n v="2.9963699168089653"/>
    <n v="18318.600999999999"/>
    <n v="0.10212744957980142"/>
    <n v="0.25116175629350734"/>
    <n v="5.3434866559951825E-2"/>
  </r>
  <r>
    <x v="11"/>
    <x v="11"/>
    <x v="0"/>
    <s v="IV. Trim"/>
    <n v="1120.242"/>
    <n v="23.49"/>
    <m/>
    <n v="948.46"/>
    <n v="2092.192"/>
    <n v="2782.51"/>
    <n v="4874.7020000000002"/>
    <n v="225.92"/>
    <n v="115.41"/>
    <n v="121.47"/>
    <n v="1606.5320000000002"/>
    <n v="1.3023033465875562"/>
    <n v="3.034301215288584"/>
    <n v="18318.600999999999"/>
    <n v="0.11421134179405951"/>
    <n v="0.26610667484924205"/>
    <n v="6.1153250731319497E-2"/>
  </r>
  <r>
    <x v="12"/>
    <x v="0"/>
    <x v="1"/>
    <s v="I. Trim"/>
    <n v="1022.74"/>
    <n v="24.04"/>
    <m/>
    <n v="1023.79"/>
    <n v="2070.5699999999997"/>
    <n v="2837.65"/>
    <n v="4908.2199999999993"/>
    <n v="131.67326999999997"/>
    <n v="243.51"/>
    <n v="120.92"/>
    <n v="1542.88327"/>
    <n v="1.3420133851085181"/>
    <n v="3.1811998324409849"/>
    <n v="24468.324000000001"/>
    <n v="8.4622469442533113E-2"/>
    <n v="0.20059485888776032"/>
    <n v="4.179853103138572E-2"/>
  </r>
  <r>
    <x v="13"/>
    <x v="1"/>
    <x v="1"/>
    <s v="I. Trim"/>
    <n v="1044.5429999999999"/>
    <n v="25.516999999999999"/>
    <m/>
    <n v="1078.31"/>
    <n v="2148.37"/>
    <n v="2861.97"/>
    <n v="5010.34"/>
    <n v="126.443856"/>
    <n v="237.61500000000001"/>
    <n v="136.72"/>
    <n v="1570.8388560000001"/>
    <n v="1.3676577911184544"/>
    <n v="3.1895951522095527"/>
    <n v="24468.324000000001"/>
    <n v="8.7802090572284386E-2"/>
    <n v="0.20476841813930532"/>
    <n v="4.268960146187372E-2"/>
  </r>
  <r>
    <x v="14"/>
    <x v="2"/>
    <x v="1"/>
    <s v="I. Trim"/>
    <n v="1067.7828599999998"/>
    <n v="27.323350000000001"/>
    <m/>
    <n v="1175.8800000000001"/>
    <n v="2270.98621"/>
    <n v="2912.9"/>
    <n v="5183.8862100000006"/>
    <n v="169.98129700000001"/>
    <n v="246.44314"/>
    <n v="104.35"/>
    <n v="1615.8806469999997"/>
    <n v="1.4054170487258768"/>
    <n v="3.208087317354944"/>
    <n v="24468.324000000001"/>
    <n v="9.2813312836629108E-2"/>
    <n v="0.21186110703781758"/>
    <n v="4.3639395162496611E-2"/>
  </r>
  <r>
    <x v="15"/>
    <x v="3"/>
    <x v="1"/>
    <s v="II. Trim"/>
    <n v="1127.5969399999997"/>
    <n v="28.35594"/>
    <m/>
    <n v="1189.93"/>
    <n v="2345.8828799999997"/>
    <n v="2953.75"/>
    <n v="5299.6328799999992"/>
    <n v="166.54016000000004"/>
    <n v="96.609059999999999"/>
    <n v="118.27"/>
    <n v="1537.3720999999996"/>
    <n v="1.525904418325271"/>
    <n v="3.4472024567116839"/>
    <n v="24468.324000000001"/>
    <n v="9.5874277290099619E-2"/>
    <n v="0.21659157693023842"/>
    <n v="4.6083946738648698E-2"/>
  </r>
  <r>
    <x v="16"/>
    <x v="4"/>
    <x v="1"/>
    <s v="II. Trim"/>
    <n v="1173.6826899999996"/>
    <n v="27.044509999999999"/>
    <m/>
    <n v="1266.1199999999999"/>
    <n v="2466.8471999999992"/>
    <n v="2911.09"/>
    <n v="5377.9371999999994"/>
    <n v="150.52871700000003"/>
    <n v="164.91331"/>
    <n v="123.64"/>
    <n v="1639.8092269999995"/>
    <n v="1.5043501154784025"/>
    <n v="3.2796115008078321"/>
    <n v="24468.324000000001"/>
    <n v="0.10081798818750312"/>
    <n v="0.21979180919788374"/>
    <n v="4.7967432914489752E-2"/>
  </r>
  <r>
    <x v="17"/>
    <x v="5"/>
    <x v="1"/>
    <s v="II. Trim"/>
    <n v="1194.2480299999995"/>
    <n v="25.723520000000001"/>
    <m/>
    <n v="1233.49"/>
    <n v="2453.4615499999995"/>
    <n v="2949.94"/>
    <n v="5403.4015499999996"/>
    <n v="143.70246399999999"/>
    <n v="159.72696999999999"/>
    <n v="106.37"/>
    <n v="1629.7709839999993"/>
    <n v="1.5054026449645028"/>
    <n v="3.315436096879242"/>
    <n v="24468.324000000001"/>
    <n v="0.10027092783306284"/>
    <n v="0.22083251595000947"/>
    <n v="4.8807921212748344E-2"/>
  </r>
  <r>
    <x v="18"/>
    <x v="6"/>
    <x v="1"/>
    <s v="III. Trim"/>
    <n v="1336.7509999999995"/>
    <n v="25.49"/>
    <m/>
    <n v="1084.83"/>
    <n v="2447.0709999999995"/>
    <n v="2999.41"/>
    <n v="5446.4809999999998"/>
    <n v="204.572686"/>
    <n v="147.72999999999999"/>
    <n v="139.94"/>
    <n v="1854.4836859999996"/>
    <n v="1.3195430180775394"/>
    <n v="2.9369258091170942"/>
    <n v="24468.324000000001"/>
    <n v="0.10000975138305343"/>
    <n v="0.22259313715152701"/>
    <n v="5.463189877655697E-2"/>
  </r>
  <r>
    <x v="19"/>
    <x v="7"/>
    <x v="1"/>
    <s v="III. Trim"/>
    <n v="1368.3309999999994"/>
    <n v="25.28"/>
    <m/>
    <n v="1225.19"/>
    <n v="2618.8009999999995"/>
    <n v="3025.77"/>
    <n v="5644.5709999999999"/>
    <n v="162.16203300000001"/>
    <n v="168.93"/>
    <n v="103.78"/>
    <n v="1828.4830329999995"/>
    <n v="1.4322260325835903"/>
    <n v="3.0870239964649437"/>
    <n v="24468.324000000001"/>
    <n v="0.10702821329323575"/>
    <n v="0.23068891028253508"/>
    <n v="5.5922547044905874E-2"/>
  </r>
  <r>
    <x v="20"/>
    <x v="8"/>
    <x v="1"/>
    <s v="III. Trim"/>
    <n v="1358.7709999999995"/>
    <n v="25.76"/>
    <m/>
    <n v="1259.7"/>
    <n v="2644.2309999999998"/>
    <n v="3091.87"/>
    <n v="5736.1009999999997"/>
    <n v="137.44184999999999"/>
    <n v="147.58000000000001"/>
    <n v="111.03"/>
    <n v="1780.5828499999993"/>
    <n v="1.4850367675955101"/>
    <n v="3.2214737999975691"/>
    <n v="24468.324000000001"/>
    <n v="0.10806751618950279"/>
    <n v="0.2344296650641049"/>
    <n v="5.5531837816108674E-2"/>
  </r>
  <r>
    <x v="21"/>
    <x v="9"/>
    <x v="1"/>
    <s v="IV. Trim"/>
    <n v="1356.0759999999996"/>
    <n v="26.32"/>
    <m/>
    <n v="1337.71"/>
    <n v="2720.1059999999998"/>
    <n v="3121.15"/>
    <n v="5841.2559999999994"/>
    <n v="151.99267900000001"/>
    <n v="142.46"/>
    <n v="117.62"/>
    <n v="1794.4686789999996"/>
    <n v="1.5158280731407519"/>
    <n v="3.2551451403738882"/>
    <n v="24468.324000000001"/>
    <n v="0.11116846417433413"/>
    <n v="0.23872726223504312"/>
    <n v="5.5421695413220763E-2"/>
  </r>
  <r>
    <x v="22"/>
    <x v="10"/>
    <x v="1"/>
    <s v="IV. Trim"/>
    <n v="1422.0510259999996"/>
    <n v="26.313790999999998"/>
    <m/>
    <n v="1379.6"/>
    <n v="2827.9648169999996"/>
    <n v="3201.67"/>
    <n v="6029.6348170000001"/>
    <n v="199.48053600000003"/>
    <n v="123.387974"/>
    <n v="116.63"/>
    <n v="1887.8633269999996"/>
    <n v="1.4979711595404068"/>
    <n v="3.1938937161206913"/>
    <n v="24468.324000000001"/>
    <n v="0.11557656409159857"/>
    <n v="0.2464261474141016"/>
    <n v="5.8118039715347874E-2"/>
  </r>
  <r>
    <x v="23"/>
    <x v="11"/>
    <x v="1"/>
    <s v="IV. Trim"/>
    <n v="1511.4713999999997"/>
    <n v="27.210505000000001"/>
    <m/>
    <n v="1425.98"/>
    <n v="2964.6619049999999"/>
    <n v="3192.48"/>
    <n v="6157.1419050000004"/>
    <n v="261.37105099999997"/>
    <n v="79.395600000000002"/>
    <n v="149.93"/>
    <n v="2029.3785559999997"/>
    <n v="1.4608718005000938"/>
    <n v="3.0340036297298894"/>
    <n v="24468.324000000001"/>
    <n v="0.12116326009905705"/>
    <n v="0.251637255784254"/>
    <n v="6.1772575841320378E-2"/>
  </r>
  <r>
    <x v="24"/>
    <x v="0"/>
    <x v="2"/>
    <s v="I. Trim"/>
    <n v="1421.3603209999999"/>
    <n v="27.893789999999999"/>
    <m/>
    <n v="1550.17"/>
    <n v="2999.4241110000003"/>
    <n v="3311.07"/>
    <n v="6310.494111"/>
    <n v="199.44532900000002"/>
    <n v="118.363679"/>
    <n v="134.72"/>
    <n v="1901.7831189999999"/>
    <n v="1.5771641261476568"/>
    <n v="3.3181986147390976"/>
    <n v="28548.945"/>
    <n v="0.10506252020871526"/>
    <n v="0.22104123676023754"/>
    <n v="4.9786789704488202E-2"/>
  </r>
  <r>
    <x v="25"/>
    <x v="1"/>
    <x v="2"/>
    <s v="I. Trim"/>
    <n v="1422.8858740000001"/>
    <n v="28.780721"/>
    <m/>
    <n v="1530.78"/>
    <n v="2982.4465950000003"/>
    <n v="3352.47"/>
    <n v="6334.9165950000006"/>
    <n v="249.67325099999999"/>
    <n v="128.92812599999999"/>
    <n v="138.07"/>
    <n v="1968.337972"/>
    <n v="1.5152106180066114"/>
    <n v="3.2184089750416098"/>
    <n v="28548.945"/>
    <n v="0.10446783917934623"/>
    <n v="0.22189669688319483"/>
    <n v="4.9840226109931558E-2"/>
  </r>
  <r>
    <x v="26"/>
    <x v="2"/>
    <x v="2"/>
    <s v="I. Trim"/>
    <n v="1509.9930379999998"/>
    <n v="29.884117"/>
    <m/>
    <n v="1544.57"/>
    <n v="3084.4471549999998"/>
    <n v="3393.36"/>
    <n v="6477.8071550000004"/>
    <n v="209.94687099999996"/>
    <n v="83.402861999999999"/>
    <n v="131.19"/>
    <n v="1964.4168879999997"/>
    <n v="1.5701591519813896"/>
    <n v="3.2975725237198232"/>
    <n v="28548.945"/>
    <n v="0.10804067032949903"/>
    <n v="0.22690180512800037"/>
    <n v="5.2891377877536276E-2"/>
  </r>
  <r>
    <x v="27"/>
    <x v="3"/>
    <x v="2"/>
    <s v="II. Trim"/>
    <n v="1501.5725299999999"/>
    <n v="31.180928999999999"/>
    <m/>
    <n v="1613.42"/>
    <n v="3146.1734590000001"/>
    <n v="3358.37"/>
    <n v="6504.5434590000004"/>
    <n v="207.59883899999997"/>
    <n v="104.70837"/>
    <n v="147.62"/>
    <n v="1992.680668"/>
    <n v="1.5788648475009945"/>
    <n v="3.2642176759452561"/>
    <n v="28548.945"/>
    <n v="0.11020279239740734"/>
    <n v="0.22783831272924449"/>
    <n v="5.2596427994099255E-2"/>
  </r>
  <r>
    <x v="28"/>
    <x v="4"/>
    <x v="2"/>
    <s v="II. Trim"/>
    <n v="1535.8121859999999"/>
    <n v="32.804133"/>
    <m/>
    <n v="1632.47"/>
    <n v="3201.086319"/>
    <n v="3424.53"/>
    <n v="6625.6163190000007"/>
    <n v="215.31214000000003"/>
    <n v="116.821714"/>
    <n v="131.03"/>
    <n v="2031.7801729999999"/>
    <n v="1.5755081979530667"/>
    <n v="3.2609907346507021"/>
    <n v="28548.945"/>
    <n v="0.11212625611909652"/>
    <n v="0.23207920008953048"/>
    <n v="5.3795759738232002E-2"/>
  </r>
  <r>
    <x v="29"/>
    <x v="5"/>
    <x v="2"/>
    <s v="II. Trim"/>
    <n v="1645.7582109999998"/>
    <n v="33.979494000000003"/>
    <m/>
    <n v="1609.82"/>
    <n v="3289.5577049999997"/>
    <n v="3506.82"/>
    <n v="6796.3777049999999"/>
    <n v="228.16583899999998"/>
    <n v="43.035688999999998"/>
    <n v="144.36000000000001"/>
    <n v="2095.2992329999997"/>
    <n v="1.5699703666144569"/>
    <n v="3.243631075676531"/>
    <n v="28548.945"/>
    <n v="0.11522519326020628"/>
    <n v="0.23806055547761923"/>
    <n v="5.764690117270533E-2"/>
  </r>
  <r>
    <x v="30"/>
    <x v="6"/>
    <x v="2"/>
    <s v="III. Trim"/>
    <n v="1604.1539"/>
    <n v="35.159999999999997"/>
    <m/>
    <n v="1660.94"/>
    <n v="3300.2539000000002"/>
    <n v="3666.01"/>
    <n v="6966.2638999999999"/>
    <n v="230.381122"/>
    <n v="115.1"/>
    <n v="160.38"/>
    <n v="2145.1750219999999"/>
    <n v="1.5384543760551024"/>
    <n v="3.2474105042977701"/>
    <n v="28548.945"/>
    <n v="0.11559985491582965"/>
    <n v="0.24401125505688565"/>
    <n v="5.6189603503737182E-2"/>
  </r>
  <r>
    <x v="31"/>
    <x v="7"/>
    <x v="2"/>
    <s v="III. Trim"/>
    <n v="1651.3457269999999"/>
    <n v="35.753481000000001"/>
    <m/>
    <n v="1650.51"/>
    <n v="3337.6092079999999"/>
    <n v="3728.51"/>
    <n v="7066.1192080000001"/>
    <n v="260.88990800000005"/>
    <n v="88.141172999999995"/>
    <n v="134.77000000000001"/>
    <n v="2170.9002890000002"/>
    <n v="1.5374309105359374"/>
    <n v="3.2549257300319976"/>
    <n v="28548.945"/>
    <n v="0.11690832035999929"/>
    <n v="0.24750894325517109"/>
    <n v="5.7842618247364301E-2"/>
  </r>
  <r>
    <x v="32"/>
    <x v="8"/>
    <x v="2"/>
    <s v="III. Trim"/>
    <n v="1630.9468999999999"/>
    <n v="36.81"/>
    <m/>
    <n v="1710.87"/>
    <n v="3378.6268999999998"/>
    <n v="3724.51"/>
    <n v="7103.1368999999995"/>
    <n v="187.81"/>
    <n v="102.35"/>
    <n v="158.41999999999999"/>
    <n v="2116.3368999999998"/>
    <n v="1.5964504044701011"/>
    <n v="3.3563356098927351"/>
    <n v="28548.945"/>
    <n v="0.11834507019436269"/>
    <n v="0.24880558283327106"/>
    <n v="5.7128097027753566E-2"/>
  </r>
  <r>
    <x v="33"/>
    <x v="9"/>
    <x v="2"/>
    <s v="IV. Trim"/>
    <n v="1726.9380739999997"/>
    <n v="36.785586000000002"/>
    <m/>
    <n v="1686.82"/>
    <n v="3450.5436599999994"/>
    <n v="3747.89"/>
    <n v="7198.4336599999988"/>
    <n v="214.59372500000001"/>
    <n v="43.598826000000003"/>
    <n v="131.53"/>
    <n v="2153.4462109999995"/>
    <n v="1.6023356619609572"/>
    <n v="3.34275062141313"/>
    <n v="28548.945"/>
    <n v="0.12086413911267122"/>
    <n v="0.25214359619943921"/>
    <n v="6.0490434024794953E-2"/>
  </r>
  <r>
    <x v="34"/>
    <x v="10"/>
    <x v="2"/>
    <s v="IV. Trim"/>
    <n v="1711.3695599999996"/>
    <n v="38.251845000000003"/>
    <m/>
    <n v="1685.71"/>
    <n v="3435.3314049999999"/>
    <n v="3725.16"/>
    <n v="7160.4914049999998"/>
    <n v="248.60927699999999"/>
    <n v="98.843081999999995"/>
    <n v="151.34"/>
    <n v="2248.4137639999999"/>
    <n v="1.5278911115045104"/>
    <n v="3.1846858081233487"/>
    <n v="28548.945"/>
    <n v="0.12033129087607265"/>
    <n v="0.25081457143162383"/>
    <n v="5.9945106903249827E-2"/>
  </r>
  <r>
    <x v="35"/>
    <x v="11"/>
    <x v="2"/>
    <s v="IV. Trim"/>
    <n v="1839.7847059999997"/>
    <n v="39.633884000000002"/>
    <m/>
    <n v="1823.59"/>
    <n v="3703.0085899999995"/>
    <n v="3749.65"/>
    <n v="7452.6585899999991"/>
    <n v="264.08578900000003"/>
    <n v="81.982935999999995"/>
    <n v="206.4"/>
    <n v="2431.8873149999999"/>
    <n v="1.5226892163792547"/>
    <n v="3.0645575327572279"/>
    <n v="28548.945"/>
    <n v="0.12970737062262719"/>
    <n v="0.2610484762221511"/>
    <n v="6.4443176656790641E-2"/>
  </r>
  <r>
    <x v="36"/>
    <x v="0"/>
    <x v="3"/>
    <s v="I. Trim"/>
    <n v="1800.3638419999997"/>
    <n v="40.058401000000003"/>
    <m/>
    <n v="1703.96"/>
    <n v="3544.382243"/>
    <n v="3727.02"/>
    <n v="7271.4022430000005"/>
    <n v="207.839744"/>
    <n v="80.187799999999996"/>
    <n v="146.06"/>
    <n v="2274.509787"/>
    <n v="1.558305997739811"/>
    <n v="3.1969096306201124"/>
    <n v="32432.858"/>
    <n v="0.10928368517507769"/>
    <n v="0.22419862729951212"/>
    <n v="5.5510490071519439E-2"/>
  </r>
  <r>
    <x v="37"/>
    <x v="1"/>
    <x v="3"/>
    <s v="I. Trim"/>
    <n v="1819.2292215199998"/>
    <n v="40.524760000000001"/>
    <m/>
    <n v="1505.16918923"/>
    <n v="3364.9231707499998"/>
    <n v="2739.3257883899996"/>
    <n v="6104.248959139999"/>
    <n v="233.840304"/>
    <n v="62.193147000000003"/>
    <n v="167.06927347999999"/>
    <n v="2322.8567059999996"/>
    <n v="1.4486141835862347"/>
    <n v="2.6279059501916602"/>
    <n v="32432.858"/>
    <n v="0.10375043638614888"/>
    <n v="0.18821187325335309"/>
    <n v="5.6092164974175254E-2"/>
  </r>
  <r>
    <x v="38"/>
    <x v="2"/>
    <x v="3"/>
    <s v="I. Trim"/>
    <n v="1793.4282624099999"/>
    <n v="41.348624000000001"/>
    <m/>
    <n v="1594.1461018700002"/>
    <n v="3428.92298828"/>
    <n v="2785.0514317393358"/>
    <n v="6213.9744200193363"/>
    <n v="199.68068200000002"/>
    <n v="60.096311"/>
    <n v="179.95606859"/>
    <n v="2274.5099479999999"/>
    <n v="1.5075436321107707"/>
    <n v="2.7320058219500636"/>
    <n v="32432.858"/>
    <n v="0.10572373820031525"/>
    <n v="0.19159503057113672"/>
    <n v="5.5296645840153834E-2"/>
  </r>
  <r>
    <x v="39"/>
    <x v="3"/>
    <x v="3"/>
    <s v="II. Trim"/>
    <n v="1820.852893"/>
    <n v="43.228642000000001"/>
    <m/>
    <n v="1554.8200000000002"/>
    <n v="3418.901535"/>
    <n v="2841.7200000000003"/>
    <n v="6260.6215350000002"/>
    <n v="222.62166499999998"/>
    <n v="81.789749"/>
    <n v="188.57"/>
    <n v="2357.0629490000001"/>
    <n v="1.4504922477571047"/>
    <n v="2.6561113005726518"/>
    <n v="32432.858"/>
    <n v="0.10541474744532227"/>
    <n v="0.19303329774391145"/>
    <n v="5.6142227521237875E-2"/>
  </r>
  <r>
    <x v="40"/>
    <x v="4"/>
    <x v="3"/>
    <s v="II. Trim"/>
    <n v="1898.9424319999998"/>
    <n v="43.535169000000003"/>
    <m/>
    <n v="1593.15"/>
    <n v="3535.6276010000001"/>
    <n v="2894.5200000000004"/>
    <n v="6430.1476010000006"/>
    <n v="243.47795499999998"/>
    <n v="18.856210000000001"/>
    <n v="152.01"/>
    <n v="2356.821766"/>
    <n v="1.500167578221526"/>
    <n v="2.7283130586125113"/>
    <n v="32432.858"/>
    <n v="0.10901375392202563"/>
    <n v="0.19826028285882177"/>
    <n v="5.8549956713651319E-2"/>
  </r>
  <r>
    <x v="41"/>
    <x v="5"/>
    <x v="3"/>
    <s v="II. Trim"/>
    <n v="1938.4918589999997"/>
    <n v="44.453142999999997"/>
    <m/>
    <n v="1565.5900000000001"/>
    <n v="3548.5350019999996"/>
    <n v="2862.3099999999995"/>
    <n v="6410.8450019999991"/>
    <n v="183.12961499999997"/>
    <n v="109.31478300000001"/>
    <n v="201.04"/>
    <n v="2476.4293999999995"/>
    <n v="1.432923951718551"/>
    <n v="2.5887453129089812"/>
    <n v="32432.858"/>
    <n v="0.10941172689745689"/>
    <n v="0.19766512719908924"/>
    <n v="5.9769381378600668E-2"/>
  </r>
  <r>
    <x v="42"/>
    <x v="6"/>
    <x v="3"/>
    <s v="III. Trim"/>
    <n v="1931.6936799999999"/>
    <n v="45.475693999999997"/>
    <m/>
    <n v="1607.81"/>
    <n v="3584.9793739999996"/>
    <n v="2917.03"/>
    <n v="6502.0093739999993"/>
    <n v="254.507768"/>
    <n v="59.938961999999997"/>
    <n v="205.98"/>
    <n v="2497.5961040000002"/>
    <n v="1.4353719435494441"/>
    <n v="2.6033069812956429"/>
    <n v="32432.858"/>
    <n v="0.11053541362281423"/>
    <n v="0.20047599178586109"/>
    <n v="5.9559773609837281E-2"/>
  </r>
  <r>
    <x v="43"/>
    <x v="7"/>
    <x v="3"/>
    <s v="III. Trim"/>
    <n v="1931.009877"/>
    <n v="46.070386999999997"/>
    <m/>
    <n v="1608.8"/>
    <n v="3585.8802639999999"/>
    <n v="2982.89"/>
    <n v="6568.7702639999998"/>
    <n v="293.20639399999999"/>
    <n v="85.832764999999995"/>
    <n v="187.70999999999998"/>
    <n v="2543.8294230000001"/>
    <n v="1.409638646199431"/>
    <n v="2.5822369238316649"/>
    <n v="32432.858"/>
    <n v="0.11056319069999936"/>
    <n v="0.20253442555077938"/>
    <n v="5.9538689960656567E-2"/>
  </r>
  <r>
    <x v="44"/>
    <x v="8"/>
    <x v="3"/>
    <s v="III. Trim"/>
    <n v="1897.0806419999999"/>
    <n v="46.44"/>
    <m/>
    <n v="1617.74"/>
    <n v="3561.2606420000002"/>
    <n v="3051.1899999999996"/>
    <n v="6612.4506419999998"/>
    <n v="247.86999999999998"/>
    <n v="113"/>
    <n v="212.18"/>
    <n v="2516.5706419999997"/>
    <n v="1.4151244485510455"/>
    <n v="2.6275640872711099"/>
    <n v="32432.858"/>
    <n v="0.10980409564892493"/>
    <n v="0.20388121953359767"/>
    <n v="5.849255227522656E-2"/>
  </r>
  <r>
    <x v="45"/>
    <x v="9"/>
    <x v="3"/>
    <s v="IV. Trim"/>
    <n v="1962.240642"/>
    <n v="47.1"/>
    <m/>
    <n v="1637.4699999999998"/>
    <n v="3646.8106419999995"/>
    <n v="3106.6800000000003"/>
    <n v="6753.4906419999998"/>
    <n v="225.35"/>
    <n v="89.67"/>
    <n v="172.42"/>
    <n v="2496.7806420000002"/>
    <n v="1.4606051411383856"/>
    <n v="2.7048794469145836"/>
    <n v="32432.858"/>
    <n v="0.11244185270382276"/>
    <n v="0.20822989580505052"/>
    <n v="6.050162591283198E-2"/>
  </r>
  <r>
    <x v="46"/>
    <x v="10"/>
    <x v="3"/>
    <s v="IV. Trim"/>
    <n v="1954.0524779999998"/>
    <n v="48.175237000000003"/>
    <m/>
    <n v="1700.71"/>
    <n v="3702.937715"/>
    <n v="3248.41"/>
    <n v="6951.3477149999999"/>
    <n v="300.71541300000013"/>
    <n v="52.128163999999998"/>
    <n v="192.76"/>
    <n v="2547.8312919999998"/>
    <n v="1.453368488968225"/>
    <n v="2.7283390924770856"/>
    <n v="32432.858"/>
    <n v="0.11417241474679783"/>
    <n v="0.21433040884031868"/>
    <n v="6.0249160835594562E-2"/>
  </r>
  <r>
    <x v="47"/>
    <x v="11"/>
    <x v="3"/>
    <s v="IV. Trim"/>
    <n v="2121.3020799999999"/>
    <n v="49.714886"/>
    <m/>
    <n v="1765.0900000000001"/>
    <n v="3936.1069660000003"/>
    <n v="3240.51"/>
    <n v="7176.6169660000005"/>
    <n v="271.40951599999994"/>
    <n v="93.723562000000001"/>
    <n v="240.71"/>
    <n v="2776.860044"/>
    <n v="1.4174668163434456"/>
    <n v="2.584435964465194"/>
    <n v="32432.858"/>
    <n v="0.12136170565048569"/>
    <n v="0.22127611960685056"/>
    <n v="6.5405955898182017E-2"/>
  </r>
  <r>
    <x v="48"/>
    <x v="0"/>
    <x v="4"/>
    <s v="I. Trim"/>
    <n v="2016.3946429999999"/>
    <n v="49.96"/>
    <m/>
    <n v="1780.53"/>
    <n v="3846.8846429999994"/>
    <n v="3323.74"/>
    <n v="7170.6246429999992"/>
    <n v="303.71999999999997"/>
    <n v="84.67"/>
    <n v="193.89"/>
    <n v="2648.6346429999994"/>
    <n v="1.4524029024413845"/>
    <n v="2.7072909666688223"/>
    <n v="36591.661"/>
    <n v="0.10513009078762507"/>
    <n v="0.19596335468346188"/>
    <n v="5.5105305085768032E-2"/>
  </r>
  <r>
    <x v="49"/>
    <x v="1"/>
    <x v="4"/>
    <s v="I. Trim"/>
    <n v="2007.8146419999998"/>
    <n v="51.1"/>
    <m/>
    <n v="1808.44"/>
    <n v="3867.3546419999998"/>
    <n v="3401.8700000000003"/>
    <n v="7269.2246420000001"/>
    <n v="315.90000000000003"/>
    <n v="78.430000000000007"/>
    <n v="221.31"/>
    <n v="2674.5546419999996"/>
    <n v="1.4459807929398065"/>
    <n v="2.7179196595378445"/>
    <n v="36591.661"/>
    <n v="0.1056895078362253"/>
    <n v="0.198657957669645"/>
    <n v="5.4870825404728138E-2"/>
  </r>
  <r>
    <x v="50"/>
    <x v="2"/>
    <x v="4"/>
    <s v="I. Trim"/>
    <n v="1953.4076419999997"/>
    <n v="52.67"/>
    <m/>
    <n v="1925.67"/>
    <n v="3931.7476419999998"/>
    <n v="3440.12"/>
    <n v="7371.8676419999993"/>
    <n v="240.92999999999998"/>
    <n v="87.69"/>
    <n v="225.68"/>
    <n v="2560.3776419999995"/>
    <n v="1.5356123946344009"/>
    <n v="2.8792110667868425"/>
    <n v="36591.661"/>
    <n v="0.10744928037019144"/>
    <n v="0.20146305033816309"/>
    <n v="5.338395657961522E-2"/>
  </r>
  <r>
    <x v="51"/>
    <x v="3"/>
    <x v="4"/>
    <s v="II. Trim"/>
    <n v="2032.1136419999996"/>
    <n v="53.4"/>
    <m/>
    <n v="1851.5900000000001"/>
    <n v="3937.1036419999996"/>
    <n v="3541.3399999999992"/>
    <n v="7478.4436419999984"/>
    <n v="236.86"/>
    <n v="57.84"/>
    <n v="194.08"/>
    <n v="2574.2936419999996"/>
    <n v="1.5293918214167737"/>
    <n v="2.9050468524600426"/>
    <n v="36591.661"/>
    <n v="0.10759565251765968"/>
    <n v="0.204375626512281"/>
    <n v="5.5534883808636061E-2"/>
  </r>
  <r>
    <x v="52"/>
    <x v="4"/>
    <x v="4"/>
    <s v="II. Trim"/>
    <n v="2018.5331009999995"/>
    <n v="54.137645999999997"/>
    <m/>
    <n v="1944.97"/>
    <n v="4017.6407469999995"/>
    <n v="3536.06"/>
    <n v="7553.700746999999"/>
    <n v="270.8374"/>
    <n v="108.095541"/>
    <n v="214.15"/>
    <n v="2665.7536879999998"/>
    <n v="1.5071312721372476"/>
    <n v="2.8336079139656807"/>
    <n v="36591.661"/>
    <n v="0.10979662133949042"/>
    <n v="0.20643230016259712"/>
    <n v="5.5163746215292048E-2"/>
  </r>
  <r>
    <x v="53"/>
    <x v="5"/>
    <x v="4"/>
    <s v="II. Trim"/>
    <n v="2033.2657899999995"/>
    <n v="54.999547999999997"/>
    <m/>
    <n v="1954.4100000000003"/>
    <n v="4042.6753379999996"/>
    <n v="3581.6400000000003"/>
    <n v="7624.3153380000003"/>
    <n v="253.10473200000001"/>
    <n v="146.106852"/>
    <n v="223.9"/>
    <n v="2711.376921999999"/>
    <n v="1.4910045538847443"/>
    <n v="2.8119717609664021"/>
    <n v="36591.661"/>
    <n v="0.11048078243838123"/>
    <n v="0.20836210026104035"/>
    <n v="5.5566370436149357E-2"/>
  </r>
  <r>
    <x v="54"/>
    <x v="6"/>
    <x v="4"/>
    <s v="III. Trim"/>
    <n v="2072.9382189999997"/>
    <n v="55.478171000000003"/>
    <m/>
    <n v="1968.7199999999998"/>
    <n v="4097.1363899999997"/>
    <n v="3655.11"/>
    <n v="7752.2463900000002"/>
    <n v="229.83928100000003"/>
    <n v="120.82342300000001"/>
    <n v="193.64"/>
    <n v="2672.7190939999996"/>
    <n v="1.5329468776564217"/>
    <n v="2.9005092257555449"/>
    <n v="36591.661"/>
    <n v="0.11196912843065528"/>
    <n v="0.21185828077058322"/>
    <n v="5.6650563607921478E-2"/>
  </r>
  <r>
    <x v="55"/>
    <x v="7"/>
    <x v="4"/>
    <s v="III. Trim"/>
    <n v="2035.6882319999995"/>
    <n v="55.735737"/>
    <m/>
    <n v="2035.9299999999998"/>
    <n v="4127.3539689999998"/>
    <n v="3725.93"/>
    <n v="7853.2839690000001"/>
    <n v="245.62439599999996"/>
    <n v="117.61541"/>
    <n v="232.37"/>
    <n v="2687.0337749999994"/>
    <n v="1.536026084748414"/>
    <n v="2.9226591947099743"/>
    <n v="36591.661"/>
    <n v="0.11279493349591317"/>
    <n v="0.21461949948104297"/>
    <n v="5.563257245961039E-2"/>
  </r>
  <r>
    <x v="56"/>
    <x v="8"/>
    <x v="4"/>
    <s v="III. Trim"/>
    <n v="2124.9406239999994"/>
    <n v="54.364559"/>
    <m/>
    <n v="2025.8000000000002"/>
    <n v="4205.1051829999997"/>
    <n v="3702.29"/>
    <n v="7907.3951829999996"/>
    <n v="339.27467200000001"/>
    <n v="333.02001799999999"/>
    <n v="258.42"/>
    <n v="3110.0198729999997"/>
    <n v="1.3521152129949749"/>
    <n v="2.5425545513869454"/>
    <n v="36591.661"/>
    <n v="0.11491976773068595"/>
    <n v="0.21609828487971616"/>
    <n v="5.8071718143650253E-2"/>
  </r>
  <r>
    <x v="57"/>
    <x v="9"/>
    <x v="4"/>
    <s v="IV. Trim"/>
    <n v="2179.9056929999992"/>
    <n v="55.137075000000003"/>
    <m/>
    <n v="1991.75"/>
    <n v="4226.7927679999993"/>
    <n v="3834.0299999999997"/>
    <n v="8060.8227679999991"/>
    <n v="343.97220899999996"/>
    <n v="120.059949"/>
    <n v="238.74"/>
    <n v="2937.8149259999991"/>
    <n v="1.4387539291847142"/>
    <n v="2.7438157171375206"/>
    <n v="36591.661"/>
    <n v="0.1155124597377528"/>
    <n v="0.22029125073059677"/>
    <n v="5.9573838230519226E-2"/>
  </r>
  <r>
    <x v="58"/>
    <x v="10"/>
    <x v="4"/>
    <s v="IV. Trim"/>
    <n v="2098.0742639999989"/>
    <n v="56.172530999999999"/>
    <m/>
    <n v="2146.62"/>
    <n v="4300.866794999999"/>
    <n v="3883.4100000000003"/>
    <n v="8184.2767949999998"/>
    <n v="281.00471299999998"/>
    <n v="141.12437800000001"/>
    <n v="249.22"/>
    <n v="2825.5958859999987"/>
    <n v="1.5221096605885986"/>
    <n v="2.8964781678621128"/>
    <n v="36591.661"/>
    <n v="0.11753680148599975"/>
    <n v="0.22366508027607709"/>
    <n v="5.7337497305738568E-2"/>
  </r>
  <r>
    <x v="59"/>
    <x v="11"/>
    <x v="4"/>
    <s v="IV. Trim"/>
    <n v="2255.2866419999991"/>
    <n v="58.1"/>
    <m/>
    <n v="2273.04"/>
    <n v="4586.4266419999985"/>
    <n v="4092.1200000000003"/>
    <n v="8678.5466419999993"/>
    <n v="332.79999999999995"/>
    <n v="191.37"/>
    <n v="247.22"/>
    <n v="3084.7766419999984"/>
    <n v="1.4867937534130229"/>
    <n v="2.8133468478201746"/>
    <n v="36591.661"/>
    <n v="0.12534076116413514"/>
    <n v="0.23717279852368547"/>
    <n v="6.1633896367809027E-2"/>
  </r>
  <r>
    <x v="60"/>
    <x v="0"/>
    <x v="5"/>
    <s v="I. Trim"/>
    <n v="2144.0923979999993"/>
    <n v="57.496031000000002"/>
    <m/>
    <n v="2248.7799999999997"/>
    <n v="4450.3684289999992"/>
    <n v="4128.4399999999996"/>
    <n v="8578.8084289999988"/>
    <n v="270.66345099999995"/>
    <n v="195.969244"/>
    <n v="259.74"/>
    <n v="2927.9611239999995"/>
    <n v="1.5199547536752063"/>
    <n v="2.9299598135647926"/>
    <n v="41507.084999999999"/>
    <n v="0.10721948864874513"/>
    <n v="0.20668298987992048"/>
    <n v="5.1656058188620069E-2"/>
  </r>
  <r>
    <x v="61"/>
    <x v="1"/>
    <x v="5"/>
    <s v="I. Trim"/>
    <n v="2144.3224149999992"/>
    <n v="57.616137999999999"/>
    <m/>
    <n v="2286.3200000000002"/>
    <n v="4488.2585529999997"/>
    <n v="4182.12"/>
    <n v="8670.3785529999986"/>
    <n v="325.77738799999997"/>
    <n v="142.88522699999999"/>
    <n v="258.20999999999998"/>
    <n v="2928.8111679999993"/>
    <n v="1.5324506414201167"/>
    <n v="2.9603747239603537"/>
    <n v="41507.084999999999"/>
    <n v="0.10813234783892918"/>
    <n v="0.20888912225467046"/>
    <n v="5.1661599820849842E-2"/>
  </r>
  <r>
    <x v="62"/>
    <x v="2"/>
    <x v="5"/>
    <s v="I. Trim"/>
    <n v="2116.8676419999993"/>
    <n v="58.33"/>
    <m/>
    <n v="2421.3000000000002"/>
    <n v="4596.4976419999994"/>
    <n v="4309.4500000000007"/>
    <n v="8905.9476419999992"/>
    <n v="282.7"/>
    <n v="174.2"/>
    <n v="267.06"/>
    <n v="2899.1576419999988"/>
    <n v="1.5854597126457333"/>
    <n v="3.0719087203054558"/>
    <n v="41507.084999999999"/>
    <n v="0.11074007345974789"/>
    <n v="0.21456451692524298"/>
    <n v="5.1000151949962262E-2"/>
  </r>
  <r>
    <x v="63"/>
    <x v="3"/>
    <x v="5"/>
    <s v="II. Trim"/>
    <n v="2219.3295239999989"/>
    <n v="59.348022999999998"/>
    <m/>
    <n v="2355.8899999999994"/>
    <n v="4634.5675469999987"/>
    <n v="4309.2299999999996"/>
    <n v="8943.7975469999983"/>
    <n v="369.18275599999998"/>
    <n v="217.56611799999999"/>
    <n v="258.57"/>
    <n v="3123.9964209999994"/>
    <n v="1.4835380462812635"/>
    <n v="2.8629346329843313"/>
    <n v="41507.084999999999"/>
    <n v="0.11165726398276339"/>
    <n v="0.21547640714832175"/>
    <n v="5.3468691525796114E-2"/>
  </r>
  <r>
    <x v="64"/>
    <x v="4"/>
    <x v="5"/>
    <s v="II. Trim"/>
    <n v="2262.9363949999988"/>
    <n v="59.742693000000003"/>
    <m/>
    <n v="2427.4"/>
    <n v="4750.0790879999986"/>
    <n v="4357.4299999999994"/>
    <n v="9107.5090879999989"/>
    <n v="266.29153500000007"/>
    <n v="129.30724699999999"/>
    <n v="284.02999999999997"/>
    <n v="3002.3078699999996"/>
    <n v="1.5821425695426763"/>
    <n v="3.0335027193596904"/>
    <n v="41507.084999999999"/>
    <n v="0.11444019949847113"/>
    <n v="0.21942059019562563"/>
    <n v="5.451928014217329E-2"/>
  </r>
  <r>
    <x v="65"/>
    <x v="5"/>
    <x v="5"/>
    <s v="II. Trim"/>
    <n v="2289.8496549999986"/>
    <n v="60.058979999999998"/>
    <m/>
    <n v="2472.85"/>
    <n v="4822.7586349999983"/>
    <n v="4404.2499999999991"/>
    <n v="9227.0086349999983"/>
    <n v="333.47011300000003"/>
    <n v="119.671987"/>
    <n v="268.49"/>
    <n v="3071.5407349999987"/>
    <n v="1.5701431467422815"/>
    <n v="3.0040326438972009"/>
    <n v="41507.084999999999"/>
    <n v="0.11619121494559298"/>
    <n v="0.22229960583837671"/>
    <n v="5.51676817343352E-2"/>
  </r>
  <r>
    <x v="66"/>
    <x v="6"/>
    <x v="5"/>
    <s v="III. Trim"/>
    <n v="2353.286943999999"/>
    <n v="60.108181999999999"/>
    <m/>
    <n v="2460.3199999999997"/>
    <n v="4873.7151259999991"/>
    <n v="4463.83"/>
    <n v="9337.5451259999991"/>
    <n v="368.79216700000001"/>
    <n v="108.55269800000001"/>
    <n v="256.27"/>
    <n v="3147.009990999999"/>
    <n v="1.548681173538734"/>
    <n v="2.9671164542546893"/>
    <n v="41507.084999999999"/>
    <n v="0.11741887260933885"/>
    <n v="0.22496268109408307"/>
    <n v="5.6696030183762583E-2"/>
  </r>
  <r>
    <x v="67"/>
    <x v="7"/>
    <x v="5"/>
    <s v="III. Trim"/>
    <n v="2324.1270949999994"/>
    <n v="60.105891"/>
    <m/>
    <n v="2417.0100000000002"/>
    <n v="4801.2429859999993"/>
    <n v="4544.47"/>
    <n v="9345.7129859999986"/>
    <n v="322.57872500000002"/>
    <n v="123.21654700000001"/>
    <n v="282.02999999999997"/>
    <n v="3112.0582579999991"/>
    <n v="1.5427869878906364"/>
    <n v="3.0030649207724442"/>
    <n v="41507.084999999999"/>
    <n v="0.11567285406816691"/>
    <n v="0.22515946340245283"/>
    <n v="5.599350315735252E-2"/>
  </r>
  <r>
    <x v="68"/>
    <x v="8"/>
    <x v="5"/>
    <s v="III. Trim"/>
    <n v="2440.4344299999993"/>
    <n v="60.447994000000001"/>
    <m/>
    <n v="2413.6000000000004"/>
    <n v="4914.4824239999998"/>
    <n v="4775.3400000000011"/>
    <n v="9689.8224240000018"/>
    <n v="343.17946400000005"/>
    <n v="74.899212000000006"/>
    <n v="259.27"/>
    <n v="3178.2310999999991"/>
    <n v="1.5462948632023648"/>
    <n v="3.0488098942836488"/>
    <n v="41507.084999999999"/>
    <n v="0.11840104945938747"/>
    <n v="0.23344984173183933"/>
    <n v="5.8795611158914178E-2"/>
  </r>
  <r>
    <x v="69"/>
    <x v="9"/>
    <x v="5"/>
    <s v="IV. Trim"/>
    <n v="2441.9413169999998"/>
    <n v="59.671937999999997"/>
    <m/>
    <n v="2452.75"/>
    <n v="4954.3632550000002"/>
    <n v="4800.4399999999996"/>
    <n v="9754.8032549999989"/>
    <n v="314.28120699999999"/>
    <n v="103.770325"/>
    <n v="298.86"/>
    <n v="3218.5247869999998"/>
    <n v="1.5393273573692072"/>
    <n v="3.0308305514379743"/>
    <n v="41507.084999999999"/>
    <n v="0.11936186930496324"/>
    <n v="0.23501537761565283"/>
    <n v="5.8831915491054113E-2"/>
  </r>
  <r>
    <x v="70"/>
    <x v="10"/>
    <x v="5"/>
    <s v="IV. Trim"/>
    <n v="2451.1643129999998"/>
    <n v="60.992592999999999"/>
    <m/>
    <n v="2510.4499999999998"/>
    <n v="5022.6069059999991"/>
    <n v="4837.1899999999996"/>
    <n v="9859.7969059999996"/>
    <n v="345.63235899999995"/>
    <n v="118.88132899999999"/>
    <n v="300.98"/>
    <n v="3277.6505939999993"/>
    <n v="1.5323802101402393"/>
    <n v="3.0081903556312999"/>
    <n v="41507.084999999999"/>
    <n v="0.12100601393713867"/>
    <n v="0.23754491325998922"/>
    <n v="5.9054118423396869E-2"/>
  </r>
  <r>
    <x v="71"/>
    <x v="11"/>
    <x v="5"/>
    <s v="IV. Trim"/>
    <n v="2688.7559759999999"/>
    <n v="62.753293999999997"/>
    <m/>
    <n v="2659.45"/>
    <n v="5410.9592699999994"/>
    <n v="5040.4400000000005"/>
    <n v="10451.39927"/>
    <n v="493.45803000000006"/>
    <n v="123.69366599999999"/>
    <n v="282.39"/>
    <n v="3651.0509660000002"/>
    <n v="1.482027865507479"/>
    <n v="2.8625728228193679"/>
    <n v="41507.084999999999"/>
    <n v="0.13036230489324893"/>
    <n v="0.25179795858947934"/>
    <n v="6.4778241497806935E-2"/>
  </r>
  <r>
    <x v="72"/>
    <x v="0"/>
    <x v="6"/>
    <s v="I. Trim"/>
    <n v="2539.4082649999996"/>
    <n v="62"/>
    <m/>
    <n v="2687.7799999999997"/>
    <n v="5289.1882649999989"/>
    <n v="5138.72"/>
    <n v="10427.908264999998"/>
    <n v="347.58000000000004"/>
    <n v="155.91"/>
    <n v="306.95"/>
    <n v="3411.8482649999992"/>
    <n v="1.5502413513691238"/>
    <n v="3.0563810155256128"/>
    <n v="46802.044000000002"/>
    <n v="0.11301190745002501"/>
    <n v="0.22280882144805467"/>
    <n v="5.4258490612076674E-2"/>
  </r>
  <r>
    <x v="73"/>
    <x v="1"/>
    <x v="6"/>
    <s v="I. Trim"/>
    <n v="2591.8357349999997"/>
    <n v="60.435124999999999"/>
    <m/>
    <n v="2726.5699999999997"/>
    <n v="5378.8408599999993"/>
    <n v="5269.73"/>
    <n v="10648.57086"/>
    <n v="432.70185599999996"/>
    <n v="145.193907"/>
    <n v="287.24"/>
    <n v="3517.4066229999999"/>
    <n v="1.5292064400027712"/>
    <n v="3.0273926222717527"/>
    <n v="46802.044000000002"/>
    <n v="0.11492747752640887"/>
    <n v="0.22752362824153577"/>
    <n v="5.5378686772740091E-2"/>
  </r>
  <r>
    <x v="74"/>
    <x v="2"/>
    <x v="6"/>
    <s v="I. Trim"/>
    <n v="2561.6430249999999"/>
    <n v="61.91"/>
    <m/>
    <n v="2780.7799999999997"/>
    <n v="5404.3330249999999"/>
    <n v="5351.92"/>
    <n v="10756.253025"/>
    <n v="423.23"/>
    <n v="178.71"/>
    <n v="270.58999999999997"/>
    <n v="3496.0830249999999"/>
    <n v="1.5458251381201109"/>
    <n v="3.0766583482381686"/>
    <n v="46802.044000000002"/>
    <n v="0.11547215811770956"/>
    <n v="0.22982442871512193"/>
    <n v="5.4733571572215943E-2"/>
  </r>
  <r>
    <x v="75"/>
    <x v="3"/>
    <x v="6"/>
    <s v="II. Trim"/>
    <n v="2636.7796419999995"/>
    <n v="61.18"/>
    <m/>
    <n v="2836.2"/>
    <n v="5534.1596419999987"/>
    <n v="5405.51"/>
    <n v="10939.669641999999"/>
    <n v="453.46000000000004"/>
    <n v="117.34"/>
    <n v="284.45999999999998"/>
    <n v="3553.2196419999996"/>
    <n v="1.5575056426528668"/>
    <n v="3.0788047867039232"/>
    <n v="46802.044000000002"/>
    <n v="0.11824610997758983"/>
    <n v="0.23374341603541929"/>
    <n v="5.6338984724684231E-2"/>
  </r>
  <r>
    <x v="76"/>
    <x v="4"/>
    <x v="6"/>
    <s v="II. Trim"/>
    <n v="2556.7496419999993"/>
    <n v="62.501905000000001"/>
    <m/>
    <n v="2873.4700000000003"/>
    <n v="5492.7215469999992"/>
    <n v="5533.1900000000005"/>
    <n v="11025.911547"/>
    <n v="370.25207500000005"/>
    <n v="246.41322700000001"/>
    <n v="322.92"/>
    <n v="3558.8368489999993"/>
    <n v="1.5434035838263853"/>
    <n v="3.0981784259366036"/>
    <n v="46802.044000000002"/>
    <n v="0.11736071926687644"/>
    <n v="0.23558611130317297"/>
    <n v="5.4629016672861533E-2"/>
  </r>
  <r>
    <x v="77"/>
    <x v="5"/>
    <x v="6"/>
    <s v="II. Trim"/>
    <n v="2663.9896419999991"/>
    <n v="62.4"/>
    <m/>
    <n v="2888.7400000000002"/>
    <n v="5615.1296419999999"/>
    <n v="5549.01"/>
    <n v="11164.139642"/>
    <n v="491.48999999999995"/>
    <n v="131.32"/>
    <n v="263.13"/>
    <n v="3612.3296419999992"/>
    <n v="1.5544344504758796"/>
    <n v="3.0905650226923567"/>
    <n v="46802.044000000002"/>
    <n v="0.11997616262229914"/>
    <n v="0.23853957408355925"/>
    <n v="5.6920369588986303E-2"/>
  </r>
  <r>
    <x v="78"/>
    <x v="6"/>
    <x v="6"/>
    <s v="III. Trim"/>
    <n v="2670.049641999999"/>
    <n v="63.04"/>
    <m/>
    <n v="2917.68"/>
    <n v="5650.7696419999993"/>
    <n v="5561.86"/>
    <n v="11212.629642"/>
    <n v="384.89"/>
    <n v="97.43"/>
    <n v="297.70999999999998"/>
    <n v="3513.1196419999987"/>
    <n v="1.6084762882664163"/>
    <n v="3.1916446875167379"/>
    <n v="46802.044000000002"/>
    <n v="0.12073766782493515"/>
    <n v="0.2395756399442725"/>
    <n v="5.7049851113340239E-2"/>
  </r>
  <r>
    <x v="79"/>
    <x v="7"/>
    <x v="6"/>
    <s v="III. Trim"/>
    <n v="2685.408641999999"/>
    <n v="64.069999999999993"/>
    <m/>
    <n v="2938.17"/>
    <n v="5687.6486419999992"/>
    <n v="5610.06"/>
    <n v="11297.708642"/>
    <n v="452.21000000000004"/>
    <n v="112.07"/>
    <n v="307.56"/>
    <n v="3621.3186419999993"/>
    <n v="1.5706015416690307"/>
    <n v="3.1197775614024525"/>
    <n v="46802.044000000002"/>
    <n v="0.12152564623032273"/>
    <n v="0.24139348789980197"/>
    <n v="5.7378020541154116E-2"/>
  </r>
  <r>
    <x v="80"/>
    <x v="8"/>
    <x v="6"/>
    <s v="III. Trim"/>
    <n v="2728.8158009999993"/>
    <n v="63.421188999999998"/>
    <m/>
    <n v="2916.7799999999997"/>
    <n v="5709.0169899999992"/>
    <n v="5684.0000000000009"/>
    <n v="11393.01699"/>
    <n v="436.42356500000005"/>
    <n v="114.463841"/>
    <n v="288.83999999999997"/>
    <n v="3631.9643959999994"/>
    <n v="1.5718813202815329"/>
    <n v="3.1368746352655608"/>
    <n v="46802.044000000002"/>
    <n v="0.12198221492206621"/>
    <n v="0.24342990212136889"/>
    <n v="5.830548343145011E-2"/>
  </r>
  <r>
    <x v="81"/>
    <x v="9"/>
    <x v="6"/>
    <s v="IV. Trim"/>
    <n v="2729.5057279999992"/>
    <n v="63.66"/>
    <m/>
    <n v="2895.98"/>
    <n v="5689.1457279999995"/>
    <n v="5854.3099999999995"/>
    <n v="11543.455727999999"/>
    <n v="403.25999999999993"/>
    <n v="132.19"/>
    <n v="338.45"/>
    <n v="3667.0657279999987"/>
    <n v="1.5514163502880092"/>
    <n v="3.1478726001171919"/>
    <n v="46802.044000000002"/>
    <n v="0.12155763385035062"/>
    <n v="0.24664426468211514"/>
    <n v="5.8320224817531456E-2"/>
  </r>
  <r>
    <x v="82"/>
    <x v="10"/>
    <x v="6"/>
    <s v="IV. Trim"/>
    <n v="2734.0993359999989"/>
    <n v="64.569999999999993"/>
    <m/>
    <n v="3010.46"/>
    <n v="5809.1293359999991"/>
    <n v="5790.0000000000009"/>
    <n v="11599.129336"/>
    <n v="436.31"/>
    <n v="310.62"/>
    <n v="315.56"/>
    <n v="3861.1593359999988"/>
    <n v="1.504503914624258"/>
    <n v="3.0040535307243283"/>
    <n v="46802.044000000002"/>
    <n v="0.12412127419050328"/>
    <n v="0.24783381973659099"/>
    <n v="5.8418374547915021E-2"/>
  </r>
  <r>
    <x v="83"/>
    <x v="11"/>
    <x v="6"/>
    <s v="IV. Trim"/>
    <n v="3030.0649409999987"/>
    <n v="65.95"/>
    <m/>
    <n v="3163.7799999999997"/>
    <n v="6259.7949409999983"/>
    <n v="5823.7499999999991"/>
    <n v="12083.544940999996"/>
    <n v="519.15"/>
    <n v="124.41"/>
    <n v="332.9"/>
    <n v="4072.4749409999986"/>
    <n v="1.5370984552854983"/>
    <n v="2.9671256707678784"/>
    <n v="46802.044000000002"/>
    <n v="0.13375046057817472"/>
    <n v="0.25818412847524341"/>
    <n v="6.4742149744570959E-2"/>
  </r>
  <r>
    <x v="84"/>
    <x v="0"/>
    <x v="7"/>
    <s v="I. Trim"/>
    <n v="2844.923068999999"/>
    <n v="66.06"/>
    <m/>
    <n v="3058.0200000000004"/>
    <n v="5969.0030689999994"/>
    <n v="5823.3900000000012"/>
    <n v="11792.393069000002"/>
    <n v="435.69"/>
    <n v="247.31"/>
    <n v="322.89999999999998"/>
    <n v="3916.8830689999991"/>
    <n v="1.5239165846541132"/>
    <n v="3.0106574184790924"/>
    <n v="51007.777000000002"/>
    <n v="0.11702143124174964"/>
    <n v="0.23118813958506762"/>
    <n v="5.577430024052997E-2"/>
  </r>
  <r>
    <x v="85"/>
    <x v="1"/>
    <x v="7"/>
    <s v="I. Trim"/>
    <n v="2840.0916349999993"/>
    <n v="66.180000000000007"/>
    <m/>
    <n v="3010.5"/>
    <n v="5916.7716349999992"/>
    <n v="5887.9400000000005"/>
    <n v="11804.711635"/>
    <n v="420.01"/>
    <n v="181.74"/>
    <n v="356.21"/>
    <n v="3864.2316349999992"/>
    <n v="1.5311638105255563"/>
    <n v="3.0548664650637596"/>
    <n v="51007.777000000002"/>
    <n v="0.11599744162542114"/>
    <n v="0.23142964326792753"/>
    <n v="5.5679580684333672E-2"/>
  </r>
  <r>
    <x v="86"/>
    <x v="2"/>
    <x v="7"/>
    <s v="I. Trim"/>
    <n v="2977.7356419999996"/>
    <n v="65.48"/>
    <m/>
    <n v="2927.87"/>
    <n v="5971.085642"/>
    <n v="5892.5499999999993"/>
    <n v="11863.635641999999"/>
    <n v="493.78000000000003"/>
    <n v="217.24"/>
    <n v="311.01"/>
    <n v="4065.2456419999999"/>
    <n v="1.4688129987299794"/>
    <n v="2.9183072037347748"/>
    <n v="51007.777000000002"/>
    <n v="0.11706225978050366"/>
    <n v="0.23258483979805666"/>
    <n v="5.8378071289011471E-2"/>
  </r>
  <r>
    <x v="87"/>
    <x v="3"/>
    <x v="7"/>
    <s v="II. Trim"/>
    <n v="3011.5443369999994"/>
    <n v="65.91"/>
    <m/>
    <n v="2950.64"/>
    <n v="6028.0943369999986"/>
    <n v="6073.5"/>
    <n v="12101.594336999999"/>
    <n v="417.75000000000006"/>
    <n v="218.13"/>
    <n v="326.62"/>
    <n v="4039.9543369999992"/>
    <n v="1.4921194236755553"/>
    <n v="2.9954779998791854"/>
    <n v="51007.777000000002"/>
    <n v="0.11817990689929496"/>
    <n v="0.23724998517382945"/>
    <n v="5.9040885804531325E-2"/>
  </r>
  <r>
    <x v="88"/>
    <x v="4"/>
    <x v="7"/>
    <s v="II. Trim"/>
    <n v="2975.8456419999998"/>
    <n v="65.78"/>
    <m/>
    <n v="3041.56"/>
    <n v="6083.1856420000004"/>
    <n v="6161.86"/>
    <n v="12245.045642000001"/>
    <n v="447.15999999999997"/>
    <n v="154.54"/>
    <n v="345.36"/>
    <n v="3988.6856419999999"/>
    <n v="1.5251103215418551"/>
    <n v="3.069945024762621"/>
    <n v="51007.777000000002"/>
    <n v="0.11925996386786274"/>
    <n v="0.24006232700554664"/>
    <n v="5.8341018115727721E-2"/>
  </r>
  <r>
    <x v="89"/>
    <x v="5"/>
    <x v="7"/>
    <s v="II. Trim"/>
    <n v="3006.4956419999999"/>
    <n v="65.599999999999994"/>
    <m/>
    <n v="3017"/>
    <n v="6089.0956420000002"/>
    <n v="6183.3899999999994"/>
    <n v="12272.485642"/>
    <n v="482.06"/>
    <n v="149.04"/>
    <n v="321.32"/>
    <n v="4024.5156419999998"/>
    <n v="1.5130008636204477"/>
    <n v="3.049431716434114"/>
    <n v="51007.777000000002"/>
    <n v="0.11937582855257542"/>
    <n v="0.24060028418803664"/>
    <n v="5.8941906878239365E-2"/>
  </r>
  <r>
    <x v="90"/>
    <x v="6"/>
    <x v="7"/>
    <s v="III. Trim"/>
    <n v="2982.248642"/>
    <n v="66.39"/>
    <m/>
    <n v="3115.75"/>
    <n v="6164.3886419999999"/>
    <n v="6285.18"/>
    <n v="12449.568642"/>
    <n v="460.21999999999997"/>
    <n v="139.5"/>
    <n v="370.51"/>
    <n v="4018.8686419999995"/>
    <n v="1.5338616887294623"/>
    <n v="3.0977794376987755"/>
    <n v="51007.777000000002"/>
    <n v="0.1208519367938736"/>
    <n v="0.24407197047618837"/>
    <n v="5.8466547993259926E-2"/>
  </r>
  <r>
    <x v="91"/>
    <x v="7"/>
    <x v="7"/>
    <s v="III. Trim"/>
    <n v="3063.9486419999998"/>
    <n v="67.260000000000005"/>
    <m/>
    <n v="3196.7999999999997"/>
    <n v="6328.0086419999998"/>
    <n v="6465.71"/>
    <n v="12793.718642"/>
    <n v="529.64"/>
    <n v="124.24"/>
    <n v="322.89"/>
    <n v="4107.978642"/>
    <n v="1.5404190706598129"/>
    <n v="3.1143586072227682"/>
    <n v="51007.777000000002"/>
    <n v="0.12405968293815274"/>
    <n v="0.25081898083894144"/>
    <n v="6.006826453150467E-2"/>
  </r>
  <r>
    <x v="92"/>
    <x v="8"/>
    <x v="7"/>
    <s v="III. Trim"/>
    <n v="2983.1146419999995"/>
    <n v="67.900000000000006"/>
    <m/>
    <n v="3225.33"/>
    <n v="6276.344642"/>
    <n v="6499.6599999999989"/>
    <n v="12776.004642"/>
    <n v="535.80999999999995"/>
    <n v="221.16"/>
    <n v="339.72"/>
    <n v="4147.7046419999997"/>
    <n v="1.5132091563235279"/>
    <n v="3.0802590214908561"/>
    <n v="51007.777000000002"/>
    <n v="0.12304681778231581"/>
    <n v="0.25047170046246087"/>
    <n v="5.848352579646824E-2"/>
  </r>
  <r>
    <x v="93"/>
    <x v="9"/>
    <x v="7"/>
    <s v="IV. Trim"/>
    <n v="2975.7188579999997"/>
    <n v="69.790000000000006"/>
    <m/>
    <n v="3317.08"/>
    <n v="6362.5888579999992"/>
    <n v="6614.43"/>
    <n v="12977.018857999999"/>
    <n v="474.78000000000009"/>
    <n v="167.73"/>
    <n v="375.4"/>
    <n v="4063.418858"/>
    <n v="1.5658215606972012"/>
    <n v="3.1936207689864493"/>
    <n v="51007.777000000002"/>
    <n v="0.12473762300991864"/>
    <n v="0.25441255473650615"/>
    <n v="5.8338532533970255E-2"/>
  </r>
  <r>
    <x v="94"/>
    <x v="10"/>
    <x v="7"/>
    <s v="IV. Trim"/>
    <n v="3028.6146479999998"/>
    <n v="70.31"/>
    <m/>
    <n v="3425.1099999999997"/>
    <n v="6524.0346479999989"/>
    <n v="6786.87"/>
    <n v="13310.904648"/>
    <n v="527.57000000000005"/>
    <n v="191.73"/>
    <n v="333.6"/>
    <n v="4151.8246479999998"/>
    <n v="1.571365652723973"/>
    <n v="3.206037291197275"/>
    <n v="51007.777000000002"/>
    <n v="0.12790274408547542"/>
    <n v="0.26095833676499958"/>
    <n v="5.9375546752409927E-2"/>
  </r>
  <r>
    <x v="95"/>
    <x v="11"/>
    <x v="7"/>
    <s v="IV. Trim"/>
    <n v="3279.3032309999999"/>
    <n v="71.42"/>
    <m/>
    <n v="3658.49"/>
    <n v="7009.2132309999997"/>
    <n v="7004.06"/>
    <n v="14013.273230999999"/>
    <n v="692.24"/>
    <n v="121.79"/>
    <n v="397.55"/>
    <n v="4562.3032309999999"/>
    <n v="1.5363321717359124"/>
    <n v="3.0715348194706613"/>
    <n v="51007.777000000002"/>
    <n v="0.13741459916984816"/>
    <n v="0.27472817000042954"/>
    <n v="6.4290259718630741E-2"/>
  </r>
  <r>
    <x v="96"/>
    <x v="0"/>
    <x v="8"/>
    <s v="I. Trim"/>
    <n v="3070.6206419999999"/>
    <n v="72.173156000000006"/>
    <m/>
    <n v="3753.49"/>
    <n v="6896.2837979999995"/>
    <n v="7061.2899999999991"/>
    <n v="13957.573797999998"/>
    <n v="763.32705099999987"/>
    <n v="265.34906599999999"/>
    <n v="391.26"/>
    <n v="4562.7299149999999"/>
    <n v="1.5114380922106365"/>
    <n v="3.0590401049412099"/>
    <n v="61762.635000000002"/>
    <n v="0.1116578623628995"/>
    <n v="0.22598734328611461"/>
    <n v="4.9716477316746603E-2"/>
  </r>
  <r>
    <x v="97"/>
    <x v="1"/>
    <x v="8"/>
    <s v="I. Trim"/>
    <n v="3078.0086419999998"/>
    <n v="72.090990000000005"/>
    <m/>
    <n v="3664.21"/>
    <n v="6814.3096320000004"/>
    <n v="7264.87"/>
    <n v="14079.179631999999"/>
    <n v="710.31868200000008"/>
    <n v="234.66779700000001"/>
    <n v="340.67"/>
    <n v="4435.7561109999997"/>
    <n v="1.5362227907665054"/>
    <n v="3.1740202300766218"/>
    <n v="61762.635000000002"/>
    <n v="0.11033061707940409"/>
    <n v="0.22795626566126914"/>
    <n v="4.9836096565504362E-2"/>
  </r>
  <r>
    <x v="98"/>
    <x v="2"/>
    <x v="8"/>
    <s v="I. Trim"/>
    <n v="3068.9596419999998"/>
    <n v="73.528707999999995"/>
    <m/>
    <n v="3823.5899999999997"/>
    <n v="6966.0783499999998"/>
    <n v="7336.05"/>
    <n v="14302.128349999999"/>
    <n v="671.14970199999993"/>
    <n v="214.303292"/>
    <n v="390.77"/>
    <n v="4418.7113439999994"/>
    <n v="1.5764954548250756"/>
    <n v="3.2367193139738166"/>
    <n v="61762.635000000002"/>
    <n v="0.11278790728407231"/>
    <n v="0.23156603260207403"/>
    <n v="4.968958403410087E-2"/>
  </r>
  <r>
    <x v="99"/>
    <x v="3"/>
    <x v="8"/>
    <s v="II. Trim"/>
    <n v="3164.7166419999999"/>
    <n v="74.432900000000004"/>
    <m/>
    <n v="3895.5299999999997"/>
    <n v="7134.6795419999999"/>
    <n v="7763.7300000000014"/>
    <n v="14898.409542000001"/>
    <n v="701.00419799999997"/>
    <n v="143.77720099999999"/>
    <n v="383.99"/>
    <n v="4467.9209409999994"/>
    <n v="1.5968679025916543"/>
    <n v="3.3345284616127238"/>
    <n v="61762.635000000002"/>
    <n v="0.11551773239597048"/>
    <n v="0.24122043274222352"/>
    <n v="5.1239987445483824E-2"/>
  </r>
  <r>
    <x v="100"/>
    <x v="4"/>
    <x v="8"/>
    <s v="II. Trim"/>
    <n v="3177.0846419999998"/>
    <n v="74.267401000000007"/>
    <m/>
    <n v="4052.7599999999998"/>
    <n v="7304.1120429999992"/>
    <n v="7813.2699999999995"/>
    <n v="15117.382042999998"/>
    <n v="754.97764400000005"/>
    <n v="139.89314400000001"/>
    <n v="359.05"/>
    <n v="4505.2728310000002"/>
    <n v="1.6212363417242286"/>
    <n v="3.355486473311875"/>
    <n v="61762.635000000002"/>
    <n v="0.11826101724772589"/>
    <n v="0.24476582067782562"/>
    <n v="5.1440237969121616E-2"/>
  </r>
  <r>
    <x v="101"/>
    <x v="5"/>
    <x v="8"/>
    <s v="II. Trim"/>
    <n v="3180.9200209999995"/>
    <n v="74.362308999999996"/>
    <m/>
    <n v="4058.7200000000003"/>
    <n v="7314.0023299999993"/>
    <n v="7841.4800000000005"/>
    <n v="15155.482329999999"/>
    <n v="724.40005200000007"/>
    <n v="124.68462100000001"/>
    <n v="386.26"/>
    <n v="4490.6270029999996"/>
    <n v="1.628726305951"/>
    <n v="3.3749145319518314"/>
    <n v="61762.635000000002"/>
    <n v="0.11842115107297477"/>
    <n v="0.24538270315053751"/>
    <n v="5.1502336663583073E-2"/>
  </r>
  <r>
    <x v="102"/>
    <x v="6"/>
    <x v="8"/>
    <s v="III. Trim"/>
    <n v="3231.2694609999994"/>
    <n v="75.268478000000002"/>
    <m/>
    <n v="4246.87"/>
    <n v="7553.4079389999988"/>
    <n v="8060.7300000000005"/>
    <n v="15614.137939"/>
    <n v="754.42946399999994"/>
    <n v="155.953181"/>
    <n v="409.41"/>
    <n v="4626.3305839999994"/>
    <n v="1.6326995665037844"/>
    <n v="3.3750588410177484"/>
    <n v="61762.635000000002"/>
    <n v="0.12229737184950089"/>
    <n v="0.25280880485426183"/>
    <n v="5.2317545405891432E-2"/>
  </r>
  <r>
    <x v="103"/>
    <x v="7"/>
    <x v="8"/>
    <s v="III. Trim"/>
    <n v="3331.5546049999998"/>
    <n v="75.036154999999994"/>
    <m/>
    <n v="4407.68"/>
    <n v="7814.2707599999994"/>
    <n v="8182.0700000000006"/>
    <n v="15996.340759999999"/>
    <n v="744.39414000000011"/>
    <n v="150.00603699999999"/>
    <n v="381.32"/>
    <n v="4682.3109369999993"/>
    <n v="1.6688918923027944"/>
    <n v="3.4163345782091534"/>
    <n v="61762.635000000002"/>
    <n v="0.12652100675432645"/>
    <n v="0.25899705801088307"/>
    <n v="5.3941264083049563E-2"/>
  </r>
  <r>
    <x v="104"/>
    <x v="8"/>
    <x v="8"/>
    <s v="III. Trim"/>
    <n v="3316.5981109999998"/>
    <n v="75.191046"/>
    <m/>
    <n v="4391.6399999999994"/>
    <n v="7783.4291569999987"/>
    <n v="8148.0099999999993"/>
    <n v="15931.439156999997"/>
    <n v="634.3039940000001"/>
    <n v="178.77353099999999"/>
    <n v="421.83"/>
    <n v="4626.6966819999998"/>
    <n v="1.6822864544548932"/>
    <n v="3.4433722917218019"/>
    <n v="61762.635000000002"/>
    <n v="0.12602164977255259"/>
    <n v="0.25794623492019075"/>
    <n v="5.3699103203741223E-2"/>
  </r>
  <r>
    <x v="105"/>
    <x v="9"/>
    <x v="8"/>
    <s v="IV. Trim"/>
    <n v="3408.4451809999996"/>
    <n v="75.969425000000001"/>
    <m/>
    <n v="4323.57"/>
    <n v="7807.9846059999991"/>
    <n v="8282.42"/>
    <n v="16090.404606"/>
    <n v="815.14484299999992"/>
    <n v="219.304461"/>
    <n v="387.4"/>
    <n v="4906.2639099999988"/>
    <n v="1.5914318408526054"/>
    <n v="3.2795636152397689"/>
    <n v="61762.635000000002"/>
    <n v="0.12641922751514728"/>
    <n v="0.2605200475335937"/>
    <n v="5.518620086400134E-2"/>
  </r>
  <r>
    <x v="106"/>
    <x v="10"/>
    <x v="8"/>
    <s v="IV. Trim"/>
    <n v="3409.1520629999995"/>
    <n v="75.751953"/>
    <m/>
    <n v="4608.0600000000004"/>
    <n v="8092.9640159999999"/>
    <n v="8314.34"/>
    <n v="16407.304016000002"/>
    <n v="991.49687200000017"/>
    <n v="220.795579"/>
    <n v="416.99"/>
    <n v="5114.1864669999995"/>
    <n v="1.5824538405513717"/>
    <n v="3.208194328046194"/>
    <n v="61762.635000000002"/>
    <n v="0.1310333345719463"/>
    <n v="0.26565097191853942"/>
    <n v="5.5197646003931011E-2"/>
  </r>
  <r>
    <x v="107"/>
    <x v="11"/>
    <x v="8"/>
    <s v="IV. Trim"/>
    <n v="4098.2599979999995"/>
    <n v="77.321218999999999"/>
    <m/>
    <n v="4704.7299999999996"/>
    <n v="8880.3112169999986"/>
    <n v="8296.9500000000007"/>
    <n v="17177.261216999999"/>
    <n v="1239.022475"/>
    <n v="191.56964400000001"/>
    <n v="522.16"/>
    <n v="6128.3333359999997"/>
    <n v="1.4490581256136814"/>
    <n v="2.8029254081357955"/>
    <n v="61762.635000000002"/>
    <n v="0.14378128810404539"/>
    <n v="0.27811736362932055"/>
    <n v="6.6355005708548534E-2"/>
  </r>
  <r>
    <x v="108"/>
    <x v="0"/>
    <x v="9"/>
    <s v="I. Trim"/>
    <n v="3781.3268579999994"/>
    <n v="76.041247999999996"/>
    <m/>
    <n v="4386.63"/>
    <n v="8243.9981059999991"/>
    <n v="8148.7100000000009"/>
    <n v="16392.708105999998"/>
    <n v="759.72817099999997"/>
    <n v="535.53378399999997"/>
    <n v="461.11"/>
    <n v="5613.7400609999995"/>
    <n v="1.4685393367735413"/>
    <n v="2.920104587649877"/>
    <n v="62519.686000000002"/>
    <n v="0.13186243619329757"/>
    <n v="0.26220074275485"/>
    <n v="6.0482179293094969E-2"/>
  </r>
  <r>
    <x v="109"/>
    <x v="1"/>
    <x v="9"/>
    <s v="I. Trim"/>
    <n v="3718.1739329999996"/>
    <n v="74.907802000000004"/>
    <m/>
    <n v="4289.37"/>
    <n v="8082.4517349999996"/>
    <n v="8159.8600000000006"/>
    <n v="16242.311734999999"/>
    <n v="851.87562700000001"/>
    <n v="436.03470900000002"/>
    <n v="503.25"/>
    <n v="5584.2420710000006"/>
    <n v="1.4473677237191529"/>
    <n v="2.9085973581534583"/>
    <n v="62519.686000000002"/>
    <n v="0.1292785081326224"/>
    <n v="0.25979515852014995"/>
    <n v="5.9472050659371507E-2"/>
  </r>
  <r>
    <x v="110"/>
    <x v="2"/>
    <x v="9"/>
    <s v="I. Trim"/>
    <n v="3808.7072059999996"/>
    <n v="74.157026000000002"/>
    <m/>
    <n v="4213.2700000000004"/>
    <n v="8096.1342320000003"/>
    <n v="8071.03"/>
    <n v="16167.164231999999"/>
    <n v="552.71173700000008"/>
    <n v="354.41143599999998"/>
    <n v="500.76"/>
    <n v="5290.7474050000001"/>
    <n v="1.5302439546346098"/>
    <n v="3.0557429781511178"/>
    <n v="62519.686000000002"/>
    <n v="0.1294973591518038"/>
    <n v="0.25859317706745999"/>
    <n v="6.0920126918103834E-2"/>
  </r>
  <r>
    <x v="111"/>
    <x v="3"/>
    <x v="9"/>
    <s v="II. Trim"/>
    <n v="3912.2037289999998"/>
    <n v="75.303190999999998"/>
    <m/>
    <n v="4116.47"/>
    <n v="8103.9769200000001"/>
    <n v="8353.619999999999"/>
    <n v="16457.59692"/>
    <n v="640.8314170000001"/>
    <n v="255.566913"/>
    <n v="471.18"/>
    <n v="5355.0852500000001"/>
    <n v="1.5133236058193471"/>
    <n v="3.0732651585705382"/>
    <n v="62519.686000000002"/>
    <n v="0.1296228026481131"/>
    <n v="0.26323863686711413"/>
    <n v="6.2575549867604899E-2"/>
  </r>
  <r>
    <x v="112"/>
    <x v="4"/>
    <x v="9"/>
    <s v="II. Trim"/>
    <n v="3844.8339470000001"/>
    <n v="74.12518"/>
    <m/>
    <n v="4234.8599999999997"/>
    <n v="8153.8191269999998"/>
    <n v="8197.91"/>
    <n v="16351.729126999999"/>
    <n v="576.37327400000004"/>
    <n v="305.78269499999999"/>
    <n v="483.1"/>
    <n v="5284.2150959999999"/>
    <n v="1.5430520860462718"/>
    <n v="3.0944480551856777"/>
    <n v="62519.686000000002"/>
    <n v="0.13042002685362175"/>
    <n v="0.26154528554414042"/>
    <n v="6.1497972766529886E-2"/>
  </r>
  <r>
    <x v="113"/>
    <x v="5"/>
    <x v="9"/>
    <s v="II. Trim"/>
    <n v="3784.9034879999999"/>
    <n v="73.831599999999995"/>
    <m/>
    <n v="4254.3900000000003"/>
    <n v="8113.1250880000007"/>
    <n v="8248.5500000000011"/>
    <n v="16361.675088000002"/>
    <n v="746.28870399999994"/>
    <n v="263.31515400000001"/>
    <n v="519.73"/>
    <n v="5388.0689459999994"/>
    <n v="1.5057574743959117"/>
    <n v="3.0366491691140292"/>
    <n v="62519.686000000002"/>
    <n v="0.12976912724737613"/>
    <n v="0.26170437081209913"/>
    <n v="6.0539387353928803E-2"/>
  </r>
  <r>
    <x v="114"/>
    <x v="6"/>
    <x v="9"/>
    <s v="III. Trim"/>
    <n v="3815.63184"/>
    <n v="74.526574999999994"/>
    <m/>
    <n v="4259.59"/>
    <n v="8149.748415"/>
    <n v="8433.27"/>
    <n v="16583.018414999999"/>
    <n v="861.08510999999999"/>
    <n v="231.43480199999999"/>
    <n v="450.33"/>
    <n v="5433.0083269999996"/>
    <n v="1.5000434242846321"/>
    <n v="3.0522718569358083"/>
    <n v="62519.686000000002"/>
    <n v="0.13035491596998744"/>
    <n v="0.2652447489099673"/>
    <n v="6.1030886175595954E-2"/>
  </r>
  <r>
    <x v="115"/>
    <x v="7"/>
    <x v="9"/>
    <s v="III. Trim"/>
    <n v="3825.5310999999997"/>
    <n v="75.242283999999998"/>
    <m/>
    <n v="4300.72"/>
    <n v="8201.4933839999994"/>
    <n v="8541.4600000000009"/>
    <n v="16742.953384"/>
    <n v="938.24113599999998"/>
    <n v="269.32354199999997"/>
    <n v="478.47"/>
    <n v="5586.8080620000001"/>
    <n v="1.4680105872590115"/>
    <n v="2.9968728472848687"/>
    <n v="62519.686000000002"/>
    <n v="0.13118257478132567"/>
    <n v="0.26780290265693274"/>
    <n v="6.118922446283559E-2"/>
  </r>
  <r>
    <x v="116"/>
    <x v="8"/>
    <x v="9"/>
    <s v="III. Trim"/>
    <n v="3750.0910279999998"/>
    <n v="76.712003999999993"/>
    <m/>
    <n v="4202.8499999999995"/>
    <n v="8029.6530319999993"/>
    <n v="8586.57"/>
    <n v="16616.223031999998"/>
    <n v="806.45034099999998"/>
    <n v="235.97561400000001"/>
    <n v="538.27"/>
    <n v="5407.498986999999"/>
    <n v="1.4849106863087427"/>
    <n v="3.0728111224702115"/>
    <n v="62519.686000000002"/>
    <n v="0.12843399488602678"/>
    <n v="0.26577585549613919"/>
    <n v="5.9982563380116781E-2"/>
  </r>
  <r>
    <x v="117"/>
    <x v="9"/>
    <x v="9"/>
    <s v="IV. Trim"/>
    <n v="3894.3280829999994"/>
    <n v="75.497603999999995"/>
    <m/>
    <n v="4219.82"/>
    <n v="8189.6456869999993"/>
    <n v="8891.0300000000007"/>
    <n v="17080.675686999999"/>
    <n v="915.08637999999996"/>
    <n v="179.98855900000001"/>
    <n v="479.34"/>
    <n v="5544.2406259999998"/>
    <n v="1.477144705551602"/>
    <n v="3.0807962423022004"/>
    <n v="62519.686000000002"/>
    <n v="0.1309930713183684"/>
    <n v="0.27320475805012839"/>
    <n v="6.2289629589630365E-2"/>
  </r>
  <r>
    <x v="118"/>
    <x v="10"/>
    <x v="9"/>
    <s v="IV. Trim"/>
    <n v="3918.3037389999995"/>
    <n v="76.095147999999995"/>
    <m/>
    <n v="4628.33"/>
    <n v="8622.7288869999993"/>
    <n v="8825.49"/>
    <n v="17448.218886999999"/>
    <n v="1046.545318"/>
    <n v="333.29290300000002"/>
    <n v="516.82000000000005"/>
    <n v="5891.0571079999991"/>
    <n v="1.4636980645274031"/>
    <n v="2.9618145889819139"/>
    <n v="62519.686000000002"/>
    <n v="0.13792022063258602"/>
    <n v="0.27908359755677592"/>
    <n v="6.2673119295576743E-2"/>
  </r>
  <r>
    <x v="119"/>
    <x v="11"/>
    <x v="9"/>
    <s v="IV. Trim"/>
    <n v="4230.094243999999"/>
    <n v="77.364671000000001"/>
    <m/>
    <n v="4902.21"/>
    <n v="9209.6689149999984"/>
    <n v="9378.7899999999991"/>
    <n v="18588.458914999996"/>
    <n v="1702.566804"/>
    <n v="358.895398"/>
    <n v="554.21"/>
    <n v="6923.131116999999"/>
    <n v="1.3302750965362078"/>
    <n v="2.6849786030132177"/>
    <n v="62519.686000000002"/>
    <n v="0.14730830405962048"/>
    <n v="0.29732169344228626"/>
    <n v="6.7660196565926436E-2"/>
  </r>
  <r>
    <x v="120"/>
    <x v="0"/>
    <x v="10"/>
    <s v="I. Trim"/>
    <n v="3984.1614639999989"/>
    <n v="77.224970999999996"/>
    <m/>
    <n v="4872.2199999999993"/>
    <n v="8933.6064349999979"/>
    <n v="9424.7199999999993"/>
    <n v="18358.326434999995"/>
    <n v="1697.533799"/>
    <n v="538.52017799999999"/>
    <n v="543.19000000000005"/>
    <n v="6840.6304119999986"/>
    <n v="1.3059624474563705"/>
    <n v="2.6837185068199823"/>
    <n v="69555.366999999998"/>
    <n v="0.12843877935400727"/>
    <n v="0.26393831600370959"/>
    <n v="5.7280431918359354E-2"/>
  </r>
  <r>
    <x v="121"/>
    <x v="1"/>
    <x v="10"/>
    <s v="I. Trim"/>
    <n v="3954.4719959999989"/>
    <n v="77.439155999999997"/>
    <m/>
    <n v="5008.04"/>
    <n v="9039.9511519999978"/>
    <n v="9455.0099999999984"/>
    <n v="18494.961151999996"/>
    <n v="1444.474563"/>
    <n v="531.61764600000004"/>
    <n v="543.66999999999996"/>
    <n v="6551.6733609999983"/>
    <n v="1.3797927115554807"/>
    <n v="2.8229370014223458"/>
    <n v="69555.366999999998"/>
    <n v="0.12996770115525375"/>
    <n v="0.26590271821871053"/>
    <n v="5.6853585374655548E-2"/>
  </r>
  <r>
    <x v="122"/>
    <x v="2"/>
    <x v="10"/>
    <s v="I. Trim"/>
    <n v="3927.2175129999991"/>
    <n v="77.904669999999996"/>
    <m/>
    <n v="5250.95"/>
    <n v="9256.0721829999984"/>
    <n v="9574.5399999999972"/>
    <n v="18830.612182999997"/>
    <n v="1632.2810689999999"/>
    <n v="482.472129"/>
    <n v="575.77"/>
    <n v="6695.6453809999985"/>
    <n v="1.3824017934500585"/>
    <n v="2.8123670104206795"/>
    <n v="69555.366999999998"/>
    <n v="0.13307488095059578"/>
    <n v="0.27072838510074998"/>
    <n v="5.6461746697418755E-2"/>
  </r>
  <r>
    <x v="123"/>
    <x v="3"/>
    <x v="10"/>
    <s v="II. Trim"/>
    <n v="4029.1082559999991"/>
    <n v="78.303752000000003"/>
    <m/>
    <n v="5120.9400000000005"/>
    <n v="9228.3520079999998"/>
    <n v="9891.8300000000017"/>
    <n v="19120.182008000003"/>
    <n v="1720.1362649999999"/>
    <n v="504.471386"/>
    <n v="499.62"/>
    <n v="6831.6396589999995"/>
    <n v="1.3508253462757762"/>
    <n v="2.798769104106813"/>
    <n v="69555.366999999998"/>
    <n v="0.13267634700281289"/>
    <n v="0.27489154083537515"/>
    <n v="5.7926633555107243E-2"/>
  </r>
  <r>
    <x v="124"/>
    <x v="4"/>
    <x v="10"/>
    <s v="II. Trim"/>
    <n v="4078.7517959999986"/>
    <n v="78.34093"/>
    <m/>
    <n v="5215.3099999999995"/>
    <n v="9372.4027259999984"/>
    <n v="9971.7899999999991"/>
    <n v="19344.192725999997"/>
    <n v="1850.0470999999998"/>
    <n v="462.31584600000002"/>
    <n v="595.34"/>
    <n v="7064.7956719999993"/>
    <n v="1.3266346489178404"/>
    <n v="2.7381107146052504"/>
    <n v="69555.366999999998"/>
    <n v="0.13474736932952994"/>
    <n v="0.2781121509430034"/>
    <n v="5.8640360505897389E-2"/>
  </r>
  <r>
    <x v="125"/>
    <x v="5"/>
    <x v="10"/>
    <s v="II. Trim"/>
    <n v="4065.1884549999991"/>
    <n v="78.665863999999999"/>
    <m/>
    <n v="5206.74"/>
    <n v="9350.5943189999998"/>
    <n v="10213.640000000001"/>
    <n v="19564.234319000003"/>
    <n v="1546.4144679999999"/>
    <n v="417.509187"/>
    <n v="628.91"/>
    <n v="6736.6879739999986"/>
    <n v="1.3880106003258987"/>
    <n v="2.9041324749650648"/>
    <n v="69555.366999999998"/>
    <n v="0.13443382908180185"/>
    <n v="0.2812756967984944"/>
    <n v="5.8445359867053813E-2"/>
  </r>
  <r>
    <x v="126"/>
    <x v="6"/>
    <x v="10"/>
    <s v="III. Trim"/>
    <n v="4159.2881259999995"/>
    <n v="79.794747000000001"/>
    <m/>
    <n v="5278.7900000000009"/>
    <n v="9517.8728730000003"/>
    <n v="10438.94"/>
    <n v="19956.812873000003"/>
    <n v="1584.715338"/>
    <n v="434.40351600000002"/>
    <n v="587.86"/>
    <n v="6846.0617269999993"/>
    <n v="1.3902698007326924"/>
    <n v="2.9150793067338063"/>
    <n v="69555.366999999998"/>
    <n v="0.13683879883776617"/>
    <n v="0.28691981271553069"/>
    <n v="5.9798234203839361E-2"/>
  </r>
  <r>
    <x v="127"/>
    <x v="7"/>
    <x v="10"/>
    <s v="III. Trim"/>
    <n v="4218.8214149999994"/>
    <n v="79.969243000000006"/>
    <m/>
    <n v="5478.3899999999994"/>
    <n v="9777.1806579999993"/>
    <n v="10524.029999999999"/>
    <n v="20301.210657999996"/>
    <n v="1474.7543950000002"/>
    <n v="383.96022699999997"/>
    <n v="648.85"/>
    <n v="6806.3552799999998"/>
    <n v="1.4364781525186561"/>
    <n v="2.9826845386184422"/>
    <n v="69555.366999999998"/>
    <n v="0.14056687614055721"/>
    <n v="0.29187123199278059"/>
    <n v="6.0654146429850619E-2"/>
  </r>
  <r>
    <x v="128"/>
    <x v="8"/>
    <x v="10"/>
    <s v="III. Trim"/>
    <n v="4191.9238560000003"/>
    <n v="81.264515000000003"/>
    <m/>
    <n v="5522.67"/>
    <n v="9795.8583710000003"/>
    <n v="10548.800000000001"/>
    <n v="20344.658371000001"/>
    <n v="1494.392572"/>
    <n v="684.82578599999999"/>
    <n v="626.29"/>
    <n v="7078.6967290000002"/>
    <n v="1.3838505513124095"/>
    <n v="2.8740683701919334"/>
    <n v="69555.366999999998"/>
    <n v="0.14083540628863334"/>
    <n v="0.29249588131710963"/>
    <n v="6.0267439261732315E-2"/>
  </r>
  <r>
    <x v="129"/>
    <x v="9"/>
    <x v="10"/>
    <s v="IV. Trim"/>
    <n v="4325.1885190000003"/>
    <n v="81.299612999999994"/>
    <m/>
    <n v="5570.34"/>
    <n v="9976.8281320000006"/>
    <n v="10689.420000000002"/>
    <n v="20666.248132000001"/>
    <n v="1795.1900519999999"/>
    <n v="516.76512300000002"/>
    <n v="648.88"/>
    <n v="7367.3233070000006"/>
    <n v="1.3541998520033185"/>
    <n v="2.8051230101934221"/>
    <n v="69555.366999999998"/>
    <n v="0.14343721501749823"/>
    <n v="0.29711938881725691"/>
    <n v="6.2183390089797098E-2"/>
  </r>
  <r>
    <x v="130"/>
    <x v="10"/>
    <x v="10"/>
    <s v="IV. Trim"/>
    <n v="4222.6094990000001"/>
    <n v="81.761841000000004"/>
    <m/>
    <n v="5852.2999999999993"/>
    <n v="10156.671339999999"/>
    <n v="10843.490000000002"/>
    <n v="21000.161339999999"/>
    <n v="1625.1285879999998"/>
    <n v="725.01414299999999"/>
    <n v="629.92999999999995"/>
    <n v="7284.4440709999999"/>
    <n v="1.3942960150431498"/>
    <n v="2.8828776959937756"/>
    <n v="69555.366999999998"/>
    <n v="0.14602282725357482"/>
    <n v="0.30192007095584728"/>
    <n v="6.0708607849053547E-2"/>
  </r>
  <r>
    <x v="131"/>
    <x v="11"/>
    <x v="10"/>
    <s v="IV. Trim"/>
    <n v="4545.3839959999996"/>
    <n v="82.432862"/>
    <m/>
    <n v="6148.33"/>
    <n v="10776.146858"/>
    <n v="11413.22"/>
    <n v="22189.366858000001"/>
    <n v="1606.7281529999998"/>
    <n v="519.19564600000001"/>
    <n v="677.2"/>
    <n v="7430.9406569999992"/>
    <n v="1.4501726437350557"/>
    <n v="2.9860777904473585"/>
    <n v="69555.366999999998"/>
    <n v="0.15492904894024928"/>
    <n v="0.31901732123705134"/>
    <n v="6.5349148341061869E-2"/>
  </r>
  <r>
    <x v="132"/>
    <x v="0"/>
    <x v="11"/>
    <s v="I. Trim"/>
    <n v="4338.0574349999997"/>
    <n v="82.292036999999993"/>
    <m/>
    <n v="6022.1100000000006"/>
    <n v="10442.459472"/>
    <n v="11236.349999999999"/>
    <n v="21678.809472000001"/>
    <n v="1325.5540209999999"/>
    <n v="363.93820699999998"/>
    <n v="638.38"/>
    <n v="6748.2217000000001"/>
    <n v="1.5474387084822658"/>
    <n v="3.2125218221564951"/>
    <n v="79276.664000000004"/>
    <n v="0.13172173178225563"/>
    <n v="0.27345764034672299"/>
    <n v="5.4720484138939041E-2"/>
  </r>
  <r>
    <x v="133"/>
    <x v="1"/>
    <x v="11"/>
    <s v="I. Trim"/>
    <n v="4327.3877179999999"/>
    <n v="81.765212000000005"/>
    <m/>
    <n v="6130.6399999999994"/>
    <n v="10539.79293"/>
    <n v="11441.14"/>
    <n v="21980.932929999999"/>
    <n v="1490.3472920000002"/>
    <n v="275.56992400000001"/>
    <n v="662.95"/>
    <n v="6838.0201460000008"/>
    <n v="1.5413515469335675"/>
    <n v="3.2145171351766293"/>
    <n v="79276.664000000004"/>
    <n v="0.13294950112936132"/>
    <n v="0.27726864150085828"/>
    <n v="5.4585895768772506E-2"/>
  </r>
  <r>
    <x v="134"/>
    <x v="2"/>
    <x v="11"/>
    <s v="I. Trim"/>
    <n v="4346.7500430000009"/>
    <n v="81.680068000000006"/>
    <m/>
    <n v="6449.47"/>
    <n v="10877.900111000001"/>
    <n v="11848.839999999998"/>
    <n v="22726.740110999999"/>
    <n v="1779.9778870000002"/>
    <n v="429.763599"/>
    <n v="686.19"/>
    <n v="7324.361597000001"/>
    <n v="1.4851669960499356"/>
    <n v="3.1028970661837185"/>
    <n v="79276.664000000004"/>
    <n v="0.13721440285378306"/>
    <n v="0.28667629242068005"/>
    <n v="5.4830133152424285E-2"/>
  </r>
  <r>
    <x v="135"/>
    <x v="3"/>
    <x v="11"/>
    <s v="II. Trim"/>
    <n v="4477.1809440000006"/>
    <n v="81.716566"/>
    <m/>
    <n v="6209.46"/>
    <n v="10768.357510000002"/>
    <n v="12376.499999999996"/>
    <n v="23144.857509999998"/>
    <n v="1907.020002"/>
    <n v="575.64469799999995"/>
    <n v="678.99"/>
    <n v="7720.5522100000007"/>
    <n v="1.3947651951698932"/>
    <n v="2.9978241038279303"/>
    <n v="79276.664000000004"/>
    <n v="0.13583262673616037"/>
    <n v="0.29195044723375341"/>
    <n v="5.6475395382429315E-2"/>
  </r>
  <r>
    <x v="136"/>
    <x v="4"/>
    <x v="11"/>
    <s v="II. Trim"/>
    <n v="4438.8800070000007"/>
    <n v="82.093530000000001"/>
    <m/>
    <n v="6371.44"/>
    <n v="10892.413537"/>
    <n v="12438.890000000001"/>
    <n v="23331.303537"/>
    <n v="1694.5172700000003"/>
    <n v="712.00763500000005"/>
    <n v="747.8"/>
    <n v="7675.2984420000012"/>
    <n v="1.4191517918567991"/>
    <n v="3.039791053508587"/>
    <n v="79276.664000000004"/>
    <n v="0.13739747597098687"/>
    <n v="0.29430228720270063"/>
    <n v="5.5992265353143521E-2"/>
  </r>
  <r>
    <x v="137"/>
    <x v="5"/>
    <x v="11"/>
    <s v="II. Trim"/>
    <n v="4561.0025660000001"/>
    <n v="82.114227"/>
    <m/>
    <n v="6431.6900000000005"/>
    <n v="11074.806793"/>
    <n v="12631.44"/>
    <n v="23706.246792999998"/>
    <n v="1747.6103190000001"/>
    <n v="506.38407599999999"/>
    <n v="726.15"/>
    <n v="7623.2611880000004"/>
    <n v="1.4527649676273953"/>
    <n v="3.1097251174230656"/>
    <n v="79276.664000000004"/>
    <n v="0.13969819407385758"/>
    <n v="0.29903184111026665"/>
    <n v="5.753272572115295E-2"/>
  </r>
  <r>
    <x v="138"/>
    <x v="6"/>
    <x v="11"/>
    <s v="III. Trim"/>
    <n v="4662.6849929999998"/>
    <n v="82.462857"/>
    <m/>
    <n v="6535.23"/>
    <n v="11280.377850000001"/>
    <n v="12927.14"/>
    <n v="24207.51785"/>
    <n v="1842.6250190000001"/>
    <n v="423.47164900000001"/>
    <n v="710.48"/>
    <n v="7721.7245180000009"/>
    <n v="1.4608625085891727"/>
    <n v="3.1349885370256612"/>
    <n v="79276.664000000004"/>
    <n v="0.14229127817487375"/>
    <n v="0.30535490052911407"/>
    <n v="5.881535319145114E-2"/>
  </r>
  <r>
    <x v="139"/>
    <x v="7"/>
    <x v="11"/>
    <s v="III. Trim"/>
    <n v="4665.1856040000002"/>
    <n v="82.762439000000001"/>
    <m/>
    <n v="6583.85"/>
    <n v="11331.798043000001"/>
    <n v="13176.23"/>
    <n v="24508.028042999998"/>
    <n v="1837.0134539999999"/>
    <n v="527.871038"/>
    <n v="749.08"/>
    <n v="7861.9125350000004"/>
    <n v="1.4413538681017646"/>
    <n v="3.1173112056251076"/>
    <n v="79276.664000000004"/>
    <n v="0.14293989518781972"/>
    <n v="0.30914555187387799"/>
    <n v="5.8846896029832937E-2"/>
  </r>
  <r>
    <x v="140"/>
    <x v="8"/>
    <x v="11"/>
    <s v="III. Trim"/>
    <n v="4742.9395249999998"/>
    <n v="82.841513000000006"/>
    <m/>
    <n v="6408.5"/>
    <n v="11234.281038000001"/>
    <n v="13614.42"/>
    <n v="24848.701037999999"/>
    <n v="1833.5796150000003"/>
    <n v="522.08511699999997"/>
    <n v="703.9"/>
    <n v="7885.3457699999999"/>
    <n v="1.4247036674968789"/>
    <n v="3.1512506569512171"/>
    <n v="79276.664000000004"/>
    <n v="0.14170981056922374"/>
    <n v="0.31344281891074527"/>
    <n v="5.9827688069719984E-2"/>
  </r>
  <r>
    <x v="141"/>
    <x v="9"/>
    <x v="11"/>
    <s v="IV. Trim"/>
    <n v="4792.1151570000002"/>
    <n v="83.414454000000006"/>
    <m/>
    <n v="6417.2800000000007"/>
    <n v="11292.809611000001"/>
    <n v="13780.94"/>
    <n v="25073.749610999999"/>
    <n v="1754.1107979999999"/>
    <n v="605.93648499999995"/>
    <n v="799.21"/>
    <n v="8034.7868939999998"/>
    <n v="1.4054896240537429"/>
    <n v="3.1206489906687995"/>
    <n v="79276.664000000004"/>
    <n v="0.14244809306052536"/>
    <n v="0.3162815934207322"/>
    <n v="6.0447992072421207E-2"/>
  </r>
  <r>
    <x v="142"/>
    <x v="10"/>
    <x v="11"/>
    <s v="IV. Trim"/>
    <n v="4777.2188590000005"/>
    <n v="82.813535999999999"/>
    <m/>
    <n v="6383.74"/>
    <n v="11243.772395"/>
    <n v="13714.86"/>
    <n v="24958.632395000001"/>
    <n v="1521.8083799999999"/>
    <n v="816.22078299999998"/>
    <n v="773.84"/>
    <n v="7971.9015580000005"/>
    <n v="1.4104253938906954"/>
    <n v="3.1308254640893547"/>
    <n v="79276.664000000004"/>
    <n v="0.14182953504451196"/>
    <n v="0.31482949881695321"/>
    <n v="6.0260089387716924E-2"/>
  </r>
  <r>
    <x v="143"/>
    <x v="11"/>
    <x v="11"/>
    <s v="IV. Trim"/>
    <n v="5290.9794160000001"/>
    <n v="83.197873999999999"/>
    <m/>
    <n v="6718.79"/>
    <n v="12092.967290000001"/>
    <n v="14464.010000000002"/>
    <n v="26556.977290000003"/>
    <n v="1594.7785430000001"/>
    <n v="649.25622599999997"/>
    <n v="773.52"/>
    <n v="8391.7320590000018"/>
    <n v="1.4410573651515102"/>
    <n v="3.1646598227022822"/>
    <n v="79276.664000000004"/>
    <n v="0.15254132401434045"/>
    <n v="0.33499110520089492"/>
    <n v="6.6740692014991956E-2"/>
  </r>
  <r>
    <x v="144"/>
    <x v="0"/>
    <x v="12"/>
    <s v="I. Trim"/>
    <n v="4958.153225"/>
    <n v="83.402305999999996"/>
    <m/>
    <n v="6874.13"/>
    <n v="11915.685530999999"/>
    <n v="14412.779999999999"/>
    <n v="26328.465530999998"/>
    <n v="1699.2723390000001"/>
    <n v="863.62241700000004"/>
    <n v="731.84"/>
    <n v="8336.2902869999998"/>
    <n v="1.4293750722167"/>
    <n v="3.1582951918142577"/>
    <n v="87924.543999999994"/>
    <n v="0.13552172111350386"/>
    <n v="0.29944386781238241"/>
    <n v="5.6391003005941097E-2"/>
  </r>
  <r>
    <x v="145"/>
    <x v="1"/>
    <x v="12"/>
    <s v="I. Trim"/>
    <n v="4922.1882270000006"/>
    <n v="83.006349"/>
    <m/>
    <n v="6890.5499999999993"/>
    <n v="11895.744576000001"/>
    <n v="14836.300000000001"/>
    <n v="26732.044576"/>
    <n v="1706.5278949999999"/>
    <n v="697.023415"/>
    <n v="808.32"/>
    <n v="8217.0658860000003"/>
    <n v="1.4476876224477677"/>
    <n v="3.2532347856118919"/>
    <n v="87924.543999999994"/>
    <n v="0.13529492488468295"/>
    <n v="0.30403392909265475"/>
    <n v="5.5981959110302591E-2"/>
  </r>
  <r>
    <x v="146"/>
    <x v="2"/>
    <x v="12"/>
    <s v="I. Trim"/>
    <n v="5060.4835190000003"/>
    <n v="82.884367999999995"/>
    <m/>
    <n v="7300.46"/>
    <n v="12443.827886999999"/>
    <n v="15103.009999999998"/>
    <n v="27546.837886999998"/>
    <n v="1910.4775009999998"/>
    <n v="755.39812300000006"/>
    <n v="733.65"/>
    <n v="8542.8935110000002"/>
    <n v="1.4566291703129717"/>
    <n v="3.2245325136653218"/>
    <n v="87924.543999999994"/>
    <n v="0.14152848932602938"/>
    <n v="0.31330088998812433"/>
    <n v="5.7554845197718633E-2"/>
  </r>
  <r>
    <x v="147"/>
    <x v="3"/>
    <x v="12"/>
    <s v="II. Trim"/>
    <n v="5211.7884640000002"/>
    <n v="82.539484000000002"/>
    <m/>
    <n v="7003.6900000000005"/>
    <n v="12298.017948000001"/>
    <n v="15374.52"/>
    <n v="27672.537948000001"/>
    <n v="1639.7875690000003"/>
    <n v="579.69317799999999"/>
    <n v="803.57"/>
    <n v="8317.3786949999994"/>
    <n v="1.4785930037540513"/>
    <n v="3.3270744260611069"/>
    <n v="87924.543999999994"/>
    <n v="0.13987013623863664"/>
    <n v="0.31473052561978604"/>
    <n v="5.9275695123309373E-2"/>
  </r>
  <r>
    <x v="148"/>
    <x v="4"/>
    <x v="12"/>
    <s v="II. Trim"/>
    <n v="5206.3146860000006"/>
    <n v="83.258436000000003"/>
    <m/>
    <n v="7247.7"/>
    <n v="12537.273122000001"/>
    <n v="15622.009999999998"/>
    <n v="28159.283122000001"/>
    <n v="1654.3633790000001"/>
    <n v="644.08695599999999"/>
    <n v="820.05"/>
    <n v="8408.0734570000004"/>
    <n v="1.4910993803892501"/>
    <n v="3.349076725603112"/>
    <n v="87924.543999999994"/>
    <n v="0.14259127828971171"/>
    <n v="0.32026646759748906"/>
    <n v="5.9213439719403051E-2"/>
  </r>
  <r>
    <x v="149"/>
    <x v="5"/>
    <x v="12"/>
    <s v="II. Trim"/>
    <n v="5255.8123570000007"/>
    <n v="83.414597000000001"/>
    <m/>
    <n v="7084.4699999999993"/>
    <n v="12423.696953999999"/>
    <n v="15796.53"/>
    <n v="28220.226953999998"/>
    <n v="1830.3942030000001"/>
    <n v="654.479285"/>
    <n v="760.16"/>
    <n v="8584.2604420000007"/>
    <n v="1.4472646814412669"/>
    <n v="3.2874383465729422"/>
    <n v="87924.543999999994"/>
    <n v="0.1412995324036028"/>
    <n v="0.32095960547716917"/>
    <n v="5.9776395962883824E-2"/>
  </r>
  <r>
    <x v="150"/>
    <x v="6"/>
    <x v="12"/>
    <s v="III. Trim"/>
    <n v="5373.0145820000007"/>
    <n v="82.833945"/>
    <m/>
    <n v="6949.83"/>
    <n v="12405.678527"/>
    <n v="15698.630000000001"/>
    <n v="28104.308527000001"/>
    <n v="1720.1693840000003"/>
    <n v="459.76706000000001"/>
    <n v="829.12"/>
    <n v="8464.9049710000018"/>
    <n v="1.4655425630294412"/>
    <n v="3.3200973458394181"/>
    <n v="87924.543999999994"/>
    <n v="0.14109460183268055"/>
    <n v="0.31964122016942165"/>
    <n v="6.1109382404075943E-2"/>
  </r>
  <r>
    <x v="151"/>
    <x v="7"/>
    <x v="12"/>
    <s v="III. Trim"/>
    <n v="5517.3858440000004"/>
    <n v="83.266509999999997"/>
    <m/>
    <n v="6911.38"/>
    <n v="12512.032354000001"/>
    <n v="15944.45"/>
    <n v="28456.482354"/>
    <n v="2416.6760599999998"/>
    <n v="447.66379799999999"/>
    <n v="807.1"/>
    <n v="9272.0922120000014"/>
    <n v="1.3494292407712305"/>
    <n v="3.0690465219027305"/>
    <n v="87924.543999999994"/>
    <n v="0.14230420522851961"/>
    <n v="0.32364662993304805"/>
    <n v="6.2751372858982371E-2"/>
  </r>
  <r>
    <x v="152"/>
    <x v="8"/>
    <x v="12"/>
    <s v="III. Trim"/>
    <n v="5508.0796200000004"/>
    <n v="83.158872000000002"/>
    <m/>
    <n v="6950.85"/>
    <n v="12542.088492000001"/>
    <n v="15900.739999999998"/>
    <n v="28442.828492000001"/>
    <n v="2307.4552769999996"/>
    <n v="604.18602199999998"/>
    <n v="808.86"/>
    <n v="9311.739791"/>
    <n v="1.3469114014678765"/>
    <n v="3.0545128118260583"/>
    <n v="87924.543999999994"/>
    <n v="0.14264604536362455"/>
    <n v="0.32349133925562357"/>
    <n v="6.2645529557708038E-2"/>
  </r>
  <r>
    <x v="153"/>
    <x v="9"/>
    <x v="12"/>
    <s v="IV. Trim"/>
    <n v="5615.2750530000003"/>
    <n v="83.289643999999996"/>
    <m/>
    <n v="7154.5299999999988"/>
    <n v="12853.094697"/>
    <n v="16089.98"/>
    <n v="28943.074697"/>
    <n v="2211.502434"/>
    <n v="581.66458899999998"/>
    <n v="869.04"/>
    <n v="9360.7717200000006"/>
    <n v="1.3730806691438042"/>
    <n v="3.0919539075139415"/>
    <n v="87924.543999999994"/>
    <n v="0.14618323976749883"/>
    <n v="0.32918083370440909"/>
    <n v="6.3864704865572011E-2"/>
  </r>
  <r>
    <x v="154"/>
    <x v="10"/>
    <x v="12"/>
    <s v="IV. Trim"/>
    <n v="5761.6279869999998"/>
    <n v="83.082588000000001"/>
    <m/>
    <n v="7491.93"/>
    <n v="13336.640575000001"/>
    <n v="15961.34"/>
    <n v="29297.980575000001"/>
    <n v="2127.579847"/>
    <n v="968.58165499999996"/>
    <n v="825.77"/>
    <n v="9766.6420770000004"/>
    <n v="1.3655297767496963"/>
    <n v="2.9998007855735205"/>
    <n v="87924.543999999994"/>
    <n v="0.15168279490877998"/>
    <n v="0.33321731614553501"/>
    <n v="6.5529233646068163E-2"/>
  </r>
  <r>
    <x v="155"/>
    <x v="11"/>
    <x v="12"/>
    <s v="IV. Trim"/>
    <n v="6326.7377989999995"/>
    <n v="84.516947000000002"/>
    <m/>
    <n v="8100.37"/>
    <n v="14511.624746"/>
    <n v="16393.88"/>
    <n v="30905.504745999999"/>
    <n v="2360.2392610000002"/>
    <n v="244.18684300000001"/>
    <n v="987.82"/>
    <n v="10003.500849999999"/>
    <n v="1.4506546221765955"/>
    <n v="3.0894688978808857"/>
    <n v="87924.543999999994"/>
    <n v="0.16504634639902141"/>
    <n v="0.35150031310938618"/>
    <n v="7.1956447098548496E-2"/>
  </r>
  <r>
    <x v="156"/>
    <x v="0"/>
    <x v="13"/>
    <s v="I. Trim"/>
    <n v="6043.0508879999998"/>
    <n v="83.714123999999998"/>
    <m/>
    <n v="7876.77"/>
    <n v="14003.535012"/>
    <n v="16422.920000000002"/>
    <n v="30426.455012000002"/>
    <n v="2155.9107799999997"/>
    <n v="407.22175399999998"/>
    <n v="884.67"/>
    <n v="9574.5675460000002"/>
    <n v="1.4625762411431631"/>
    <n v="3.1778411782902265"/>
    <n v="95129.659"/>
    <n v="0.14720472205203639"/>
    <n v="0.3198419434258668"/>
    <n v="6.3524361923761333E-2"/>
  </r>
  <r>
    <x v="157"/>
    <x v="1"/>
    <x v="13"/>
    <s v="I. Trim"/>
    <n v="6078.5198569999993"/>
    <n v="83.873203000000004"/>
    <m/>
    <n v="7829.9500000000007"/>
    <n v="13992.343059999999"/>
    <n v="16620.629999999997"/>
    <n v="30612.973059999997"/>
    <n v="2462.1353319999998"/>
    <n v="365.31878499999999"/>
    <n v="928.48"/>
    <n v="9918.3271769999992"/>
    <n v="1.410756351378224"/>
    <n v="3.0865056691202555"/>
    <n v="95129.659"/>
    <n v="0.14708707260266748"/>
    <n v="0.32180261531264392"/>
    <n v="6.3897210616512351E-2"/>
  </r>
  <r>
    <x v="158"/>
    <x v="2"/>
    <x v="13"/>
    <s v="I. Trim"/>
    <n v="6291.9043719999991"/>
    <n v="83.791719999999998"/>
    <m/>
    <n v="7735.47"/>
    <n v="14111.166091999999"/>
    <n v="16560.09"/>
    <n v="30671.256092"/>
    <n v="2747.4456499999997"/>
    <n v="429.14427000000001"/>
    <n v="882.02"/>
    <n v="10434.306012000001"/>
    <n v="1.3523818523025313"/>
    <n v="2.9394629654072291"/>
    <n v="95129.659"/>
    <n v="0.14833613659857647"/>
    <n v="0.32241528472208653"/>
    <n v="6.6140301964080397E-2"/>
  </r>
  <r>
    <x v="159"/>
    <x v="3"/>
    <x v="13"/>
    <s v="II. Trim"/>
    <n v="6459.978372999999"/>
    <n v="83.506967000000003"/>
    <m/>
    <n v="7528.9599999999991"/>
    <n v="14072.445339999998"/>
    <n v="16785.850000000002"/>
    <n v="30858.295340000001"/>
    <n v="2554.5080620000003"/>
    <n v="512.89326900000003"/>
    <n v="870.16"/>
    <n v="10481.046671"/>
    <n v="1.3426564904950797"/>
    <n v="2.9441997835370577"/>
    <n v="95129.659"/>
    <n v="0.14792910526463673"/>
    <n v="0.32438143544696191"/>
    <n v="6.7907090605675346E-2"/>
  </r>
  <r>
    <x v="160"/>
    <x v="4"/>
    <x v="13"/>
    <s v="II. Trim"/>
    <n v="6561.0879919999988"/>
    <n v="84.632108000000002"/>
    <m/>
    <n v="7854.7199999999993"/>
    <n v="14500.440099999998"/>
    <n v="16927.649999999998"/>
    <n v="31428.090099999994"/>
    <n v="2452.0247720000002"/>
    <n v="469.52764999999999"/>
    <n v="862.39"/>
    <n v="10429.662521999999"/>
    <n v="1.3903076987786738"/>
    <n v="3.0133372037404449"/>
    <n v="95129.659"/>
    <n v="0.15242817279519522"/>
    <n v="0.33037110014238563"/>
    <n v="6.8969951758157774E-2"/>
  </r>
  <r>
    <x v="161"/>
    <x v="5"/>
    <x v="13"/>
    <s v="II. Trim"/>
    <n v="6591.9601559999983"/>
    <n v="84.233698000000004"/>
    <m/>
    <n v="7508.26"/>
    <n v="14184.453853999999"/>
    <n v="17053.68"/>
    <n v="31238.133854"/>
    <n v="2588.0129790000001"/>
    <n v="423.085486"/>
    <n v="835.11"/>
    <n v="10522.402318999999"/>
    <n v="1.3480242841872279"/>
    <n v="2.9687264283360655"/>
    <n v="95129.659"/>
    <n v="0.14910653526047013"/>
    <n v="0.32837428602577035"/>
    <n v="6.9294478980524862E-2"/>
  </r>
  <r>
    <x v="162"/>
    <x v="6"/>
    <x v="13"/>
    <s v="III. Trim"/>
    <n v="6664.5415409999978"/>
    <n v="84.546609000000004"/>
    <m/>
    <n v="7532.84"/>
    <n v="14281.928149999998"/>
    <n v="17094.929999999997"/>
    <n v="31376.858149999993"/>
    <n v="2387.996255"/>
    <n v="527.64410099999998"/>
    <n v="867.05"/>
    <n v="10531.778505999997"/>
    <n v="1.3560794258883744"/>
    <n v="2.9792554156094786"/>
    <n v="95129.659"/>
    <n v="0.15013118201127998"/>
    <n v="0.32983255148638757"/>
    <n v="7.0057452229488157E-2"/>
  </r>
  <r>
    <x v="163"/>
    <x v="7"/>
    <x v="13"/>
    <s v="III. Trim"/>
    <n v="6866.667583999998"/>
    <n v="84.613597999999996"/>
    <m/>
    <n v="7508.8399999999992"/>
    <n v="14460.121181999997"/>
    <n v="17595.32"/>
    <n v="32055.441181999995"/>
    <n v="2636.1217580000002"/>
    <n v="964.32805800000006"/>
    <n v="801.5"/>
    <n v="11353.230997999999"/>
    <n v="1.2736569162159488"/>
    <n v="2.8234641916161949"/>
    <n v="95129.659"/>
    <n v="0.15200434159024998"/>
    <n v="0.33696579509446151"/>
    <n v="7.2182194871527897E-2"/>
  </r>
  <r>
    <x v="164"/>
    <x v="8"/>
    <x v="13"/>
    <s v="III. Trim"/>
    <n v="6921.835474999998"/>
    <n v="84.325152000000003"/>
    <m/>
    <n v="7592.33"/>
    <n v="14598.490626999999"/>
    <n v="17566.41"/>
    <n v="32164.900626999999"/>
    <n v="2680.446895"/>
    <n v="1095.4701669999999"/>
    <n v="817.85"/>
    <n v="11599.927688999998"/>
    <n v="1.2584984164033612"/>
    <n v="2.7728535461045496"/>
    <n v="95129.659"/>
    <n v="0.15345887686825407"/>
    <n v="0.33811642935669517"/>
    <n v="7.2762118016211935E-2"/>
  </r>
  <r>
    <x v="165"/>
    <x v="9"/>
    <x v="13"/>
    <s v="IV. Trim"/>
    <n v="6994.2789879999982"/>
    <n v="85.246661000000003"/>
    <m/>
    <n v="7685.32"/>
    <n v="14764.845648999999"/>
    <n v="17839.11"/>
    <n v="32603.955649"/>
    <n v="2739.4750029999996"/>
    <n v="986.66665399999999"/>
    <n v="844.21"/>
    <n v="11649.877305999998"/>
    <n v="1.2673820728906482"/>
    <n v="2.7986522769821867"/>
    <n v="95129.659"/>
    <n v="0.15520759565636622"/>
    <n v="0.34273176201546146"/>
    <n v="7.3523641959023514E-2"/>
  </r>
  <r>
    <x v="166"/>
    <x v="10"/>
    <x v="13"/>
    <s v="IV. Trim"/>
    <n v="6891.9265929999983"/>
    <n v="85.701091000000005"/>
    <m/>
    <n v="8024.18"/>
    <n v="15001.807683999999"/>
    <n v="18133.109999999997"/>
    <n v="33134.917684"/>
    <n v="3271.803762"/>
    <n v="1076.2045029999999"/>
    <n v="817.81"/>
    <n v="12143.445948999999"/>
    <n v="1.235383082117262"/>
    <n v="2.7286256160862337"/>
    <n v="95129.659"/>
    <n v="0.15769853315673085"/>
    <n v="0.34831321832027168"/>
    <n v="7.2447716784099878E-2"/>
  </r>
  <r>
    <x v="167"/>
    <x v="11"/>
    <x v="13"/>
    <s v="IV. Trim"/>
    <n v="7367.0561909999979"/>
    <n v="87.330005"/>
    <m/>
    <n v="8818.0400000000009"/>
    <n v="16272.426195999999"/>
    <n v="18778.71"/>
    <n v="35051.136195999999"/>
    <n v="3898.1353149999995"/>
    <n v="360.43945100000002"/>
    <n v="1025.6600000000001"/>
    <n v="12738.620961999997"/>
    <n v="1.2774087748227643"/>
    <n v="2.7515644197719249"/>
    <n v="95129.659"/>
    <n v="0.17105523521323668"/>
    <n v="0.36845644738409078"/>
    <n v="7.744226425745937E-2"/>
  </r>
  <r>
    <x v="168"/>
    <x v="0"/>
    <x v="14"/>
    <s v="I. Trim"/>
    <n v="7128.6444779999983"/>
    <n v="86.154588000000004"/>
    <m/>
    <n v="8334.61"/>
    <n v="15549.409066"/>
    <n v="18821.169999999998"/>
    <n v="34370.579065999998"/>
    <n v="3406.8733219999995"/>
    <n v="689.87116400000002"/>
    <n v="865.28"/>
    <n v="12176.823552"/>
    <n v="1.276967593362726"/>
    <n v="2.8226227405877746"/>
    <n v="101726.33100000001"/>
    <n v="0.15285530219309687"/>
    <n v="0.3378729845864587"/>
    <n v="7.0076689171066214E-2"/>
  </r>
  <r>
    <x v="169"/>
    <x v="1"/>
    <x v="14"/>
    <s v="I. Trim"/>
    <n v="7313.6579829999991"/>
    <n v="86.647344000000004"/>
    <m/>
    <n v="8224.5299999999988"/>
    <n v="15624.835326999997"/>
    <n v="19042.560000000001"/>
    <n v="34667.395326999998"/>
    <n v="3238.8824250000002"/>
    <n v="581.367659"/>
    <n v="892.25"/>
    <n v="12112.805410999999"/>
    <n v="1.2899435594672906"/>
    <n v="2.8620450961358221"/>
    <n v="101726.33100000001"/>
    <n v="0.15359676470588521"/>
    <n v="0.34079077645098588"/>
    <n v="7.1895426789746295E-2"/>
  </r>
  <r>
    <x v="170"/>
    <x v="2"/>
    <x v="14"/>
    <s v="I. Trim"/>
    <n v="7407.4632709999996"/>
    <n v="86.920140000000004"/>
    <m/>
    <n v="8345.01"/>
    <n v="15839.393411000001"/>
    <n v="19039.41"/>
    <n v="34878.803411000001"/>
    <n v="3386.2174249999998"/>
    <n v="496.22237100000001"/>
    <n v="857.27"/>
    <n v="12234.093207"/>
    <n v="1.2946928834854021"/>
    <n v="2.850951257347242"/>
    <n v="101726.33100000001"/>
    <n v="0.15570593429738461"/>
    <n v="0.34286898060837362"/>
    <n v="7.2817560588123428E-2"/>
  </r>
  <r>
    <x v="171"/>
    <x v="3"/>
    <x v="14"/>
    <s v="II. Trim"/>
    <n v="7648.1078209999996"/>
    <n v="86.504071999999994"/>
    <m/>
    <n v="8035.2100000000009"/>
    <n v="15769.821893"/>
    <n v="19367.099999999999"/>
    <n v="35136.921892999999"/>
    <n v="2819.8969150000003"/>
    <n v="442.773821"/>
    <n v="929.93"/>
    <n v="11927.212629"/>
    <n v="1.3221716073592102"/>
    <n v="2.9459457952118311"/>
    <n v="101726.33100000001"/>
    <n v="0.15502202564447154"/>
    <n v="0.34540636182976064"/>
    <n v="7.5183167876171603E-2"/>
  </r>
  <r>
    <x v="172"/>
    <x v="4"/>
    <x v="14"/>
    <s v="II. Trim"/>
    <n v="7726.9459889999998"/>
    <n v="87.032544999999999"/>
    <m/>
    <n v="8095.7900000000009"/>
    <n v="15909.768534000001"/>
    <n v="19553.799999999996"/>
    <n v="35463.568533999998"/>
    <n v="3053.4413290000002"/>
    <n v="398.30765300000002"/>
    <n v="927.91"/>
    <n v="12193.637515999999"/>
    <n v="1.3047598399676754"/>
    <n v="2.9083666369010999"/>
    <n v="101726.33100000001"/>
    <n v="0.15639774262575143"/>
    <n v="0.34861739517568952"/>
    <n v="7.5958170446548387E-2"/>
  </r>
  <r>
    <x v="173"/>
    <x v="5"/>
    <x v="14"/>
    <s v="II. Trim"/>
    <n v="7829.1869120000001"/>
    <n v="87.097391999999999"/>
    <m/>
    <n v="8359.7999999999993"/>
    <n v="16276.084304"/>
    <n v="19675.8"/>
    <n v="35951.884303999999"/>
    <n v="3289.3687529999997"/>
    <n v="386.07272999999998"/>
    <n v="949.2"/>
    <n v="12540.925787"/>
    <n v="1.2978375424940229"/>
    <n v="2.8667647759520225"/>
    <n v="101726.33100000001"/>
    <n v="0.15999873527336791"/>
    <n v="0.35341768400159834"/>
    <n v="7.6963229038507247E-2"/>
  </r>
  <r>
    <x v="174"/>
    <x v="6"/>
    <x v="14"/>
    <s v="III. Trim"/>
    <n v="8014.8254660000002"/>
    <n v="87.111238"/>
    <m/>
    <n v="8366.52"/>
    <n v="16468.456704"/>
    <n v="19859.209999999995"/>
    <n v="36327.666703999996"/>
    <n v="3076.3495379999995"/>
    <n v="469.64217600000001"/>
    <n v="931.43"/>
    <n v="12579.358418"/>
    <n v="1.3091650747811612"/>
    <n v="2.8878791347592236"/>
    <n v="101726.33100000001"/>
    <n v="0.16188981301212957"/>
    <n v="0.35711173642938121"/>
    <n v="7.878811107421145E-2"/>
  </r>
  <r>
    <x v="175"/>
    <x v="7"/>
    <x v="14"/>
    <s v="III. Trim"/>
    <n v="8327.2730009999996"/>
    <n v="86.765119999999996"/>
    <m/>
    <n v="8567.9599999999991"/>
    <n v="16981.998120999997"/>
    <n v="20127.060000000001"/>
    <n v="37109.058120999995"/>
    <n v="3417.2732599999999"/>
    <n v="469.244641"/>
    <n v="923.43"/>
    <n v="13223.986021999999"/>
    <n v="1.2841814935941407"/>
    <n v="2.8061930842382736"/>
    <n v="101726.33100000001"/>
    <n v="0.16693807742854694"/>
    <n v="0.36479304577494287"/>
    <n v="8.1859562997509461E-2"/>
  </r>
  <r>
    <x v="176"/>
    <x v="8"/>
    <x v="14"/>
    <s v="III. Trim"/>
    <n v="8398.1116419999998"/>
    <n v="87.560704999999999"/>
    <m/>
    <n v="8761.35"/>
    <n v="17247.022346999998"/>
    <n v="20071.64"/>
    <n v="37318.662346999998"/>
    <n v="3101.382059"/>
    <n v="380.37764399999998"/>
    <n v="1009.84"/>
    <n v="12977.27205"/>
    <n v="1.3290175531921595"/>
    <n v="2.8756939211272834"/>
    <n v="101726.33100000001"/>
    <n v="0.16954334416130665"/>
    <n v="0.3668535174732685"/>
    <n v="8.2555927845269481E-2"/>
  </r>
  <r>
    <x v="177"/>
    <x v="9"/>
    <x v="14"/>
    <s v="IV. Trim"/>
    <n v="8662.8477139999995"/>
    <n v="87.602666999999997"/>
    <n v="0.01"/>
    <n v="8560.7000000000007"/>
    <n v="17311.160380999998"/>
    <n v="20578.09"/>
    <n v="37889.250380999998"/>
    <n v="3286.6041260000002"/>
    <n v="483.13192800000002"/>
    <n v="937.1"/>
    <n v="13457.296435"/>
    <n v="1.286377279761542"/>
    <n v="2.8155172596523097"/>
    <n v="101726.33100000001"/>
    <n v="0.170173840055236"/>
    <n v="0.37246256705159253"/>
    <n v="8.5158361938758989E-2"/>
  </r>
  <r>
    <x v="178"/>
    <x v="10"/>
    <x v="14"/>
    <s v="IV. Trim"/>
    <n v="8796.4334199999976"/>
    <n v="88.084970999999996"/>
    <n v="7.5326000000000004E-2"/>
    <n v="8852.2899999999991"/>
    <n v="17736.883716999997"/>
    <n v="20625.29"/>
    <n v="38362.173716999998"/>
    <n v="3510.610095"/>
    <n v="847.39022199999999"/>
    <n v="960.28"/>
    <n v="14202.874033999999"/>
    <n v="1.2488235602554805"/>
    <n v="2.7010148527097755"/>
    <n v="101726.33100000001"/>
    <n v="0.17435882669355288"/>
    <n v="0.37711154368675692"/>
    <n v="8.6471549042695717E-2"/>
  </r>
  <r>
    <x v="179"/>
    <x v="11"/>
    <x v="14"/>
    <s v="IV. Trim"/>
    <n v="9539.8967329999978"/>
    <n v="86.581903999999994"/>
    <n v="7.8390000000000001E-2"/>
    <n v="9068.7599999999984"/>
    <n v="18695.317026999994"/>
    <n v="21409.05"/>
    <n v="40104.367026999993"/>
    <n v="3506.0468250000004"/>
    <n v="360.96490899999998"/>
    <n v="1237.52"/>
    <n v="14731.088760999999"/>
    <n v="1.2691062643309257"/>
    <n v="2.7224306144413974"/>
    <n v="101726.33100000001"/>
    <n v="0.18378051034790582"/>
    <n v="0.39423782055994916"/>
    <n v="9.3780013878609236E-2"/>
  </r>
  <r>
    <x v="180"/>
    <x v="0"/>
    <x v="15"/>
    <s v="I. Trim"/>
    <n v="9267.4606419999982"/>
    <n v="87.412042"/>
    <n v="7.5324000000000002E-2"/>
    <n v="8697.380000000001"/>
    <n v="18052.328008"/>
    <n v="21061.67"/>
    <n v="39113.998007999995"/>
    <n v="2771.8220089999995"/>
    <n v="695.37099999999998"/>
    <n v="1105.55"/>
    <n v="13927.691016999996"/>
    <n v="1.2961465031041768"/>
    <n v="2.8083619862228315"/>
    <n v="99290.380999999994"/>
    <n v="0.18181346295770587"/>
    <n v="0.39393542067282428"/>
    <n v="9.3336943102272904E-2"/>
  </r>
  <r>
    <x v="181"/>
    <x v="1"/>
    <x v="15"/>
    <s v="I. Trim"/>
    <n v="9334.1931219999988"/>
    <n v="87.075282000000001"/>
    <n v="0.266955"/>
    <n v="8426.369999999999"/>
    <n v="17847.905358999997"/>
    <n v="21210.15"/>
    <n v="39058.055358999998"/>
    <n v="2620.9749610000003"/>
    <n v="529.00851999999998"/>
    <n v="1093.98"/>
    <n v="13665.498839999997"/>
    <n v="1.3060558979931098"/>
    <n v="2.8581507207533456"/>
    <n v="99290.380999999994"/>
    <n v="0.17975462657354491"/>
    <n v="0.39337199601439743"/>
    <n v="9.4009037209757507E-2"/>
  </r>
  <r>
    <x v="182"/>
    <x v="2"/>
    <x v="15"/>
    <s v="I. Trim"/>
    <n v="9476.1044199999978"/>
    <n v="86.118814999999998"/>
    <n v="0.43618099999999999"/>
    <n v="8720.3100000000013"/>
    <n v="18282.969416"/>
    <n v="21277.909999999996"/>
    <n v="39560.879415999996"/>
    <n v="2915.1398830000003"/>
    <n v="429.67722199999997"/>
    <n v="1135.96"/>
    <n v="14043.436520999998"/>
    <n v="1.3018871405628083"/>
    <n v="2.8170369379917961"/>
    <n v="99290.380999999994"/>
    <n v="0.18413636076187481"/>
    <n v="0.39843617294609834"/>
    <n v="9.5438292456547211E-2"/>
  </r>
  <r>
    <x v="183"/>
    <x v="3"/>
    <x v="15"/>
    <s v="II. Trim"/>
    <n v="10149.165445999997"/>
    <n v="86.178939999999997"/>
    <n v="0.52166500000000005"/>
    <n v="7936.76"/>
    <n v="18172.626050999999"/>
    <n v="21376.46"/>
    <n v="39549.086050999998"/>
    <n v="2317.9475790000001"/>
    <n v="440.92419599999999"/>
    <n v="1154.24"/>
    <n v="14148.977825999997"/>
    <n v="1.284377307992256"/>
    <n v="2.7951903337020614"/>
    <n v="99290.380999999994"/>
    <n v="0.18302504097552008"/>
    <n v="0.39831739643541103"/>
    <n v="0.1022170057540619"/>
  </r>
  <r>
    <x v="184"/>
    <x v="4"/>
    <x v="15"/>
    <s v="II. Trim"/>
    <n v="10064.448667999997"/>
    <n v="86.890769000000006"/>
    <n v="0.57729900000000001"/>
    <n v="8006.0199999999995"/>
    <n v="18157.936735999996"/>
    <n v="21408.739999999998"/>
    <n v="39566.676735999994"/>
    <n v="2910.5016179999998"/>
    <n v="564.00497399999995"/>
    <n v="1196.46"/>
    <n v="14822.883327999996"/>
    <n v="1.2249935679990263"/>
    <n v="2.6692969148087196"/>
    <n v="99290.380999999994"/>
    <n v="0.18287709799401411"/>
    <n v="0.39849456047509774"/>
    <n v="0.10136378334574019"/>
  </r>
  <r>
    <x v="185"/>
    <x v="5"/>
    <x v="15"/>
    <s v="II. Trim"/>
    <n v="10202.301204999998"/>
    <n v="86.785893000000002"/>
    <n v="0.61063900000000004"/>
    <n v="7990.02"/>
    <n v="18279.717736999999"/>
    <n v="21036.019999999997"/>
    <n v="39315.737736999996"/>
    <n v="2939.9066550000002"/>
    <n v="570.52243699999997"/>
    <n v="1252.0899999999999"/>
    <n v="15052.216828999999"/>
    <n v="1.2144203039768742"/>
    <n v="2.6119566429081233"/>
    <n v="99290.380999999994"/>
    <n v="0.18410361157743971"/>
    <n v="0.39596723611122003"/>
    <n v="0.10275216090670454"/>
  </r>
  <r>
    <x v="186"/>
    <x v="6"/>
    <x v="15"/>
    <s v="III. Trim"/>
    <n v="10577.856025999998"/>
    <n v="86.526714999999996"/>
    <n v="0.65264"/>
    <n v="7936.84"/>
    <n v="18601.875380999998"/>
    <n v="21119.98"/>
    <n v="39721.855381000001"/>
    <n v="2845.4759949999998"/>
    <n v="574.66361600000005"/>
    <n v="1169.77"/>
    <n v="15254.944991999999"/>
    <n v="1.2193997022444327"/>
    <n v="2.6038674935787016"/>
    <n v="99290.380999999994"/>
    <n v="0.18734821232078866"/>
    <n v="0.40005743739667998"/>
    <n v="0.10653454966599432"/>
  </r>
  <r>
    <x v="187"/>
    <x v="7"/>
    <x v="15"/>
    <s v="III. Trim"/>
    <n v="10837.206819999998"/>
    <n v="86.155541999999997"/>
    <n v="0.75221400000000005"/>
    <n v="7848.07"/>
    <n v="18772.184576"/>
    <n v="20768.43"/>
    <n v="39540.614576"/>
    <n v="2665.3451970000001"/>
    <n v="582.06882199999995"/>
    <n v="1193.03"/>
    <n v="15364.558594999999"/>
    <n v="1.2217848277209165"/>
    <n v="2.5734949905340905"/>
    <n v="99290.380999999994"/>
    <n v="0.18906347610852658"/>
    <n v="0.3982320762370728"/>
    <n v="0.10914659316293689"/>
  </r>
  <r>
    <x v="188"/>
    <x v="8"/>
    <x v="15"/>
    <s v="III. Trim"/>
    <n v="10840.869786999998"/>
    <n v="87.190648999999993"/>
    <n v="0.75716399999999995"/>
    <n v="7500.49"/>
    <n v="18429.307599999996"/>
    <n v="20575.060000000001"/>
    <n v="39004.367599999998"/>
    <n v="2493.1739289999996"/>
    <n v="644.43585499999995"/>
    <n v="1234.5999999999999"/>
    <n v="15301.027383999997"/>
    <n v="1.2044490306102702"/>
    <n v="2.549133899386792"/>
    <n v="99290.380999999994"/>
    <n v="0.18561020125403685"/>
    <n v="0.39283128141083473"/>
    <n v="0.10918348462173791"/>
  </r>
  <r>
    <x v="189"/>
    <x v="9"/>
    <x v="15"/>
    <s v="IV. Trim"/>
    <n v="11106.374096999998"/>
    <n v="86.848094000000003"/>
    <n v="0.76239100000000004"/>
    <n v="7242.06"/>
    <n v="18436.044581999999"/>
    <n v="20617.21"/>
    <n v="39053.254581999994"/>
    <n v="2760.9818089999999"/>
    <n v="775.65154500000006"/>
    <n v="1211.2"/>
    <n v="15941.817935999999"/>
    <n v="1.156458106347301"/>
    <n v="2.4497365820374526"/>
    <n v="99290.380999999994"/>
    <n v="0.18567805255979428"/>
    <n v="0.39332364513738743"/>
    <n v="0.11185750306467249"/>
  </r>
  <r>
    <x v="190"/>
    <x v="10"/>
    <x v="15"/>
    <s v="IV. Trim"/>
    <n v="11104.984537999999"/>
    <n v="86.495712999999995"/>
    <n v="0.77688199999999996"/>
    <n v="7290.07"/>
    <n v="18482.327132999999"/>
    <n v="20359.850000000006"/>
    <n v="38842.177133000005"/>
    <n v="2829.9322979999997"/>
    <n v="1108.461104"/>
    <n v="1231.76"/>
    <n v="16362.410534999999"/>
    <n v="1.1295601643453081"/>
    <n v="2.3738664330609893"/>
    <n v="99290.380999999994"/>
    <n v="0.18614418584011677"/>
    <n v="0.39119778514093934"/>
    <n v="0.1118435081641997"/>
  </r>
  <r>
    <x v="191"/>
    <x v="11"/>
    <x v="15"/>
    <s v="IV. Trim"/>
    <n v="11753.669446999998"/>
    <n v="86.256283999999994"/>
    <n v="0.77738799999999997"/>
    <n v="7200.9500000000007"/>
    <n v="19041.653118999999"/>
    <n v="20608.95"/>
    <n v="39650.603118999999"/>
    <n v="3053.4430419999999"/>
    <n v="434.56019500000002"/>
    <n v="1284.56"/>
    <n v="16613.266355999996"/>
    <n v="1.1461715421256082"/>
    <n v="2.3866831644867905"/>
    <n v="99290.380999999994"/>
    <n v="0.19177742020145938"/>
    <n v="0.3993398224446334"/>
    <n v="0.11837671815359435"/>
  </r>
  <r>
    <x v="192"/>
    <x v="0"/>
    <x v="16"/>
    <s v="I. Trim"/>
    <n v="11494.346831999997"/>
    <n v="84.886662000000001"/>
    <n v="0.79337000000000002"/>
    <n v="7261.4499999999989"/>
    <n v="18841.476863999997"/>
    <n v="20932.510000000002"/>
    <n v="39773.986863999999"/>
    <n v="3759.2975349999997"/>
    <n v="702.03281000000004"/>
    <n v="1181.1300000000001"/>
    <n v="17222.487208999999"/>
    <n v="1.0940044045527848"/>
    <n v="2.3094217682574447"/>
    <n v="99937.695999999996"/>
    <n v="0.18853223176167677"/>
    <n v="0.39798783097821266"/>
    <n v="0.11501512734494097"/>
  </r>
  <r>
    <x v="193"/>
    <x v="1"/>
    <x v="16"/>
    <s v="I. Trim"/>
    <n v="11504.226636999998"/>
    <n v="83.982169000000013"/>
    <n v="0.802315"/>
    <n v="7661.47"/>
    <n v="19250.481121000001"/>
    <n v="20690.550000000003"/>
    <n v="39941.031121000007"/>
    <n v="3907.9702179999999"/>
    <n v="568.15900499999998"/>
    <n v="1216.98"/>
    <n v="17282.120343999999"/>
    <n v="1.1138957915938468"/>
    <n v="2.3111186779153936"/>
    <n v="99937.695999999996"/>
    <n v="0.1926248241804574"/>
    <n v="0.39965931494958629"/>
    <n v="0.11511398698845327"/>
  </r>
  <r>
    <x v="194"/>
    <x v="2"/>
    <x v="16"/>
    <s v="I. Trim"/>
    <n v="11563.483683999999"/>
    <n v="83.351992999999993"/>
    <n v="0.799597"/>
    <n v="7886.4400000000005"/>
    <n v="19534.075273999999"/>
    <n v="20860.77"/>
    <n v="40394.845273999999"/>
    <n v="3930.8526840000009"/>
    <n v="484.84195799999998"/>
    <n v="1277.52"/>
    <n v="17340.849916000003"/>
    <n v="1.1264773854006058"/>
    <n v="2.329461674005298"/>
    <n v="99937.695999999996"/>
    <n v="0.19546253371700703"/>
    <n v="0.40420028568599381"/>
    <n v="0.11570692688372564"/>
  </r>
  <r>
    <x v="195"/>
    <x v="3"/>
    <x v="16"/>
    <s v="II. Trim"/>
    <n v="12036.926019999999"/>
    <n v="83.903732000000005"/>
    <n v="0.79361800000000005"/>
    <n v="7429.42"/>
    <n v="19551.043369999999"/>
    <n v="20995.61"/>
    <n v="40546.65337"/>
    <n v="3710.2874189999998"/>
    <n v="241.675622"/>
    <n v="1215.52"/>
    <n v="17289.106411000001"/>
    <n v="1.1308301831933238"/>
    <n v="2.3452139402764418"/>
    <n v="99937.695999999996"/>
    <n v="0.19563232046093998"/>
    <n v="0.40571931306080944"/>
    <n v="0.12044430181780456"/>
  </r>
  <r>
    <x v="196"/>
    <x v="4"/>
    <x v="16"/>
    <s v="II. Trim"/>
    <n v="12019.260186"/>
    <n v="83.798086999999995"/>
    <n v="0.917902"/>
    <n v="7763.43"/>
    <n v="19867.406175"/>
    <n v="20779.320000000003"/>
    <n v="40646.726175000003"/>
    <n v="3696.0563369999995"/>
    <n v="373.49145600000003"/>
    <n v="1351.37"/>
    <n v="17524.893968"/>
    <n v="1.1336676964367012"/>
    <n v="2.3193707333818891"/>
    <n v="99937.695999999996"/>
    <n v="0.19879792080657935"/>
    <n v="0.40672066499311738"/>
    <n v="0.12026753334397464"/>
  </r>
  <r>
    <x v="197"/>
    <x v="5"/>
    <x v="16"/>
    <s v="II. Trim"/>
    <n v="12033.689038999999"/>
    <n v="83.429237000000001"/>
    <n v="1.0600639999999999"/>
    <n v="8098.41"/>
    <n v="20216.588339999998"/>
    <n v="21115"/>
    <n v="41331.588340000002"/>
    <n v="4401.4766339999996"/>
    <n v="341.32860299999999"/>
    <n v="1311.6"/>
    <n v="18172.583577000001"/>
    <n v="1.1124773895984155"/>
    <n v="2.2743925300919252"/>
    <n v="99937.695999999996"/>
    <n v="0.20229191935743646"/>
    <n v="0.41357355626849757"/>
    <n v="0.12041191182754503"/>
  </r>
  <r>
    <x v="198"/>
    <x v="6"/>
    <x v="16"/>
    <s v="III. Trim"/>
    <n v="12161.622423999999"/>
    <n v="84.074710999999994"/>
    <n v="1.5436639999999999"/>
    <n v="8006.08"/>
    <n v="20253.320798999997"/>
    <n v="21371.14"/>
    <n v="41624.460798999993"/>
    <n v="4709.33698"/>
    <n v="329.63521800000001"/>
    <n v="1254.1600000000001"/>
    <n v="18540.372996999999"/>
    <n v="1.0923901478291278"/>
    <n v="2.2450713804805984"/>
    <n v="99937.695999999996"/>
    <n v="0.20265947294802553"/>
    <n v="0.41650410670864368"/>
    <n v="0.12169204325062687"/>
  </r>
  <r>
    <x v="199"/>
    <x v="7"/>
    <x v="16"/>
    <s v="III. Trim"/>
    <n v="12291.671445999998"/>
    <n v="84.970832000000001"/>
    <n v="1.5873839999999999"/>
    <n v="8253.2200000000012"/>
    <n v="20631.449661999999"/>
    <n v="22072.880000000001"/>
    <n v="42704.329662000004"/>
    <n v="4771.829663999999"/>
    <n v="320.73619600000001"/>
    <n v="1283.01"/>
    <n v="18753.805521999995"/>
    <n v="1.1001207001852158"/>
    <n v="2.2771020853289627"/>
    <n v="99937.695999999996"/>
    <n v="0.2064431189408249"/>
    <n v="0.42730952754804358"/>
    <n v="0.12299334423319104"/>
  </r>
  <r>
    <x v="200"/>
    <x v="8"/>
    <x v="16"/>
    <s v="III. Trim"/>
    <n v="12367.708337999997"/>
    <n v="85.222752999999997"/>
    <n v="2.898244"/>
    <n v="8338.7099999999991"/>
    <n v="20794.539334999998"/>
    <n v="22462.910000000003"/>
    <n v="43257.449334999998"/>
    <n v="4878.6648139999998"/>
    <n v="440.809304"/>
    <n v="1266.6400000000001"/>
    <n v="19041.943452999993"/>
    <n v="1.0920387084609207"/>
    <n v="2.2716929835323576"/>
    <n v="99937.695999999996"/>
    <n v="0.20807503241819783"/>
    <n v="0.43284417258328628"/>
    <n v="0.12375418718878607"/>
  </r>
  <r>
    <x v="201"/>
    <x v="9"/>
    <x v="16"/>
    <s v="IV. Trim"/>
    <n v="12379.556325999996"/>
    <n v="86.077059999999989"/>
    <n v="3.0475430000000001"/>
    <n v="8336.4"/>
    <n v="20805.080928999996"/>
    <n v="22812.649999999998"/>
    <n v="43617.730928999998"/>
    <n v="5152.5447360000007"/>
    <n v="528.02731600000004"/>
    <n v="1400.43"/>
    <n v="19549.682980999998"/>
    <n v="1.0642157701084001"/>
    <n v="2.2311221604663012"/>
    <n v="99937.695999999996"/>
    <n v="0.2081805140774908"/>
    <n v="0.43644923462113833"/>
    <n v="0.12387274093251056"/>
  </r>
  <r>
    <x v="202"/>
    <x v="10"/>
    <x v="16"/>
    <s v="IV. Trim"/>
    <n v="12414.640274999998"/>
    <n v="86.027585999999999"/>
    <n v="3.7741370000000001"/>
    <n v="8635.59"/>
    <n v="21140.031997999999"/>
    <n v="22861.360000000001"/>
    <n v="44001.391997999999"/>
    <n v="5068.8145059999997"/>
    <n v="730.30836699999998"/>
    <n v="1405.48"/>
    <n v="19709.044870999998"/>
    <n v="1.0726056050085695"/>
    <n v="2.232548166894881"/>
    <n v="99937.695999999996"/>
    <n v="0.2115321129476509"/>
    <n v="0.44028823716328219"/>
    <n v="0.1242237991458198"/>
  </r>
  <r>
    <x v="203"/>
    <x v="11"/>
    <x v="16"/>
    <s v="IV. Trim"/>
    <n v="13261.119466999997"/>
    <n v="88.194712999999993"/>
    <n v="4.1267149999999999"/>
    <n v="9281.3599999999988"/>
    <n v="22634.800894999993"/>
    <n v="23553.47"/>
    <n v="46188.270894999994"/>
    <n v="6044.0527970000003"/>
    <n v="357.68917499999998"/>
    <n v="1527.52"/>
    <n v="21282.702866999996"/>
    <n v="1.06353037189165"/>
    <n v="2.1702258018466938"/>
    <n v="99937.695999999996"/>
    <n v="0.22648912073178068"/>
    <n v="0.46217065975785548"/>
    <n v="0.13269386825767923"/>
  </r>
  <r>
    <x v="204"/>
    <x v="0"/>
    <x v="17"/>
    <s v="I. Trim"/>
    <n v="12979.480721999997"/>
    <n v="89.163979999999995"/>
    <n v="4.9713209999999997"/>
    <n v="8838.57"/>
    <n v="21912.186022999998"/>
    <n v="23345.29"/>
    <n v="45257.476022999996"/>
    <n v="5336.2845029999999"/>
    <n v="525.81592000000001"/>
    <n v="1528.2"/>
    <n v="20463.916445999999"/>
    <n v="1.0707718671947122"/>
    <n v="2.2115745117717336"/>
    <n v="104295.86199999999"/>
    <n v="0.21009640845578323"/>
    <n v="0.43393357277204342"/>
    <n v="0.124448664339147"/>
  </r>
  <r>
    <x v="205"/>
    <x v="1"/>
    <x v="17"/>
    <s v="I. Trim"/>
    <n v="13147.254182999997"/>
    <n v="89.385706999999996"/>
    <n v="6.1431480000000001"/>
    <n v="8950.74"/>
    <n v="22193.523037999996"/>
    <n v="23786.560000000001"/>
    <n v="45980.083037999997"/>
    <n v="5418.7928460000003"/>
    <n v="580.77045899999996"/>
    <n v="1527.28"/>
    <n v="20769.626342999993"/>
    <n v="1.0685566832780264"/>
    <n v="2.2138136853625539"/>
    <n v="104295.86199999999"/>
    <n v="0.21279389817018815"/>
    <n v="0.44086200695095651"/>
    <n v="0.12605729442075084"/>
  </r>
  <r>
    <x v="206"/>
    <x v="2"/>
    <x v="17"/>
    <s v="I. Trim"/>
    <n v="13301.037601999999"/>
    <n v="87.755964000000006"/>
    <n v="7.468235"/>
    <n v="9636.68"/>
    <n v="23032.941801000001"/>
    <n v="24042.99"/>
    <n v="47075.931800999999"/>
    <n v="5626.9882940000016"/>
    <n v="503.67703999999998"/>
    <n v="1477.85"/>
    <n v="21004.777134999997"/>
    <n v="1.0965573047009625"/>
    <n v="2.241201203823199"/>
    <n v="104295.86199999999"/>
    <n v="0.22084233601712791"/>
    <n v="0.45136912335985108"/>
    <n v="0.12753178646723298"/>
  </r>
  <r>
    <x v="207"/>
    <x v="3"/>
    <x v="17"/>
    <s v="II. Trim"/>
    <n v="13582.728319"/>
    <n v="87.377240999999998"/>
    <n v="8.6325749999999992"/>
    <n v="9163.56"/>
    <n v="22842.298135000001"/>
    <n v="24468.489999999998"/>
    <n v="47310.788134999995"/>
    <n v="5254.079025"/>
    <n v="470.67432300000002"/>
    <n v="1533.37"/>
    <n v="20936.861482999997"/>
    <n v="1.0910087050796582"/>
    <n v="2.2596886440412622"/>
    <n v="104295.86199999999"/>
    <n v="0.219014423937548"/>
    <n v="0.45362095127992708"/>
    <n v="0.13023266751465173"/>
  </r>
  <r>
    <x v="208"/>
    <x v="4"/>
    <x v="17"/>
    <s v="II. Trim"/>
    <n v="13642.394549000001"/>
    <n v="88.017850999999993"/>
    <n v="9.8190159999999995"/>
    <n v="8963.52"/>
    <n v="22703.751416000003"/>
    <n v="24425.66"/>
    <n v="47129.411416000003"/>
    <n v="4480.7734310000005"/>
    <n v="584.49809300000004"/>
    <n v="1577.56"/>
    <n v="20383.062940000003"/>
    <n v="1.1138537658854915"/>
    <n v="2.312184952513324"/>
    <n v="104295.86199999999"/>
    <n v="0.21768602301786436"/>
    <n v="0.45188189169000786"/>
    <n v="0.13080475377824674"/>
  </r>
  <r>
    <x v="209"/>
    <x v="5"/>
    <x v="17"/>
    <s v="II. Trim"/>
    <n v="13730.199055999999"/>
    <n v="86.420270000000002"/>
    <n v="10.029009"/>
    <n v="8998.26"/>
    <n v="22824.908335000004"/>
    <n v="24761.780000000002"/>
    <n v="47586.688335000006"/>
    <n v="4921.8030639999997"/>
    <n v="485.93958600000002"/>
    <n v="1509.37"/>
    <n v="20743.760985000001"/>
    <n v="1.1003264235210239"/>
    <n v="2.2940241342642911"/>
    <n v="104295.86199999999"/>
    <n v="0.2188476886551837"/>
    <n v="0.45626631222435277"/>
    <n v="0.13164663288367087"/>
  </r>
  <r>
    <x v="210"/>
    <x v="6"/>
    <x v="17"/>
    <s v="III. Trim"/>
    <n v="13776.092211000001"/>
    <n v="86.277049000000005"/>
    <n v="10.324241000000001"/>
    <n v="8939.61"/>
    <n v="22812.303500999999"/>
    <n v="24687.62"/>
    <n v="47499.923500999997"/>
    <n v="4696.1995339999994"/>
    <n v="584.94443100000001"/>
    <n v="1486.36"/>
    <n v="20640.197465999998"/>
    <n v="1.1052366886788776"/>
    <n v="2.3013308656201206"/>
    <n v="104295.86199999999"/>
    <n v="0.21872683214411709"/>
    <n v="0.45543440161604876"/>
    <n v="0.13208666141519596"/>
  </r>
  <r>
    <x v="211"/>
    <x v="7"/>
    <x v="17"/>
    <s v="III. Trim"/>
    <n v="13943.50576"/>
    <n v="85.826087000000001"/>
    <n v="10.786659"/>
    <n v="8952.81"/>
    <n v="22992.928506"/>
    <n v="24782.18"/>
    <n v="47775.108506000004"/>
    <n v="4415.3890950000005"/>
    <n v="465.76088199999998"/>
    <n v="1579.89"/>
    <n v="20501.158482999999"/>
    <n v="1.121542888664864"/>
    <n v="2.3303614059476763"/>
    <n v="104295.86199999999"/>
    <n v="0.22045868421893863"/>
    <n v="0.45807290519349664"/>
    <n v="0.13369184062163464"/>
  </r>
  <r>
    <x v="212"/>
    <x v="8"/>
    <x v="17"/>
    <s v="III. Trim"/>
    <n v="13965.808891000001"/>
    <n v="85.803218999999999"/>
    <n v="8.5526730000000004"/>
    <n v="8719.1700000000019"/>
    <n v="22779.334782999998"/>
    <n v="24879.21"/>
    <n v="47658.544782999998"/>
    <n v="4251.986148"/>
    <n v="568.60775100000001"/>
    <n v="1592.5"/>
    <n v="20473.258681999996"/>
    <n v="1.1126384488575576"/>
    <n v="2.3278436287673729"/>
    <n v="104295.86199999999"/>
    <n v="0.21841072451177401"/>
    <n v="0.45695527961598326"/>
    <n v="0.13390568545279391"/>
  </r>
  <r>
    <x v="213"/>
    <x v="9"/>
    <x v="17"/>
    <s v="IV. Trim"/>
    <n v="14047.737407000001"/>
    <n v="85.582611999999997"/>
    <n v="8.8586240000000007"/>
    <n v="9007.7900000000009"/>
    <n v="23149.968643"/>
    <n v="25016.58"/>
    <n v="48166.548643000002"/>
    <n v="4508.454976"/>
    <n v="536.37123499999996"/>
    <n v="1613.4"/>
    <n v="20800.404854"/>
    <n v="1.1129575989261655"/>
    <n v="2.315654381781775"/>
    <n v="104295.86199999999"/>
    <n v="0.22196440202967976"/>
    <n v="0.46182607554458877"/>
    <n v="0.13469122492127253"/>
  </r>
  <r>
    <x v="214"/>
    <x v="10"/>
    <x v="17"/>
    <s v="IV. Trim"/>
    <n v="14170.538186"/>
    <n v="84.890475999999992"/>
    <n v="10.205476000000001"/>
    <n v="9391.369999999999"/>
    <n v="23657.004138"/>
    <n v="25178.51"/>
    <n v="48835.514137999999"/>
    <n v="4655.735079"/>
    <n v="775.06445599999995"/>
    <n v="1579.29"/>
    <n v="21275.723673"/>
    <n v="1.1119247693568219"/>
    <n v="2.2953632453863277"/>
    <n v="104295.86199999999"/>
    <n v="0.22682591316997794"/>
    <n v="0.46824018903070191"/>
    <n v="0.13586865206598514"/>
  </r>
  <r>
    <x v="215"/>
    <x v="11"/>
    <x v="17"/>
    <s v="IV. Trim"/>
    <n v="14858.680926999999"/>
    <n v="85.315280999999999"/>
    <n v="8.8755070000000007"/>
    <n v="9577.6400000000012"/>
    <n v="24530.511715000001"/>
    <n v="26260.27"/>
    <n v="50790.781715000005"/>
    <n v="5244.4626639999997"/>
    <n v="431.40571499999999"/>
    <n v="1631.19"/>
    <n v="22259.930093999999"/>
    <n v="1.1020030885726824"/>
    <n v="2.2817134420691771"/>
    <n v="104295.86199999999"/>
    <n v="0.23520119825079927"/>
    <n v="0.4869875059376757"/>
    <n v="0.14246663905994661"/>
  </r>
  <r>
    <x v="216"/>
    <x v="0"/>
    <x v="18"/>
    <s v="I. Trim"/>
    <n v="14492.200300999999"/>
    <n v="84.783805000000001"/>
    <n v="11.315105000000001"/>
    <n v="9363.6299999999992"/>
    <n v="23951.929210999999"/>
    <n v="25962.45"/>
    <n v="49914.379210999999"/>
    <n v="4295.0077949999995"/>
    <n v="598.76634100000001"/>
    <n v="1740.79"/>
    <n v="21222.863346999999"/>
    <n v="1.1285908418378321"/>
    <n v="2.3519154034441705"/>
    <n v="107562.008"/>
    <n v="0.22268019774231063"/>
    <n v="0.46405213271027812"/>
    <n v="0.13473344883074329"/>
  </r>
  <r>
    <x v="217"/>
    <x v="1"/>
    <x v="18"/>
    <s v="I. Trim"/>
    <n v="14508.138890999999"/>
    <n v="84.628823000000011"/>
    <n v="11.169677"/>
    <n v="9461.65"/>
    <n v="24065.587390999997"/>
    <n v="26273.08"/>
    <n v="50338.667390999995"/>
    <n v="4547.1818700000003"/>
    <n v="607.55175099999997"/>
    <n v="1697.17"/>
    <n v="21455.841012000001"/>
    <n v="1.1216333760834822"/>
    <n v="2.3461521439707802"/>
    <n v="107562.008"/>
    <n v="0.22373687362734987"/>
    <n v="0.4679967241872241"/>
    <n v="0.13488162931097381"/>
  </r>
  <r>
    <x v="218"/>
    <x v="2"/>
    <x v="18"/>
    <s v="I. Trim"/>
    <n v="14721.223042999998"/>
    <n v="84.669719999999998"/>
    <n v="7.7181319999999998"/>
    <n v="9613.58"/>
    <n v="24427.190895"/>
    <n v="26725.710000000003"/>
    <n v="51152.900894999999"/>
    <n v="5141.0351570000003"/>
    <n v="613.04759899999999"/>
    <n v="1558.23"/>
    <n v="22125.923651000001"/>
    <n v="1.1040077368203334"/>
    <n v="2.3118990059738409"/>
    <n v="107562.008"/>
    <n v="0.22709868799585817"/>
    <n v="0.47556662288230989"/>
    <n v="0.13686266477100351"/>
  </r>
  <r>
    <x v="219"/>
    <x v="3"/>
    <x v="18"/>
    <s v="II. Trim"/>
    <n v="14862.999923999998"/>
    <n v="84.034212999999994"/>
    <n v="0"/>
    <n v="9032.39"/>
    <n v="23979.424136999998"/>
    <n v="27121.309999999998"/>
    <n v="51100.734136999992"/>
    <n v="4818.146291"/>
    <n v="477.81071800000001"/>
    <n v="1551.69"/>
    <n v="21794.681145999999"/>
    <n v="1.1002420258578074"/>
    <n v="2.3446424287963747"/>
    <n v="107562.008"/>
    <n v="0.22293581704982671"/>
    <n v="0.47508163046751595"/>
    <n v="0.13818075917660441"/>
  </r>
  <r>
    <x v="220"/>
    <x v="4"/>
    <x v="18"/>
    <s v="II. Trim"/>
    <n v="14799.452939999997"/>
    <n v="83.896073999999999"/>
    <n v="0"/>
    <n v="8997.23"/>
    <n v="23880.579013999995"/>
    <n v="27016.83"/>
    <n v="50897.409013999997"/>
    <n v="4591.2108449999996"/>
    <n v="565.73770200000001"/>
    <n v="1653.39"/>
    <n v="21693.687560999995"/>
    <n v="1.100807732518998"/>
    <n v="2.3461852149793674"/>
    <n v="107562.008"/>
    <n v="0.22201685760645148"/>
    <n v="0.47319132433823657"/>
    <n v="0.13758996522266484"/>
  </r>
  <r>
    <x v="221"/>
    <x v="5"/>
    <x v="18"/>
    <s v="II. Trim"/>
    <n v="14910.815106999999"/>
    <n v="84.117752999999993"/>
    <n v="0"/>
    <n v="9062.57"/>
    <n v="24057.502860000001"/>
    <n v="27202.360000000004"/>
    <n v="51259.862860000008"/>
    <n v="4683.1490919999997"/>
    <n v="489.67953499999999"/>
    <n v="1502.45"/>
    <n v="21670.211487"/>
    <n v="1.1101646550349609"/>
    <n v="2.3654528194499114"/>
    <n v="107562.008"/>
    <n v="0.22366171204241558"/>
    <n v="0.47656104430478841"/>
    <n v="0.13862529515997876"/>
  </r>
  <r>
    <x v="222"/>
    <x v="6"/>
    <x v="18"/>
    <s v="III. Trim"/>
    <n v="15003.073793000001"/>
    <n v="84.147178999999994"/>
    <n v="0"/>
    <n v="8896.2200000000012"/>
    <n v="23983.440972000004"/>
    <n v="27316.23"/>
    <n v="51299.670972000007"/>
    <n v="4587.4555780000001"/>
    <n v="417.64284900000001"/>
    <n v="1568.34"/>
    <n v="21660.659399"/>
    <n v="1.1072350351950615"/>
    <n v="2.368333762469315"/>
    <n v="107562.008"/>
    <n v="0.22297316141587839"/>
    <n v="0.47693113884597621"/>
    <n v="0.13948302074278868"/>
  </r>
  <r>
    <x v="223"/>
    <x v="7"/>
    <x v="18"/>
    <s v="III. Trim"/>
    <n v="15190.490010000001"/>
    <n v="84.150497999999999"/>
    <n v="0"/>
    <n v="9023.2100000000009"/>
    <n v="24297.850508000003"/>
    <n v="27365.49"/>
    <n v="51663.340508000008"/>
    <n v="4492.4617180000005"/>
    <n v="568.73263199999997"/>
    <n v="1551.05"/>
    <n v="21886.884858000001"/>
    <n v="1.1101557241079356"/>
    <n v="2.3604702470537391"/>
    <n v="107562.008"/>
    <n v="0.22589621521383277"/>
    <n v="0.4803121610373805"/>
    <n v="0.14122542236288488"/>
  </r>
  <r>
    <x v="224"/>
    <x v="8"/>
    <x v="18"/>
    <s v="III. Trim"/>
    <n v="15151.679611"/>
    <n v="83.750417999999996"/>
    <n v="0"/>
    <n v="8856.86"/>
    <n v="24092.290029"/>
    <n v="27628.18"/>
    <n v="51720.470029000004"/>
    <n v="4379.4327849999991"/>
    <n v="555.18303100000003"/>
    <n v="1546.43"/>
    <n v="21716.475845000001"/>
    <n v="1.1094014609440881"/>
    <n v="2.3816235377301385"/>
    <n v="107562.008"/>
    <n v="0.22398512706270787"/>
    <n v="0.48084329207576715"/>
    <n v="0.14086460352246305"/>
  </r>
  <r>
    <x v="225"/>
    <x v="9"/>
    <x v="18"/>
    <s v="IV. Trim"/>
    <n v="15327.624813"/>
    <n v="83.039849000000004"/>
    <n v="0"/>
    <n v="8851.09"/>
    <n v="24261.754661999999"/>
    <n v="27564.620000000003"/>
    <n v="51826.374662000002"/>
    <n v="4285.2681150000008"/>
    <n v="564.54282899999998"/>
    <n v="1533.12"/>
    <n v="21793.595605999999"/>
    <n v="1.1132515763172413"/>
    <n v="2.3780552598549489"/>
    <n v="107562.008"/>
    <n v="0.2255606334719969"/>
    <n v="0.48182788352184724"/>
    <n v="0.14250035954144702"/>
  </r>
  <r>
    <x v="226"/>
    <x v="10"/>
    <x v="18"/>
    <s v="IV. Trim"/>
    <n v="15346.369073"/>
    <n v="83.534904999999995"/>
    <n v="0"/>
    <n v="9112.7000000000007"/>
    <n v="24542.603977999999"/>
    <n v="27625.08"/>
    <n v="52167.683978000001"/>
    <n v="4238.6327630000005"/>
    <n v="690.14856899999995"/>
    <n v="1526.13"/>
    <n v="21884.815310000002"/>
    <n v="1.1214444184404679"/>
    <n v="2.383738827083572"/>
    <n v="107562.008"/>
    <n v="0.22817167914901698"/>
    <n v="0.48500102357702357"/>
    <n v="0.14267462423163391"/>
  </r>
  <r>
    <x v="227"/>
    <x v="11"/>
    <x v="18"/>
    <s v="IV. Trim"/>
    <n v="15915.865865"/>
    <n v="83.556527000000003"/>
    <n v="0"/>
    <n v="9260.52"/>
    <n v="25259.942392000001"/>
    <n v="28404.800000000003"/>
    <n v="53664.742392"/>
    <n v="4859.4970670000002"/>
    <n v="295.893777"/>
    <n v="1631.4"/>
    <n v="22786.213236000003"/>
    <n v="1.1085625386886024"/>
    <n v="2.3551408843666448"/>
    <n v="107562.008"/>
    <n v="0.23484074778522171"/>
    <n v="0.49891912014137929"/>
    <n v="0.14796921479003999"/>
  </r>
  <r>
    <x v="228"/>
    <x v="0"/>
    <x v="19"/>
    <s v="I. Trim"/>
    <n v="15501.354428999999"/>
    <n v="82.699122000000003"/>
    <n v="0"/>
    <n v="9059.66"/>
    <n v="24643.713551000001"/>
    <n v="28229.69"/>
    <n v="52873.403550999996"/>
    <n v="4380.1627480000006"/>
    <n v="722.357213"/>
    <n v="1540.12"/>
    <n v="22226.693511999998"/>
    <n v="1.1087440215835556"/>
    <n v="2.3788245211755905"/>
    <n v="107435.66499999999"/>
    <n v="0.22938112358684615"/>
    <n v="0.49214014313589438"/>
    <n v="0.14428499538770481"/>
  </r>
  <r>
    <x v="229"/>
    <x v="1"/>
    <x v="19"/>
    <s v="I. Trim"/>
    <n v="15514.706724"/>
    <n v="82.006207000000003"/>
    <n v="0"/>
    <n v="9304.35"/>
    <n v="24901.062931"/>
    <n v="28515.360000000001"/>
    <n v="53416.422931000001"/>
    <n v="4816.389572"/>
    <n v="725.17491800000005"/>
    <n v="1536.29"/>
    <n v="22674.567421000003"/>
    <n v="1.0981935164918706"/>
    <n v="2.3557857549921102"/>
    <n v="107435.66499999999"/>
    <n v="0.2317765048599085"/>
    <n v="0.49719451106855439"/>
    <n v="0.14440927716135979"/>
  </r>
  <r>
    <x v="230"/>
    <x v="2"/>
    <x v="19"/>
    <s v="I. Trim"/>
    <n v="15616.165864999999"/>
    <n v="80.450565999999995"/>
    <n v="0"/>
    <n v="9299.27"/>
    <n v="24995.886430999999"/>
    <n v="28751.17"/>
    <n v="53747.056430999997"/>
    <n v="3525.4169549999997"/>
    <n v="600.81577700000003"/>
    <n v="1473.03"/>
    <n v="21295.879162999998"/>
    <n v="1.1737428748388321"/>
    <n v="2.523824258187072"/>
    <n v="107435.66499999999"/>
    <n v="0.23265911213934404"/>
    <n v="0.50027201331140825"/>
    <n v="0.14535364829733219"/>
  </r>
  <r>
    <x v="231"/>
    <x v="3"/>
    <x v="19"/>
    <s v="II. Trim"/>
    <n v="15794.425191999999"/>
    <n v="81.187765999999996"/>
    <n v="0"/>
    <n v="9007.7799999999988"/>
    <n v="24883.392957999997"/>
    <n v="29128.430000000004"/>
    <n v="54011.822958000004"/>
    <n v="4415.6517530000001"/>
    <n v="477.08845000000002"/>
    <n v="1529.41"/>
    <n v="22297.763160999995"/>
    <n v="1.1159591560072899"/>
    <n v="2.4222978138215061"/>
    <n v="107435.66499999999"/>
    <n v="0.2316120345883278"/>
    <n v="0.50273643261760426"/>
    <n v="0.14701286757986745"/>
  </r>
  <r>
    <x v="232"/>
    <x v="4"/>
    <x v="19"/>
    <s v="II. Trim"/>
    <n v="15811.218258999999"/>
    <n v="80.683116999999996"/>
    <n v="0"/>
    <n v="8803.39"/>
    <n v="24695.291376000001"/>
    <n v="29313.86"/>
    <n v="54009.151376000002"/>
    <n v="4657.3656179999998"/>
    <n v="623.74738300000001"/>
    <n v="1486.35"/>
    <n v="22659.364376999998"/>
    <n v="1.0898492546007397"/>
    <n v="2.3835245542377645"/>
    <n v="107435.66499999999"/>
    <n v="0.22986120461952744"/>
    <n v="0.50271156581010601"/>
    <n v="0.14716917570156987"/>
  </r>
  <r>
    <x v="233"/>
    <x v="5"/>
    <x v="19"/>
    <s v="II. Trim"/>
    <n v="15845.231853999998"/>
    <n v="80.756315999999998"/>
    <n v="0"/>
    <n v="8794.5499999999993"/>
    <n v="24720.53817"/>
    <n v="29550.749999999996"/>
    <n v="54271.28817"/>
    <n v="4470.4990520000001"/>
    <n v="441.827788"/>
    <n v="1452.47"/>
    <n v="22290.78501"/>
    <n v="1.1090025837542274"/>
    <n v="2.4346961376933578"/>
    <n v="107435.66499999999"/>
    <n v="0.23009619915323279"/>
    <n v="0.50515150783494478"/>
    <n v="0.14748577070752061"/>
  </r>
  <r>
    <x v="234"/>
    <x v="6"/>
    <x v="19"/>
    <s v="III. Trim"/>
    <n v="15891.792200999998"/>
    <n v="79.174469999999999"/>
    <n v="0"/>
    <n v="8950.42"/>
    <n v="24921.386671"/>
    <n v="29758.73"/>
    <n v="54680.116670999996"/>
    <n v="4549.2768919999999"/>
    <n v="551.72944099999995"/>
    <n v="1421.8"/>
    <n v="22493.773003999995"/>
    <n v="1.107923809250156"/>
    <n v="2.4309001722955239"/>
    <n v="107435.66499999999"/>
    <n v="0.2319656761188196"/>
    <n v="0.50895684101736605"/>
    <n v="0.14791914957663266"/>
  </r>
  <r>
    <x v="235"/>
    <x v="7"/>
    <x v="19"/>
    <s v="III. Trim"/>
    <n v="16135.621642"/>
    <n v="79.654212000000001"/>
    <n v="0"/>
    <n v="8818.66"/>
    <n v="25033.935853999999"/>
    <n v="30338.050000000003"/>
    <n v="55371.985853999999"/>
    <n v="4846.2351300000009"/>
    <n v="447.69799999999998"/>
    <n v="1381.01"/>
    <n v="22890.218983999999"/>
    <n v="1.0936520909432292"/>
    <n v="2.4190238587365362"/>
    <n v="107435.66499999999"/>
    <n v="0.23301327221272378"/>
    <n v="0.51539668744080469"/>
    <n v="0.1501886886631176"/>
  </r>
  <r>
    <x v="236"/>
    <x v="8"/>
    <x v="19"/>
    <s v="III. Trim"/>
    <n v="16047.572733000001"/>
    <n v="79.739293000000004"/>
    <n v="0"/>
    <n v="8861.69"/>
    <n v="24989.002026000002"/>
    <n v="30171.340000000004"/>
    <n v="55160.342026000006"/>
    <n v="3892.5583050000005"/>
    <n v="658.62508500000001"/>
    <n v="1407.1"/>
    <n v="22085.595416"/>
    <n v="1.1314615501783853"/>
    <n v="2.4975709727091564"/>
    <n v="107435.66499999999"/>
    <n v="0.23259503281335861"/>
    <n v="0.51342672869386541"/>
    <n v="0.14936913857237261"/>
  </r>
  <r>
    <x v="237"/>
    <x v="9"/>
    <x v="19"/>
    <s v="IV. Trim"/>
    <n v="16394.297361000001"/>
    <n v="80.421372000000005"/>
    <n v="0"/>
    <n v="8735.119999999999"/>
    <n v="25209.838733000001"/>
    <n v="30562.48"/>
    <n v="55772.318733"/>
    <n v="4227.4200340000007"/>
    <n v="537.54445699999997"/>
    <n v="1435.84"/>
    <n v="22675.523224000004"/>
    <n v="1.1117643674178883"/>
    <n v="2.4595824397105868"/>
    <n v="107435.66499999999"/>
    <n v="0.23465055792226913"/>
    <n v="0.51912294425691885"/>
    <n v="0.15259641536169577"/>
  </r>
  <r>
    <x v="238"/>
    <x v="10"/>
    <x v="19"/>
    <s v="IV. Trim"/>
    <n v="16390.894356000001"/>
    <n v="78.685244999999995"/>
    <n v="0"/>
    <n v="8894.41"/>
    <n v="25363.989601000001"/>
    <n v="30737.049999999996"/>
    <n v="56101.039600999997"/>
    <n v="4267.2427070000003"/>
    <n v="673.595462"/>
    <n v="1399.48"/>
    <n v="22809.897770000003"/>
    <n v="1.1119729626477848"/>
    <n v="2.4595042102637179"/>
    <n v="107435.66499999999"/>
    <n v="0.23608537817492917"/>
    <n v="0.52218264391996827"/>
    <n v="0.15256474054495778"/>
  </r>
  <r>
    <x v="239"/>
    <x v="11"/>
    <x v="19"/>
    <s v="IV. Trim"/>
    <n v="16966.231065"/>
    <n v="80.509586999999996"/>
    <n v="0"/>
    <n v="9150"/>
    <n v="26196.740652"/>
    <n v="31770.989999999994"/>
    <n v="57967.730651999998"/>
    <n v="4377.4444569999996"/>
    <n v="492.87675300000001"/>
    <n v="1499.94"/>
    <n v="23417.001861999997"/>
    <n v="1.118706007130265"/>
    <n v="2.4754548423240847"/>
    <n v="107435.66499999999"/>
    <n v="0.24383653837857291"/>
    <n v="0.53955761014743109"/>
    <n v="0.1579199148159971"/>
  </r>
  <r>
    <x v="240"/>
    <x v="0"/>
    <x v="20"/>
    <s v="I. Trim"/>
    <n v="16682.279209"/>
    <n v="80.708488000000003"/>
    <n v="0"/>
    <n v="8952.66"/>
    <n v="25715.647697"/>
    <n v="31878.85"/>
    <n v="57594.497696999999"/>
    <n v="4533.9289340000005"/>
    <n v="692.17860900000005"/>
    <n v="1396.31"/>
    <n v="23385.40524"/>
    <n v="1.0996451604359712"/>
    <n v="2.4628394122709674"/>
    <n v="96512.457999999999"/>
    <n v="0.2664489976724041"/>
    <n v="0.59675713260768881"/>
    <n v="0.17285104487754316"/>
  </r>
  <r>
    <x v="241"/>
    <x v="1"/>
    <x v="20"/>
    <s v="I. Trim"/>
    <n v="16683.729610999999"/>
    <n v="79.478054"/>
    <n v="0"/>
    <n v="9373.3000000000011"/>
    <n v="26136.507664999997"/>
    <n v="32050.899999999998"/>
    <n v="58187.407664999992"/>
    <n v="4957.7582229999998"/>
    <n v="622.49820699999998"/>
    <n v="1473.58"/>
    <n v="23817.044094999997"/>
    <n v="1.0973867101537984"/>
    <n v="2.4430994641024952"/>
    <n v="96512.457999999999"/>
    <n v="0.27080967790707389"/>
    <n v="0.6029004842566541"/>
    <n v="0.17286607300997348"/>
  </r>
  <r>
    <x v="242"/>
    <x v="2"/>
    <x v="20"/>
    <s v="I. Trim"/>
    <n v="17135.946092999995"/>
    <n v="79.441698000000002"/>
    <n v="0"/>
    <n v="9103.8900000000012"/>
    <n v="26319.277790999993"/>
    <n v="31577.62"/>
    <n v="57896.897790999996"/>
    <n v="4602.6557700000003"/>
    <n v="420.15372500000001"/>
    <n v="1557.8"/>
    <n v="23795.997285999994"/>
    <n v="1.1060380228940661"/>
    <n v="2.4330519580729124"/>
    <n v="96512.457999999999"/>
    <n v="0.27270342437035427"/>
    <n v="0.59989040783729697"/>
    <n v="0.17755164926998332"/>
  </r>
  <r>
    <x v="243"/>
    <x v="3"/>
    <x v="20"/>
    <s v="II. Trim"/>
    <n v="17848.067450999995"/>
    <n v="79.834782000000004"/>
    <n v="0"/>
    <n v="8787.4599999999991"/>
    <n v="26715.362232999996"/>
    <n v="31748.570000000003"/>
    <n v="58463.932233"/>
    <n v="5377.5899429999999"/>
    <n v="242.110367"/>
    <n v="1595.85"/>
    <n v="25143.452542999996"/>
    <n v="1.0625176549366775"/>
    <n v="2.3252149693052599"/>
    <n v="96512.457999999999"/>
    <n v="0.27680739654356329"/>
    <n v="0.60576565393246951"/>
    <n v="0.18493019264932611"/>
  </r>
  <r>
    <x v="244"/>
    <x v="4"/>
    <x v="20"/>
    <s v="II. Trim"/>
    <n v="18152.699810999995"/>
    <n v="79.851141999999996"/>
    <n v="0"/>
    <n v="8905.93"/>
    <n v="27138.480952999995"/>
    <n v="31811.48"/>
    <n v="58949.960952999994"/>
    <n v="5634.3167030000004"/>
    <n v="336.13800700000002"/>
    <n v="1873.35"/>
    <n v="26076.355662999995"/>
    <n v="1.0407313546312402"/>
    <n v="2.2606671620392373"/>
    <n v="96512.457999999999"/>
    <n v="0.28119148051332393"/>
    <n v="0.61080157085005538"/>
    <n v="0.1880865971831325"/>
  </r>
  <r>
    <x v="245"/>
    <x v="5"/>
    <x v="20"/>
    <s v="II. Trim"/>
    <n v="18209.894039999996"/>
    <n v="80.086129"/>
    <n v="0"/>
    <n v="9111.0800000000017"/>
    <n v="27401.060168999997"/>
    <n v="31992.94"/>
    <n v="59394.000168999992"/>
    <n v="5531.5634639999998"/>
    <n v="412.02777800000001"/>
    <n v="1904.73"/>
    <n v="25776.474821999993"/>
    <n v="1.0630258931145011"/>
    <n v="2.3041940598606501"/>
    <n v="96512.457999999999"/>
    <n v="0.28391215742324166"/>
    <n v="0.6154024195404908"/>
    <n v="0.18867920698900856"/>
  </r>
  <r>
    <x v="246"/>
    <x v="12"/>
    <x v="21"/>
    <m/>
    <m/>
    <m/>
    <m/>
    <m/>
    <m/>
    <m/>
    <m/>
    <m/>
    <m/>
    <m/>
    <m/>
    <m/>
    <m/>
    <m/>
    <m/>
    <m/>
    <m/>
  </r>
  <r>
    <x v="246"/>
    <x v="12"/>
    <x v="21"/>
    <m/>
    <m/>
    <m/>
    <m/>
    <m/>
    <m/>
    <m/>
    <m/>
    <m/>
    <m/>
    <m/>
    <m/>
    <m/>
    <m/>
    <m/>
    <m/>
    <m/>
    <m/>
  </r>
  <r>
    <x v="246"/>
    <x v="12"/>
    <x v="21"/>
    <m/>
    <m/>
    <m/>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49">
  <r>
    <x v="0"/>
    <x v="0"/>
    <x v="0"/>
    <s v="I. Trim"/>
    <n v="536.23"/>
    <n v="0"/>
    <m/>
    <n v="533.76"/>
    <n v="1069.99"/>
    <n v="2208.4299999999998"/>
    <n v="3278.42"/>
    <n v="158.56"/>
    <n v="82.04"/>
    <n v="96.54"/>
    <n v="873.36999999999989"/>
    <n v="1.2251279526432097"/>
    <n v="3.7537584299895812"/>
    <n v="18318.600999999999"/>
    <n v="5.8410028145708295E-2"/>
    <n v="0.17896672349597004"/>
    <n v="2.9272431884945802E-2"/>
    <m/>
    <m/>
    <m/>
    <m/>
  </r>
  <r>
    <x v="1"/>
    <x v="1"/>
    <x v="0"/>
    <s v="I. Trim"/>
    <n v="530.41999999999996"/>
    <n v="0"/>
    <m/>
    <n v="596.49"/>
    <n v="1126.9099999999999"/>
    <n v="2225.48"/>
    <n v="3352.39"/>
    <n v="124.58"/>
    <n v="98.85"/>
    <n v="85.54"/>
    <n v="839.39"/>
    <n v="1.3425344595480049"/>
    <n v="3.9938407653176711"/>
    <n v="18318.600999999999"/>
    <n v="6.1517252327292896E-2"/>
    <n v="0.1830046956096702"/>
    <n v="2.8955267926846596E-2"/>
    <m/>
    <m/>
    <m/>
    <m/>
  </r>
  <r>
    <x v="2"/>
    <x v="2"/>
    <x v="0"/>
    <s v="I. Trim"/>
    <n v="557.46"/>
    <n v="0"/>
    <m/>
    <n v="696.03"/>
    <n v="1253.49"/>
    <n v="2199.92"/>
    <n v="3453.41"/>
    <n v="206.19"/>
    <n v="54.78"/>
    <n v="102.57"/>
    <n v="921"/>
    <n v="1.3610097719869707"/>
    <n v="3.7496308360477739"/>
    <n v="18318.600999999999"/>
    <n v="6.8427168646776032E-2"/>
    <n v="0.18851930887080295"/>
    <n v="3.0431363181063886E-2"/>
    <m/>
    <m/>
    <m/>
    <m/>
  </r>
  <r>
    <x v="3"/>
    <x v="3"/>
    <x v="0"/>
    <s v="II. Trim"/>
    <n v="567.96"/>
    <n v="0"/>
    <m/>
    <n v="697.88"/>
    <n v="1265.8400000000001"/>
    <n v="2380.7199999999998"/>
    <n v="3646.56"/>
    <n v="223.89"/>
    <n v="96.78"/>
    <n v="114.36"/>
    <n v="1002.99"/>
    <n v="1.2620664214000141"/>
    <n v="3.6356892890258128"/>
    <n v="18318.600999999999"/>
    <n v="6.9101346767692584E-2"/>
    <n v="0.19906323632465167"/>
    <n v="3.1004551057146782E-2"/>
    <m/>
    <m/>
    <m/>
    <m/>
  </r>
  <r>
    <x v="4"/>
    <x v="4"/>
    <x v="0"/>
    <s v="II. Trim"/>
    <n v="625.34"/>
    <n v="0"/>
    <m/>
    <n v="801.82"/>
    <n v="1427.16"/>
    <n v="2433.46"/>
    <n v="3860.62"/>
    <n v="201.98"/>
    <n v="104.53"/>
    <n v="125.77"/>
    <n v="1057.6200000000001"/>
    <n v="1.3494071594712655"/>
    <n v="3.650290274389667"/>
    <n v="18318.600999999999"/>
    <n v="7.790769611718712E-2"/>
    <n v="0.21074862649172829"/>
    <n v="3.4136886326635973E-2"/>
    <m/>
    <m/>
    <m/>
    <m/>
  </r>
  <r>
    <x v="5"/>
    <x v="5"/>
    <x v="0"/>
    <s v="II. Trim"/>
    <n v="804.82199999999989"/>
    <n v="0"/>
    <m/>
    <n v="807.97"/>
    <n v="1612.7919999999999"/>
    <n v="2477.5"/>
    <n v="4090.2919999999999"/>
    <n v="212.19"/>
    <n v="61.71"/>
    <n v="102.63"/>
    <n v="1181.3519999999999"/>
    <n v="1.3652086761608735"/>
    <n v="3.4623820842560051"/>
    <n v="18318.600999999999"/>
    <n v="8.8041221051760446E-2"/>
    <n v="0.22328626514655786"/>
    <n v="4.3934686933789317E-2"/>
    <m/>
    <m/>
    <m/>
    <m/>
  </r>
  <r>
    <x v="6"/>
    <x v="6"/>
    <x v="0"/>
    <s v="III. Trim"/>
    <n v="857.09"/>
    <n v="0"/>
    <m/>
    <n v="852.62"/>
    <n v="1709.71"/>
    <n v="2510.1799999999998"/>
    <n v="4219.8899999999994"/>
    <n v="204.33"/>
    <n v="113.37"/>
    <n v="102.76"/>
    <n v="1277.55"/>
    <n v="1.3382724746585262"/>
    <n v="3.3031114242104023"/>
    <n v="18318.600999999999"/>
    <n v="9.333190891597018E-2"/>
    <n v="0.23036093203842367"/>
    <n v="4.6787961591608446E-2"/>
    <m/>
    <m/>
    <m/>
    <m/>
  </r>
  <r>
    <x v="7"/>
    <x v="7"/>
    <x v="0"/>
    <s v="III. Trim"/>
    <n v="942.57"/>
    <n v="0"/>
    <m/>
    <n v="827.48"/>
    <n v="1770.0500000000002"/>
    <n v="2609.8000000000002"/>
    <n v="4379.8500000000004"/>
    <n v="222.93"/>
    <n v="120.58"/>
    <n v="100.82"/>
    <n v="1386.8999999999999"/>
    <n v="1.2762636094887883"/>
    <n v="3.1580142764438683"/>
    <n v="18318.600999999999"/>
    <n v="9.6625828577193221E-2"/>
    <n v="0.23909303991063513"/>
    <n v="5.1454256796138534E-2"/>
    <m/>
    <m/>
    <m/>
    <m/>
  </r>
  <r>
    <x v="8"/>
    <x v="8"/>
    <x v="0"/>
    <s v="III. Trim"/>
    <n v="928.53199999999993"/>
    <n v="7.46"/>
    <m/>
    <n v="828.77"/>
    <n v="1764.7619999999999"/>
    <n v="2632.05"/>
    <n v="4396.8119999999999"/>
    <n v="246.35"/>
    <n v="138.6"/>
    <n v="96.91"/>
    <n v="1417.8519999999999"/>
    <n v="1.2446729277808968"/>
    <n v="3.1010373438130356"/>
    <n v="18318.600999999999"/>
    <n v="9.6337160244933551E-2"/>
    <n v="0.24001898398245589"/>
    <n v="5.0687931900476463E-2"/>
    <m/>
    <m/>
    <m/>
    <m/>
  </r>
  <r>
    <x v="9"/>
    <x v="9"/>
    <x v="0"/>
    <s v="IV. Trim"/>
    <n v="934.78199999999993"/>
    <n v="16.34"/>
    <m/>
    <n v="870.22"/>
    <n v="1821.3420000000001"/>
    <n v="2663.08"/>
    <n v="4484.4220000000005"/>
    <n v="232.76"/>
    <n v="162.78"/>
    <n v="105.68"/>
    <n v="1452.3420000000001"/>
    <n v="1.2540723879086331"/>
    <n v="3.087717631246635"/>
    <n v="18318.600999999999"/>
    <n v="9.9425824057197396E-2"/>
    <n v="0.24480155444184853"/>
    <n v="5.1029115160049612E-2"/>
    <m/>
    <m/>
    <m/>
    <m/>
  </r>
  <r>
    <x v="10"/>
    <x v="10"/>
    <x v="0"/>
    <s v="IV. Trim"/>
    <n v="978.85199999999998"/>
    <n v="20.76"/>
    <m/>
    <n v="871.22"/>
    <n v="1870.8319999999999"/>
    <n v="2730.1"/>
    <n v="4600.9319999999998"/>
    <n v="242.5"/>
    <n v="189.09"/>
    <n v="104.3"/>
    <n v="1535.502"/>
    <n v="1.2183846064674615"/>
    <n v="2.9963699168089653"/>
    <n v="18318.600999999999"/>
    <n v="0.10212744957980142"/>
    <n v="0.25116175629350734"/>
    <n v="5.3434866559951825E-2"/>
    <m/>
    <m/>
    <m/>
    <m/>
  </r>
  <r>
    <x v="11"/>
    <x v="11"/>
    <x v="0"/>
    <s v="IV. Trim"/>
    <n v="1120.242"/>
    <n v="23.49"/>
    <m/>
    <n v="948.46"/>
    <n v="2092.192"/>
    <n v="2782.51"/>
    <n v="4874.7020000000002"/>
    <n v="225.92"/>
    <n v="115.41"/>
    <n v="121.47"/>
    <n v="1606.5320000000002"/>
    <n v="1.3023033465875562"/>
    <n v="3.034301215288584"/>
    <n v="18318.600999999999"/>
    <n v="0.11421134179405951"/>
    <n v="0.26610667484924205"/>
    <n v="6.1153250731319497E-2"/>
    <m/>
    <m/>
    <m/>
    <m/>
  </r>
  <r>
    <x v="12"/>
    <x v="0"/>
    <x v="1"/>
    <s v="I. Trim"/>
    <n v="1022.74"/>
    <n v="24.04"/>
    <m/>
    <n v="1023.79"/>
    <n v="2070.5699999999997"/>
    <n v="2837.65"/>
    <n v="4908.2199999999993"/>
    <n v="131.67326999999997"/>
    <n v="243.51"/>
    <n v="120.92"/>
    <n v="1542.88327"/>
    <n v="1.3420133851085181"/>
    <n v="3.1811998324409849"/>
    <n v="24468.324000000001"/>
    <n v="8.4622469442533113E-2"/>
    <n v="0.20059485888776032"/>
    <n v="4.179853103138572E-2"/>
    <n v="0.93513023486200786"/>
    <n v="0.49712971492365199"/>
    <n v="0.90727859314100279"/>
    <m/>
  </r>
  <r>
    <x v="13"/>
    <x v="1"/>
    <x v="1"/>
    <s v="I. Trim"/>
    <n v="1044.5429999999999"/>
    <n v="25.516999999999999"/>
    <m/>
    <n v="1078.31"/>
    <n v="2148.37"/>
    <n v="2861.97"/>
    <n v="5010.34"/>
    <n v="126.443856"/>
    <n v="237.61500000000001"/>
    <n v="136.72"/>
    <n v="1570.8388560000001"/>
    <n v="1.3676577911184544"/>
    <n v="3.1895951522095527"/>
    <n v="24468.324000000001"/>
    <n v="8.7802090572284386E-2"/>
    <n v="0.20476841813930532"/>
    <n v="4.268960146187372E-2"/>
    <n v="0.90642553531337922"/>
    <n v="0.49455761412007559"/>
    <n v="0.96927529127860934"/>
    <m/>
  </r>
  <r>
    <x v="14"/>
    <x v="2"/>
    <x v="1"/>
    <s v="I. Trim"/>
    <n v="1067.7828599999998"/>
    <n v="27.323350000000001"/>
    <m/>
    <n v="1175.8800000000001"/>
    <n v="2270.98621"/>
    <n v="2912.9"/>
    <n v="5183.8862100000006"/>
    <n v="169.98129700000001"/>
    <n v="246.44314"/>
    <n v="104.35"/>
    <n v="1615.8806469999997"/>
    <n v="1.4054170487258768"/>
    <n v="3.208087317354944"/>
    <n v="24468.324000000001"/>
    <n v="9.2813312836629108E-2"/>
    <n v="0.21186110703781758"/>
    <n v="4.3639395162496611E-2"/>
    <n v="0.81173061611979347"/>
    <n v="0.50109202498400163"/>
    <n v="0.91544300936390011"/>
    <m/>
  </r>
  <r>
    <x v="15"/>
    <x v="3"/>
    <x v="1"/>
    <s v="II. Trim"/>
    <n v="1127.5969399999997"/>
    <n v="28.35594"/>
    <m/>
    <n v="1189.93"/>
    <n v="2345.8828799999997"/>
    <n v="2953.75"/>
    <n v="5299.6328799999992"/>
    <n v="166.54016000000004"/>
    <n v="96.609059999999999"/>
    <n v="118.27"/>
    <n v="1537.3720999999996"/>
    <n v="1.525904418325271"/>
    <n v="3.4472024567116839"/>
    <n v="24468.324000000001"/>
    <n v="9.5874277290099619E-2"/>
    <n v="0.21659157693023842"/>
    <n v="4.6083946738648698E-2"/>
    <n v="0.85322227137710871"/>
    <n v="0.45332392172348723"/>
    <n v="0.9853456933586866"/>
    <m/>
  </r>
  <r>
    <x v="16"/>
    <x v="4"/>
    <x v="1"/>
    <s v="II. Trim"/>
    <n v="1173.6826899999996"/>
    <n v="27.044509999999999"/>
    <m/>
    <n v="1266.1199999999999"/>
    <n v="2466.8471999999992"/>
    <n v="2911.09"/>
    <n v="5377.9371999999994"/>
    <n v="150.52871700000003"/>
    <n v="164.91331"/>
    <n v="123.64"/>
    <n v="1639.8092269999995"/>
    <n v="1.5043501154784025"/>
    <n v="3.2796115008078321"/>
    <n v="24468.324000000001"/>
    <n v="0.10081798818750312"/>
    <n v="0.21979180919788374"/>
    <n v="4.7967432914489752E-2"/>
    <n v="0.72850079878920315"/>
    <n v="0.3930242292688737"/>
    <n v="0.87687128602040421"/>
    <m/>
  </r>
  <r>
    <x v="17"/>
    <x v="5"/>
    <x v="1"/>
    <s v="II. Trim"/>
    <n v="1194.2480299999995"/>
    <n v="25.723520000000001"/>
    <m/>
    <n v="1233.49"/>
    <n v="2453.4615499999995"/>
    <n v="2949.94"/>
    <n v="5403.4015499999996"/>
    <n v="143.70246399999999"/>
    <n v="159.72696999999999"/>
    <n v="106.37"/>
    <n v="1629.7709839999993"/>
    <n v="1.5054026449645028"/>
    <n v="3.315436096879242"/>
    <n v="24468.324000000001"/>
    <n v="0.10027092783306284"/>
    <n v="0.22083251595000947"/>
    <n v="4.8807921212748344E-2"/>
    <n v="0.52125106647354391"/>
    <n v="0.32103076015110887"/>
    <n v="0.48386603497419256"/>
    <m/>
  </r>
  <r>
    <x v="18"/>
    <x v="6"/>
    <x v="1"/>
    <s v="III. Trim"/>
    <n v="1336.7509999999995"/>
    <n v="25.49"/>
    <m/>
    <n v="1084.83"/>
    <n v="2447.0709999999995"/>
    <n v="2999.41"/>
    <n v="5446.4809999999998"/>
    <n v="204.572686"/>
    <n v="147.72999999999999"/>
    <n v="139.94"/>
    <n v="1854.4836859999996"/>
    <n v="1.3195430180775394"/>
    <n v="2.9369258091170942"/>
    <n v="24468.324000000001"/>
    <n v="0.10000975138305343"/>
    <n v="0.22259313715152701"/>
    <n v="5.463189877655697E-2"/>
    <n v="0.43127840393984918"/>
    <n v="0.29066895108640289"/>
    <n v="0.55963901107234881"/>
    <m/>
  </r>
  <r>
    <x v="19"/>
    <x v="7"/>
    <x v="1"/>
    <s v="III. Trim"/>
    <n v="1368.3309999999994"/>
    <n v="25.28"/>
    <m/>
    <n v="1225.19"/>
    <n v="2618.8009999999995"/>
    <n v="3025.77"/>
    <n v="5644.5709999999999"/>
    <n v="162.16203300000001"/>
    <n v="168.93"/>
    <n v="103.78"/>
    <n v="1828.4830329999995"/>
    <n v="1.4322260325835903"/>
    <n v="3.0870239964649437"/>
    <n v="24468.324000000001"/>
    <n v="0.10702821329323575"/>
    <n v="0.23068891028253508"/>
    <n v="5.5922547044905874E-2"/>
    <n v="0.47950679359340076"/>
    <n v="0.28875897576401011"/>
    <n v="0.45170226084004295"/>
    <m/>
  </r>
  <r>
    <x v="20"/>
    <x v="8"/>
    <x v="1"/>
    <s v="III. Trim"/>
    <n v="1358.7709999999995"/>
    <n v="25.76"/>
    <m/>
    <n v="1259.7"/>
    <n v="2644.2309999999998"/>
    <n v="3091.87"/>
    <n v="5736.1009999999997"/>
    <n v="137.44184999999999"/>
    <n v="147.58000000000001"/>
    <n v="111.03"/>
    <n v="1780.5828499999993"/>
    <n v="1.4850367675955101"/>
    <n v="3.2214737999975691"/>
    <n v="24468.324000000001"/>
    <n v="0.10806751618950279"/>
    <n v="0.2344296650641049"/>
    <n v="5.5531837816108674E-2"/>
    <n v="0.49834991913923798"/>
    <n v="0.30460456348827281"/>
    <n v="0.46335398241525283"/>
    <m/>
  </r>
  <r>
    <x v="21"/>
    <x v="9"/>
    <x v="1"/>
    <s v="IV. Trim"/>
    <n v="1356.0759999999996"/>
    <n v="26.32"/>
    <m/>
    <n v="1337.71"/>
    <n v="2720.1059999999998"/>
    <n v="3121.15"/>
    <n v="5841.2559999999994"/>
    <n v="151.99267900000001"/>
    <n v="142.46"/>
    <n v="117.62"/>
    <n v="1794.4686789999996"/>
    <n v="1.5158280731407519"/>
    <n v="3.2551451403738882"/>
    <n v="24468.324000000001"/>
    <n v="0.11116846417433413"/>
    <n v="0.23872726223504312"/>
    <n v="5.5421695413220763E-2"/>
    <n v="0.49346251280649089"/>
    <n v="0.30256608320983136"/>
    <n v="0.45068689812170071"/>
    <m/>
  </r>
  <r>
    <x v="22"/>
    <x v="10"/>
    <x v="1"/>
    <s v="IV. Trim"/>
    <n v="1422.0510259999996"/>
    <n v="26.313790999999998"/>
    <m/>
    <n v="1379.6"/>
    <n v="2827.9648169999996"/>
    <n v="3201.67"/>
    <n v="6029.6348170000001"/>
    <n v="199.48053600000003"/>
    <n v="123.387974"/>
    <n v="116.63"/>
    <n v="1887.8633269999996"/>
    <n v="1.4979711595404068"/>
    <n v="3.1938937161206913"/>
    <n v="24468.324000000001"/>
    <n v="0.11557656409159857"/>
    <n v="0.2464261474141016"/>
    <n v="5.8118039715347874E-2"/>
    <n v="0.51160810644675725"/>
    <n v="0.31052465391794537"/>
    <n v="0.45277429682934667"/>
    <m/>
  </r>
  <r>
    <x v="23"/>
    <x v="11"/>
    <x v="1"/>
    <s v="IV. Trim"/>
    <n v="1511.4713999999997"/>
    <n v="27.210505000000001"/>
    <m/>
    <n v="1425.98"/>
    <n v="2964.6619049999999"/>
    <n v="3192.48"/>
    <n v="6157.1419050000004"/>
    <n v="261.37105099999997"/>
    <n v="79.395600000000002"/>
    <n v="149.93"/>
    <n v="2029.3785559999997"/>
    <n v="1.4608718005000938"/>
    <n v="3.0340036297298894"/>
    <n v="24468.324000000001"/>
    <n v="0.12116326009905705"/>
    <n v="0.251637255784254"/>
    <n v="6.1772575841320378E-2"/>
    <n v="0.41701235116088764"/>
    <n v="0.26308067754705822"/>
    <n v="0.34923650425533026"/>
    <n v="0.33570920617791722"/>
  </r>
  <r>
    <x v="24"/>
    <x v="0"/>
    <x v="2"/>
    <s v="I. Trim"/>
    <n v="1421.3603209999999"/>
    <n v="27.893789999999999"/>
    <m/>
    <n v="1550.17"/>
    <n v="2999.4241110000003"/>
    <n v="3311.07"/>
    <n v="6310.494111"/>
    <n v="199.44532900000002"/>
    <n v="118.363679"/>
    <n v="134.72"/>
    <n v="1901.7831189999999"/>
    <n v="1.5771641261476568"/>
    <n v="3.3181986147390976"/>
    <n v="28548.945"/>
    <n v="0.10506252020871526"/>
    <n v="0.22104123676023754"/>
    <n v="4.9786789704488202E-2"/>
    <n v="0.44859826569495387"/>
    <n v="0.28569911515783741"/>
    <n v="0.38975724133210776"/>
    <n v="0.55846753799594206"/>
  </r>
  <r>
    <x v="25"/>
    <x v="1"/>
    <x v="2"/>
    <s v="I. Trim"/>
    <n v="1422.8858740000001"/>
    <n v="28.780721"/>
    <m/>
    <n v="1530.78"/>
    <n v="2982.4465950000003"/>
    <n v="3352.47"/>
    <n v="6334.9165950000006"/>
    <n v="249.67325099999999"/>
    <n v="128.92812599999999"/>
    <n v="138.07"/>
    <n v="1968.337972"/>
    <n v="1.5152106180066114"/>
    <n v="3.2184089750416098"/>
    <n v="28548.945"/>
    <n v="0.10446783917934623"/>
    <n v="0.22189669688319483"/>
    <n v="4.9840226109931558E-2"/>
    <n v="0.38823694009877285"/>
    <n v="0.26436860472542789"/>
    <n v="0.3622089985764112"/>
    <n v="0.55846753799594206"/>
  </r>
  <r>
    <x v="26"/>
    <x v="2"/>
    <x v="2"/>
    <s v="I. Trim"/>
    <n v="1509.9930379999998"/>
    <n v="29.884117"/>
    <m/>
    <n v="1544.57"/>
    <n v="3084.4471549999998"/>
    <n v="3393.36"/>
    <n v="6477.8071550000004"/>
    <n v="209.94687099999996"/>
    <n v="83.402861999999999"/>
    <n v="131.19"/>
    <n v="1964.4168879999997"/>
    <n v="1.5701591519813896"/>
    <n v="3.2975725237198232"/>
    <n v="28548.945"/>
    <n v="0.10804067032949903"/>
    <n v="0.22690180512800037"/>
    <n v="5.2891377877536276E-2"/>
    <n v="0.35819721908395019"/>
    <n v="0.24960442659870807"/>
    <n v="0.41413867422445816"/>
    <n v="0.55846753799594206"/>
  </r>
  <r>
    <x v="27"/>
    <x v="3"/>
    <x v="2"/>
    <s v="II. Trim"/>
    <n v="1501.5725299999999"/>
    <n v="31.180928999999999"/>
    <m/>
    <n v="1613.42"/>
    <n v="3146.1734590000001"/>
    <n v="3358.37"/>
    <n v="6504.5434590000004"/>
    <n v="207.59883899999997"/>
    <n v="104.70837"/>
    <n v="147.62"/>
    <n v="1992.680668"/>
    <n v="1.5788648475009945"/>
    <n v="3.2642176759452561"/>
    <n v="28548.945"/>
    <n v="0.11020279239740734"/>
    <n v="0.22783831272924449"/>
    <n v="5.2596427994099255E-2"/>
    <n v="0.3411468602388199"/>
    <n v="0.22735736725220135"/>
    <n v="0.33165715224448933"/>
    <n v="0.55846753799594206"/>
  </r>
  <r>
    <x v="28"/>
    <x v="4"/>
    <x v="2"/>
    <s v="II. Trim"/>
    <n v="1535.8121859999999"/>
    <n v="32.804133"/>
    <m/>
    <n v="1632.47"/>
    <n v="3201.086319"/>
    <n v="3424.53"/>
    <n v="6625.6163190000007"/>
    <n v="215.31214000000003"/>
    <n v="116.821714"/>
    <n v="131.03"/>
    <n v="2031.7801729999999"/>
    <n v="1.5755081979530667"/>
    <n v="3.2609907346507021"/>
    <n v="28548.945"/>
    <n v="0.11212625611909652"/>
    <n v="0.23207920008953048"/>
    <n v="5.3795759738232002E-2"/>
    <n v="0.29764272347310405"/>
    <n v="0.23199957020695616"/>
    <n v="0.30854122590834177"/>
    <n v="0.55846753799594206"/>
  </r>
  <r>
    <x v="29"/>
    <x v="5"/>
    <x v="2"/>
    <s v="II. Trim"/>
    <n v="1645.7582109999998"/>
    <n v="33.979494000000003"/>
    <m/>
    <n v="1609.82"/>
    <n v="3289.5577049999997"/>
    <n v="3506.82"/>
    <n v="6796.3777049999999"/>
    <n v="228.16583899999998"/>
    <n v="43.035688999999998"/>
    <n v="144.36000000000001"/>
    <n v="2095.2992329999997"/>
    <n v="1.5699703666144569"/>
    <n v="3.243631075676531"/>
    <n v="28548.945"/>
    <n v="0.11522519326020628"/>
    <n v="0.23806055547761923"/>
    <n v="5.764690117270533E-2"/>
    <n v="0.3407822531394471"/>
    <n v="0.25779615712624593"/>
    <n v="0.37807069357275846"/>
    <n v="0.55846753799594206"/>
  </r>
  <r>
    <x v="30"/>
    <x v="6"/>
    <x v="2"/>
    <s v="III. Trim"/>
    <n v="1604.1539"/>
    <n v="35.159999999999997"/>
    <m/>
    <n v="1660.94"/>
    <n v="3300.2539000000002"/>
    <n v="3666.01"/>
    <n v="6966.2638999999999"/>
    <n v="230.381122"/>
    <n v="115.1"/>
    <n v="160.38"/>
    <n v="2145.1750219999999"/>
    <n v="1.5384543760551024"/>
    <n v="3.2474105042977701"/>
    <n v="28548.945"/>
    <n v="0.11559985491582965"/>
    <n v="0.24401125505688565"/>
    <n v="5.6189603503737182E-2"/>
    <n v="0.34865473866512287"/>
    <n v="0.27903942013200811"/>
    <n v="0.20003942394656948"/>
    <n v="0.55846753799594206"/>
  </r>
  <r>
    <x v="31"/>
    <x v="7"/>
    <x v="2"/>
    <s v="III. Trim"/>
    <n v="1651.3457269999999"/>
    <n v="35.753481000000001"/>
    <m/>
    <n v="1650.51"/>
    <n v="3337.6092079999999"/>
    <n v="3728.51"/>
    <n v="7066.1192080000001"/>
    <n v="260.88990800000005"/>
    <n v="88.141172999999995"/>
    <n v="134.77000000000001"/>
    <n v="2170.9002890000002"/>
    <n v="1.5374309105359374"/>
    <n v="3.2549257300319976"/>
    <n v="28548.945"/>
    <n v="0.11690832035999929"/>
    <n v="0.24750894325517109"/>
    <n v="5.7842618247364301E-2"/>
    <n v="0.27447988907901011"/>
    <n v="0.25184344532117686"/>
    <n v="0.20683206548707922"/>
    <n v="0.55846753799594206"/>
  </r>
  <r>
    <x v="32"/>
    <x v="8"/>
    <x v="2"/>
    <s v="III. Trim"/>
    <n v="1630.9468999999999"/>
    <n v="36.81"/>
    <m/>
    <n v="1710.87"/>
    <n v="3378.6268999999998"/>
    <n v="3724.51"/>
    <n v="7103.1368999999995"/>
    <n v="187.81"/>
    <n v="102.35"/>
    <n v="158.41999999999999"/>
    <n v="2116.3368999999998"/>
    <n v="1.5964504044701011"/>
    <n v="3.3563356098927351"/>
    <n v="28548.945"/>
    <n v="0.11834507019436269"/>
    <n v="0.24880558283327106"/>
    <n v="5.7128097027753566E-2"/>
    <n v="0.2777351524885685"/>
    <n v="0.23832144866347371"/>
    <n v="0.20031035398900965"/>
    <n v="0.55846753799594206"/>
  </r>
  <r>
    <x v="33"/>
    <x v="9"/>
    <x v="2"/>
    <s v="IV. Trim"/>
    <n v="1726.9380739999997"/>
    <n v="36.785586000000002"/>
    <m/>
    <n v="1686.82"/>
    <n v="3450.5436599999994"/>
    <n v="3747.89"/>
    <n v="7198.4336599999988"/>
    <n v="214.59372500000001"/>
    <n v="43.598826000000003"/>
    <n v="131.53"/>
    <n v="2153.4462109999995"/>
    <n v="1.6023356619609572"/>
    <n v="3.34275062141313"/>
    <n v="28548.945"/>
    <n v="0.12086413911267122"/>
    <n v="0.25214359619943921"/>
    <n v="6.0490434024794953E-2"/>
    <n v="0.26853279247205797"/>
    <n v="0.23234346517255866"/>
    <n v="0.27348177683256703"/>
    <n v="0.55846753799594206"/>
  </r>
  <r>
    <x v="34"/>
    <x v="10"/>
    <x v="2"/>
    <s v="IV. Trim"/>
    <n v="1711.3695599999996"/>
    <n v="38.251845000000003"/>
    <m/>
    <n v="1685.71"/>
    <n v="3435.3314049999999"/>
    <n v="3725.16"/>
    <n v="7160.4914049999998"/>
    <n v="248.60927699999999"/>
    <n v="98.843081999999995"/>
    <n v="151.34"/>
    <n v="2248.4137639999999"/>
    <n v="1.5278911115045104"/>
    <n v="3.1846858081233487"/>
    <n v="28548.945"/>
    <n v="0.12033129087607265"/>
    <n v="0.25081457143162383"/>
    <n v="5.9945106903249827E-2"/>
    <n v="0.21477162104312009"/>
    <n v="0.18754976417670499"/>
    <n v="0.20345158416277531"/>
    <n v="0.55846753799594206"/>
  </r>
  <r>
    <x v="35"/>
    <x v="11"/>
    <x v="2"/>
    <s v="IV. Trim"/>
    <n v="1839.7847059999997"/>
    <n v="39.633884000000002"/>
    <m/>
    <n v="1823.59"/>
    <n v="3703.0085899999995"/>
    <n v="3749.65"/>
    <n v="7452.6585899999991"/>
    <n v="264.08578900000003"/>
    <n v="81.982935999999995"/>
    <n v="206.4"/>
    <n v="2431.8873149999999"/>
    <n v="1.5226892163792547"/>
    <n v="3.0645575327572279"/>
    <n v="28548.945"/>
    <n v="0.12970737062262719"/>
    <n v="0.2610484762221511"/>
    <n v="6.4443176656790641E-2"/>
    <n v="0.24904920313333312"/>
    <n v="0.21040877488107834"/>
    <n v="0.21721436872705646"/>
    <n v="0.16677157781628194"/>
  </r>
  <r>
    <x v="36"/>
    <x v="0"/>
    <x v="3"/>
    <s v="I. Trim"/>
    <n v="1800.3638419999997"/>
    <n v="40.058401000000003"/>
    <m/>
    <n v="1703.96"/>
    <n v="3544.382243"/>
    <n v="3727.02"/>
    <n v="7271.4022430000005"/>
    <n v="207.839744"/>
    <n v="80.187799999999996"/>
    <n v="146.06"/>
    <n v="2274.509787"/>
    <n v="1.558305997739811"/>
    <n v="3.1969096306201124"/>
    <n v="32432.858"/>
    <n v="0.10928368517507769"/>
    <n v="0.22419862729951212"/>
    <n v="5.5510490071519439E-2"/>
    <n v="0.18168758796111439"/>
    <n v="0.15227145689352817"/>
    <n v="0.26664844614020988"/>
    <n v="0.32550386368923356"/>
  </r>
  <r>
    <x v="37"/>
    <x v="1"/>
    <x v="3"/>
    <s v="I. Trim"/>
    <n v="1819.2292215199998"/>
    <n v="40.524760000000001"/>
    <m/>
    <n v="1505.16918923"/>
    <n v="3364.9231707499998"/>
    <n v="2739.3257883899996"/>
    <n v="6104.248959139999"/>
    <n v="233.840304"/>
    <n v="62.193147000000003"/>
    <n v="167.06927347999999"/>
    <n v="2322.8567059999996"/>
    <n v="1.4486141835862347"/>
    <n v="2.6279059501916602"/>
    <n v="32432.858"/>
    <n v="0.10375043638614888"/>
    <n v="0.18821187325335309"/>
    <n v="5.6092164974175254E-2"/>
    <n v="0.12824255642706639"/>
    <n v="-3.6412103048375166E-2"/>
    <n v="0.27854893689105498"/>
    <n v="0.32550386368923356"/>
  </r>
  <r>
    <x v="38"/>
    <x v="2"/>
    <x v="3"/>
    <s v="I. Trim"/>
    <n v="1793.4282624099999"/>
    <n v="41.348624000000001"/>
    <m/>
    <n v="1594.1461018700002"/>
    <n v="3428.92298828"/>
    <n v="2785.0514317393358"/>
    <n v="6213.9744200193363"/>
    <n v="199.68068200000002"/>
    <n v="60.096311"/>
    <n v="179.95606859"/>
    <n v="2274.5099479999999"/>
    <n v="1.5075436321107707"/>
    <n v="2.7320058219500636"/>
    <n v="32432.858"/>
    <n v="0.10572373820031525"/>
    <n v="0.19159503057113672"/>
    <n v="5.5296645840153834E-2"/>
    <n v="0.11168154809253017"/>
    <n v="-4.072871091523933E-2"/>
    <n v="0.18770631206711563"/>
    <n v="0.32550386368923356"/>
  </r>
  <r>
    <x v="39"/>
    <x v="3"/>
    <x v="3"/>
    <s v="II. Trim"/>
    <n v="1820.852893"/>
    <n v="43.228642000000001"/>
    <m/>
    <n v="1554.8200000000002"/>
    <n v="3418.901535"/>
    <n v="2841.7200000000003"/>
    <n v="6260.6215350000002"/>
    <n v="222.62166499999998"/>
    <n v="81.789749"/>
    <n v="188.57"/>
    <n v="2357.0629490000001"/>
    <n v="1.4504922477571047"/>
    <n v="2.6561113005726518"/>
    <n v="32432.858"/>
    <n v="0.10541474744532227"/>
    <n v="0.19303329774391145"/>
    <n v="5.6142227521237875E-2"/>
    <n v="8.6685645134990663E-2"/>
    <n v="-3.7500237416739579E-2"/>
    <n v="0.21263066326872671"/>
    <n v="0.32550386368923356"/>
  </r>
  <r>
    <x v="40"/>
    <x v="4"/>
    <x v="3"/>
    <s v="II. Trim"/>
    <n v="1898.9424319999998"/>
    <n v="43.535169000000003"/>
    <m/>
    <n v="1593.15"/>
    <n v="3535.6276010000001"/>
    <n v="2894.5200000000004"/>
    <n v="6430.1476010000006"/>
    <n v="243.47795499999998"/>
    <n v="18.856210000000001"/>
    <n v="152.01"/>
    <n v="2356.821766"/>
    <n v="1.500167578221526"/>
    <n v="2.7283130586125113"/>
    <n v="32432.858"/>
    <n v="0.10901375392202563"/>
    <n v="0.19826028285882177"/>
    <n v="5.8549956713651319E-2"/>
    <n v="0.10450867257603624"/>
    <n v="-2.950196760404955E-2"/>
    <n v="0.23644183143628217"/>
    <n v="0.32550386368923356"/>
  </r>
  <r>
    <x v="41"/>
    <x v="5"/>
    <x v="3"/>
    <s v="II. Trim"/>
    <n v="1938.4918589999997"/>
    <n v="44.453142999999997"/>
    <m/>
    <n v="1565.5900000000001"/>
    <n v="3548.5350019999996"/>
    <n v="2862.3099999999995"/>
    <n v="6410.8450019999991"/>
    <n v="183.12961499999997"/>
    <n v="109.31478300000001"/>
    <n v="201.04"/>
    <n v="2476.4293999999995"/>
    <n v="1.432923951718551"/>
    <n v="2.5887453129089812"/>
    <n v="32432.858"/>
    <n v="0.10941172689745689"/>
    <n v="0.19766512719908924"/>
    <n v="5.9769381378600668E-2"/>
    <n v="7.8727087415540575E-2"/>
    <n v="-5.6726203241525219E-2"/>
    <n v="0.17787160109146805"/>
    <n v="0.32550386368923356"/>
  </r>
  <r>
    <x v="42"/>
    <x v="6"/>
    <x v="3"/>
    <s v="III. Trim"/>
    <n v="1931.6936799999999"/>
    <n v="45.475693999999997"/>
    <m/>
    <n v="1607.81"/>
    <n v="3584.9793739999996"/>
    <n v="2917.03"/>
    <n v="6502.0093739999993"/>
    <n v="254.507768"/>
    <n v="59.938961999999997"/>
    <n v="205.98"/>
    <n v="2497.5961040000002"/>
    <n v="1.4353719435494441"/>
    <n v="2.6033069812956429"/>
    <n v="32432.858"/>
    <n v="0.11053541362281423"/>
    <n v="0.20047599178586109"/>
    <n v="5.9559773609837281E-2"/>
    <n v="8.6273808812103558E-2"/>
    <n v="-6.6643258519103798E-2"/>
    <n v="0.20418226705056153"/>
    <n v="0.32550386368923356"/>
  </r>
  <r>
    <x v="43"/>
    <x v="7"/>
    <x v="3"/>
    <s v="III. Trim"/>
    <n v="1931.009877"/>
    <n v="46.070386999999997"/>
    <m/>
    <n v="1608.8"/>
    <n v="3585.8802639999999"/>
    <n v="2982.89"/>
    <n v="6568.7702639999998"/>
    <n v="293.20639399999999"/>
    <n v="85.832764999999995"/>
    <n v="187.70999999999998"/>
    <n v="2543.8294230000001"/>
    <n v="1.409638646199431"/>
    <n v="2.5822369238316649"/>
    <n v="32432.858"/>
    <n v="0.11056319069999936"/>
    <n v="0.20253442555077938"/>
    <n v="5.9538689960656567E-2"/>
    <n v="7.4385897367766463E-2"/>
    <n v="-7.0385020314534197E-2"/>
    <n v="0.16935529939455263"/>
    <n v="0.32550386368923356"/>
  </r>
  <r>
    <x v="44"/>
    <x v="8"/>
    <x v="3"/>
    <s v="III. Trim"/>
    <n v="1897.0806419999999"/>
    <n v="46.44"/>
    <m/>
    <n v="1617.74"/>
    <n v="3561.2606420000002"/>
    <n v="3051.1899999999996"/>
    <n v="6612.4506419999998"/>
    <n v="247.86999999999998"/>
    <n v="113"/>
    <n v="212.18"/>
    <n v="2516.5706419999997"/>
    <n v="1.4151244485510455"/>
    <n v="2.6275640872711099"/>
    <n v="32432.858"/>
    <n v="0.10980409564892493"/>
    <n v="0.20388121953359767"/>
    <n v="5.849255227522656E-2"/>
    <n v="5.4055611171508922E-2"/>
    <n v="-6.9080219754739547E-2"/>
    <n v="0.16317744127659828"/>
    <n v="0.32550386368923356"/>
  </r>
  <r>
    <x v="45"/>
    <x v="9"/>
    <x v="3"/>
    <s v="IV. Trim"/>
    <n v="1962.240642"/>
    <n v="47.1"/>
    <m/>
    <n v="1637.4699999999998"/>
    <n v="3646.8106419999995"/>
    <n v="3106.6800000000003"/>
    <n v="6753.4906419999998"/>
    <n v="225.35"/>
    <n v="89.67"/>
    <n v="172.42"/>
    <n v="2496.7806420000002"/>
    <n v="1.4606051411383856"/>
    <n v="2.7048794469145836"/>
    <n v="32432.858"/>
    <n v="0.11244185270382276"/>
    <n v="0.20822989580505052"/>
    <n v="6.050162591283198E-2"/>
    <n v="5.6880016988395399E-2"/>
    <n v="-6.1811088219433485E-2"/>
    <n v="0.1362542013188599"/>
    <n v="0.32550386368923356"/>
  </r>
  <r>
    <x v="46"/>
    <x v="10"/>
    <x v="3"/>
    <s v="IV. Trim"/>
    <n v="1954.0524779999998"/>
    <n v="48.175237000000003"/>
    <m/>
    <n v="1700.71"/>
    <n v="3702.937715"/>
    <n v="3248.41"/>
    <n v="6951.3477149999999"/>
    <n v="300.71541300000013"/>
    <n v="52.128163999999998"/>
    <n v="192.76"/>
    <n v="2547.8312919999998"/>
    <n v="1.453368488968225"/>
    <n v="2.7283390924770856"/>
    <n v="32432.858"/>
    <n v="0.11417241474679783"/>
    <n v="0.21433040884031868"/>
    <n v="6.0249160835594562E-2"/>
    <n v="7.7898251566212551E-2"/>
    <n v="-2.9208007966319172E-2"/>
    <n v="0.14180626071203473"/>
    <n v="0.32550386368923356"/>
  </r>
  <r>
    <x v="47"/>
    <x v="11"/>
    <x v="3"/>
    <s v="IV. Trim"/>
    <n v="2121.3020799999999"/>
    <n v="49.714886"/>
    <m/>
    <n v="1765.0900000000001"/>
    <n v="3936.1069660000003"/>
    <n v="3240.51"/>
    <n v="7176.6169660000005"/>
    <n v="271.40951599999994"/>
    <n v="93.723562000000001"/>
    <n v="240.71"/>
    <n v="2776.860044"/>
    <n v="1.4174668163434456"/>
    <n v="2.584435964465194"/>
    <n v="32432.858"/>
    <n v="0.12136170565048569"/>
    <n v="0.22127611960685056"/>
    <n v="6.5405955898182017E-2"/>
    <n v="6.2948375715218274E-2"/>
    <n v="-3.7039349202228622E-2"/>
    <n v="0.15301647691814235"/>
    <n v="0.13604401143369738"/>
  </r>
  <r>
    <x v="48"/>
    <x v="0"/>
    <x v="4"/>
    <s v="I. Trim"/>
    <n v="2016.3946429999999"/>
    <n v="49.96"/>
    <m/>
    <n v="1780.53"/>
    <n v="3846.8846429999994"/>
    <n v="3323.74"/>
    <n v="7170.6246429999992"/>
    <n v="303.71999999999997"/>
    <n v="84.67"/>
    <n v="193.89"/>
    <n v="2648.6346429999994"/>
    <n v="1.4524029024413845"/>
    <n v="2.7072909666688223"/>
    <n v="36591.661"/>
    <n v="0.10513009078762507"/>
    <n v="0.19596335468346188"/>
    <n v="5.5105305085768032E-2"/>
    <n v="8.5347002456472643E-2"/>
    <n v="-1.3859445074300147E-2"/>
    <n v="0.11999285697718443"/>
    <n v="0.28171674995345719"/>
  </r>
  <r>
    <x v="49"/>
    <x v="1"/>
    <x v="4"/>
    <s v="I. Trim"/>
    <n v="2007.8146419999998"/>
    <n v="51.1"/>
    <m/>
    <n v="1808.44"/>
    <n v="3867.3546419999998"/>
    <n v="3401.8700000000003"/>
    <n v="7269.2246420000001"/>
    <n v="315.90000000000003"/>
    <n v="78.430000000000007"/>
    <n v="221.31"/>
    <n v="2674.5546419999996"/>
    <n v="1.4459807929398065"/>
    <n v="2.7179196595378445"/>
    <n v="36591.661"/>
    <n v="0.1056895078362253"/>
    <n v="0.198657957669645"/>
    <n v="5.4870825404728138E-2"/>
    <n v="0.14931439612572617"/>
    <n v="0.19084668575249752"/>
    <n v="0.10366226435305026"/>
    <n v="0.28171674995345719"/>
  </r>
  <r>
    <x v="50"/>
    <x v="2"/>
    <x v="4"/>
    <s v="I. Trim"/>
    <n v="1953.4076419999997"/>
    <n v="52.67"/>
    <m/>
    <n v="1925.67"/>
    <n v="3931.7476419999998"/>
    <n v="3440.12"/>
    <n v="7371.8676419999993"/>
    <n v="240.92999999999998"/>
    <n v="87.69"/>
    <n v="225.68"/>
    <n v="2560.3776419999995"/>
    <n v="1.5356123946344009"/>
    <n v="2.8792110667868425"/>
    <n v="36591.661"/>
    <n v="0.10744928037019144"/>
    <n v="0.20146305033816309"/>
    <n v="5.338395657961522E-2"/>
    <n v="0.14664215423870575"/>
    <n v="0.18633697915625791"/>
    <n v="8.9203110569374244E-2"/>
    <n v="0.28171674995345719"/>
  </r>
  <r>
    <x v="51"/>
    <x v="3"/>
    <x v="4"/>
    <s v="II. Trim"/>
    <n v="2032.1136419999996"/>
    <n v="53.4"/>
    <m/>
    <n v="1851.5900000000001"/>
    <n v="3937.1036419999996"/>
    <n v="3541.3399999999992"/>
    <n v="7478.4436419999984"/>
    <n v="236.86"/>
    <n v="57.84"/>
    <n v="194.08"/>
    <n v="2574.2936419999996"/>
    <n v="1.5293918214167737"/>
    <n v="2.9050468524600426"/>
    <n v="36591.661"/>
    <n v="0.10759565251765968"/>
    <n v="0.204375626512281"/>
    <n v="5.5534883808636061E-2"/>
    <n v="0.15156976639866859"/>
    <n v="0.194520959331556"/>
    <n v="0.11602296364091802"/>
    <n v="0.28171674995345719"/>
  </r>
  <r>
    <x v="52"/>
    <x v="4"/>
    <x v="4"/>
    <s v="II. Trim"/>
    <n v="2018.5331009999995"/>
    <n v="54.137645999999997"/>
    <m/>
    <n v="1944.97"/>
    <n v="4017.6407469999995"/>
    <n v="3536.06"/>
    <n v="7553.700746999999"/>
    <n v="270.8374"/>
    <n v="108.095541"/>
    <n v="214.15"/>
    <n v="2665.7536879999998"/>
    <n v="1.5071312721372476"/>
    <n v="2.8336079139656807"/>
    <n v="36591.661"/>
    <n v="0.10979662133949042"/>
    <n v="0.20643230016259712"/>
    <n v="5.5163746215292048E-2"/>
    <n v="0.13633029277847841"/>
    <n v="0.17473209259228617"/>
    <n v="6.2977511579455747E-2"/>
    <n v="0.28171674995345719"/>
  </r>
  <r>
    <x v="53"/>
    <x v="5"/>
    <x v="4"/>
    <s v="II. Trim"/>
    <n v="2033.2657899999995"/>
    <n v="54.999547999999997"/>
    <m/>
    <n v="1954.4100000000003"/>
    <n v="4042.6753379999996"/>
    <n v="3581.6400000000003"/>
    <n v="7624.3153380000003"/>
    <n v="253.10473200000001"/>
    <n v="146.106852"/>
    <n v="223.9"/>
    <n v="2711.376921999999"/>
    <n v="1.4910045538847443"/>
    <n v="2.8119717609664021"/>
    <n v="36591.661"/>
    <n v="0.11048078243838123"/>
    <n v="0.20836210026104035"/>
    <n v="5.5566370436149357E-2"/>
    <n v="0.13925192670256781"/>
    <n v="0.18928399230077053"/>
    <n v="4.8890548887262408E-2"/>
    <n v="0.28171674995345719"/>
  </r>
  <r>
    <x v="54"/>
    <x v="6"/>
    <x v="4"/>
    <s v="III. Trim"/>
    <n v="2072.9382189999997"/>
    <n v="55.478171000000003"/>
    <m/>
    <n v="1968.7199999999998"/>
    <n v="4097.1363899999997"/>
    <n v="3655.11"/>
    <n v="7752.2463900000002"/>
    <n v="229.83928100000003"/>
    <n v="120.82342300000001"/>
    <n v="193.64"/>
    <n v="2672.7190939999996"/>
    <n v="1.5329468776564217"/>
    <n v="2.9005092257555449"/>
    <n v="36591.661"/>
    <n v="0.11196912843065528"/>
    <n v="0.21185828077058322"/>
    <n v="5.6650563607921478E-2"/>
    <n v="0.14286191427331763"/>
    <n v="0.19228471447602091"/>
    <n v="7.3119532595872005E-2"/>
    <n v="0.28171674995345719"/>
  </r>
  <r>
    <x v="55"/>
    <x v="7"/>
    <x v="4"/>
    <s v="III. Trim"/>
    <n v="2035.6882319999995"/>
    <n v="55.735737"/>
    <m/>
    <n v="2035.9299999999998"/>
    <n v="4127.3539689999998"/>
    <n v="3725.93"/>
    <n v="7853.2839690000001"/>
    <n v="245.62439599999996"/>
    <n v="117.61541"/>
    <n v="232.37"/>
    <n v="2687.0337749999994"/>
    <n v="1.536026084748414"/>
    <n v="2.9226591947099743"/>
    <n v="36591.661"/>
    <n v="0.11279493349591317"/>
    <n v="0.21461949948104297"/>
    <n v="5.563257245961039E-2"/>
    <n v="0.15100161330986372"/>
    <n v="0.1955485811461164"/>
    <n v="5.4209124586471313E-2"/>
    <n v="0.28171674995345719"/>
  </r>
  <r>
    <x v="56"/>
    <x v="8"/>
    <x v="4"/>
    <s v="III. Trim"/>
    <n v="2124.9406239999994"/>
    <n v="54.364559"/>
    <m/>
    <n v="2025.8000000000002"/>
    <n v="4205.1051829999997"/>
    <n v="3702.29"/>
    <n v="7907.3951829999996"/>
    <n v="339.27467200000001"/>
    <n v="333.02001799999999"/>
    <n v="258.42"/>
    <n v="3110.0198729999997"/>
    <n v="1.3521152129949749"/>
    <n v="2.5425545513869454"/>
    <n v="36591.661"/>
    <n v="0.11491976773068595"/>
    <n v="0.21609828487971616"/>
    <n v="5.8071718143650253E-2"/>
    <n v="0.18079118765045443"/>
    <n v="0.19583428461075525"/>
    <n v="0.12011085715353564"/>
    <n v="0.28171674995345719"/>
  </r>
  <r>
    <x v="57"/>
    <x v="9"/>
    <x v="4"/>
    <s v="IV. Trim"/>
    <n v="2179.9056929999992"/>
    <n v="55.137075000000003"/>
    <m/>
    <n v="1991.75"/>
    <n v="4226.7927679999993"/>
    <n v="3834.0299999999997"/>
    <n v="8060.8227679999991"/>
    <n v="343.97220899999996"/>
    <n v="120.059949"/>
    <n v="238.74"/>
    <n v="2937.8149259999991"/>
    <n v="1.4387539291847142"/>
    <n v="2.7438157171375206"/>
    <n v="36591.661"/>
    <n v="0.1155124597377528"/>
    <n v="0.22029125073059677"/>
    <n v="5.9573838230519226E-2"/>
    <n v="0.159038179641245"/>
    <n v="0.19357872769819107"/>
    <n v="0.11092678764320452"/>
    <n v="0.28171674995345719"/>
  </r>
  <r>
    <x v="58"/>
    <x v="10"/>
    <x v="4"/>
    <s v="IV. Trim"/>
    <n v="2098.0742639999989"/>
    <n v="56.172530999999999"/>
    <m/>
    <n v="2146.62"/>
    <n v="4300.866794999999"/>
    <n v="3883.4100000000003"/>
    <n v="8184.2767949999998"/>
    <n v="281.00471299999998"/>
    <n v="141.12437800000001"/>
    <n v="249.22"/>
    <n v="2825.5958859999987"/>
    <n v="1.5221096605885986"/>
    <n v="2.8964781678621128"/>
    <n v="36591.661"/>
    <n v="0.11753680148599975"/>
    <n v="0.22366508027607709"/>
    <n v="5.7337497305738568E-2"/>
    <n v="0.16147424721131154"/>
    <n v="0.17736547365333455"/>
    <n v="7.3704154633250862E-2"/>
    <n v="0.28171674995345719"/>
  </r>
  <r>
    <x v="59"/>
    <x v="11"/>
    <x v="4"/>
    <s v="IV. Trim"/>
    <n v="2255.2866419999991"/>
    <n v="58.1"/>
    <m/>
    <n v="2273.04"/>
    <n v="4586.4266419999985"/>
    <n v="4092.1200000000003"/>
    <n v="8678.5466419999993"/>
    <n v="332.79999999999995"/>
    <n v="191.37"/>
    <n v="247.22"/>
    <n v="3084.7766419999984"/>
    <n v="1.4867937534130229"/>
    <n v="2.8133468478201746"/>
    <n v="36591.661"/>
    <n v="0.12534076116413514"/>
    <n v="0.23717279852368547"/>
    <n v="6.1633896367809027E-2"/>
    <n v="0.16521900487396413"/>
    <n v="0.2092810140370529"/>
    <n v="6.3161472033251842E-2"/>
    <n v="0.1282280766005881"/>
  </r>
  <r>
    <x v="60"/>
    <x v="0"/>
    <x v="5"/>
    <s v="I. Trim"/>
    <n v="2144.0923979999993"/>
    <n v="57.496031000000002"/>
    <m/>
    <n v="2248.7799999999997"/>
    <n v="4450.3684289999992"/>
    <n v="4128.4399999999996"/>
    <n v="8578.8084289999988"/>
    <n v="270.66345099999995"/>
    <n v="195.969244"/>
    <n v="259.74"/>
    <n v="2927.9611239999995"/>
    <n v="1.5199547536752063"/>
    <n v="2.9299598135647926"/>
    <n v="41507.084999999999"/>
    <n v="0.10721948864874513"/>
    <n v="0.20668298987992048"/>
    <n v="5.1656058188620069E-2"/>
    <n v="0.15687597679803877"/>
    <n v="0.19638230364974918"/>
    <n v="6.33297432341966E-2"/>
    <n v="0.27978499458789607"/>
  </r>
  <r>
    <x v="61"/>
    <x v="1"/>
    <x v="5"/>
    <s v="I. Trim"/>
    <n v="2144.3224149999992"/>
    <n v="57.616137999999999"/>
    <m/>
    <n v="2286.3200000000002"/>
    <n v="4488.2585529999997"/>
    <n v="4182.12"/>
    <n v="8670.3785529999986"/>
    <n v="325.77738799999997"/>
    <n v="142.88522699999999"/>
    <n v="258.20999999999998"/>
    <n v="2928.8111679999993"/>
    <n v="1.5324506414201167"/>
    <n v="2.9603747239603537"/>
    <n v="41507.084999999999"/>
    <n v="0.10813234783892918"/>
    <n v="0.20888912225467046"/>
    <n v="5.1661599820849842E-2"/>
    <n v="0.16055003186335659"/>
    <n v="0.19275149414208981"/>
    <n v="6.7988234643026058E-2"/>
    <n v="0.27978499458789607"/>
  </r>
  <r>
    <x v="62"/>
    <x v="2"/>
    <x v="5"/>
    <s v="I. Trim"/>
    <n v="2116.8676419999993"/>
    <n v="58.33"/>
    <m/>
    <n v="2421.3000000000002"/>
    <n v="4596.4976419999994"/>
    <n v="4309.4500000000007"/>
    <n v="8905.9476419999992"/>
    <n v="282.7"/>
    <n v="174.2"/>
    <n v="267.06"/>
    <n v="2899.1576419999988"/>
    <n v="1.5854597126457333"/>
    <n v="3.0719087203054558"/>
    <n v="41507.084999999999"/>
    <n v="0.11074007345974789"/>
    <n v="0.21456451692524298"/>
    <n v="5.1000151949962262E-2"/>
    <n v="0.16907239744966307"/>
    <n v="0.20809923271815567"/>
    <n v="8.3679410526233511E-2"/>
    <n v="0.27978499458789607"/>
  </r>
  <r>
    <x v="63"/>
    <x v="3"/>
    <x v="5"/>
    <s v="II. Trim"/>
    <n v="2219.3295239999989"/>
    <n v="59.348022999999998"/>
    <m/>
    <n v="2355.8899999999994"/>
    <n v="4634.5675469999987"/>
    <n v="4309.2299999999996"/>
    <n v="8943.7975469999983"/>
    <n v="369.18275599999998"/>
    <n v="217.56611799999999"/>
    <n v="258.57"/>
    <n v="3123.9964209999994"/>
    <n v="1.4835380462812635"/>
    <n v="2.8629346329843313"/>
    <n v="41507.084999999999"/>
    <n v="0.11165726398276339"/>
    <n v="0.21547640714832175"/>
    <n v="5.3468691525796114E-2"/>
    <n v="0.17715152264716516"/>
    <n v="0.19594369833455261"/>
    <n v="9.2128647793408902E-2"/>
    <n v="0.27978499458789607"/>
  </r>
  <r>
    <x v="64"/>
    <x v="4"/>
    <x v="5"/>
    <s v="II. Trim"/>
    <n v="2262.9363949999988"/>
    <n v="59.742693000000003"/>
    <m/>
    <n v="2427.4"/>
    <n v="4750.0790879999986"/>
    <n v="4357.4299999999994"/>
    <n v="9107.5090879999989"/>
    <n v="266.29153500000007"/>
    <n v="129.30724699999999"/>
    <n v="284.02999999999997"/>
    <n v="3002.3078699999996"/>
    <n v="1.5821425695426763"/>
    <n v="3.0335027193596904"/>
    <n v="41507.084999999999"/>
    <n v="0.11444019949847113"/>
    <n v="0.21942059019562563"/>
    <n v="5.451928014217329E-2"/>
    <n v="0.18230558358084048"/>
    <n v="0.20570160151196148"/>
    <n v="0.12107965625082873"/>
    <n v="0.27978499458789607"/>
  </r>
  <r>
    <x v="65"/>
    <x v="5"/>
    <x v="5"/>
    <s v="II. Trim"/>
    <n v="2289.8496549999986"/>
    <n v="60.058979999999998"/>
    <m/>
    <n v="2472.85"/>
    <n v="4822.7586349999983"/>
    <n v="4404.2499999999991"/>
    <n v="9227.0086349999983"/>
    <n v="333.47011300000003"/>
    <n v="119.671987"/>
    <n v="268.49"/>
    <n v="3071.5407349999987"/>
    <n v="1.5701431467422815"/>
    <n v="3.0040326438972009"/>
    <n v="41507.084999999999"/>
    <n v="0.11619121494559298"/>
    <n v="0.22229960583837671"/>
    <n v="5.51676817343352E-2"/>
    <n v="0.19296214308070625"/>
    <n v="0.21020815980840779"/>
    <n v="0.1261929779480524"/>
    <n v="0.27978499458789607"/>
  </r>
  <r>
    <x v="66"/>
    <x v="6"/>
    <x v="5"/>
    <s v="III. Trim"/>
    <n v="2353.286943999999"/>
    <n v="60.108181999999999"/>
    <m/>
    <n v="2460.3199999999997"/>
    <n v="4873.7151259999991"/>
    <n v="4463.83"/>
    <n v="9337.5451259999991"/>
    <n v="368.79216700000001"/>
    <n v="108.55269800000001"/>
    <n v="256.27"/>
    <n v="3147.009990999999"/>
    <n v="1.548681173538734"/>
    <n v="2.9671164542546893"/>
    <n v="41507.084999999999"/>
    <n v="0.11741887260933885"/>
    <n v="0.22496268109408307"/>
    <n v="5.6696030183762583E-2"/>
    <n v="0.18954183167917416"/>
    <n v="0.20449540123556353"/>
    <n v="0.13524219990272623"/>
    <n v="0.27978499458789607"/>
  </r>
  <r>
    <x v="67"/>
    <x v="7"/>
    <x v="5"/>
    <s v="III. Trim"/>
    <n v="2324.1270949999994"/>
    <n v="60.105891"/>
    <m/>
    <n v="2417.0100000000002"/>
    <n v="4801.2429859999993"/>
    <n v="4544.47"/>
    <n v="9345.7129859999986"/>
    <n v="322.57872500000002"/>
    <n v="123.21654700000001"/>
    <n v="282.02999999999997"/>
    <n v="3112.0582579999991"/>
    <n v="1.5427869878906364"/>
    <n v="3.0030649207724442"/>
    <n v="41507.084999999999"/>
    <n v="0.11567285406816691"/>
    <n v="0.22515946340245283"/>
    <n v="5.599350315735252E-2"/>
    <n v="0.16327386070142991"/>
    <n v="0.19003884526412174"/>
    <n v="0.141691079442267"/>
    <n v="0.27978499458789607"/>
  </r>
  <r>
    <x v="68"/>
    <x v="8"/>
    <x v="5"/>
    <s v="III. Trim"/>
    <n v="2440.4344299999993"/>
    <n v="60.447994000000001"/>
    <m/>
    <n v="2413.6000000000004"/>
    <n v="4914.4824239999998"/>
    <n v="4775.3400000000011"/>
    <n v="9689.8224240000018"/>
    <n v="343.17946400000005"/>
    <n v="74.899212000000006"/>
    <n v="259.27"/>
    <n v="3178.2310999999991"/>
    <n v="1.5462948632023648"/>
    <n v="3.0488098942836488"/>
    <n v="41507.084999999999"/>
    <n v="0.11840104945938747"/>
    <n v="0.23344984173183933"/>
    <n v="5.8795611158914178E-2"/>
    <n v="0.16869429184977425"/>
    <n v="0.22541269277043563"/>
    <n v="0.14847182195901198"/>
    <n v="0.27978499458789607"/>
  </r>
  <r>
    <x v="69"/>
    <x v="9"/>
    <x v="5"/>
    <s v="IV. Trim"/>
    <n v="2441.9413169999998"/>
    <n v="59.671937999999997"/>
    <m/>
    <n v="2452.75"/>
    <n v="4954.3632550000002"/>
    <n v="4800.4399999999996"/>
    <n v="9754.8032549999989"/>
    <n v="314.28120699999999"/>
    <n v="103.770325"/>
    <n v="298.86"/>
    <n v="3218.5247869999998"/>
    <n v="1.5393273573692072"/>
    <n v="3.0308305514379743"/>
    <n v="41507.084999999999"/>
    <n v="0.11936186930496324"/>
    <n v="0.23501537761565283"/>
    <n v="5.8831915491054113E-2"/>
    <n v="0.17213299230287715"/>
    <n v="0.21014982412524863"/>
    <n v="0.12020502760345808"/>
    <n v="0.27978499458789607"/>
  </r>
  <r>
    <x v="70"/>
    <x v="10"/>
    <x v="5"/>
    <s v="IV. Trim"/>
    <n v="2451.1643129999998"/>
    <n v="60.992592999999999"/>
    <m/>
    <n v="2510.4499999999998"/>
    <n v="5022.6069059999991"/>
    <n v="4837.1899999999996"/>
    <n v="9859.7969059999996"/>
    <n v="345.63235899999995"/>
    <n v="118.88132899999999"/>
    <n v="300.98"/>
    <n v="3277.6505939999993"/>
    <n v="1.5323802101402393"/>
    <n v="3.0081903556312999"/>
    <n v="41507.084999999999"/>
    <n v="0.12100601393713867"/>
    <n v="0.23754491325998922"/>
    <n v="5.9054118423396869E-2"/>
    <n v="0.16781270971680962"/>
    <n v="0.20472427228067613"/>
    <n v="0.16829244562908419"/>
    <n v="0.27978499458789607"/>
  </r>
  <r>
    <x v="71"/>
    <x v="11"/>
    <x v="5"/>
    <s v="IV. Trim"/>
    <n v="2688.7559759999999"/>
    <n v="62.753293999999997"/>
    <m/>
    <n v="2659.45"/>
    <n v="5410.9592699999994"/>
    <n v="5040.4400000000005"/>
    <n v="10451.39927"/>
    <n v="493.45803000000006"/>
    <n v="123.69366599999999"/>
    <n v="282.39"/>
    <n v="3651.0509660000002"/>
    <n v="1.482027865507479"/>
    <n v="2.8625728228193679"/>
    <n v="41507.084999999999"/>
    <n v="0.13036230489324893"/>
    <n v="0.25179795858947934"/>
    <n v="6.4778241497806935E-2"/>
    <n v="0.17977669596835577"/>
    <n v="0.20427989859733486"/>
    <n v="0.19220143724861427"/>
    <n v="0.13433180855058757"/>
  </r>
  <r>
    <x v="72"/>
    <x v="0"/>
    <x v="6"/>
    <s v="I. Trim"/>
    <n v="2539.4082649999996"/>
    <n v="62"/>
    <m/>
    <n v="2687.7799999999997"/>
    <n v="5289.1882649999989"/>
    <n v="5138.72"/>
    <n v="10427.908264999998"/>
    <n v="347.58000000000004"/>
    <n v="155.91"/>
    <n v="306.95"/>
    <n v="3411.8482649999992"/>
    <n v="1.5502413513691238"/>
    <n v="3.0563810155256128"/>
    <n v="46802.044000000002"/>
    <n v="0.11301190745002501"/>
    <n v="0.22280882144805467"/>
    <n v="5.4258490612076674E-2"/>
    <n v="0.18848323445177839"/>
    <n v="0.21554273548634795"/>
    <n v="0.1843744548363444"/>
    <n v="0.27903578905587256"/>
  </r>
  <r>
    <x v="73"/>
    <x v="1"/>
    <x v="6"/>
    <s v="I. Trim"/>
    <n v="2591.8357349999997"/>
    <n v="60.435124999999999"/>
    <m/>
    <n v="2726.5699999999997"/>
    <n v="5378.8408599999993"/>
    <n v="5269.73"/>
    <n v="10648.57086"/>
    <n v="432.70185599999996"/>
    <n v="145.193907"/>
    <n v="287.24"/>
    <n v="3517.4066229999999"/>
    <n v="1.5292064400027712"/>
    <n v="3.0273926222717527"/>
    <n v="46802.044000000002"/>
    <n v="0.11492747752640887"/>
    <n v="0.22752362824153577"/>
    <n v="5.5378686772740091E-2"/>
    <n v="0.19842491168534071"/>
    <n v="0.2281552408476486"/>
    <n v="0.20869684375332187"/>
    <n v="0.27903578905587256"/>
  </r>
  <r>
    <x v="74"/>
    <x v="2"/>
    <x v="6"/>
    <s v="I. Trim"/>
    <n v="2561.6430249999999"/>
    <n v="61.91"/>
    <m/>
    <n v="2780.7799999999997"/>
    <n v="5404.3330249999999"/>
    <n v="5351.92"/>
    <n v="10756.253025"/>
    <n v="423.23"/>
    <n v="178.71"/>
    <n v="270.58999999999997"/>
    <n v="3496.0830249999999"/>
    <n v="1.5458251381201109"/>
    <n v="3.0766583482381686"/>
    <n v="46802.044000000002"/>
    <n v="0.11547215811770956"/>
    <n v="0.22982442871512193"/>
    <n v="5.4733571572215943E-2"/>
    <n v="0.17575020067855407"/>
    <n v="0.20776064012256867"/>
    <n v="0.21011015246082199"/>
    <n v="0.27903578905587256"/>
  </r>
  <r>
    <x v="75"/>
    <x v="3"/>
    <x v="6"/>
    <s v="II. Trim"/>
    <n v="2636.7796419999995"/>
    <n v="61.18"/>
    <m/>
    <n v="2836.2"/>
    <n v="5534.1596419999987"/>
    <n v="5405.51"/>
    <n v="10939.669641999999"/>
    <n v="453.46000000000004"/>
    <n v="117.34"/>
    <n v="284.45999999999998"/>
    <n v="3553.2196419999996"/>
    <n v="1.5575056426528668"/>
    <n v="3.0788047867039232"/>
    <n v="46802.044000000002"/>
    <n v="0.11824610997758983"/>
    <n v="0.23374341603541929"/>
    <n v="5.6338984724684231E-2"/>
    <n v="0.19410486218553769"/>
    <n v="0.22315711916684333"/>
    <n v="0.18809740215937443"/>
    <n v="0.27903578905587256"/>
  </r>
  <r>
    <x v="76"/>
    <x v="4"/>
    <x v="6"/>
    <s v="II. Trim"/>
    <n v="2556.7496419999993"/>
    <n v="62.501905000000001"/>
    <m/>
    <n v="2873.4700000000003"/>
    <n v="5492.7215469999992"/>
    <n v="5533.1900000000005"/>
    <n v="11025.911547"/>
    <n v="370.25207500000005"/>
    <n v="246.41322700000001"/>
    <n v="322.92"/>
    <n v="3558.8368489999993"/>
    <n v="1.5434035838263853"/>
    <n v="3.0981784259366036"/>
    <n v="46802.044000000002"/>
    <n v="0.11736071926687644"/>
    <n v="0.23558611130317297"/>
    <n v="5.4629016672861533E-2"/>
    <n v="0.15634317771173945"/>
    <n v="0.21063964257007184"/>
    <n v="0.1298371653967767"/>
    <n v="0.27903578905587256"/>
  </r>
  <r>
    <x v="77"/>
    <x v="5"/>
    <x v="6"/>
    <s v="II. Trim"/>
    <n v="2663.9896419999991"/>
    <n v="62.4"/>
    <m/>
    <n v="2888.7400000000002"/>
    <n v="5615.1296419999999"/>
    <n v="5549.01"/>
    <n v="11164.139642"/>
    <n v="491.48999999999995"/>
    <n v="131.32"/>
    <n v="263.13"/>
    <n v="3612.3296419999992"/>
    <n v="1.5544344504758796"/>
    <n v="3.0905650226923567"/>
    <n v="46802.044000000002"/>
    <n v="0.11997616262229914"/>
    <n v="0.23853957408355925"/>
    <n v="5.6920369588986303E-2"/>
    <n v="0.16429829211222846"/>
    <n v="0.20994138876732515"/>
    <n v="0.16339063404579757"/>
    <n v="0.27903578905587256"/>
  </r>
  <r>
    <x v="78"/>
    <x v="6"/>
    <x v="6"/>
    <s v="III. Trim"/>
    <n v="2670.049641999999"/>
    <n v="63.04"/>
    <m/>
    <n v="2917.68"/>
    <n v="5650.7696419999993"/>
    <n v="5561.86"/>
    <n v="11212.629642"/>
    <n v="384.89"/>
    <n v="97.43"/>
    <n v="297.70999999999998"/>
    <n v="3513.1196419999987"/>
    <n v="1.6084762882664163"/>
    <n v="3.1916446875167379"/>
    <n v="46802.044000000002"/>
    <n v="0.12073766782493515"/>
    <n v="0.2395756399442725"/>
    <n v="5.7049851113340239E-2"/>
    <n v="0.1594378202071387"/>
    <n v="0.2008112936213724"/>
    <n v="0.1346043663768357"/>
    <n v="0.27903578905587256"/>
  </r>
  <r>
    <x v="79"/>
    <x v="7"/>
    <x v="6"/>
    <s v="III. Trim"/>
    <n v="2685.408641999999"/>
    <n v="64.069999999999993"/>
    <m/>
    <n v="2938.17"/>
    <n v="5687.6486419999992"/>
    <n v="5610.06"/>
    <n v="11297.708642"/>
    <n v="452.21000000000004"/>
    <n v="112.07"/>
    <n v="307.56"/>
    <n v="3621.3186419999993"/>
    <n v="1.5706015416690307"/>
    <n v="3.1197775614024525"/>
    <n v="46802.044000000002"/>
    <n v="0.12152564623032273"/>
    <n v="0.24139348789980197"/>
    <n v="5.7378020541154116E-2"/>
    <n v="0.18462003664148652"/>
    <n v="0.20886535451325283"/>
    <n v="0.15544827465642519"/>
    <n v="0.27903578905587256"/>
  </r>
  <r>
    <x v="80"/>
    <x v="8"/>
    <x v="6"/>
    <s v="III. Trim"/>
    <n v="2728.8158009999993"/>
    <n v="63.421188999999998"/>
    <m/>
    <n v="2916.7799999999997"/>
    <n v="5709.0169899999992"/>
    <n v="5684.0000000000009"/>
    <n v="11393.01699"/>
    <n v="436.42356500000005"/>
    <n v="114.463841"/>
    <n v="288.83999999999997"/>
    <n v="3631.9643959999994"/>
    <n v="1.5718813202815329"/>
    <n v="3.1368746352655608"/>
    <n v="46802.044000000002"/>
    <n v="0.12198221492206621"/>
    <n v="0.24342990212136889"/>
    <n v="5.830548343145011E-2"/>
    <n v="0.16167207397464067"/>
    <n v="0.17577149420008786"/>
    <n v="0.1181680472357538"/>
    <n v="0.27903578905587256"/>
  </r>
  <r>
    <x v="81"/>
    <x v="9"/>
    <x v="6"/>
    <s v="IV. Trim"/>
    <n v="2729.5057279999992"/>
    <n v="63.66"/>
    <m/>
    <n v="2895.98"/>
    <n v="5689.1457279999995"/>
    <n v="5854.3099999999995"/>
    <n v="11543.455727999999"/>
    <n v="403.25999999999993"/>
    <n v="132.19"/>
    <n v="338.45"/>
    <n v="3667.0657279999987"/>
    <n v="1.5514163502880092"/>
    <n v="3.1478726001171919"/>
    <n v="46802.044000000002"/>
    <n v="0.12155763385035062"/>
    <n v="0.24664426468211514"/>
    <n v="5.8320224817531456E-2"/>
    <n v="0.14831017331206953"/>
    <n v="0.18336120434650427"/>
    <n v="0.11776057393274342"/>
    <n v="0.27903578905587256"/>
  </r>
  <r>
    <x v="82"/>
    <x v="10"/>
    <x v="6"/>
    <s v="IV. Trim"/>
    <n v="2734.0993359999989"/>
    <n v="64.569999999999993"/>
    <m/>
    <n v="3010.46"/>
    <n v="5809.1293359999991"/>
    <n v="5790.0000000000009"/>
    <n v="11599.129336"/>
    <n v="436.31"/>
    <n v="310.62"/>
    <n v="315.56"/>
    <n v="3861.1593359999988"/>
    <n v="1.504503914624258"/>
    <n v="3.0040535307243283"/>
    <n v="46802.044000000002"/>
    <n v="0.12412127419050328"/>
    <n v="0.24783381973659099"/>
    <n v="5.8418374547915021E-2"/>
    <n v="0.15659645373808195"/>
    <n v="0.17640651694778442"/>
    <n v="0.11542882763894058"/>
    <n v="0.27903578905587256"/>
  </r>
  <r>
    <x v="83"/>
    <x v="11"/>
    <x v="6"/>
    <s v="IV. Trim"/>
    <n v="3030.0649409999987"/>
    <n v="65.95"/>
    <m/>
    <n v="3163.7799999999997"/>
    <n v="6259.7949409999983"/>
    <n v="5823.7499999999991"/>
    <n v="12083.544940999996"/>
    <n v="519.15"/>
    <n v="124.41"/>
    <n v="332.9"/>
    <n v="4072.4749409999986"/>
    <n v="1.5370984552854983"/>
    <n v="2.9671256707678784"/>
    <n v="46802.044000000002"/>
    <n v="0.13375046057817472"/>
    <n v="0.25818412847524341"/>
    <n v="6.4742149744570959E-2"/>
    <n v="0.15687341719724301"/>
    <n v="0.15616527785757395"/>
    <n v="0.12693936082208412"/>
    <n v="0.12756759478532409"/>
  </r>
  <r>
    <x v="84"/>
    <x v="0"/>
    <x v="7"/>
    <s v="I. Trim"/>
    <n v="2844.923068999999"/>
    <n v="66.06"/>
    <m/>
    <n v="3058.0200000000004"/>
    <n v="5969.0030689999994"/>
    <n v="5823.3900000000012"/>
    <n v="11792.393069000002"/>
    <n v="435.69"/>
    <n v="247.31"/>
    <n v="322.89999999999998"/>
    <n v="3916.8830689999991"/>
    <n v="1.5239165846541132"/>
    <n v="3.0106574184790924"/>
    <n v="51007.777000000002"/>
    <n v="0.11702143124174964"/>
    <n v="0.23118813958506762"/>
    <n v="5.577430024052997E-2"/>
    <n v="0.12852913716430181"/>
    <n v="0.13084932944603378"/>
    <n v="0.12030944697267865"/>
    <n v="0.22889326003018517"/>
  </r>
  <r>
    <x v="85"/>
    <x v="1"/>
    <x v="7"/>
    <s v="I. Trim"/>
    <n v="2840.0916349999993"/>
    <n v="66.180000000000007"/>
    <m/>
    <n v="3010.5"/>
    <n v="5916.7716349999992"/>
    <n v="5887.9400000000005"/>
    <n v="11804.711635"/>
    <n v="420.01"/>
    <n v="181.74"/>
    <n v="356.21"/>
    <n v="3864.2316349999992"/>
    <n v="1.5311638105255563"/>
    <n v="3.0548664650637596"/>
    <n v="51007.777000000002"/>
    <n v="0.11599744162542114"/>
    <n v="0.23142964326792753"/>
    <n v="5.5679580684333672E-2"/>
    <n v="0.10000868012295117"/>
    <n v="0.10857238874588293"/>
    <n v="9.5783809385589613E-2"/>
    <n v="0.22889326003018517"/>
  </r>
  <r>
    <x v="86"/>
    <x v="2"/>
    <x v="7"/>
    <s v="I. Trim"/>
    <n v="2977.7356419999996"/>
    <n v="65.48"/>
    <m/>
    <n v="2927.87"/>
    <n v="5971.085642"/>
    <n v="5892.5499999999993"/>
    <n v="11863.635641999999"/>
    <n v="493.78000000000003"/>
    <n v="217.24"/>
    <n v="311.01"/>
    <n v="4065.2456419999999"/>
    <n v="1.4688129987299794"/>
    <n v="2.9183072037347748"/>
    <n v="51007.777000000002"/>
    <n v="0.11706225978050366"/>
    <n v="0.23258483979805666"/>
    <n v="5.8378071289011471E-2"/>
    <n v="0.10487003935143324"/>
    <n v="0.10295245141836928"/>
    <n v="0.16243192862518385"/>
    <n v="0.22889326003018517"/>
  </r>
  <r>
    <x v="87"/>
    <x v="3"/>
    <x v="7"/>
    <s v="II. Trim"/>
    <n v="3011.5443369999994"/>
    <n v="65.91"/>
    <m/>
    <n v="2950.64"/>
    <n v="6028.0943369999986"/>
    <n v="6073.5"/>
    <n v="12101.594336999999"/>
    <n v="417.75000000000006"/>
    <n v="218.13"/>
    <n v="326.62"/>
    <n v="4039.9543369999992"/>
    <n v="1.4921194236755553"/>
    <n v="2.9954779998791854"/>
    <n v="51007.777000000002"/>
    <n v="0.11817990689929496"/>
    <n v="0.23724998517382945"/>
    <n v="5.9040885804531325E-2"/>
    <n v="8.9251978069338156E-2"/>
    <n v="0.10621204597797851"/>
    <n v="0.14212969829960476"/>
    <n v="0.22889326003018517"/>
  </r>
  <r>
    <x v="88"/>
    <x v="4"/>
    <x v="7"/>
    <s v="II. Trim"/>
    <n v="2975.8456419999998"/>
    <n v="65.78"/>
    <m/>
    <n v="3041.56"/>
    <n v="6083.1856420000004"/>
    <n v="6161.86"/>
    <n v="12245.045642000001"/>
    <n v="447.15999999999997"/>
    <n v="154.54"/>
    <n v="345.36"/>
    <n v="3988.6856419999999"/>
    <n v="1.5251103215418551"/>
    <n v="3.069945024762621"/>
    <n v="51007.777000000002"/>
    <n v="0.11925996386786274"/>
    <n v="0.24006232700554664"/>
    <n v="5.8341018115727721E-2"/>
    <n v="0.10749936801775428"/>
    <n v="0.11056991431531227"/>
    <n v="0.16391749630682084"/>
    <n v="0.22889326003018517"/>
  </r>
  <r>
    <x v="89"/>
    <x v="5"/>
    <x v="7"/>
    <s v="II. Trim"/>
    <n v="3006.4956419999999"/>
    <n v="65.599999999999994"/>
    <m/>
    <n v="3017"/>
    <n v="6089.0956420000002"/>
    <n v="6183.3899999999994"/>
    <n v="12272.485642"/>
    <n v="482.06"/>
    <n v="149.04"/>
    <n v="321.32"/>
    <n v="4024.5156419999998"/>
    <n v="1.5130008636204477"/>
    <n v="3.049431716434114"/>
    <n v="51007.777000000002"/>
    <n v="0.11937582855257542"/>
    <n v="0.24060028418803664"/>
    <n v="5.8941906878239365E-2"/>
    <n v="8.4408736791192318E-2"/>
    <n v="9.9277332203043356E-2"/>
    <n v="0.12856881821164401"/>
    <n v="0.22889326003018517"/>
  </r>
  <r>
    <x v="90"/>
    <x v="6"/>
    <x v="7"/>
    <s v="III. Trim"/>
    <n v="2982.248642"/>
    <n v="66.39"/>
    <m/>
    <n v="3115.75"/>
    <n v="6164.3886419999999"/>
    <n v="6285.18"/>
    <n v="12449.568642"/>
    <n v="460.21999999999997"/>
    <n v="139.5"/>
    <n v="370.51"/>
    <n v="4018.8686419999995"/>
    <n v="1.5338616887294623"/>
    <n v="3.0977794376987755"/>
    <n v="51007.777000000002"/>
    <n v="0.1208519367938736"/>
    <n v="0.24407197047618837"/>
    <n v="5.8466547993259926E-2"/>
    <n v="9.0893636184081528E-2"/>
    <n v="0.11031658402117417"/>
    <n v="0.11692629046632574"/>
    <n v="0.22889326003018517"/>
  </r>
  <r>
    <x v="91"/>
    <x v="7"/>
    <x v="7"/>
    <s v="III. Trim"/>
    <n v="3063.9486419999998"/>
    <n v="67.260000000000005"/>
    <m/>
    <n v="3196.7999999999997"/>
    <n v="6328.0086419999998"/>
    <n v="6465.71"/>
    <n v="12793.718642"/>
    <n v="529.64"/>
    <n v="124.24"/>
    <n v="322.89"/>
    <n v="4107.978642"/>
    <n v="1.5404190706598129"/>
    <n v="3.1143586072227682"/>
    <n v="51007.777000000002"/>
    <n v="0.12405968293815274"/>
    <n v="0.25081898083894144"/>
    <n v="6.006826453150467E-2"/>
    <n v="0.11258782676400081"/>
    <n v="0.1324171163733574"/>
    <n v="0.1409617866270354"/>
    <n v="0.22889326003018517"/>
  </r>
  <r>
    <x v="92"/>
    <x v="8"/>
    <x v="7"/>
    <s v="III. Trim"/>
    <n v="2983.1146419999995"/>
    <n v="67.900000000000006"/>
    <m/>
    <n v="3225.33"/>
    <n v="6276.344642"/>
    <n v="6499.6599999999989"/>
    <n v="12776.004642"/>
    <n v="535.80999999999995"/>
    <n v="221.16"/>
    <n v="339.72"/>
    <n v="4147.7046419999997"/>
    <n v="1.5132091563235279"/>
    <n v="3.0802590214908561"/>
    <n v="51007.777000000002"/>
    <n v="0.12304681778231581"/>
    <n v="0.25047170046246087"/>
    <n v="5.848352579646824E-2"/>
    <n v="9.9373964553572058E-2"/>
    <n v="0.12138906254716297"/>
    <n v="9.319018194881834E-2"/>
    <n v="0.22889326003018517"/>
  </r>
  <r>
    <x v="93"/>
    <x v="9"/>
    <x v="7"/>
    <s v="IV. Trim"/>
    <n v="2975.7188579999997"/>
    <n v="69.790000000000006"/>
    <m/>
    <n v="3317.08"/>
    <n v="6362.5888579999992"/>
    <n v="6614.43"/>
    <n v="12977.018857999999"/>
    <n v="474.78000000000009"/>
    <n v="167.73"/>
    <n v="375.4"/>
    <n v="4063.418858"/>
    <n v="1.5658215606972012"/>
    <n v="3.1936207689864493"/>
    <n v="51007.777000000002"/>
    <n v="0.12473762300991864"/>
    <n v="0.25441255473650615"/>
    <n v="5.8338532533970255E-2"/>
    <n v="0.11837333093535407"/>
    <n v="0.12418838550424072"/>
    <n v="9.0204291375643786E-2"/>
    <n v="0.22889326003018517"/>
  </r>
  <r>
    <x v="94"/>
    <x v="10"/>
    <x v="7"/>
    <s v="IV. Trim"/>
    <n v="3028.6146479999998"/>
    <n v="70.31"/>
    <m/>
    <n v="3425.1099999999997"/>
    <n v="6524.0346479999989"/>
    <n v="6786.87"/>
    <n v="13310.904648"/>
    <n v="527.57000000000005"/>
    <n v="191.73"/>
    <n v="333.6"/>
    <n v="4151.8246479999998"/>
    <n v="1.571365652723973"/>
    <n v="3.206037291197275"/>
    <n v="51007.777000000002"/>
    <n v="0.12790274408547542"/>
    <n v="0.26095833676499958"/>
    <n v="5.9375546752409927E-2"/>
    <n v="0.12306582805268773"/>
    <n v="0.14757791403249509"/>
    <n v="0.10771931660349932"/>
    <n v="0.22889326003018517"/>
  </r>
  <r>
    <x v="95"/>
    <x v="11"/>
    <x v="7"/>
    <s v="IV. Trim"/>
    <n v="3279.3032309999999"/>
    <n v="71.42"/>
    <m/>
    <n v="3658.49"/>
    <n v="7009.2132309999997"/>
    <n v="7004.06"/>
    <n v="14013.273230999999"/>
    <n v="692.24"/>
    <n v="121.79"/>
    <n v="397.55"/>
    <n v="4562.3032309999999"/>
    <n v="1.5363321717359124"/>
    <n v="3.0715348194706613"/>
    <n v="51007.777000000002"/>
    <n v="0.13741459916984816"/>
    <n v="0.27472817000042954"/>
    <n v="6.4290259718630741E-2"/>
    <n v="0.11971930343780279"/>
    <n v="0.15969885488258906"/>
    <n v="8.2255098439489638E-2"/>
    <n v="8.9862164994332305E-2"/>
  </r>
  <r>
    <x v="96"/>
    <x v="0"/>
    <x v="8"/>
    <s v="I. Trim"/>
    <n v="3070.6206419999999"/>
    <n v="72.173156000000006"/>
    <m/>
    <n v="3753.49"/>
    <n v="6896.2837979999995"/>
    <n v="7061.2899999999991"/>
    <n v="13957.573797999998"/>
    <n v="763.32705099999987"/>
    <n v="265.34906599999999"/>
    <n v="391.26"/>
    <n v="4562.7299149999999"/>
    <n v="1.5114380922106365"/>
    <n v="3.0590401049412099"/>
    <n v="61762.635000000002"/>
    <n v="0.1116578623628995"/>
    <n v="0.22598734328611461"/>
    <n v="4.9716477316746603E-2"/>
    <n v="0.15534934699830028"/>
    <n v="0.18360825629972011"/>
    <n v="7.9333453849539159E-2"/>
    <n v="0.31965678678478238"/>
  </r>
  <r>
    <x v="97"/>
    <x v="1"/>
    <x v="8"/>
    <s v="I. Trim"/>
    <n v="3078.0086419999998"/>
    <n v="72.090990000000005"/>
    <m/>
    <n v="3664.21"/>
    <n v="6814.3096320000004"/>
    <n v="7264.87"/>
    <n v="14079.179631999999"/>
    <n v="710.31868200000008"/>
    <n v="234.66779700000001"/>
    <n v="340.67"/>
    <n v="4435.7561109999997"/>
    <n v="1.5362227907665054"/>
    <n v="3.1740202300766218"/>
    <n v="61762.635000000002"/>
    <n v="0.11033061707940409"/>
    <n v="0.22795626566126914"/>
    <n v="4.9836096565504362E-2"/>
    <n v="0.15169387165303383"/>
    <n v="0.19267459191941549"/>
    <n v="8.3770891075491738E-2"/>
    <n v="0.31965678678478238"/>
  </r>
  <r>
    <x v="98"/>
    <x v="2"/>
    <x v="8"/>
    <s v="I. Trim"/>
    <n v="3068.9596419999998"/>
    <n v="73.528707999999995"/>
    <m/>
    <n v="3823.5899999999997"/>
    <n v="6966.0783499999998"/>
    <n v="7336.05"/>
    <n v="14302.128349999999"/>
    <n v="671.14970199999993"/>
    <n v="214.303292"/>
    <n v="390.77"/>
    <n v="4418.7113439999994"/>
    <n v="1.5764954548250756"/>
    <n v="3.2367193139738166"/>
    <n v="61762.635000000002"/>
    <n v="0.11278790728407231"/>
    <n v="0.23156603260207403"/>
    <n v="4.968958403410087E-2"/>
    <n v="0.16663514269521174"/>
    <n v="0.20554345915405348"/>
    <n v="3.0635358865748641E-2"/>
    <n v="0.31965678678478238"/>
  </r>
  <r>
    <x v="99"/>
    <x v="3"/>
    <x v="8"/>
    <s v="II. Trim"/>
    <n v="3164.7166419999999"/>
    <n v="74.432900000000004"/>
    <m/>
    <n v="3895.5299999999997"/>
    <n v="7134.6795419999999"/>
    <n v="7763.7300000000014"/>
    <n v="14898.409542000001"/>
    <n v="701.00419799999997"/>
    <n v="143.77720099999999"/>
    <n v="383.99"/>
    <n v="4467.9209409999994"/>
    <n v="1.5968679025916543"/>
    <n v="3.3345284616127238"/>
    <n v="61762.635000000002"/>
    <n v="0.11551773239597048"/>
    <n v="0.24122043274222352"/>
    <n v="5.1239987445483824E-2"/>
    <n v="0.18357131510166691"/>
    <n v="0.23111130047128459"/>
    <n v="5.086171341332002E-2"/>
    <n v="0.31965678678478238"/>
  </r>
  <r>
    <x v="100"/>
    <x v="4"/>
    <x v="8"/>
    <s v="II. Trim"/>
    <n v="3177.0846419999998"/>
    <n v="74.267401000000007"/>
    <m/>
    <n v="4052.7599999999998"/>
    <n v="7304.1120429999992"/>
    <n v="7813.2699999999995"/>
    <n v="15117.382042999998"/>
    <n v="754.97764400000005"/>
    <n v="139.89314400000001"/>
    <n v="359.05"/>
    <n v="4505.2728310000002"/>
    <n v="1.6212363417242286"/>
    <n v="3.355486473311875"/>
    <n v="61762.635000000002"/>
    <n v="0.11826101724772589"/>
    <n v="0.24476582067782562"/>
    <n v="5.1440237969121616E-2"/>
    <n v="0.20070510302535971"/>
    <n v="0.23457131030594125"/>
    <n v="6.7624139222742574E-2"/>
    <n v="0.31965678678478238"/>
  </r>
  <r>
    <x v="101"/>
    <x v="5"/>
    <x v="8"/>
    <s v="II. Trim"/>
    <n v="3180.9200209999995"/>
    <n v="74.362308999999996"/>
    <m/>
    <n v="4058.7200000000003"/>
    <n v="7314.0023299999993"/>
    <n v="7841.4800000000005"/>
    <n v="15155.482329999999"/>
    <n v="724.40005200000007"/>
    <n v="124.68462100000001"/>
    <n v="386.26"/>
    <n v="4490.6270029999996"/>
    <n v="1.628726305951"/>
    <n v="3.3749145319518314"/>
    <n v="61762.635000000002"/>
    <n v="0.11842115107297477"/>
    <n v="0.24538270315053751"/>
    <n v="5.1502336663583073E-2"/>
    <n v="0.20116397573904288"/>
    <n v="0.23491546636107286"/>
    <n v="5.80158429512867E-2"/>
    <n v="0.31965678678478238"/>
  </r>
  <r>
    <x v="102"/>
    <x v="6"/>
    <x v="8"/>
    <s v="III. Trim"/>
    <n v="3231.2694609999994"/>
    <n v="75.268478000000002"/>
    <m/>
    <n v="4246.87"/>
    <n v="7553.4079389999988"/>
    <n v="8060.7300000000005"/>
    <n v="15614.137939"/>
    <n v="754.42946399999994"/>
    <n v="155.953181"/>
    <n v="409.41"/>
    <n v="4626.3305839999994"/>
    <n v="1.6326995665037844"/>
    <n v="3.3750588410177484"/>
    <n v="61762.635000000002"/>
    <n v="0.12229737184950089"/>
    <n v="0.25280880485426183"/>
    <n v="5.2317545405891432E-2"/>
    <n v="0.22532961136424068"/>
    <n v="0.2541910798679381"/>
    <n v="8.350102519721414E-2"/>
    <n v="0.31965678678478238"/>
  </r>
  <r>
    <x v="103"/>
    <x v="7"/>
    <x v="8"/>
    <s v="III. Trim"/>
    <n v="3331.5546049999998"/>
    <n v="75.036154999999994"/>
    <m/>
    <n v="4407.68"/>
    <n v="7814.2707599999994"/>
    <n v="8182.0700000000006"/>
    <n v="15996.340759999999"/>
    <n v="744.39414000000011"/>
    <n v="150.00603699999999"/>
    <n v="381.32"/>
    <n v="4682.3109369999993"/>
    <n v="1.6688918923027944"/>
    <n v="3.4163345782091534"/>
    <n v="61762.635000000002"/>
    <n v="0.12652100675432645"/>
    <n v="0.25899705801088307"/>
    <n v="5.3941264083049563E-2"/>
    <n v="0.23487043113933836"/>
    <n v="0.25032769655307541"/>
    <n v="8.7340224745189987E-2"/>
    <n v="0.31965678678478238"/>
  </r>
  <r>
    <x v="104"/>
    <x v="8"/>
    <x v="8"/>
    <s v="III. Trim"/>
    <n v="3316.5981109999998"/>
    <n v="75.191046"/>
    <m/>
    <n v="4391.6399999999994"/>
    <n v="7783.4291569999987"/>
    <n v="8148.0099999999993"/>
    <n v="15931.439156999997"/>
    <n v="634.3039940000001"/>
    <n v="178.77353099999999"/>
    <n v="421.83"/>
    <n v="4626.6966819999998"/>
    <n v="1.6822864544548932"/>
    <n v="3.4433722917218019"/>
    <n v="61762.635000000002"/>
    <n v="0.12602164977255259"/>
    <n v="0.25794623492019075"/>
    <n v="5.3699103203741223E-2"/>
    <n v="0.24012137652781229"/>
    <n v="0.24698132189360522"/>
    <n v="0.11179036310063473"/>
    <n v="0.31965678678478238"/>
  </r>
  <r>
    <x v="105"/>
    <x v="9"/>
    <x v="8"/>
    <s v="IV. Trim"/>
    <n v="3408.4451809999996"/>
    <n v="75.969425000000001"/>
    <m/>
    <n v="4323.57"/>
    <n v="7807.9846059999991"/>
    <n v="8282.42"/>
    <n v="16090.404606"/>
    <n v="815.14484299999992"/>
    <n v="219.304461"/>
    <n v="387.4"/>
    <n v="4906.2639099999988"/>
    <n v="1.5914318408526054"/>
    <n v="3.2795636152397689"/>
    <n v="61762.635000000002"/>
    <n v="0.12641922751514728"/>
    <n v="0.2605200475335937"/>
    <n v="5.518620086400134E-2"/>
    <n v="0.22717101171524412"/>
    <n v="0.23991532894172218"/>
    <n v="0.14541908817650806"/>
    <n v="0.31965678678478238"/>
  </r>
  <r>
    <x v="106"/>
    <x v="10"/>
    <x v="8"/>
    <s v="IV. Trim"/>
    <n v="3409.1520629999995"/>
    <n v="75.751953"/>
    <m/>
    <n v="4608.0600000000004"/>
    <n v="8092.9640159999999"/>
    <n v="8314.34"/>
    <n v="16407.304016000002"/>
    <n v="991.49687200000017"/>
    <n v="220.795579"/>
    <n v="416.99"/>
    <n v="5114.1864669999995"/>
    <n v="1.5824538405513717"/>
    <n v="3.208194328046194"/>
    <n v="61762.635000000002"/>
    <n v="0.1310333345719463"/>
    <n v="0.26565097191853942"/>
    <n v="5.5197646003931011E-2"/>
    <n v="0.24048452417109245"/>
    <n v="0.23262125677275014"/>
    <n v="0.12564735340340993"/>
    <n v="0.31965678678478238"/>
  </r>
  <r>
    <x v="107"/>
    <x v="11"/>
    <x v="8"/>
    <s v="IV. Trim"/>
    <n v="4098.2599979999995"/>
    <n v="77.321218999999999"/>
    <m/>
    <n v="4704.7299999999996"/>
    <n v="8880.3112169999986"/>
    <n v="8296.9500000000007"/>
    <n v="17177.261216999999"/>
    <n v="1239.022475"/>
    <n v="191.56964400000001"/>
    <n v="522.16"/>
    <n v="6128.3333359999997"/>
    <n v="1.4490581256136814"/>
    <n v="2.8029254081357955"/>
    <n v="61762.635000000002"/>
    <n v="0.14378128810404539"/>
    <n v="0.27811736362932055"/>
    <n v="6.6355005708548534E-2"/>
    <n v="0.26694836129747057"/>
    <n v="0.22578507775047618"/>
    <n v="0.24973499225634721"/>
    <n v="0.21084741646357186"/>
  </r>
  <r>
    <x v="108"/>
    <x v="0"/>
    <x v="9"/>
    <s v="I. Trim"/>
    <n v="3781.3268579999994"/>
    <n v="76.041247999999996"/>
    <m/>
    <n v="4386.63"/>
    <n v="8243.9981059999991"/>
    <n v="8148.7100000000009"/>
    <n v="16392.708105999998"/>
    <n v="759.72817099999997"/>
    <n v="535.53378399999997"/>
    <n v="461.11"/>
    <n v="5613.7400609999995"/>
    <n v="1.4685393367735413"/>
    <n v="2.920104587649877"/>
    <n v="62519.686000000002"/>
    <n v="0.13186243619329757"/>
    <n v="0.26220074275485"/>
    <n v="6.0482179293094969E-2"/>
    <n v="0.19542616682782854"/>
    <n v="0.17446687678262074"/>
    <n v="0.23145360461626163"/>
    <n v="0.22568929047819508"/>
  </r>
  <r>
    <x v="109"/>
    <x v="1"/>
    <x v="9"/>
    <s v="I. Trim"/>
    <n v="3718.1739329999996"/>
    <n v="74.907802000000004"/>
    <m/>
    <n v="4289.37"/>
    <n v="8082.4517349999996"/>
    <n v="8159.8600000000006"/>
    <n v="16242.311734999999"/>
    <n v="851.87562700000001"/>
    <n v="436.03470900000002"/>
    <n v="503.25"/>
    <n v="5584.2420710000006"/>
    <n v="1.4473677237191529"/>
    <n v="2.9085973581534583"/>
    <n v="62519.686000000002"/>
    <n v="0.1292785081326224"/>
    <n v="0.25979515852014995"/>
    <n v="5.9472050659371507E-2"/>
    <n v="0.18609986506113607"/>
    <n v="0.15364049323466999"/>
    <n v="0.20798034231120255"/>
    <n v="0.22568929047819508"/>
  </r>
  <r>
    <x v="110"/>
    <x v="2"/>
    <x v="9"/>
    <s v="I. Trim"/>
    <n v="3808.7072059999996"/>
    <n v="74.157026000000002"/>
    <m/>
    <n v="4213.2700000000004"/>
    <n v="8096.1342320000003"/>
    <n v="8071.03"/>
    <n v="16167.164231999999"/>
    <n v="552.71173700000008"/>
    <n v="354.41143599999998"/>
    <n v="500.76"/>
    <n v="5290.7474050000001"/>
    <n v="1.5302439546346098"/>
    <n v="3.0557429781511178"/>
    <n v="62519.686000000002"/>
    <n v="0.1294973591518038"/>
    <n v="0.25859317706745999"/>
    <n v="6.0920126918103834E-2"/>
    <n v="0.16222267755572983"/>
    <n v="0.13040268108067998"/>
    <n v="0.24104180253016172"/>
    <n v="0.22568929047819508"/>
  </r>
  <r>
    <x v="111"/>
    <x v="3"/>
    <x v="9"/>
    <s v="II. Trim"/>
    <n v="3912.2037289999998"/>
    <n v="75.303190999999998"/>
    <m/>
    <n v="4116.47"/>
    <n v="8103.9769200000001"/>
    <n v="8353.619999999999"/>
    <n v="16457.59692"/>
    <n v="640.8314170000001"/>
    <n v="255.566913"/>
    <n v="471.18"/>
    <n v="5355.0852500000001"/>
    <n v="1.5133236058193471"/>
    <n v="3.0732651585705382"/>
    <n v="62519.686000000002"/>
    <n v="0.1296228026481131"/>
    <n v="0.26323863686711413"/>
    <n v="6.2575549867604899E-2"/>
    <n v="0.13585717092043148"/>
    <n v="0.10465461924673947"/>
    <n v="0.23619400140911573"/>
    <n v="0.22568929047819508"/>
  </r>
  <r>
    <x v="112"/>
    <x v="4"/>
    <x v="9"/>
    <s v="II. Trim"/>
    <n v="3844.8339470000001"/>
    <n v="74.12518"/>
    <m/>
    <n v="4234.8599999999997"/>
    <n v="8153.8191269999998"/>
    <n v="8197.91"/>
    <n v="16351.729126999999"/>
    <n v="576.37327400000004"/>
    <n v="305.78269499999999"/>
    <n v="483.1"/>
    <n v="5284.2150959999999"/>
    <n v="1.5430520860462718"/>
    <n v="3.0944480551856777"/>
    <n v="62519.686000000002"/>
    <n v="0.13042002685362175"/>
    <n v="0.26154528554414042"/>
    <n v="6.1497972766529886E-2"/>
    <n v="0.11633270122332395"/>
    <n v="8.1650849365916267E-2"/>
    <n v="0.21017674385270602"/>
    <n v="0.22568929047819508"/>
  </r>
  <r>
    <x v="113"/>
    <x v="5"/>
    <x v="9"/>
    <s v="II. Trim"/>
    <n v="3784.9034879999999"/>
    <n v="73.831599999999995"/>
    <m/>
    <n v="4254.3900000000003"/>
    <n v="8113.1250880000007"/>
    <n v="8248.5500000000011"/>
    <n v="16361.675088000002"/>
    <n v="746.28870399999994"/>
    <n v="263.31515400000001"/>
    <n v="519.73"/>
    <n v="5388.0689459999994"/>
    <n v="1.5057574743959117"/>
    <n v="3.0366491691140292"/>
    <n v="62519.686000000002"/>
    <n v="0.12976912724737613"/>
    <n v="0.26170437081209913"/>
    <n v="6.0539387353928803E-2"/>
    <n v="0.10925929770656784"/>
    <n v="7.9587883231691414E-2"/>
    <n v="0.18987697364680156"/>
    <n v="0.22568929047819508"/>
  </r>
  <r>
    <x v="114"/>
    <x v="6"/>
    <x v="9"/>
    <s v="III. Trim"/>
    <n v="3815.63184"/>
    <n v="74.526574999999994"/>
    <m/>
    <n v="4259.59"/>
    <n v="8149.748415"/>
    <n v="8433.27"/>
    <n v="16583.018414999999"/>
    <n v="861.08510999999999"/>
    <n v="231.43480199999999"/>
    <n v="450.33"/>
    <n v="5433.0083269999996"/>
    <n v="1.5000434242846321"/>
    <n v="3.0522718569358083"/>
    <n v="62519.686000000002"/>
    <n v="0.13035491596998744"/>
    <n v="0.2652447489099673"/>
    <n v="6.1030886175595954E-2"/>
    <n v="7.8949856914381167E-2"/>
    <n v="6.2051486914304066E-2"/>
    <n v="0.18084606872097719"/>
    <n v="0.22568929047819508"/>
  </r>
  <r>
    <x v="115"/>
    <x v="7"/>
    <x v="9"/>
    <s v="III. Trim"/>
    <n v="3825.5310999999997"/>
    <n v="75.242283999999998"/>
    <m/>
    <n v="4300.72"/>
    <n v="8201.4933839999994"/>
    <n v="8541.4600000000009"/>
    <n v="16742.953384"/>
    <n v="938.24113599999998"/>
    <n v="269.32354199999997"/>
    <n v="478.47"/>
    <n v="5586.8080620000001"/>
    <n v="1.4680105872590115"/>
    <n v="2.9968728472848687"/>
    <n v="62519.686000000002"/>
    <n v="0.13118257478132567"/>
    <n v="0.26780290265693274"/>
    <n v="6.118922446283559E-2"/>
    <n v="4.9553264263906716E-2"/>
    <n v="4.6673963452126488E-2"/>
    <n v="0.14827206921916858"/>
    <n v="0.22568929047819508"/>
  </r>
  <r>
    <x v="116"/>
    <x v="8"/>
    <x v="9"/>
    <s v="III. Trim"/>
    <n v="3750.0910279999998"/>
    <n v="76.712003999999993"/>
    <m/>
    <n v="4202.8499999999995"/>
    <n v="8029.6530319999993"/>
    <n v="8586.57"/>
    <n v="16616.223031999998"/>
    <n v="806.45034099999998"/>
    <n v="235.97561400000001"/>
    <n v="538.27"/>
    <n v="5407.498986999999"/>
    <n v="1.4849106863087427"/>
    <n v="3.0728111224702115"/>
    <n v="62519.686000000002"/>
    <n v="0.12843399488602678"/>
    <n v="0.26577585549613919"/>
    <n v="5.9982563380116781E-2"/>
    <n v="3.1634369637521642E-2"/>
    <n v="4.2983177367194703E-2"/>
    <n v="0.13070408367002773"/>
    <n v="0.22568929047819508"/>
  </r>
  <r>
    <x v="117"/>
    <x v="9"/>
    <x v="9"/>
    <s v="IV. Trim"/>
    <n v="3894.3280829999994"/>
    <n v="75.497603999999995"/>
    <m/>
    <n v="4219.82"/>
    <n v="8189.6456869999993"/>
    <n v="8891.0300000000007"/>
    <n v="17080.675686999999"/>
    <n v="915.08637999999996"/>
    <n v="179.98855900000001"/>
    <n v="479.34"/>
    <n v="5544.2406259999998"/>
    <n v="1.477144705551602"/>
    <n v="3.0807962423022004"/>
    <n v="62519.686000000002"/>
    <n v="0.1309930713183684"/>
    <n v="0.27320475805012839"/>
    <n v="6.2289629589630365E-2"/>
    <n v="4.8880870065588278E-2"/>
    <n v="6.154420011481454E-2"/>
    <n v="0.14255265266066197"/>
    <n v="0.22568929047819508"/>
  </r>
  <r>
    <x v="118"/>
    <x v="10"/>
    <x v="9"/>
    <s v="IV. Trim"/>
    <n v="3918.3037389999995"/>
    <n v="76.095147999999995"/>
    <m/>
    <n v="4628.33"/>
    <n v="8622.7288869999993"/>
    <n v="8825.49"/>
    <n v="17448.218886999999"/>
    <n v="1046.545318"/>
    <n v="333.29290300000002"/>
    <n v="516.82000000000005"/>
    <n v="5891.0571079999991"/>
    <n v="1.4636980645274031"/>
    <n v="2.9618145889819139"/>
    <n v="62519.686000000002"/>
    <n v="0.13792022063258602"/>
    <n v="0.27908359755677592"/>
    <n v="6.2673119295576743E-2"/>
    <n v="6.5459931608819799E-2"/>
    <n v="6.344216392802382E-2"/>
    <n v="0.14934847920862593"/>
    <n v="0.22568929047819508"/>
  </r>
  <r>
    <x v="119"/>
    <x v="11"/>
    <x v="9"/>
    <s v="IV. Trim"/>
    <n v="4230.094243999999"/>
    <n v="77.364671000000001"/>
    <m/>
    <n v="4902.21"/>
    <n v="9209.6689149999984"/>
    <n v="9378.7899999999991"/>
    <n v="18588.458914999996"/>
    <n v="1702.566804"/>
    <n v="358.895398"/>
    <n v="554.21"/>
    <n v="6923.131116999999"/>
    <n v="1.3302750965362078"/>
    <n v="2.6849786030132177"/>
    <n v="62519.686000000002"/>
    <n v="0.14730830405962048"/>
    <n v="0.29732169344228626"/>
    <n v="6.7660196565926436E-2"/>
    <n v="3.7088531015612825E-2"/>
    <n v="8.2154988514895555E-2"/>
    <n v="3.21683460942781E-2"/>
    <n v="1.2257427164498402E-2"/>
  </r>
  <r>
    <x v="120"/>
    <x v="0"/>
    <x v="10"/>
    <s v="I. Trim"/>
    <n v="3984.1614639999989"/>
    <n v="77.224970999999996"/>
    <m/>
    <n v="4872.2199999999993"/>
    <n v="8933.6064349999979"/>
    <n v="9424.7199999999993"/>
    <n v="18358.326434999995"/>
    <n v="1697.533799"/>
    <n v="538.52017799999999"/>
    <n v="543.19000000000005"/>
    <n v="6840.6304119999986"/>
    <n v="1.3059624474563705"/>
    <n v="2.6837185068199823"/>
    <n v="69555.366999999998"/>
    <n v="0.12843877935400727"/>
    <n v="0.26393831600370959"/>
    <n v="5.7280431918359354E-2"/>
    <n v="8.3649743744858451E-2"/>
    <n v="0.11990809061503072"/>
    <n v="5.3641119537410686E-2"/>
    <n v="0.12617227228080541"/>
  </r>
  <r>
    <x v="121"/>
    <x v="1"/>
    <x v="10"/>
    <s v="I. Trim"/>
    <n v="3954.4719959999989"/>
    <n v="77.439155999999997"/>
    <m/>
    <n v="5008.04"/>
    <n v="9039.9511519999978"/>
    <n v="9455.0099999999984"/>
    <n v="18494.961151999996"/>
    <n v="1444.474563"/>
    <n v="531.61764600000004"/>
    <n v="543.66999999999996"/>
    <n v="6551.6733609999983"/>
    <n v="1.3797927115554807"/>
    <n v="2.8229370014223458"/>
    <n v="69555.366999999998"/>
    <n v="0.12996770115525375"/>
    <n v="0.26590271821871053"/>
    <n v="5.6853585374655548E-2"/>
    <n v="0.11846645651512788"/>
    <n v="0.13869019716853725"/>
    <n v="6.3552181059303603E-2"/>
    <n v="0.12617227228080541"/>
  </r>
  <r>
    <x v="122"/>
    <x v="2"/>
    <x v="10"/>
    <s v="I. Trim"/>
    <n v="3927.2175129999991"/>
    <n v="77.904669999999996"/>
    <m/>
    <n v="5250.95"/>
    <n v="9256.0721829999984"/>
    <n v="9574.5399999999972"/>
    <n v="18830.612182999997"/>
    <n v="1632.2810689999999"/>
    <n v="482.472129"/>
    <n v="575.77"/>
    <n v="6695.6453809999985"/>
    <n v="1.3824017934500585"/>
    <n v="2.8123670104206795"/>
    <n v="69555.366999999998"/>
    <n v="0.13307488095059578"/>
    <n v="0.27072838510074998"/>
    <n v="5.6461746697418755E-2"/>
    <n v="0.1432705928238367"/>
    <n v="0.16474428741981728"/>
    <n v="3.111562548397151E-2"/>
    <n v="0.12617227228080541"/>
  </r>
  <r>
    <x v="123"/>
    <x v="3"/>
    <x v="10"/>
    <s v="II. Trim"/>
    <n v="4029.1082559999991"/>
    <n v="78.303752000000003"/>
    <m/>
    <n v="5120.9400000000005"/>
    <n v="9228.3520079999998"/>
    <n v="9891.8300000000017"/>
    <n v="19120.182008000003"/>
    <n v="1720.1362649999999"/>
    <n v="504.471386"/>
    <n v="499.62"/>
    <n v="6831.6396589999995"/>
    <n v="1.3508253462757762"/>
    <n v="2.798769104106813"/>
    <n v="69555.366999999998"/>
    <n v="0.13267634700281289"/>
    <n v="0.27489154083537515"/>
    <n v="5.7926633555107243E-2"/>
    <n v="0.13874361922541101"/>
    <n v="0.16178456070729941"/>
    <n v="2.9882014102031729E-2"/>
    <n v="0.12617227228080541"/>
  </r>
  <r>
    <x v="124"/>
    <x v="4"/>
    <x v="10"/>
    <s v="II. Trim"/>
    <n v="4078.7517959999986"/>
    <n v="78.34093"/>
    <m/>
    <n v="5215.3099999999995"/>
    <n v="9372.4027259999984"/>
    <n v="9971.7899999999991"/>
    <n v="19344.192725999997"/>
    <n v="1850.0470999999998"/>
    <n v="462.31584600000002"/>
    <n v="595.34"/>
    <n v="7064.7956719999993"/>
    <n v="1.3266346489178404"/>
    <n v="2.7381107146052504"/>
    <n v="69555.366999999998"/>
    <n v="0.13474736932952994"/>
    <n v="0.2781121509430034"/>
    <n v="5.8640360505897389E-2"/>
    <n v="0.14944942731987565"/>
    <n v="0.18300594241491197"/>
    <n v="6.0839519267800179E-2"/>
    <n v="0.12617227228080541"/>
  </r>
  <r>
    <x v="125"/>
    <x v="5"/>
    <x v="10"/>
    <s v="II. Trim"/>
    <n v="4065.1884549999991"/>
    <n v="78.665863999999999"/>
    <m/>
    <n v="5206.74"/>
    <n v="9350.5943189999998"/>
    <n v="10213.640000000001"/>
    <n v="19564.234319000003"/>
    <n v="1546.4144679999999"/>
    <n v="417.509187"/>
    <n v="628.91"/>
    <n v="6736.6879739999986"/>
    <n v="1.3880106003258987"/>
    <n v="2.9041324749650648"/>
    <n v="69555.366999999998"/>
    <n v="0.13443382908180185"/>
    <n v="0.2812756967984944"/>
    <n v="5.8445359867053813E-2"/>
    <n v="0.15252682752670998"/>
    <n v="0.19573541301702213"/>
    <n v="7.405339868999028E-2"/>
    <n v="0.12617227228080541"/>
  </r>
  <r>
    <x v="126"/>
    <x v="6"/>
    <x v="10"/>
    <s v="III. Trim"/>
    <n v="4159.2881259999995"/>
    <n v="79.794747000000001"/>
    <m/>
    <n v="5278.7900000000009"/>
    <n v="9517.8728730000003"/>
    <n v="10438.94"/>
    <n v="19956.812873000003"/>
    <n v="1584.715338"/>
    <n v="434.40351600000002"/>
    <n v="587.86"/>
    <n v="6846.0617269999993"/>
    <n v="1.3902698007326924"/>
    <n v="2.9150793067338063"/>
    <n v="69555.366999999998"/>
    <n v="0.13683879883776617"/>
    <n v="0.28691981271553069"/>
    <n v="5.9798234203839361E-2"/>
    <n v="0.16787321378926268"/>
    <n v="0.20344875544178809"/>
    <n v="9.0065368046619465E-2"/>
    <n v="0.12617227228080541"/>
  </r>
  <r>
    <x v="127"/>
    <x v="7"/>
    <x v="10"/>
    <s v="III. Trim"/>
    <n v="4218.8214149999994"/>
    <n v="79.969243000000006"/>
    <m/>
    <n v="5478.3899999999994"/>
    <n v="9777.1806579999993"/>
    <n v="10524.029999999999"/>
    <n v="20301.210657999996"/>
    <n v="1474.7543950000002"/>
    <n v="383.96022699999997"/>
    <n v="648.85"/>
    <n v="6806.3552799999998"/>
    <n v="1.4364781525186561"/>
    <n v="2.9826845386184422"/>
    <n v="69555.366999999998"/>
    <n v="0.14056687614055721"/>
    <n v="0.29187123199278059"/>
    <n v="6.0654146429850619E-2"/>
    <n v="0.19212199537634844"/>
    <n v="0.21252267699678118"/>
    <n v="0.10280672270577007"/>
    <n v="0.12617227228080541"/>
  </r>
  <r>
    <x v="128"/>
    <x v="8"/>
    <x v="10"/>
    <s v="III. Trim"/>
    <n v="4191.9238560000003"/>
    <n v="81.264515000000003"/>
    <m/>
    <n v="5522.67"/>
    <n v="9795.8583710000003"/>
    <n v="10548.800000000001"/>
    <n v="20344.658371000001"/>
    <n v="1494.392572"/>
    <n v="684.82578599999999"/>
    <n v="626.29"/>
    <n v="7078.6967290000002"/>
    <n v="1.3838505513124095"/>
    <n v="2.8740683701919334"/>
    <n v="69555.366999999998"/>
    <n v="0.14083540628863334"/>
    <n v="0.29249588131710963"/>
    <n v="6.0267439261732315E-2"/>
    <n v="0.21996035594081964"/>
    <n v="0.22438524879087596"/>
    <n v="0.11781922750702911"/>
    <n v="0.12617227228080541"/>
  </r>
  <r>
    <x v="129"/>
    <x v="9"/>
    <x v="10"/>
    <s v="IV. Trim"/>
    <n v="4325.1885190000003"/>
    <n v="81.299612999999994"/>
    <m/>
    <n v="5570.34"/>
    <n v="9976.8281320000006"/>
    <n v="10689.420000000002"/>
    <n v="20666.248132000001"/>
    <n v="1795.1900519999999"/>
    <n v="516.76512300000002"/>
    <n v="648.88"/>
    <n v="7367.3233070000006"/>
    <n v="1.3541998520033185"/>
    <n v="2.8051230101934221"/>
    <n v="69555.366999999998"/>
    <n v="0.14343721501749823"/>
    <n v="0.29711938881725691"/>
    <n v="6.2183390089797098E-2"/>
    <n v="0.21822463550980253"/>
    <n v="0.20991982464305914"/>
    <n v="0.11063793979784231"/>
    <n v="0.12617227228080541"/>
  </r>
  <r>
    <x v="130"/>
    <x v="10"/>
    <x v="10"/>
    <s v="IV. Trim"/>
    <n v="4222.6094990000001"/>
    <n v="81.761841000000004"/>
    <m/>
    <n v="5852.2999999999993"/>
    <n v="10156.671339999999"/>
    <n v="10843.490000000002"/>
    <n v="21000.161339999999"/>
    <n v="1625.1285879999998"/>
    <n v="725.01414299999999"/>
    <n v="629.92999999999995"/>
    <n v="7284.4440709999999"/>
    <n v="1.3942960150431498"/>
    <n v="2.8828776959937756"/>
    <n v="69555.366999999998"/>
    <n v="0.14602282725357482"/>
    <n v="0.30192007095584728"/>
    <n v="6.0708607849053547E-2"/>
    <n v="0.177895243269522"/>
    <n v="0.20357048911430242"/>
    <n v="7.7662626552188474E-2"/>
    <n v="0.12617227228080541"/>
  </r>
  <r>
    <x v="131"/>
    <x v="11"/>
    <x v="10"/>
    <s v="IV. Trim"/>
    <n v="4545.3839959999996"/>
    <n v="82.432862"/>
    <m/>
    <n v="6148.33"/>
    <n v="10776.146858"/>
    <n v="11413.22"/>
    <n v="22189.366858000001"/>
    <n v="1606.7281529999998"/>
    <n v="519.19564600000001"/>
    <n v="677.2"/>
    <n v="7430.9406569999992"/>
    <n v="1.4501726437350557"/>
    <n v="2.9860777904473585"/>
    <n v="69555.366999999998"/>
    <n v="0.15492904894024928"/>
    <n v="0.31901732123705134"/>
    <n v="6.5349148341061869E-2"/>
    <n v="0.17009058169818059"/>
    <n v="0.19371740064445286"/>
    <n v="7.4534923766109928E-2"/>
    <n v="0.11253545003409005"/>
  </r>
  <r>
    <x v="132"/>
    <x v="0"/>
    <x v="11"/>
    <s v="I. Trim"/>
    <n v="4338.0574349999997"/>
    <n v="82.292036999999993"/>
    <m/>
    <n v="6022.1100000000006"/>
    <n v="10442.459472"/>
    <n v="11236.349999999999"/>
    <n v="21678.809472000001"/>
    <n v="1325.5540209999999"/>
    <n v="363.93820699999998"/>
    <n v="638.38"/>
    <n v="6748.2217000000001"/>
    <n v="1.5474387084822658"/>
    <n v="3.2125218221564951"/>
    <n v="79276.664000000004"/>
    <n v="0.13172173178225563"/>
    <n v="0.27345764034672299"/>
    <n v="5.4720484138939041E-2"/>
    <n v="0.16889629602314171"/>
    <n v="0.18087068278018692"/>
    <n v="8.8825710051594564E-2"/>
    <n v="0.26802722585650862"/>
  </r>
  <r>
    <x v="133"/>
    <x v="1"/>
    <x v="11"/>
    <s v="I. Trim"/>
    <n v="4327.3877179999999"/>
    <n v="81.765212000000005"/>
    <m/>
    <n v="6130.6399999999994"/>
    <n v="10539.79293"/>
    <n v="11441.14"/>
    <n v="21980.932929999999"/>
    <n v="1490.3472920000002"/>
    <n v="275.56992400000001"/>
    <n v="662.95"/>
    <n v="6838.0201460000008"/>
    <n v="1.5413515469335675"/>
    <n v="3.2145171351766293"/>
    <n v="79276.664000000004"/>
    <n v="0.13294950112936132"/>
    <n v="0.27726864150085828"/>
    <n v="5.4585895768772506E-2"/>
    <n v="0.16591259762152322"/>
    <n v="0.18848224385824341"/>
    <n v="9.4302279135421996E-2"/>
    <n v="0.26802722585650862"/>
  </r>
  <r>
    <x v="134"/>
    <x v="2"/>
    <x v="11"/>
    <s v="I. Trim"/>
    <n v="4346.7500430000009"/>
    <n v="81.680068000000006"/>
    <m/>
    <n v="6449.47"/>
    <n v="10877.900111000001"/>
    <n v="11848.839999999998"/>
    <n v="22726.740110999999"/>
    <n v="1779.9778870000002"/>
    <n v="429.763599"/>
    <n v="686.19"/>
    <n v="7324.361597000001"/>
    <n v="1.4851669960499356"/>
    <n v="3.1028970661837185"/>
    <n v="79276.664000000004"/>
    <n v="0.13721440285378306"/>
    <n v="0.28667629242068005"/>
    <n v="5.4830133152424285E-2"/>
    <n v="0.17521772690782433"/>
    <n v="0.20690394396828848"/>
    <n v="0.10682691463135208"/>
    <n v="0.26802722585650862"/>
  </r>
  <r>
    <x v="135"/>
    <x v="3"/>
    <x v="11"/>
    <s v="II. Trim"/>
    <n v="4477.1809440000006"/>
    <n v="81.716566"/>
    <m/>
    <n v="6209.46"/>
    <n v="10768.357510000002"/>
    <n v="12376.499999999996"/>
    <n v="23144.857509999998"/>
    <n v="1907.020002"/>
    <n v="575.64469799999995"/>
    <n v="678.99"/>
    <n v="7720.5522100000007"/>
    <n v="1.3947651951698932"/>
    <n v="2.9978241038279303"/>
    <n v="79276.664000000004"/>
    <n v="0.13583262673616037"/>
    <n v="0.29195044723375341"/>
    <n v="5.6475395382429315E-2"/>
    <n v="0.16687762892713454"/>
    <n v="0.21049357690821391"/>
    <n v="0.11120889773382192"/>
    <n v="0.26802722585650862"/>
  </r>
  <r>
    <x v="136"/>
    <x v="4"/>
    <x v="11"/>
    <s v="II. Trim"/>
    <n v="4438.8800070000007"/>
    <n v="82.093530000000001"/>
    <m/>
    <n v="6371.44"/>
    <n v="10892.413537"/>
    <n v="12438.890000000001"/>
    <n v="23331.303537"/>
    <n v="1694.5172700000003"/>
    <n v="712.00763500000005"/>
    <n v="747.8"/>
    <n v="7675.2984420000012"/>
    <n v="1.4191517918567991"/>
    <n v="3.039791053508587"/>
    <n v="79276.664000000004"/>
    <n v="0.13739747597098687"/>
    <n v="0.29430228720270063"/>
    <n v="5.5992265353143521E-2"/>
    <n v="0.16217941710756167"/>
    <n v="0.20611409674599845"/>
    <n v="8.8293730291011396E-2"/>
    <n v="0.26802722585650862"/>
  </r>
  <r>
    <x v="137"/>
    <x v="5"/>
    <x v="11"/>
    <s v="II. Trim"/>
    <n v="4561.0025660000001"/>
    <n v="82.114227"/>
    <m/>
    <n v="6431.6900000000005"/>
    <n v="11074.806793"/>
    <n v="12631.44"/>
    <n v="23706.246792999998"/>
    <n v="1747.6103190000001"/>
    <n v="506.38407599999999"/>
    <n v="726.15"/>
    <n v="7623.2611880000004"/>
    <n v="1.4527649676273953"/>
    <n v="3.1097251174230656"/>
    <n v="79276.664000000004"/>
    <n v="0.13969819407385758"/>
    <n v="0.29903184111026665"/>
    <n v="5.753272572115295E-2"/>
    <n v="0.18439603036744678"/>
    <n v="0.21171349752121094"/>
    <n v="0.12196583663671778"/>
    <n v="0.26802722585650862"/>
  </r>
  <r>
    <x v="138"/>
    <x v="6"/>
    <x v="11"/>
    <s v="III. Trim"/>
    <n v="4662.6849929999998"/>
    <n v="82.462857"/>
    <m/>
    <n v="6535.23"/>
    <n v="11280.377850000001"/>
    <n v="12927.14"/>
    <n v="24207.51785"/>
    <n v="1842.6250190000001"/>
    <n v="423.47164900000001"/>
    <n v="710.48"/>
    <n v="7721.7245180000009"/>
    <n v="1.4608625085891727"/>
    <n v="3.1349885370256612"/>
    <n v="79276.664000000004"/>
    <n v="0.14229127817487375"/>
    <n v="0.30535490052911407"/>
    <n v="5.881535319145114E-2"/>
    <n v="0.18517845326552096"/>
    <n v="0.21299518134736162"/>
    <n v="0.12102957327077957"/>
    <n v="0.26802722585650862"/>
  </r>
  <r>
    <x v="139"/>
    <x v="7"/>
    <x v="11"/>
    <s v="III. Trim"/>
    <n v="4665.1856040000002"/>
    <n v="82.762439000000001"/>
    <m/>
    <n v="6583.85"/>
    <n v="11331.798043000001"/>
    <n v="13176.23"/>
    <n v="24508.028042999998"/>
    <n v="1837.0134539999999"/>
    <n v="527.871038"/>
    <n v="749.08"/>
    <n v="7861.9125350000004"/>
    <n v="1.4413538681017646"/>
    <n v="3.1173112056251076"/>
    <n v="79276.664000000004"/>
    <n v="0.14293989518781972"/>
    <n v="0.30914555187387799"/>
    <n v="5.8846896029832937E-2"/>
    <n v="0.15900467009658503"/>
    <n v="0.20722002524229977"/>
    <n v="0.10580305376590604"/>
    <n v="0.26802722585650862"/>
  </r>
  <r>
    <x v="140"/>
    <x v="8"/>
    <x v="11"/>
    <s v="III. Trim"/>
    <n v="4742.9395249999998"/>
    <n v="82.841513000000006"/>
    <m/>
    <n v="6408.5"/>
    <n v="11234.281038000001"/>
    <n v="13614.42"/>
    <n v="24848.701037999999"/>
    <n v="1833.5796150000003"/>
    <n v="522.08511699999997"/>
    <n v="703.9"/>
    <n v="7885.3457699999999"/>
    <n v="1.4247036674968789"/>
    <n v="3.1512506569512171"/>
    <n v="79276.664000000004"/>
    <n v="0.14170981056922374"/>
    <n v="0.31344281891074527"/>
    <n v="5.9827688069719984E-2"/>
    <n v="0.14683987992908887"/>
    <n v="0.22138698939374768"/>
    <n v="0.13144696514735532"/>
    <n v="0.26802722585650862"/>
  </r>
  <r>
    <x v="141"/>
    <x v="9"/>
    <x v="11"/>
    <s v="IV. Trim"/>
    <n v="4792.1151570000002"/>
    <n v="83.414454000000006"/>
    <m/>
    <n v="6417.2800000000007"/>
    <n v="11292.809611000001"/>
    <n v="13780.94"/>
    <n v="25073.749610999999"/>
    <n v="1754.1107979999999"/>
    <n v="605.93648499999995"/>
    <n v="799.21"/>
    <n v="8034.7868939999998"/>
    <n v="1.4054896240537429"/>
    <n v="3.1206489906687995"/>
    <n v="79276.664000000004"/>
    <n v="0.14244809306052536"/>
    <n v="0.3162815934207322"/>
    <n v="6.0447992072421207E-2"/>
    <n v="0.13190379362946802"/>
    <n v="0.21327051968254174"/>
    <n v="0.10795521072638814"/>
    <n v="0.26802722585650862"/>
  </r>
  <r>
    <x v="142"/>
    <x v="10"/>
    <x v="11"/>
    <s v="IV. Trim"/>
    <n v="4777.2188590000005"/>
    <n v="82.813535999999999"/>
    <m/>
    <n v="6383.74"/>
    <n v="11243.772395"/>
    <n v="13714.86"/>
    <n v="24958.632395000001"/>
    <n v="1521.8083799999999"/>
    <n v="816.22078299999998"/>
    <n v="773.84"/>
    <n v="7971.9015580000005"/>
    <n v="1.4104253938906954"/>
    <n v="3.1308254640893547"/>
    <n v="79276.664000000004"/>
    <n v="0.14182953504451196"/>
    <n v="0.31482949881695321"/>
    <n v="6.0260089387716924E-2"/>
    <n v="0.10703320198209743"/>
    <n v="0.1884971734698111"/>
    <n v="0.13134280120653896"/>
    <n v="0.26802722585650862"/>
  </r>
  <r>
    <x v="143"/>
    <x v="11"/>
    <x v="11"/>
    <s v="IV. Trim"/>
    <n v="5290.9794160000001"/>
    <n v="83.197873999999999"/>
    <m/>
    <n v="6718.79"/>
    <n v="12092.967290000001"/>
    <n v="14464.010000000002"/>
    <n v="26556.977290000003"/>
    <n v="1594.7785430000001"/>
    <n v="649.25622599999997"/>
    <n v="773.52"/>
    <n v="8391.7320590000018"/>
    <n v="1.4410573651515102"/>
    <n v="3.1646598227022822"/>
    <n v="79276.664000000004"/>
    <n v="0.15254132401434045"/>
    <n v="0.33499110520089492"/>
    <n v="6.6740692014991956E-2"/>
    <n v="0.12219770659699369"/>
    <n v="0.19683348605439521"/>
    <n v="0.16403353834486478"/>
    <n v="0.1397634347900143"/>
  </r>
  <r>
    <x v="144"/>
    <x v="0"/>
    <x v="12"/>
    <s v="I. Trim"/>
    <n v="4958.153225"/>
    <n v="83.402305999999996"/>
    <m/>
    <n v="6874.13"/>
    <n v="11915.685530999999"/>
    <n v="14412.779999999999"/>
    <n v="26328.465530999998"/>
    <n v="1699.2723390000001"/>
    <n v="863.62241700000004"/>
    <n v="731.84"/>
    <n v="8336.2902869999998"/>
    <n v="1.4293750722167"/>
    <n v="3.1582951918142577"/>
    <n v="87924.543999999994"/>
    <n v="0.13552172111350386"/>
    <n v="0.29944386781238241"/>
    <n v="5.6391003005941097E-2"/>
    <n v="0.14108037124302464"/>
    <n v="0.2144793082390164"/>
    <n v="0.14294319503402342"/>
    <n v="0.26409431496493996"/>
  </r>
  <r>
    <x v="145"/>
    <x v="1"/>
    <x v="12"/>
    <s v="I. Trim"/>
    <n v="4922.1882270000006"/>
    <n v="83.006349"/>
    <m/>
    <n v="6890.5499999999993"/>
    <n v="11895.744576000001"/>
    <n v="14836.300000000001"/>
    <n v="26732.044576"/>
    <n v="1706.5278949999999"/>
    <n v="697.023415"/>
    <n v="808.32"/>
    <n v="8217.0658860000003"/>
    <n v="1.4476876224477677"/>
    <n v="3.2532347856118919"/>
    <n v="87924.543999999994"/>
    <n v="0.13529492488468295"/>
    <n v="0.30403392909265475"/>
    <n v="5.5981959110302591E-2"/>
    <n v="0.12865069124275497"/>
    <n v="0.21614695159346908"/>
    <n v="0.13745024660625993"/>
    <n v="0.26409431496493996"/>
  </r>
  <r>
    <x v="146"/>
    <x v="2"/>
    <x v="12"/>
    <s v="I. Trim"/>
    <n v="5060.4835190000003"/>
    <n v="82.884367999999995"/>
    <m/>
    <n v="7300.46"/>
    <n v="12443.827886999999"/>
    <n v="15103.009999999998"/>
    <n v="27546.837886999998"/>
    <n v="1910.4775009999998"/>
    <n v="755.39812300000006"/>
    <n v="733.65"/>
    <n v="8542.8935110000002"/>
    <n v="1.4566291703129717"/>
    <n v="3.2245325136653218"/>
    <n v="87924.543999999994"/>
    <n v="0.14152848932602938"/>
    <n v="0.31330088998812433"/>
    <n v="5.7554845197718633E-2"/>
    <n v="0.14395496925150963"/>
    <n v="0.21208927248070286"/>
    <n v="0.1641993371920234"/>
    <n v="0.26409431496493996"/>
  </r>
  <r>
    <x v="147"/>
    <x v="3"/>
    <x v="12"/>
    <s v="II. Trim"/>
    <n v="5211.7884640000002"/>
    <n v="82.539484000000002"/>
    <m/>
    <n v="7003.6900000000005"/>
    <n v="12298.017948000001"/>
    <n v="15374.52"/>
    <n v="27672.537948000001"/>
    <n v="1639.7875690000003"/>
    <n v="579.69317799999999"/>
    <n v="803.57"/>
    <n v="8317.3786949999994"/>
    <n v="1.4785930037540513"/>
    <n v="3.3270744260611069"/>
    <n v="87924.543999999994"/>
    <n v="0.13987013623863664"/>
    <n v="0.31473052561978604"/>
    <n v="5.9275695123309373E-2"/>
    <n v="0.14205141653028175"/>
    <n v="0.19562360390612765"/>
    <n v="0.16407813961248729"/>
    <n v="0.26409431496493996"/>
  </r>
  <r>
    <x v="148"/>
    <x v="4"/>
    <x v="12"/>
    <s v="II. Trim"/>
    <n v="5206.3146860000006"/>
    <n v="83.258436000000003"/>
    <m/>
    <n v="7247.7"/>
    <n v="12537.273122000001"/>
    <n v="15622.009999999998"/>
    <n v="28159.283122000001"/>
    <n v="1654.3633790000001"/>
    <n v="644.08695599999999"/>
    <n v="820.05"/>
    <n v="8408.0734570000004"/>
    <n v="1.4910993803892501"/>
    <n v="3.349076725603112"/>
    <n v="87924.543999999994"/>
    <n v="0.14259127828971171"/>
    <n v="0.32026646759748906"/>
    <n v="5.9213439719403051E-2"/>
    <n v="0.15100965267363775"/>
    <n v="0.20693141201234377"/>
    <n v="0.1728892598560392"/>
    <n v="0.26409431496493996"/>
  </r>
  <r>
    <x v="149"/>
    <x v="5"/>
    <x v="12"/>
    <s v="II. Trim"/>
    <n v="5255.8123570000007"/>
    <n v="83.414597000000001"/>
    <m/>
    <n v="7084.4699999999993"/>
    <n v="12423.696953999999"/>
    <n v="15796.53"/>
    <n v="28220.226953999998"/>
    <n v="1830.3942030000001"/>
    <n v="654.479285"/>
    <n v="760.16"/>
    <n v="8584.2604420000007"/>
    <n v="1.4472646814412669"/>
    <n v="3.2874383465729422"/>
    <n v="87924.543999999994"/>
    <n v="0.1412995324036028"/>
    <n v="0.32095960547716917"/>
    <n v="5.9776395962883824E-2"/>
    <n v="0.12179807613913285"/>
    <n v="0.19041310927096622"/>
    <n v="0.15233707522540363"/>
    <n v="0.26409431496493996"/>
  </r>
  <r>
    <x v="150"/>
    <x v="6"/>
    <x v="12"/>
    <s v="III. Trim"/>
    <n v="5373.0145820000007"/>
    <n v="82.833945"/>
    <m/>
    <n v="6949.83"/>
    <n v="12405.678527"/>
    <n v="15698.630000000001"/>
    <n v="28104.308527000001"/>
    <n v="1720.1693840000003"/>
    <n v="459.76706000000001"/>
    <n v="829.12"/>
    <n v="8464.9049710000018"/>
    <n v="1.4655425630294412"/>
    <n v="3.3200973458394181"/>
    <n v="87924.543999999994"/>
    <n v="0.14109460183268055"/>
    <n v="0.31964122016942165"/>
    <n v="6.1109382404075943E-2"/>
    <n v="9.9757356709465173E-2"/>
    <n v="0.16097440064471535"/>
    <n v="0.15234346520650766"/>
    <n v="0.26409431496493996"/>
  </r>
  <r>
    <x v="151"/>
    <x v="7"/>
    <x v="12"/>
    <s v="III. Trim"/>
    <n v="5517.3858440000004"/>
    <n v="83.266509999999997"/>
    <m/>
    <n v="6911.38"/>
    <n v="12512.032354000001"/>
    <n v="15944.45"/>
    <n v="28456.482354"/>
    <n v="2416.6760599999998"/>
    <n v="447.66379799999999"/>
    <n v="807.1"/>
    <n v="9272.0922120000014"/>
    <n v="1.3494292407712305"/>
    <n v="3.0690465219027305"/>
    <n v="87924.543999999994"/>
    <n v="0.14230420522851961"/>
    <n v="0.32364662993304805"/>
    <n v="6.2751372858982371E-2"/>
    <n v="0.10415243075471747"/>
    <n v="0.16110860914930947"/>
    <n v="0.18267231195888778"/>
    <n v="0.26409431496493996"/>
  </r>
  <r>
    <x v="152"/>
    <x v="8"/>
    <x v="12"/>
    <s v="III. Trim"/>
    <n v="5508.0796200000004"/>
    <n v="83.158872000000002"/>
    <m/>
    <n v="6950.85"/>
    <n v="12542.088492000001"/>
    <n v="15900.739999999998"/>
    <n v="28442.828492000001"/>
    <n v="2307.4552769999996"/>
    <n v="604.18602199999998"/>
    <n v="808.86"/>
    <n v="9311.739791"/>
    <n v="1.3469114014678765"/>
    <n v="3.0545128118260583"/>
    <n v="87924.543999999994"/>
    <n v="0.14264604536362455"/>
    <n v="0.32349133925562357"/>
    <n v="6.2645529557708038E-2"/>
    <n v="0.11641220738348412"/>
    <n v="0.14464045619542309"/>
    <n v="0.16132191670734009"/>
    <n v="0.26409431496493996"/>
  </r>
  <r>
    <x v="153"/>
    <x v="9"/>
    <x v="12"/>
    <s v="IV. Trim"/>
    <n v="5615.2750530000003"/>
    <n v="83.289643999999996"/>
    <m/>
    <n v="7154.5299999999988"/>
    <n v="12853.094697"/>
    <n v="16089.98"/>
    <n v="28943.074697"/>
    <n v="2211.502434"/>
    <n v="581.66458899999998"/>
    <n v="869.04"/>
    <n v="9360.7717200000006"/>
    <n v="1.3730806691438042"/>
    <n v="3.0919539075139415"/>
    <n v="87924.543999999994"/>
    <n v="0.14618323976749883"/>
    <n v="0.32918083370440909"/>
    <n v="6.3864704865572011E-2"/>
    <n v="0.13816624380881892"/>
    <n v="0.15431776842433265"/>
    <n v="0.17177381365670708"/>
    <n v="0.26409431496493996"/>
  </r>
  <r>
    <x v="154"/>
    <x v="10"/>
    <x v="12"/>
    <s v="IV. Trim"/>
    <n v="5761.6279869999998"/>
    <n v="83.082588000000001"/>
    <m/>
    <n v="7491.93"/>
    <n v="13336.640575000001"/>
    <n v="15961.34"/>
    <n v="29297.980575000001"/>
    <n v="2127.579847"/>
    <n v="968.58165499999996"/>
    <n v="825.77"/>
    <n v="9766.6420770000004"/>
    <n v="1.3655297767496963"/>
    <n v="2.9998007855735205"/>
    <n v="87924.543999999994"/>
    <n v="0.15168279490877998"/>
    <n v="0.33321731614553501"/>
    <n v="6.5529233646068163E-2"/>
    <n v="0.18613576533536724"/>
    <n v="0.17386161674745093"/>
    <n v="0.20606322570828639"/>
    <n v="0.26409431496493996"/>
  </r>
  <r>
    <x v="155"/>
    <x v="11"/>
    <x v="12"/>
    <s v="IV. Trim"/>
    <n v="6326.7377989999995"/>
    <n v="84.516947000000002"/>
    <m/>
    <n v="8100.37"/>
    <n v="14511.624746"/>
    <n v="16393.88"/>
    <n v="30905.504745999999"/>
    <n v="2360.2392610000002"/>
    <n v="244.18684300000001"/>
    <n v="987.82"/>
    <n v="10003.500849999999"/>
    <n v="1.4506546221765955"/>
    <n v="3.0894688978808857"/>
    <n v="87924.543999999994"/>
    <n v="0.16504634639902141"/>
    <n v="0.35150031310938618"/>
    <n v="7.1956447098548496E-2"/>
    <n v="0.20000529216679941"/>
    <n v="0.16374331342435688"/>
    <n v="0.19575929172354201"/>
    <n v="0.1090848121459802"/>
  </r>
  <r>
    <x v="156"/>
    <x v="0"/>
    <x v="13"/>
    <s v="I. Trim"/>
    <n v="6043.0508879999998"/>
    <n v="83.714123999999998"/>
    <m/>
    <n v="7876.77"/>
    <n v="14003.535012"/>
    <n v="16422.920000000002"/>
    <n v="30426.455012000002"/>
    <n v="2155.9107799999997"/>
    <n v="407.22175399999998"/>
    <n v="884.67"/>
    <n v="9574.5675460000002"/>
    <n v="1.4625762411431631"/>
    <n v="3.1778411782902265"/>
    <n v="95129.659"/>
    <n v="0.14720472205203639"/>
    <n v="0.3198419434258668"/>
    <n v="6.3524361923761333E-2"/>
    <n v="0.17521857853400258"/>
    <n v="0.15564862586370243"/>
    <n v="0.21881083818259772"/>
    <n v="0.19997051086811624"/>
  </r>
  <r>
    <x v="157"/>
    <x v="1"/>
    <x v="13"/>
    <s v="I. Trim"/>
    <n v="6078.5198569999993"/>
    <n v="83.873203000000004"/>
    <m/>
    <n v="7829.9500000000007"/>
    <n v="13992.343059999999"/>
    <n v="16620.629999999997"/>
    <n v="30612.973059999997"/>
    <n v="2462.1353319999998"/>
    <n v="365.31878499999999"/>
    <n v="928.48"/>
    <n v="9918.3271769999992"/>
    <n v="1.410756351378224"/>
    <n v="3.0865056691202555"/>
    <n v="95129.659"/>
    <n v="0.14708707260266748"/>
    <n v="0.32180261531264392"/>
    <n v="6.3897210616512351E-2"/>
    <n v="0.17624777252110335"/>
    <n v="0.14517888719534344"/>
    <n v="0.2349222696639468"/>
    <n v="0.19997051086811624"/>
  </r>
  <r>
    <x v="158"/>
    <x v="2"/>
    <x v="13"/>
    <s v="I. Trim"/>
    <n v="6291.9043719999991"/>
    <n v="83.791719999999998"/>
    <m/>
    <n v="7735.47"/>
    <n v="14111.166091999999"/>
    <n v="16560.09"/>
    <n v="30671.256092"/>
    <n v="2747.4456499999997"/>
    <n v="429.14427000000001"/>
    <n v="882.02"/>
    <n v="10434.306012000001"/>
    <n v="1.3523818523025313"/>
    <n v="2.9394629654072291"/>
    <n v="95129.659"/>
    <n v="0.14833613659857647"/>
    <n v="0.32241528472208653"/>
    <n v="6.6140301964080397E-2"/>
    <n v="0.13398917279640776"/>
    <n v="0.11342202752332931"/>
    <n v="0.24334055201968896"/>
    <n v="0.19997051086811624"/>
  </r>
  <r>
    <x v="159"/>
    <x v="3"/>
    <x v="13"/>
    <s v="II. Trim"/>
    <n v="6459.978372999999"/>
    <n v="83.506967000000003"/>
    <m/>
    <n v="7528.9599999999991"/>
    <n v="14072.445339999998"/>
    <n v="16785.850000000002"/>
    <n v="30858.295340000001"/>
    <n v="2554.5080620000003"/>
    <n v="512.89326900000003"/>
    <n v="870.16"/>
    <n v="10481.046671"/>
    <n v="1.3426564904950797"/>
    <n v="2.9441997835370577"/>
    <n v="95129.659"/>
    <n v="0.14792910526463673"/>
    <n v="0.32438143544696191"/>
    <n v="6.7907090605675346E-2"/>
    <n v="0.14428564013346312"/>
    <n v="0.11512342662557429"/>
    <n v="0.23949358605433968"/>
    <n v="0.19997051086811624"/>
  </r>
  <r>
    <x v="160"/>
    <x v="4"/>
    <x v="13"/>
    <s v="II. Trim"/>
    <n v="6561.0879919999988"/>
    <n v="84.632108000000002"/>
    <m/>
    <n v="7854.7199999999993"/>
    <n v="14500.440099999998"/>
    <n v="16927.649999999998"/>
    <n v="31428.090099999994"/>
    <n v="2452.0247720000002"/>
    <n v="469.52764999999999"/>
    <n v="862.39"/>
    <n v="10429.662521999999"/>
    <n v="1.3903076987786738"/>
    <n v="3.0133372037404449"/>
    <n v="95129.659"/>
    <n v="0.15242817279519522"/>
    <n v="0.33037110014238563"/>
    <n v="6.8969951758157774E-2"/>
    <n v="0.15658644099848917"/>
    <n v="0.1160827484079725"/>
    <n v="0.26021732985964929"/>
    <n v="0.19997051086811624"/>
  </r>
  <r>
    <x v="161"/>
    <x v="5"/>
    <x v="13"/>
    <s v="II. Trim"/>
    <n v="6591.9601559999983"/>
    <n v="84.233698000000004"/>
    <m/>
    <n v="7508.26"/>
    <n v="14184.453853999999"/>
    <n v="17053.68"/>
    <n v="31238.133854"/>
    <n v="2588.0129790000001"/>
    <n v="423.085486"/>
    <n v="835.11"/>
    <n v="10522.402318999999"/>
    <n v="1.3480242841872279"/>
    <n v="2.9687264283360655"/>
    <n v="95129.659"/>
    <n v="0.14910653526047013"/>
    <n v="0.32837428602577035"/>
    <n v="6.9294478980524862E-2"/>
    <n v="0.14172568008696462"/>
    <n v="0.10694126964036466"/>
    <n v="0.25422288853604846"/>
    <n v="0.19997051086811624"/>
  </r>
  <r>
    <x v="162"/>
    <x v="6"/>
    <x v="13"/>
    <s v="III. Trim"/>
    <n v="6664.5415409999978"/>
    <n v="84.546609000000004"/>
    <m/>
    <n v="7532.84"/>
    <n v="14281.928149999998"/>
    <n v="17094.929999999997"/>
    <n v="31376.858149999993"/>
    <n v="2387.996255"/>
    <n v="527.64410099999998"/>
    <n v="867.05"/>
    <n v="10531.778505999997"/>
    <n v="1.3560794258883744"/>
    <n v="2.9792554156094786"/>
    <n v="95129.659"/>
    <n v="0.15013118201127998"/>
    <n v="0.32983255148638757"/>
    <n v="7.0057452229488157E-2"/>
    <n v="0.15124119320974549"/>
    <n v="0.11644298666362962"/>
    <n v="0.24037287435003596"/>
    <n v="0.19997051086811624"/>
  </r>
  <r>
    <x v="163"/>
    <x v="7"/>
    <x v="13"/>
    <s v="III. Trim"/>
    <n v="6866.667583999998"/>
    <n v="84.613597999999996"/>
    <m/>
    <n v="7508.8399999999992"/>
    <n v="14460.121181999997"/>
    <n v="17595.32"/>
    <n v="32055.441181999995"/>
    <n v="2636.1217580000002"/>
    <n v="964.32805800000006"/>
    <n v="801.5"/>
    <n v="11353.230997999999"/>
    <n v="1.2736569162159488"/>
    <n v="2.8234641916161949"/>
    <n v="95129.659"/>
    <n v="0.15200434159024998"/>
    <n v="0.33696579509446151"/>
    <n v="7.2182194871527897E-2"/>
    <n v="0.15569723390119017"/>
    <n v="0.1264723722078076"/>
    <n v="0.24455091199889578"/>
    <n v="0.19997051086811624"/>
  </r>
  <r>
    <x v="164"/>
    <x v="8"/>
    <x v="13"/>
    <s v="III. Trim"/>
    <n v="6921.835474999998"/>
    <n v="84.325152000000003"/>
    <m/>
    <n v="7592.33"/>
    <n v="14598.490626999999"/>
    <n v="17566.41"/>
    <n v="32164.900626999999"/>
    <n v="2680.446895"/>
    <n v="1095.4701669999999"/>
    <n v="817.85"/>
    <n v="11599.927688999998"/>
    <n v="1.2584984164033612"/>
    <n v="2.7728535461045496"/>
    <n v="95129.659"/>
    <n v="0.15345887686825407"/>
    <n v="0.33811642935669517"/>
    <n v="7.2762118016211935E-2"/>
    <n v="0.16396010411756223"/>
    <n v="0.13086153284814461"/>
    <n v="0.25666946604522711"/>
    <n v="0.19997051086811624"/>
  </r>
  <r>
    <x v="165"/>
    <x v="9"/>
    <x v="13"/>
    <s v="IV. Trim"/>
    <n v="6994.2789879999982"/>
    <n v="85.246661000000003"/>
    <m/>
    <n v="7685.32"/>
    <n v="14764.845648999999"/>
    <n v="17839.11"/>
    <n v="32603.955649"/>
    <n v="2739.4750029999996"/>
    <n v="986.66665399999999"/>
    <n v="844.21"/>
    <n v="11649.877305999998"/>
    <n v="1.2673820728906482"/>
    <n v="2.7986522769821867"/>
    <n v="95129.659"/>
    <n v="0.15520759565636622"/>
    <n v="0.34273176201546146"/>
    <n v="7.3523641959023514E-2"/>
    <n v="0.1487385720768255"/>
    <n v="0.12648555795557748"/>
    <n v="0.24558083477375803"/>
    <n v="0.19997051086811624"/>
  </r>
  <r>
    <x v="166"/>
    <x v="10"/>
    <x v="13"/>
    <s v="IV. Trim"/>
    <n v="6891.9265929999983"/>
    <n v="85.701091000000005"/>
    <m/>
    <n v="8024.18"/>
    <n v="15001.807683999999"/>
    <n v="18133.109999999997"/>
    <n v="33134.917684"/>
    <n v="3271.803762"/>
    <n v="1076.2045029999999"/>
    <n v="817.81"/>
    <n v="12143.445948999999"/>
    <n v="1.235383082117262"/>
    <n v="2.7286256160862337"/>
    <n v="95129.659"/>
    <n v="0.15769853315673085"/>
    <n v="0.34831321832027168"/>
    <n v="7.2447716784099878E-2"/>
    <n v="0.12485656336284667"/>
    <n v="0.1309625111934869"/>
    <n v="0.1961769500825632"/>
    <n v="0.19997051086811624"/>
  </r>
  <r>
    <x v="167"/>
    <x v="11"/>
    <x v="13"/>
    <s v="IV. Trim"/>
    <n v="7367.0561909999979"/>
    <n v="87.330005"/>
    <m/>
    <n v="8818.0400000000009"/>
    <n v="16272.426195999999"/>
    <n v="18778.71"/>
    <n v="35051.136195999999"/>
    <n v="3898.1353149999995"/>
    <n v="360.43945100000002"/>
    <n v="1025.6600000000001"/>
    <n v="12738.620961999997"/>
    <n v="1.2774087748227643"/>
    <n v="2.7515644197719249"/>
    <n v="95129.659"/>
    <n v="0.17105523521323668"/>
    <n v="0.36845644738409078"/>
    <n v="7.744226425745937E-2"/>
    <n v="0.12133730583719426"/>
    <n v="0.13413893363241569"/>
    <n v="0.16443203828747732"/>
    <n v="8.1946572279067098E-2"/>
  </r>
  <r>
    <x v="168"/>
    <x v="0"/>
    <x v="14"/>
    <s v="I. Trim"/>
    <n v="7128.6444779999983"/>
    <n v="86.154588000000004"/>
    <m/>
    <n v="8334.61"/>
    <n v="15549.409066"/>
    <n v="18821.169999999998"/>
    <n v="34370.579065999998"/>
    <n v="3406.8733219999995"/>
    <n v="689.87116400000002"/>
    <n v="865.28"/>
    <n v="12176.823552"/>
    <n v="1.276967593362726"/>
    <n v="2.8226227405877746"/>
    <n v="101726.33100000001"/>
    <n v="0.15285530219309687"/>
    <n v="0.3378729845864587"/>
    <n v="7.0076689171066214E-2"/>
    <n v="0.11039170128651787"/>
    <n v="0.12962811646787165"/>
    <n v="0.17964329775142529"/>
    <n v="0.15697308592240189"/>
  </r>
  <r>
    <x v="169"/>
    <x v="1"/>
    <x v="14"/>
    <s v="I. Trim"/>
    <n v="7313.6579829999991"/>
    <n v="86.647344000000004"/>
    <m/>
    <n v="8224.5299999999988"/>
    <n v="15624.835326999997"/>
    <n v="19042.560000000001"/>
    <n v="34667.395326999998"/>
    <n v="3238.8824250000002"/>
    <n v="581.367659"/>
    <n v="892.25"/>
    <n v="12112.805410999999"/>
    <n v="1.2899435594672906"/>
    <n v="2.8620450961358221"/>
    <n v="101726.33100000001"/>
    <n v="0.15359676470588521"/>
    <n v="0.34079077645098588"/>
    <n v="7.1895426789746295E-2"/>
    <n v="0.11667040037538912"/>
    <n v="0.13244131038999463"/>
    <n v="0.20319718534399778"/>
    <n v="0.15697308592240189"/>
  </r>
  <r>
    <x v="170"/>
    <x v="2"/>
    <x v="14"/>
    <s v="I. Trim"/>
    <n v="7407.4632709999996"/>
    <n v="86.920140000000004"/>
    <m/>
    <n v="8345.01"/>
    <n v="15839.393411000001"/>
    <n v="19039.41"/>
    <n v="34878.803411000001"/>
    <n v="3386.2174249999998"/>
    <n v="496.22237100000001"/>
    <n v="857.27"/>
    <n v="12234.093207"/>
    <n v="1.2946928834854021"/>
    <n v="2.850951257347242"/>
    <n v="101726.33100000001"/>
    <n v="0.15570593429738461"/>
    <n v="0.34286898060837362"/>
    <n v="7.2817560588123428E-2"/>
    <n v="0.12247232494696392"/>
    <n v="0.13718209995636466"/>
    <n v="0.17730067608217626"/>
    <n v="0.15697308592240189"/>
  </r>
  <r>
    <x v="171"/>
    <x v="3"/>
    <x v="14"/>
    <s v="II. Trim"/>
    <n v="7648.1078209999996"/>
    <n v="86.504071999999994"/>
    <m/>
    <n v="8035.2100000000009"/>
    <n v="15769.821893"/>
    <n v="19367.099999999999"/>
    <n v="35136.921892999999"/>
    <n v="2819.8969150000003"/>
    <n v="442.773821"/>
    <n v="929.93"/>
    <n v="11927.212629"/>
    <n v="1.3221716073592102"/>
    <n v="2.9459457952118311"/>
    <n v="101726.33100000001"/>
    <n v="0.15502202564447154"/>
    <n v="0.34540636182976064"/>
    <n v="7.5183167876171603E-2"/>
    <n v="0.12061702937834973"/>
    <n v="0.13865401526097387"/>
    <n v="0.18392158292137384"/>
    <n v="0.15697308592240189"/>
  </r>
  <r>
    <x v="172"/>
    <x v="4"/>
    <x v="14"/>
    <s v="II. Trim"/>
    <n v="7726.9459889999998"/>
    <n v="87.032544999999999"/>
    <m/>
    <n v="8095.7900000000009"/>
    <n v="15909.768534000001"/>
    <n v="19553.799999999996"/>
    <n v="35463.568533999998"/>
    <n v="3053.4413290000002"/>
    <n v="398.30765300000002"/>
    <n v="927.91"/>
    <n v="12193.637515999999"/>
    <n v="1.3047598399676754"/>
    <n v="2.9083666369010999"/>
    <n v="101726.33100000001"/>
    <n v="0.15639774262575143"/>
    <n v="0.34861739517568952"/>
    <n v="7.5958170446548387E-2"/>
    <n v="9.7192114465546764E-2"/>
    <n v="0.12840355303677864"/>
    <n v="0.17769278485847817"/>
    <n v="0.15697308592240189"/>
  </r>
  <r>
    <x v="173"/>
    <x v="5"/>
    <x v="14"/>
    <s v="II. Trim"/>
    <n v="7829.1869120000001"/>
    <n v="87.097391999999999"/>
    <m/>
    <n v="8359.7999999999993"/>
    <n v="16276.084304"/>
    <n v="19675.8"/>
    <n v="35951.884303999999"/>
    <n v="3289.3687529999997"/>
    <n v="386.07272999999998"/>
    <n v="949.2"/>
    <n v="12540.925787"/>
    <n v="1.2978375424940229"/>
    <n v="2.8667647759520225"/>
    <n v="101726.33100000001"/>
    <n v="0.15999873527336791"/>
    <n v="0.35341768400159834"/>
    <n v="7.6963229038507247E-2"/>
    <n v="0.14745935737315419"/>
    <n v="0.15089731262536388"/>
    <n v="0.18768723213138339"/>
    <n v="0.15697308592240189"/>
  </r>
  <r>
    <x v="174"/>
    <x v="6"/>
    <x v="14"/>
    <s v="III. Trim"/>
    <n v="8014.8254660000002"/>
    <n v="87.111238"/>
    <m/>
    <n v="8366.52"/>
    <n v="16468.456704"/>
    <n v="19859.209999999995"/>
    <n v="36327.666703999996"/>
    <n v="3076.3495379999995"/>
    <n v="469.64217600000001"/>
    <n v="931.43"/>
    <n v="12579.358418"/>
    <n v="1.3091650747811612"/>
    <n v="2.8878791347592236"/>
    <n v="101726.33100000001"/>
    <n v="0.16188981301212957"/>
    <n v="0.35711173642938121"/>
    <n v="7.878811107421145E-2"/>
    <n v="0.1530975741535292"/>
    <n v="0.15778535028370921"/>
    <n v="0.20260717360573244"/>
    <n v="0.15697308592240189"/>
  </r>
  <r>
    <x v="175"/>
    <x v="7"/>
    <x v="14"/>
    <s v="III. Trim"/>
    <n v="8327.2730009999996"/>
    <n v="86.765119999999996"/>
    <m/>
    <n v="8567.9599999999991"/>
    <n v="16981.998120999997"/>
    <n v="20127.060000000001"/>
    <n v="37109.058120999995"/>
    <n v="3417.2732599999999"/>
    <n v="469.244641"/>
    <n v="923.43"/>
    <n v="13223.986021999999"/>
    <n v="1.2841814935941407"/>
    <n v="2.8061930842382736"/>
    <n v="101726.33100000001"/>
    <n v="0.16693807742854694"/>
    <n v="0.36479304577494287"/>
    <n v="8.1859562997509461E-2"/>
    <n v="0.17440219948773605"/>
    <n v="0.15765239075348436"/>
    <n v="0.21270949833123631"/>
    <n v="0.15697308592240189"/>
  </r>
  <r>
    <x v="176"/>
    <x v="8"/>
    <x v="14"/>
    <s v="III. Trim"/>
    <n v="8398.1116419999998"/>
    <n v="87.560704999999999"/>
    <m/>
    <n v="8761.35"/>
    <n v="17247.022346999998"/>
    <n v="20071.64"/>
    <n v="37318.662346999998"/>
    <n v="3101.382059"/>
    <n v="380.37764399999998"/>
    <n v="1009.84"/>
    <n v="12977.27205"/>
    <n v="1.3290175531921595"/>
    <n v="2.8756939211272834"/>
    <n v="101726.33100000001"/>
    <n v="0.16954334416130665"/>
    <n v="0.3668535174732685"/>
    <n v="8.2555927845269481E-2"/>
    <n v="0.18142503822289147"/>
    <n v="0.16022936864520587"/>
    <n v="0.21327813588345967"/>
    <n v="0.15697308592240189"/>
  </r>
  <r>
    <x v="177"/>
    <x v="9"/>
    <x v="14"/>
    <s v="IV. Trim"/>
    <n v="8662.8477139999995"/>
    <n v="87.602666999999997"/>
    <n v="0.01"/>
    <n v="8560.7000000000007"/>
    <n v="17311.160380999998"/>
    <n v="20578.09"/>
    <n v="37889.250380999998"/>
    <n v="3286.6041260000002"/>
    <n v="483.13192800000002"/>
    <n v="937.1"/>
    <n v="13457.296435"/>
    <n v="1.286377279761542"/>
    <n v="2.8155172596523097"/>
    <n v="101726.33100000001"/>
    <n v="0.170173840055236"/>
    <n v="0.37246256705159253"/>
    <n v="8.5158361938758989E-2"/>
    <n v="0.172457930989103"/>
    <n v="0.16210593551589825"/>
    <n v="0.2385619345271679"/>
    <n v="0.15697308592240189"/>
  </r>
  <r>
    <x v="178"/>
    <x v="10"/>
    <x v="14"/>
    <s v="IV. Trim"/>
    <n v="8796.4334199999976"/>
    <n v="88.084970999999996"/>
    <n v="7.5326000000000004E-2"/>
    <n v="8852.2899999999991"/>
    <n v="17736.883716999997"/>
    <n v="20625.29"/>
    <n v="38362.173716999998"/>
    <n v="3510.610095"/>
    <n v="847.39022199999999"/>
    <n v="960.28"/>
    <n v="14202.874033999999"/>
    <n v="1.2488235602554805"/>
    <n v="2.7010148527097755"/>
    <n v="101726.33100000001"/>
    <n v="0.17435882669355288"/>
    <n v="0.37711154368675692"/>
    <n v="8.6471549042695717E-2"/>
    <n v="0.18231643083366955"/>
    <n v="0.15775672306933486"/>
    <n v="0.27633881488731626"/>
    <n v="0.15697308592240189"/>
  </r>
  <r>
    <x v="179"/>
    <x v="11"/>
    <x v="14"/>
    <s v="IV. Trim"/>
    <n v="9539.8967329999978"/>
    <n v="86.581903999999994"/>
    <n v="7.8390000000000001E-2"/>
    <n v="9068.7599999999984"/>
    <n v="18695.317026999994"/>
    <n v="21409.05"/>
    <n v="40104.367026999993"/>
    <n v="3506.0468250000004"/>
    <n v="360.96490899999998"/>
    <n v="1237.52"/>
    <n v="14731.088760999999"/>
    <n v="1.2691062643309257"/>
    <n v="2.7224306144413974"/>
    <n v="101726.33100000001"/>
    <n v="0.18378051034790582"/>
    <n v="0.39423782055994916"/>
    <n v="9.3780013878609236E-2"/>
    <n v="0.14889548748394854"/>
    <n v="0.14416739025928238"/>
    <n v="0.29494013424988696"/>
    <n v="6.9344009737278833E-2"/>
  </r>
  <r>
    <x v="180"/>
    <x v="0"/>
    <x v="15"/>
    <s v="I. Trim"/>
    <n v="9267.4606419999982"/>
    <n v="87.412042"/>
    <n v="7.5324000000000002E-2"/>
    <n v="8697.380000000001"/>
    <n v="18052.328008"/>
    <n v="21061.67"/>
    <n v="39113.998007999995"/>
    <n v="2771.8220089999995"/>
    <n v="695.37099999999998"/>
    <n v="1105.55"/>
    <n v="13927.691016999996"/>
    <n v="1.2961465031041768"/>
    <n v="2.8083619862228315"/>
    <n v="99290.380999999994"/>
    <n v="0.18181346295770587"/>
    <n v="0.39393542067282428"/>
    <n v="9.3336943102272904E-2"/>
    <n v="0.16096553453422402"/>
    <n v="0.13800811830639992"/>
    <n v="0.30003125707849332"/>
    <n v="4.3737379527450937E-2"/>
  </r>
  <r>
    <x v="181"/>
    <x v="1"/>
    <x v="15"/>
    <s v="I. Trim"/>
    <n v="9334.1931219999988"/>
    <n v="87.075282000000001"/>
    <n v="0.266955"/>
    <n v="8426.369999999999"/>
    <n v="17847.905358999997"/>
    <n v="21210.15"/>
    <n v="39058.055358999998"/>
    <n v="2620.9749610000003"/>
    <n v="529.00851999999998"/>
    <n v="1093.98"/>
    <n v="13665.498839999997"/>
    <n v="1.3060558979931098"/>
    <n v="2.8581507207533456"/>
    <n v="99290.380999999994"/>
    <n v="0.17975462657354491"/>
    <n v="0.39337199601439743"/>
    <n v="9.4009037209757507E-2"/>
    <n v="0.14227798152589122"/>
    <n v="0.1266509926859265"/>
    <n v="0.27626874864760809"/>
    <n v="4.3737379527450937E-2"/>
  </r>
  <r>
    <x v="182"/>
    <x v="2"/>
    <x v="15"/>
    <s v="I. Trim"/>
    <n v="9476.1044199999978"/>
    <n v="86.118814999999998"/>
    <n v="0.43618099999999999"/>
    <n v="8720.3100000000013"/>
    <n v="18282.969416"/>
    <n v="21277.909999999996"/>
    <n v="39560.879415999996"/>
    <n v="2915.1398830000003"/>
    <n v="429.67722199999997"/>
    <n v="1135.96"/>
    <n v="14043.436520999998"/>
    <n v="1.3018871405628083"/>
    <n v="2.8170369379917961"/>
    <n v="99290.380999999994"/>
    <n v="0.18413636076187481"/>
    <n v="0.39843617294609834"/>
    <n v="9.5438292456547211E-2"/>
    <n v="0.15427206974371921"/>
    <n v="0.13423843558587722"/>
    <n v="0.27926444901841996"/>
    <n v="4.3737379527450937E-2"/>
  </r>
  <r>
    <x v="183"/>
    <x v="3"/>
    <x v="15"/>
    <s v="II. Trim"/>
    <n v="10149.165445999997"/>
    <n v="86.178939999999997"/>
    <n v="0.52166500000000005"/>
    <n v="7936.76"/>
    <n v="18172.626050999999"/>
    <n v="21376.46"/>
    <n v="39549.086050999998"/>
    <n v="2317.9475790000001"/>
    <n v="440.92419599999999"/>
    <n v="1154.24"/>
    <n v="14148.977825999997"/>
    <n v="1.284377307992256"/>
    <n v="2.7951903337020614"/>
    <n v="99290.380999999994"/>
    <n v="0.18302504097552008"/>
    <n v="0.39831739643541103"/>
    <n v="0.1022170057540619"/>
    <n v="0.15236723498231575"/>
    <n v="0.12557059412990279"/>
    <n v="0.32701652271855419"/>
    <n v="4.3737379527450937E-2"/>
  </r>
  <r>
    <x v="184"/>
    <x v="4"/>
    <x v="15"/>
    <s v="II. Trim"/>
    <n v="10064.448667999997"/>
    <n v="86.890769000000006"/>
    <n v="0.57729900000000001"/>
    <n v="8006.0199999999995"/>
    <n v="18157.936735999996"/>
    <n v="21408.739999999998"/>
    <n v="39566.676735999994"/>
    <n v="2910.5016179999998"/>
    <n v="564.00497399999995"/>
    <n v="1196.46"/>
    <n v="14822.883327999996"/>
    <n v="1.2249935679990263"/>
    <n v="2.6692969148087196"/>
    <n v="99290.380999999994"/>
    <n v="0.18287709799401411"/>
    <n v="0.39849456047509774"/>
    <n v="0.10136378334574019"/>
    <n v="0.14130741105350109"/>
    <n v="0.11569924775241458"/>
    <n v="0.30251313809202784"/>
    <n v="4.3737379527450937E-2"/>
  </r>
  <r>
    <x v="185"/>
    <x v="5"/>
    <x v="15"/>
    <s v="II. Trim"/>
    <n v="10202.301204999998"/>
    <n v="86.785893000000002"/>
    <n v="0.61063900000000004"/>
    <n v="7990.02"/>
    <n v="18279.717736999999"/>
    <n v="21036.019999999997"/>
    <n v="39315.737736999996"/>
    <n v="2939.9066550000002"/>
    <n v="570.52243699999997"/>
    <n v="1252.0899999999999"/>
    <n v="15052.216828999999"/>
    <n v="1.2144203039768742"/>
    <n v="2.6119566429081233"/>
    <n v="99290.380999999994"/>
    <n v="0.18410361157743971"/>
    <n v="0.39596723611122003"/>
    <n v="0.10275216090670454"/>
    <n v="0.12310291563847375"/>
    <n v="9.3565427741036045E-2"/>
    <n v="0.30311120677968018"/>
    <n v="4.3737379527450937E-2"/>
  </r>
  <r>
    <x v="186"/>
    <x v="6"/>
    <x v="15"/>
    <s v="III. Trim"/>
    <n v="10577.856025999998"/>
    <n v="86.526714999999996"/>
    <n v="0.65264"/>
    <n v="7936.84"/>
    <n v="18601.875380999998"/>
    <n v="21119.98"/>
    <n v="39721.855381000001"/>
    <n v="2845.4759949999998"/>
    <n v="574.66361600000005"/>
    <n v="1169.77"/>
    <n v="15254.944991999999"/>
    <n v="1.2193997022444327"/>
    <n v="2.6038674935787016"/>
    <n v="99290.380999999994"/>
    <n v="0.18734821232078866"/>
    <n v="0.40005743739667998"/>
    <n v="0.10653454966599432"/>
    <n v="0.12954575618988118"/>
    <n v="9.3432608943923023E-2"/>
    <n v="0.31978619757507243"/>
    <n v="4.3737379527450937E-2"/>
  </r>
  <r>
    <x v="187"/>
    <x v="7"/>
    <x v="15"/>
    <s v="III. Trim"/>
    <n v="10837.206819999998"/>
    <n v="86.155541999999997"/>
    <n v="0.75221400000000005"/>
    <n v="7848.07"/>
    <n v="18772.184576"/>
    <n v="20768.43"/>
    <n v="39540.614576"/>
    <n v="2665.3451970000001"/>
    <n v="582.06882199999995"/>
    <n v="1193.03"/>
    <n v="15364.558594999999"/>
    <n v="1.2217848277209165"/>
    <n v="2.5734949905340905"/>
    <n v="99290.380999999994"/>
    <n v="0.18906347610852658"/>
    <n v="0.3982320762370728"/>
    <n v="0.10914659316293689"/>
    <n v="0.10541671493805271"/>
    <n v="6.5524607147708469E-2"/>
    <n v="0.30141125656605561"/>
    <n v="4.3737379527450937E-2"/>
  </r>
  <r>
    <x v="188"/>
    <x v="8"/>
    <x v="15"/>
    <s v="III. Trim"/>
    <n v="10840.869786999998"/>
    <n v="87.190648999999993"/>
    <n v="0.75716399999999995"/>
    <n v="7500.49"/>
    <n v="18429.307599999996"/>
    <n v="20575.060000000001"/>
    <n v="39004.367599999998"/>
    <n v="2493.1739289999996"/>
    <n v="644.43585499999995"/>
    <n v="1234.5999999999999"/>
    <n v="15301.027383999997"/>
    <n v="1.2044490306102702"/>
    <n v="2.549133899386792"/>
    <n v="99290.380999999994"/>
    <n v="0.18561020125403685"/>
    <n v="0.39283128141083473"/>
    <n v="0.10918348462173791"/>
    <n v="6.8550108489054518E-2"/>
    <n v="4.5170570084367201E-2"/>
    <n v="0.29086992994752059"/>
    <n v="4.3737379527450937E-2"/>
  </r>
  <r>
    <x v="189"/>
    <x v="9"/>
    <x v="15"/>
    <s v="IV. Trim"/>
    <n v="11106.374096999998"/>
    <n v="86.848094000000003"/>
    <n v="0.76239100000000004"/>
    <n v="7242.06"/>
    <n v="18436.044581999999"/>
    <n v="20617.21"/>
    <n v="39053.254581999994"/>
    <n v="2760.9818089999999"/>
    <n v="775.65154500000006"/>
    <n v="1211.2"/>
    <n v="15941.817935999999"/>
    <n v="1.156458106347301"/>
    <n v="2.4497365820374526"/>
    <n v="99290.380999999994"/>
    <n v="0.18567805255979428"/>
    <n v="0.39332364513738743"/>
    <n v="0.11185750306467249"/>
    <n v="6.498028879881601E-2"/>
    <n v="3.0721225394939378E-2"/>
    <n v="0.28206964541821788"/>
    <n v="4.3737379527450937E-2"/>
  </r>
  <r>
    <x v="190"/>
    <x v="10"/>
    <x v="15"/>
    <s v="IV. Trim"/>
    <n v="11104.984537999999"/>
    <n v="86.495712999999995"/>
    <n v="0.77688199999999996"/>
    <n v="7290.07"/>
    <n v="18482.327132999999"/>
    <n v="20359.850000000006"/>
    <n v="38842.177133000005"/>
    <n v="2829.9322979999997"/>
    <n v="1108.461104"/>
    <n v="1231.76"/>
    <n v="16362.410534999999"/>
    <n v="1.1295601643453081"/>
    <n v="2.3738664330609893"/>
    <n v="99290.380999999994"/>
    <n v="0.18614418584011677"/>
    <n v="0.39119778514093934"/>
    <n v="0.1118435081641997"/>
    <n v="4.2027868474185714E-2"/>
    <n v="1.2512414430449592E-2"/>
    <n v="0.26244172015798672"/>
    <n v="4.3737379527450937E-2"/>
  </r>
  <r>
    <x v="191"/>
    <x v="11"/>
    <x v="15"/>
    <s v="IV. Trim"/>
    <n v="11753.669446999998"/>
    <n v="86.256283999999994"/>
    <n v="0.77738799999999997"/>
    <n v="7200.9500000000007"/>
    <n v="19041.653118999999"/>
    <n v="20608.95"/>
    <n v="39650.603118999999"/>
    <n v="3053.4430419999999"/>
    <n v="434.56019500000002"/>
    <n v="1284.56"/>
    <n v="16613.266355999996"/>
    <n v="1.1461715421256082"/>
    <n v="2.3866831644867905"/>
    <n v="99290.380999999994"/>
    <n v="0.19177742020145938"/>
    <n v="0.3993398224446334"/>
    <n v="0.11837671815359435"/>
    <n v="1.8525285850987228E-2"/>
    <n v="-1.1314575983570552E-2"/>
    <n v="0.23205415907094817"/>
    <n v="-2.3946110864845882E-2"/>
  </r>
  <r>
    <x v="192"/>
    <x v="0"/>
    <x v="16"/>
    <s v="I. Trim"/>
    <n v="11494.346831999997"/>
    <n v="84.886662000000001"/>
    <n v="0.79337000000000002"/>
    <n v="7261.4499999999989"/>
    <n v="18841.476863999997"/>
    <n v="20932.510000000002"/>
    <n v="39773.986863999999"/>
    <n v="3759.2975349999997"/>
    <n v="702.03281000000004"/>
    <n v="1181.1300000000001"/>
    <n v="17222.487208999999"/>
    <n v="1.0940044045527848"/>
    <n v="2.3094217682574447"/>
    <n v="99937.695999999996"/>
    <n v="0.18853223176167677"/>
    <n v="0.39798783097821266"/>
    <n v="0.11501512734494097"/>
    <n v="4.3714520124511269E-2"/>
    <n v="1.6873469591756285E-2"/>
    <n v="0.24029087104052893"/>
    <n v="-1.758281245786808E-2"/>
  </r>
  <r>
    <x v="193"/>
    <x v="1"/>
    <x v="16"/>
    <s v="I. Trim"/>
    <n v="11504.226636999998"/>
    <n v="83.982169000000013"/>
    <n v="0.802315"/>
    <n v="7661.47"/>
    <n v="19250.481121000001"/>
    <n v="20690.550000000003"/>
    <n v="39941.031121000007"/>
    <n v="3907.9702179999999"/>
    <n v="568.15900499999998"/>
    <n v="1216.98"/>
    <n v="17282.120343999999"/>
    <n v="1.1138957915938468"/>
    <n v="2.3111186779153936"/>
    <n v="99937.695999999996"/>
    <n v="0.1926248241804574"/>
    <n v="0.39965931494958629"/>
    <n v="0.11511398698845327"/>
    <n v="7.8584894629819324E-2"/>
    <n v="2.2606751766932165E-2"/>
    <n v="0.23248217458511666"/>
    <n v="-1.758281245786808E-2"/>
  </r>
  <r>
    <x v="194"/>
    <x v="2"/>
    <x v="16"/>
    <s v="I. Trim"/>
    <n v="11563.483683999999"/>
    <n v="83.351992999999993"/>
    <n v="0.799597"/>
    <n v="7886.4400000000005"/>
    <n v="19534.075273999999"/>
    <n v="20860.77"/>
    <n v="40394.845273999999"/>
    <n v="3930.8526840000009"/>
    <n v="484.84195799999998"/>
    <n v="1277.52"/>
    <n v="17340.849916000003"/>
    <n v="1.1264773854006058"/>
    <n v="2.329461674005298"/>
    <n v="99937.695999999996"/>
    <n v="0.19546253371700703"/>
    <n v="0.40420028568599381"/>
    <n v="0.11570692688372564"/>
    <n v="6.8430123659514397E-2"/>
    <n v="2.1080569246969549E-2"/>
    <n v="0.22027820415258792"/>
    <n v="-1.758281245786808E-2"/>
  </r>
  <r>
    <x v="195"/>
    <x v="3"/>
    <x v="16"/>
    <s v="II. Trim"/>
    <n v="12036.926019999999"/>
    <n v="83.903732000000005"/>
    <n v="0.79361800000000005"/>
    <n v="7429.42"/>
    <n v="19551.043369999999"/>
    <n v="20995.61"/>
    <n v="40546.65337"/>
    <n v="3710.2874189999998"/>
    <n v="241.675622"/>
    <n v="1215.52"/>
    <n v="17289.106411000001"/>
    <n v="1.1308301831933238"/>
    <n v="2.3452139402764418"/>
    <n v="99937.695999999996"/>
    <n v="0.19563232046093998"/>
    <n v="0.40571931306080944"/>
    <n v="0.12044430181780456"/>
    <n v="7.5851300474217842E-2"/>
    <n v="2.5223523944740478E-2"/>
    <n v="0.18600155688111375"/>
    <n v="-1.758281245786808E-2"/>
  </r>
  <r>
    <x v="196"/>
    <x v="4"/>
    <x v="16"/>
    <s v="II. Trim"/>
    <n v="12019.260186"/>
    <n v="83.798086999999995"/>
    <n v="0.917902"/>
    <n v="7763.43"/>
    <n v="19867.406175"/>
    <n v="20779.320000000003"/>
    <n v="40646.726175000003"/>
    <n v="3696.0563369999995"/>
    <n v="373.49145600000003"/>
    <n v="1351.37"/>
    <n v="17524.893968"/>
    <n v="1.1336676964367012"/>
    <n v="2.3193707333818891"/>
    <n v="99937.695999999996"/>
    <n v="0.19879792080657935"/>
    <n v="0.40672066499311738"/>
    <n v="0.12026753334397464"/>
    <n v="9.4144475986129184E-2"/>
    <n v="2.729694601865118E-2"/>
    <n v="0.1942293693856616"/>
    <n v="-1.758281245786808E-2"/>
  </r>
  <r>
    <x v="197"/>
    <x v="5"/>
    <x v="16"/>
    <s v="II. Trim"/>
    <n v="12033.689038999999"/>
    <n v="83.429237000000001"/>
    <n v="1.0600639999999999"/>
    <n v="8098.41"/>
    <n v="20216.588339999998"/>
    <n v="21115"/>
    <n v="41331.588340000002"/>
    <n v="4401.4766339999996"/>
    <n v="341.32860299999999"/>
    <n v="1311.6"/>
    <n v="18172.583577000001"/>
    <n v="1.1124773895984155"/>
    <n v="2.2743925300919252"/>
    <n v="99937.695999999996"/>
    <n v="0.20229191935743646"/>
    <n v="0.41357355626849757"/>
    <n v="0.12041191182754503"/>
    <n v="0.10595735836115105"/>
    <n v="5.1273375982027858E-2"/>
    <n v="0.17950732851353823"/>
    <n v="-1.758281245786808E-2"/>
  </r>
  <r>
    <x v="198"/>
    <x v="6"/>
    <x v="16"/>
    <s v="III. Trim"/>
    <n v="12161.622423999999"/>
    <n v="84.074710999999994"/>
    <n v="1.5436639999999999"/>
    <n v="8006.08"/>
    <n v="20253.320798999997"/>
    <n v="21371.14"/>
    <n v="41624.460798999993"/>
    <n v="4709.33698"/>
    <n v="329.63521800000001"/>
    <n v="1254.1600000000001"/>
    <n v="18540.372996999999"/>
    <n v="1.0923901478291278"/>
    <n v="2.2450713804805984"/>
    <n v="99937.695999999996"/>
    <n v="0.20265947294802553"/>
    <n v="0.41650410670864368"/>
    <n v="0.12169204325062687"/>
    <n v="8.8778436806795868E-2"/>
    <n v="4.7898201122550166E-2"/>
    <n v="0.14972470736103416"/>
    <n v="-1.758281245786808E-2"/>
  </r>
  <r>
    <x v="199"/>
    <x v="7"/>
    <x v="16"/>
    <s v="III. Trim"/>
    <n v="12291.671445999998"/>
    <n v="84.970832000000001"/>
    <n v="1.5873839999999999"/>
    <n v="8253.2200000000012"/>
    <n v="20631.449661999999"/>
    <n v="22072.880000000001"/>
    <n v="42704.329662000004"/>
    <n v="4771.829663999999"/>
    <n v="320.73619600000001"/>
    <n v="1283.01"/>
    <n v="18753.805521999995"/>
    <n v="1.1001207001852158"/>
    <n v="2.2771020853289627"/>
    <n v="99937.695999999996"/>
    <n v="0.2064431189408249"/>
    <n v="0.42730952754804358"/>
    <n v="0.12299334423319104"/>
    <n v="9.9043618417061996E-2"/>
    <n v="8.0011783325196095E-2"/>
    <n v="0.13421028593048501"/>
    <n v="-1.758281245786808E-2"/>
  </r>
  <r>
    <x v="200"/>
    <x v="8"/>
    <x v="16"/>
    <s v="III. Trim"/>
    <n v="12367.708337999997"/>
    <n v="85.222752999999997"/>
    <n v="2.898244"/>
    <n v="8338.7099999999991"/>
    <n v="20794.539334999998"/>
    <n v="22462.910000000003"/>
    <n v="43257.449334999998"/>
    <n v="4878.6648139999998"/>
    <n v="440.809304"/>
    <n v="1266.6400000000001"/>
    <n v="19041.943452999993"/>
    <n v="1.0920387084609207"/>
    <n v="2.2716929835323576"/>
    <n v="99937.695999999996"/>
    <n v="0.20807503241819783"/>
    <n v="0.43284417258328628"/>
    <n v="0.12375418718878607"/>
    <n v="0.12834078123477632"/>
    <n v="0.10904116632825489"/>
    <n v="0.14084096396314361"/>
    <n v="-1.758281245786808E-2"/>
  </r>
  <r>
    <x v="201"/>
    <x v="9"/>
    <x v="16"/>
    <s v="IV. Trim"/>
    <n v="12379.556325999996"/>
    <n v="86.077059999999989"/>
    <n v="3.0475430000000001"/>
    <n v="8336.4"/>
    <n v="20805.080928999996"/>
    <n v="22812.649999999998"/>
    <n v="43617.730928999998"/>
    <n v="5152.5447360000007"/>
    <n v="528.02731600000004"/>
    <n v="1400.43"/>
    <n v="19549.682980999998"/>
    <n v="1.0642157701084001"/>
    <n v="2.2311221604663012"/>
    <n v="99937.695999999996"/>
    <n v="0.2081805140774908"/>
    <n v="0.43644923462113833"/>
    <n v="0.12387274093251056"/>
    <n v="0.12850025049912284"/>
    <n v="0.11687825754486059"/>
    <n v="0.11463527321161493"/>
    <n v="-1.758281245786808E-2"/>
  </r>
  <r>
    <x v="202"/>
    <x v="10"/>
    <x v="16"/>
    <s v="IV. Trim"/>
    <n v="12414.640274999998"/>
    <n v="86.027585999999999"/>
    <n v="3.7741370000000001"/>
    <n v="8635.59"/>
    <n v="21140.031997999999"/>
    <n v="22861.360000000001"/>
    <n v="44001.391997999999"/>
    <n v="5068.8145059999997"/>
    <n v="730.30836699999998"/>
    <n v="1405.48"/>
    <n v="19709.044870999998"/>
    <n v="1.0726056050085695"/>
    <n v="2.232548166894881"/>
    <n v="99937.695999999996"/>
    <n v="0.2115321129476509"/>
    <n v="0.44028823716328219"/>
    <n v="0.1242237991458198"/>
    <n v="0.14379709037043797"/>
    <n v="0.13282506918534098"/>
    <n v="0.11793404416895004"/>
    <n v="-1.758281245786808E-2"/>
  </r>
  <r>
    <x v="203"/>
    <x v="11"/>
    <x v="16"/>
    <s v="IV. Trim"/>
    <n v="13261.119466999997"/>
    <n v="88.194712999999993"/>
    <n v="4.1267149999999999"/>
    <n v="9281.3599999999988"/>
    <n v="22634.800894999993"/>
    <n v="23553.47"/>
    <n v="46188.270894999994"/>
    <n v="6044.0527970000003"/>
    <n v="357.68917499999998"/>
    <n v="1527.52"/>
    <n v="21282.702866999996"/>
    <n v="1.06353037189165"/>
    <n v="2.1702258018466938"/>
    <n v="99937.695999999996"/>
    <n v="0.22648912073178068"/>
    <n v="0.46217065975785548"/>
    <n v="0.13269386825767923"/>
    <n v="0.1886993610032055"/>
    <n v="0.16488192515960076"/>
    <n v="0.12825356598613213"/>
    <n v="6.5194129932888423E-3"/>
  </r>
  <r>
    <x v="204"/>
    <x v="0"/>
    <x v="17"/>
    <s v="I. Trim"/>
    <n v="12979.480721999997"/>
    <n v="89.163979999999995"/>
    <n v="4.9713209999999997"/>
    <n v="8838.57"/>
    <n v="21912.186022999998"/>
    <n v="23345.29"/>
    <n v="45257.476022999996"/>
    <n v="5336.2845029999999"/>
    <n v="525.81592000000001"/>
    <n v="1528.2"/>
    <n v="20463.916445999999"/>
    <n v="1.0707718671947122"/>
    <n v="2.2115745117717336"/>
    <n v="104295.86199999999"/>
    <n v="0.21009640845578323"/>
    <n v="0.43393357277204342"/>
    <n v="0.124448664339147"/>
    <n v="0.16297603320401799"/>
    <n v="0.13786621838413637"/>
    <n v="0.12920559225387396"/>
    <n v="5.0412547011980946E-2"/>
  </r>
  <r>
    <x v="205"/>
    <x v="1"/>
    <x v="17"/>
    <s v="I. Trim"/>
    <n v="13147.254182999997"/>
    <n v="89.385706999999996"/>
    <n v="6.1431480000000001"/>
    <n v="8950.74"/>
    <n v="22193.523037999996"/>
    <n v="23786.560000000001"/>
    <n v="45980.083037999997"/>
    <n v="5418.7928460000003"/>
    <n v="580.77045899999996"/>
    <n v="1527.28"/>
    <n v="20769.626342999993"/>
    <n v="1.0685566832780264"/>
    <n v="2.2138136853625539"/>
    <n v="104295.86199999999"/>
    <n v="0.21279389817018815"/>
    <n v="0.44086200695095651"/>
    <n v="0.12605729442075084"/>
    <n v="0.15288147337728009"/>
    <n v="0.15119919910692547"/>
    <n v="0.14281946956049008"/>
    <n v="5.0412547011980946E-2"/>
  </r>
  <r>
    <x v="206"/>
    <x v="2"/>
    <x v="17"/>
    <s v="I. Trim"/>
    <n v="13301.037601999999"/>
    <n v="87.755964000000006"/>
    <n v="7.468235"/>
    <n v="9636.68"/>
    <n v="23032.941801000001"/>
    <n v="24042.99"/>
    <n v="47075.931800999999"/>
    <n v="5626.9882940000016"/>
    <n v="503.67703999999998"/>
    <n v="1477.85"/>
    <n v="21004.777134999997"/>
    <n v="1.0965573047009625"/>
    <n v="2.241201203823199"/>
    <n v="104295.86199999999"/>
    <n v="0.22084233601712791"/>
    <n v="0.45136912335985108"/>
    <n v="0.12753178646723298"/>
    <n v="0.17911605632323013"/>
    <n v="0.16539453194292242"/>
    <n v="0.15026214984020725"/>
    <n v="5.0412547011980946E-2"/>
  </r>
  <r>
    <x v="207"/>
    <x v="3"/>
    <x v="17"/>
    <s v="II. Trim"/>
    <n v="13582.728319"/>
    <n v="87.377240999999998"/>
    <n v="8.6325749999999992"/>
    <n v="9163.56"/>
    <n v="22842.298135000001"/>
    <n v="24468.489999999998"/>
    <n v="47310.788134999995"/>
    <n v="5254.079025"/>
    <n v="470.67432300000002"/>
    <n v="1533.37"/>
    <n v="20936.861482999997"/>
    <n v="1.0910087050796582"/>
    <n v="2.2596886440412622"/>
    <n v="104295.86199999999"/>
    <n v="0.219014423937548"/>
    <n v="0.45362095127992708"/>
    <n v="0.13023266751465173"/>
    <n v="0.16834164308848343"/>
    <n v="0.1668235033672274"/>
    <n v="0.12842168311341018"/>
    <n v="5.0412547011980946E-2"/>
  </r>
  <r>
    <x v="208"/>
    <x v="4"/>
    <x v="17"/>
    <s v="II. Trim"/>
    <n v="13642.394549000001"/>
    <n v="88.017850999999993"/>
    <n v="9.8190159999999995"/>
    <n v="8963.52"/>
    <n v="22703.751416000003"/>
    <n v="24425.66"/>
    <n v="47129.411416000003"/>
    <n v="4480.7734310000005"/>
    <n v="584.49809300000004"/>
    <n v="1577.56"/>
    <n v="20383.062940000003"/>
    <n v="1.1138537658854915"/>
    <n v="2.312184952513324"/>
    <n v="104295.86199999999"/>
    <n v="0.21768602301786436"/>
    <n v="0.45188189169000786"/>
    <n v="0.13080475377824674"/>
    <n v="0.14276374157835936"/>
    <n v="0.15948849639426088"/>
    <n v="0.13504444848366148"/>
    <n v="5.0412547011980946E-2"/>
  </r>
  <r>
    <x v="209"/>
    <x v="5"/>
    <x v="17"/>
    <s v="II. Trim"/>
    <n v="13730.199055999999"/>
    <n v="86.420270000000002"/>
    <n v="10.029009"/>
    <n v="8998.26"/>
    <n v="22824.908335000004"/>
    <n v="24761.780000000002"/>
    <n v="47586.688335000006"/>
    <n v="4921.8030639999997"/>
    <n v="485.93958600000002"/>
    <n v="1509.37"/>
    <n v="20743.760985000001"/>
    <n v="1.1003264235210239"/>
    <n v="2.2940241342642911"/>
    <n v="104295.86199999999"/>
    <n v="0.2188476886551837"/>
    <n v="0.45626631222435277"/>
    <n v="0.13164663288367087"/>
    <n v="0.12901880134934807"/>
    <n v="0.15133945358074774"/>
    <n v="0.14098004456503554"/>
    <n v="5.0412547011980946E-2"/>
  </r>
  <r>
    <x v="210"/>
    <x v="6"/>
    <x v="17"/>
    <s v="III. Trim"/>
    <n v="13776.092211000001"/>
    <n v="86.277049000000005"/>
    <n v="10.324241000000001"/>
    <n v="8939.61"/>
    <n v="22812.303500999999"/>
    <n v="24687.62"/>
    <n v="47499.923500999997"/>
    <n v="4696.1995339999994"/>
    <n v="584.94443100000001"/>
    <n v="1486.36"/>
    <n v="20640.197465999998"/>
    <n v="1.1052366886788776"/>
    <n v="2.3013308656201206"/>
    <n v="104295.86199999999"/>
    <n v="0.21872683214411709"/>
    <n v="0.45543440161604876"/>
    <n v="0.13208666141519596"/>
    <n v="0.1263487961997003"/>
    <n v="0.1411540855837623"/>
    <n v="0.13275118489240167"/>
    <n v="5.0412547011980946E-2"/>
  </r>
  <r>
    <x v="211"/>
    <x v="7"/>
    <x v="17"/>
    <s v="III. Trim"/>
    <n v="13943.50576"/>
    <n v="85.826087000000001"/>
    <n v="10.786659"/>
    <n v="8952.81"/>
    <n v="22992.928506"/>
    <n v="24782.18"/>
    <n v="47775.108506000004"/>
    <n v="4415.3890950000005"/>
    <n v="465.76088199999998"/>
    <n v="1579.89"/>
    <n v="20501.158482999999"/>
    <n v="1.121542888664864"/>
    <n v="2.3303614059476763"/>
    <n v="104295.86199999999"/>
    <n v="0.22045868421893863"/>
    <n v="0.45807290519349664"/>
    <n v="0.13369184062163464"/>
    <n v="0.11446015101641094"/>
    <n v="0.11874156283764781"/>
    <n v="0.13438646820791389"/>
    <n v="5.0412547011980946E-2"/>
  </r>
  <r>
    <x v="212"/>
    <x v="8"/>
    <x v="17"/>
    <s v="III. Trim"/>
    <n v="13965.808891000001"/>
    <n v="85.803218999999999"/>
    <n v="8.5526730000000004"/>
    <n v="8719.1700000000019"/>
    <n v="22779.334782999998"/>
    <n v="24879.21"/>
    <n v="47658.544782999998"/>
    <n v="4251.986148"/>
    <n v="568.60775100000001"/>
    <n v="1592.5"/>
    <n v="20473.258681999996"/>
    <n v="1.1126384488575576"/>
    <n v="2.3278436287673729"/>
    <n v="104295.86199999999"/>
    <n v="0.21841072451177401"/>
    <n v="0.45695527961598326"/>
    <n v="0.13390568545279391"/>
    <n v="9.5447916206507388E-2"/>
    <n v="0.1017419084032547"/>
    <n v="0.12921557570126496"/>
    <n v="5.0412547011980946E-2"/>
  </r>
  <r>
    <x v="213"/>
    <x v="9"/>
    <x v="17"/>
    <s v="IV. Trim"/>
    <n v="14047.737407000001"/>
    <n v="85.582611999999997"/>
    <n v="8.8586240000000007"/>
    <n v="9007.7900000000009"/>
    <n v="23149.968643"/>
    <n v="25016.58"/>
    <n v="48166.548643000002"/>
    <n v="4508.454976"/>
    <n v="536.37123499999996"/>
    <n v="1613.4"/>
    <n v="20800.404854"/>
    <n v="1.1129575989261655"/>
    <n v="2.315654381781775"/>
    <n v="104295.86199999999"/>
    <n v="0.22196440202967976"/>
    <n v="0.46182607554458877"/>
    <n v="0.13469122492127253"/>
    <n v="0.1127074545877631"/>
    <n v="0.10428827032301324"/>
    <n v="0.13475289720168959"/>
    <n v="5.0412547011980946E-2"/>
  </r>
  <r>
    <x v="214"/>
    <x v="10"/>
    <x v="17"/>
    <s v="IV. Trim"/>
    <n v="14170.538186"/>
    <n v="84.890475999999992"/>
    <n v="10.205476000000001"/>
    <n v="9391.369999999999"/>
    <n v="23657.004138"/>
    <n v="25178.51"/>
    <n v="48835.514137999999"/>
    <n v="4655.735079"/>
    <n v="775.06445599999995"/>
    <n v="1579.29"/>
    <n v="21275.723673"/>
    <n v="1.1119247693568219"/>
    <n v="2.2953632453863277"/>
    <n v="104295.86199999999"/>
    <n v="0.22682591316997794"/>
    <n v="0.46824018903070191"/>
    <n v="0.13586865206598514"/>
    <n v="0.11906188884851865"/>
    <n v="0.10986293661390811"/>
    <n v="0.1414376793934129"/>
    <n v="5.0412547011980946E-2"/>
  </r>
  <r>
    <x v="215"/>
    <x v="11"/>
    <x v="17"/>
    <s v="IV. Trim"/>
    <n v="14858.680926999999"/>
    <n v="85.315280999999999"/>
    <n v="8.8755070000000007"/>
    <n v="9577.6400000000012"/>
    <n v="24530.511715000001"/>
    <n v="26260.27"/>
    <n v="50790.781715000005"/>
    <n v="5244.4626639999997"/>
    <n v="431.40571499999999"/>
    <n v="1631.19"/>
    <n v="22259.930093999999"/>
    <n v="1.1020030885726824"/>
    <n v="2.2817134420691771"/>
    <n v="104295.86199999999"/>
    <n v="0.23520119825079927"/>
    <n v="0.4869875059376757"/>
    <n v="0.14246663905994661"/>
    <n v="8.3752043094788897E-2"/>
    <n v="9.9646744310106783E-2"/>
    <n v="0.12046957754777021"/>
    <n v="4.3608830045471558E-2"/>
  </r>
  <r>
    <x v="216"/>
    <x v="0"/>
    <x v="18"/>
    <s v="I. Trim"/>
    <n v="14492.200300999999"/>
    <n v="84.783805000000001"/>
    <n v="11.315105000000001"/>
    <n v="9363.6299999999992"/>
    <n v="23951.929210999999"/>
    <n v="25962.45"/>
    <n v="49914.379210999999"/>
    <n v="4295.0077949999995"/>
    <n v="598.76634100000001"/>
    <n v="1740.79"/>
    <n v="21222.863346999999"/>
    <n v="1.1285908418378321"/>
    <n v="2.3519154034441705"/>
    <n v="107562.008"/>
    <n v="0.22268019774231063"/>
    <n v="0.46405213271027812"/>
    <n v="0.13473344883074329"/>
    <n v="9.3087160991559559E-2"/>
    <n v="0.10289798718853316"/>
    <n v="0.11654700302732213"/>
    <n v="7.629065212790187E-2"/>
  </r>
  <r>
    <x v="217"/>
    <x v="1"/>
    <x v="18"/>
    <s v="I. Trim"/>
    <n v="14508.138890999999"/>
    <n v="84.628823000000011"/>
    <n v="11.169677"/>
    <n v="9461.65"/>
    <n v="24065.587390999997"/>
    <n v="26273.08"/>
    <n v="50338.667390999995"/>
    <n v="4547.1818700000003"/>
    <n v="607.55175099999997"/>
    <n v="1697.17"/>
    <n v="21455.841012000001"/>
    <n v="1.1216333760834822"/>
    <n v="2.3461521439707802"/>
    <n v="107562.008"/>
    <n v="0.22373687362734987"/>
    <n v="0.4679967241872241"/>
    <n v="0.13488162931097381"/>
    <n v="8.4351833180997593E-2"/>
    <n v="9.4792876937561665E-2"/>
    <n v="0.10351094525575455"/>
    <n v="7.629065212790187E-2"/>
  </r>
  <r>
    <x v="218"/>
    <x v="2"/>
    <x v="18"/>
    <s v="I. Trim"/>
    <n v="14721.223042999998"/>
    <n v="84.669719999999998"/>
    <n v="7.7181319999999998"/>
    <n v="9613.58"/>
    <n v="24427.190895"/>
    <n v="26725.710000000003"/>
    <n v="51152.900894999999"/>
    <n v="5141.0351570000003"/>
    <n v="613.04759899999999"/>
    <n v="1558.23"/>
    <n v="22125.923651000001"/>
    <n v="1.1040077368203334"/>
    <n v="2.3118990059738409"/>
    <n v="107562.008"/>
    <n v="0.22709868799585817"/>
    <n v="0.47556662288230989"/>
    <n v="0.13686266477100351"/>
    <n v="6.0532827549603985E-2"/>
    <n v="8.6604108257149592E-2"/>
    <n v="0.10677253034653877"/>
    <n v="7.629065212790187E-2"/>
  </r>
  <r>
    <x v="219"/>
    <x v="3"/>
    <x v="18"/>
    <s v="II. Trim"/>
    <n v="14862.999923999998"/>
    <n v="84.034212999999994"/>
    <n v="0"/>
    <n v="9032.39"/>
    <n v="23979.424136999998"/>
    <n v="27121.309999999998"/>
    <n v="51100.734136999992"/>
    <n v="4818.146291"/>
    <n v="477.81071800000001"/>
    <n v="1551.69"/>
    <n v="21794.681145999999"/>
    <n v="1.1002420258578074"/>
    <n v="2.3446424287963747"/>
    <n v="107562.008"/>
    <n v="0.22293581704982671"/>
    <n v="0.47508163046751595"/>
    <n v="0.13818075917660441"/>
    <n v="4.9781593571692317E-2"/>
    <n v="8.0107437466175657E-2"/>
    <n v="9.4257322603523486E-2"/>
    <n v="7.629065212790187E-2"/>
  </r>
  <r>
    <x v="220"/>
    <x v="4"/>
    <x v="18"/>
    <s v="II. Trim"/>
    <n v="14799.452939999997"/>
    <n v="83.896073999999999"/>
    <n v="0"/>
    <n v="8997.23"/>
    <n v="23880.579013999995"/>
    <n v="27016.83"/>
    <n v="50897.409013999997"/>
    <n v="4591.2108449999996"/>
    <n v="565.73770200000001"/>
    <n v="1653.39"/>
    <n v="21693.687560999995"/>
    <n v="1.100807732518998"/>
    <n v="2.3461852149793674"/>
    <n v="107562.008"/>
    <n v="0.22201685760645148"/>
    <n v="0.47319132433823657"/>
    <n v="0.13758996522266484"/>
    <n v="5.1834059333941029E-2"/>
    <n v="7.9950024513159912E-2"/>
    <n v="8.4813438494550031E-2"/>
    <n v="7.629065212790187E-2"/>
  </r>
  <r>
    <x v="221"/>
    <x v="5"/>
    <x v="18"/>
    <s v="II. Trim"/>
    <n v="14910.815106999999"/>
    <n v="84.117752999999993"/>
    <n v="0"/>
    <n v="9062.57"/>
    <n v="24057.502860000001"/>
    <n v="27202.360000000004"/>
    <n v="51259.862860000008"/>
    <n v="4683.1490919999997"/>
    <n v="489.67953499999999"/>
    <n v="1502.45"/>
    <n v="21670.211487"/>
    <n v="1.1101646550349609"/>
    <n v="2.3654528194499114"/>
    <n v="107562.008"/>
    <n v="0.22366171204241558"/>
    <n v="0.47656104430478841"/>
    <n v="0.13862529515997876"/>
    <n v="5.4002167584170424E-2"/>
    <n v="7.7189118501830745E-2"/>
    <n v="8.5986812440572713E-2"/>
    <n v="7.629065212790187E-2"/>
  </r>
  <r>
    <x v="222"/>
    <x v="6"/>
    <x v="18"/>
    <s v="III. Trim"/>
    <n v="15003.073793000001"/>
    <n v="84.147178999999994"/>
    <n v="0"/>
    <n v="8896.2200000000012"/>
    <n v="23983.440972000004"/>
    <n v="27316.23"/>
    <n v="51299.670972000007"/>
    <n v="4587.4555780000001"/>
    <n v="417.64284900000001"/>
    <n v="1568.34"/>
    <n v="21660.659399"/>
    <n v="1.1072350351950615"/>
    <n v="2.368333762469315"/>
    <n v="107562.008"/>
    <n v="0.22297316141587839"/>
    <n v="0.47693113884597621"/>
    <n v="0.13948302074278868"/>
    <n v="5.1337975182938811E-2"/>
    <n v="7.9994812432066631E-2"/>
    <n v="8.906601111600243E-2"/>
    <n v="7.629065212790187E-2"/>
  </r>
  <r>
    <x v="223"/>
    <x v="7"/>
    <x v="18"/>
    <s v="III. Trim"/>
    <n v="15190.490010000001"/>
    <n v="84.150497999999999"/>
    <n v="0"/>
    <n v="9023.2100000000009"/>
    <n v="24297.850508000003"/>
    <n v="27365.49"/>
    <n v="51663.340508000008"/>
    <n v="4492.4617180000005"/>
    <n v="568.73263199999997"/>
    <n v="1551.05"/>
    <n v="21886.884858000001"/>
    <n v="1.1101557241079356"/>
    <n v="2.3604702470537391"/>
    <n v="107562.008"/>
    <n v="0.22589621521383277"/>
    <n v="0.4803121610373805"/>
    <n v="0.14122542236288488"/>
    <n v="5.675318834047105E-2"/>
    <n v="8.1386146962108663E-2"/>
    <n v="8.9431185489753151E-2"/>
    <n v="7.629065212790187E-2"/>
  </r>
  <r>
    <x v="224"/>
    <x v="8"/>
    <x v="18"/>
    <s v="III. Trim"/>
    <n v="15151.679611"/>
    <n v="83.750417999999996"/>
    <n v="0"/>
    <n v="8856.86"/>
    <n v="24092.290029"/>
    <n v="27628.18"/>
    <n v="51720.470029000004"/>
    <n v="4379.4327849999991"/>
    <n v="555.18303100000003"/>
    <n v="1546.43"/>
    <n v="21716.475845000001"/>
    <n v="1.1094014609440881"/>
    <n v="2.3816235377301385"/>
    <n v="107562.008"/>
    <n v="0.22398512706270787"/>
    <n v="0.48084329207576715"/>
    <n v="0.14086460352246305"/>
    <n v="5.7637997707459254E-2"/>
    <n v="8.5229737175040787E-2"/>
    <n v="8.4912426430538535E-2"/>
    <n v="7.629065212790187E-2"/>
  </r>
  <r>
    <x v="225"/>
    <x v="9"/>
    <x v="18"/>
    <s v="IV. Trim"/>
    <n v="15327.624813"/>
    <n v="83.039849000000004"/>
    <n v="0"/>
    <n v="8851.09"/>
    <n v="24261.754661999999"/>
    <n v="27564.620000000003"/>
    <n v="51826.374662000002"/>
    <n v="4285.2681150000008"/>
    <n v="564.54282899999998"/>
    <n v="1533.12"/>
    <n v="21793.595605999999"/>
    <n v="1.1132515763172413"/>
    <n v="2.3780552598549489"/>
    <n v="107562.008"/>
    <n v="0.2255606334719969"/>
    <n v="0.48182788352184724"/>
    <n v="0.14250035954144702"/>
    <n v="4.8025379046730432E-2"/>
    <n v="7.5982733289151172E-2"/>
    <n v="9.1109861247992141E-2"/>
    <n v="7.629065212790187E-2"/>
  </r>
  <r>
    <x v="226"/>
    <x v="10"/>
    <x v="18"/>
    <s v="IV. Trim"/>
    <n v="15346.369073"/>
    <n v="83.534904999999995"/>
    <n v="0"/>
    <n v="9112.7000000000007"/>
    <n v="24542.603977999999"/>
    <n v="27625.08"/>
    <n v="52167.683978000001"/>
    <n v="4238.6327630000005"/>
    <n v="690.14856899999995"/>
    <n v="1526.13"/>
    <n v="21884.815310000002"/>
    <n v="1.1214444184404679"/>
    <n v="2.383738827083572"/>
    <n v="107562.008"/>
    <n v="0.22817167914901698"/>
    <n v="0.48500102357702357"/>
    <n v="0.14267462423163391"/>
    <n v="3.7434995354186373E-2"/>
    <n v="6.823251272801012E-2"/>
    <n v="8.2977151013338357E-2"/>
    <n v="7.629065212790187E-2"/>
  </r>
  <r>
    <x v="227"/>
    <x v="11"/>
    <x v="18"/>
    <s v="IV. Trim"/>
    <n v="15915.865865"/>
    <n v="83.556527000000003"/>
    <n v="0"/>
    <n v="9260.52"/>
    <n v="25259.942392000001"/>
    <n v="28404.800000000003"/>
    <n v="53664.742392"/>
    <n v="4859.4970670000002"/>
    <n v="295.893777"/>
    <n v="1631.4"/>
    <n v="22786.213236000003"/>
    <n v="1.1085625386886024"/>
    <n v="2.3551408843666448"/>
    <n v="107562.008"/>
    <n v="0.23484074778522171"/>
    <n v="0.49891912014137929"/>
    <n v="0.14796921479003999"/>
    <n v="2.9735648627091882E-2"/>
    <n v="5.6584296991657235E-2"/>
    <n v="7.1149312862554881E-2"/>
    <n v="3.1316160942224336E-2"/>
  </r>
  <r>
    <x v="228"/>
    <x v="0"/>
    <x v="19"/>
    <s v="I. Trim"/>
    <n v="15501.354428999999"/>
    <n v="82.699122000000003"/>
    <n v="0"/>
    <n v="9059.66"/>
    <n v="24643.713551000001"/>
    <n v="28229.69"/>
    <n v="52873.403550999996"/>
    <n v="4380.1627480000006"/>
    <n v="722.357213"/>
    <n v="1540.12"/>
    <n v="22226.693511999998"/>
    <n v="1.1087440215835556"/>
    <n v="2.3788245211755905"/>
    <n v="107435.66499999999"/>
    <n v="0.22938112358684615"/>
    <n v="0.49214014313589438"/>
    <n v="0.14428499538770481"/>
    <n v="2.8882197083410555E-2"/>
    <n v="5.9282002236098919E-2"/>
    <n v="6.9634293415773874E-2"/>
    <n v="3.0104770599623576E-2"/>
  </r>
  <r>
    <x v="229"/>
    <x v="1"/>
    <x v="19"/>
    <s v="I. Trim"/>
    <n v="15514.706724"/>
    <n v="82.006207000000003"/>
    <n v="0"/>
    <n v="9304.35"/>
    <n v="24901.062931"/>
    <n v="28515.360000000001"/>
    <n v="53416.422931000001"/>
    <n v="4816.389572"/>
    <n v="725.17491800000005"/>
    <n v="1536.29"/>
    <n v="22674.567421000003"/>
    <n v="1.0981935164918706"/>
    <n v="2.3557857549921102"/>
    <n v="107435.66499999999"/>
    <n v="0.2317765048599085"/>
    <n v="0.49719451106855439"/>
    <n v="0.14440927716135979"/>
    <n v="3.4716607013400846E-2"/>
    <n v="6.1140981665126048E-2"/>
    <n v="6.937952831595906E-2"/>
    <n v="3.0104770599623576E-2"/>
  </r>
  <r>
    <x v="230"/>
    <x v="2"/>
    <x v="19"/>
    <s v="I. Trim"/>
    <n v="15616.165864999999"/>
    <n v="80.450565999999995"/>
    <n v="0"/>
    <n v="9299.27"/>
    <n v="24995.886430999999"/>
    <n v="28751.17"/>
    <n v="53747.056430999997"/>
    <n v="3525.4169549999997"/>
    <n v="600.81577700000003"/>
    <n v="1473.03"/>
    <n v="21295.879162999998"/>
    <n v="1.1737428748388321"/>
    <n v="2.523824258187072"/>
    <n v="107435.66499999999"/>
    <n v="0.23265911213934404"/>
    <n v="0.50027201331140825"/>
    <n v="0.14535364829733219"/>
    <n v="2.3281249917132429E-2"/>
    <n v="5.0713752115934652E-2"/>
    <n v="6.0792694967389371E-2"/>
    <n v="3.0104770599623576E-2"/>
  </r>
  <r>
    <x v="231"/>
    <x v="3"/>
    <x v="19"/>
    <s v="II. Trim"/>
    <n v="15794.425191999999"/>
    <n v="81.187765999999996"/>
    <n v="0"/>
    <n v="9007.7799999999988"/>
    <n v="24883.392957999997"/>
    <n v="29128.430000000004"/>
    <n v="54011.822958000004"/>
    <n v="4415.6517530000001"/>
    <n v="477.08845000000002"/>
    <n v="1529.41"/>
    <n v="22297.763160999995"/>
    <n v="1.1159591560072899"/>
    <n v="2.4222978138215061"/>
    <n v="107435.66499999999"/>
    <n v="0.2316120345883278"/>
    <n v="0.50273643261760426"/>
    <n v="0.14701286757986745"/>
    <n v="3.7697686809967434E-2"/>
    <n v="5.6967651642644501E-2"/>
    <n v="6.2667380257197092E-2"/>
    <n v="3.0104770599623576E-2"/>
  </r>
  <r>
    <x v="232"/>
    <x v="4"/>
    <x v="19"/>
    <s v="II. Trim"/>
    <n v="15811.218258999999"/>
    <n v="80.683116999999996"/>
    <n v="0"/>
    <n v="8803.39"/>
    <n v="24695.291376000001"/>
    <n v="29313.86"/>
    <n v="54009.151376000002"/>
    <n v="4657.3656179999998"/>
    <n v="623.74738300000001"/>
    <n v="1486.35"/>
    <n v="22659.364376999998"/>
    <n v="1.0898492546007397"/>
    <n v="2.3835245542377645"/>
    <n v="107435.66499999999"/>
    <n v="0.22986120461952744"/>
    <n v="0.50271156581010601"/>
    <n v="0.14716917570156987"/>
    <n v="3.4116105875086955E-2"/>
    <n v="6.1137539656371809E-2"/>
    <n v="6.8365048566450648E-2"/>
    <n v="3.0104770599623576E-2"/>
  </r>
  <r>
    <x v="233"/>
    <x v="5"/>
    <x v="19"/>
    <s v="II. Trim"/>
    <n v="15845.231853999998"/>
    <n v="80.756315999999998"/>
    <n v="0"/>
    <n v="8794.5499999999993"/>
    <n v="24720.53817"/>
    <n v="29550.749999999996"/>
    <n v="54271.28817"/>
    <n v="4470.4990520000001"/>
    <n v="441.827788"/>
    <n v="1452.47"/>
    <n v="22290.78501"/>
    <n v="1.1090025837542274"/>
    <n v="2.4346961376933578"/>
    <n v="107435.66499999999"/>
    <n v="0.23009619915323279"/>
    <n v="0.50515150783494478"/>
    <n v="0.14748577070752061"/>
    <n v="2.7560437750271172E-2"/>
    <n v="5.8748212382556231E-2"/>
    <n v="6.2667046723779096E-2"/>
    <n v="3.0104770599623576E-2"/>
  </r>
  <r>
    <x v="234"/>
    <x v="6"/>
    <x v="19"/>
    <s v="III. Trim"/>
    <n v="15891.792200999998"/>
    <n v="79.174469999999999"/>
    <n v="0"/>
    <n v="8950.42"/>
    <n v="24921.386671"/>
    <n v="29758.73"/>
    <n v="54680.116670999996"/>
    <n v="4549.2768919999999"/>
    <n v="551.72944099999995"/>
    <n v="1421.8"/>
    <n v="22493.773003999995"/>
    <n v="1.107923809250156"/>
    <n v="2.4309001722955239"/>
    <n v="107435.66499999999"/>
    <n v="0.2319656761188196"/>
    <n v="0.50895684101736605"/>
    <n v="0.14791914957663266"/>
    <n v="3.9108053764888018E-2"/>
    <n v="6.5896050304983023E-2"/>
    <n v="5.9235755303333137E-2"/>
    <n v="3.0104770599623576E-2"/>
  </r>
  <r>
    <x v="235"/>
    <x v="7"/>
    <x v="19"/>
    <s v="III. Trim"/>
    <n v="16135.621642"/>
    <n v="79.654212000000001"/>
    <n v="0"/>
    <n v="8818.66"/>
    <n v="25033.935853999999"/>
    <n v="30338.050000000003"/>
    <n v="55371.985853999999"/>
    <n v="4846.2351300000009"/>
    <n v="447.69799999999998"/>
    <n v="1381.01"/>
    <n v="22890.218983999999"/>
    <n v="1.0936520909432292"/>
    <n v="2.4190238587365362"/>
    <n v="107435.66499999999"/>
    <n v="0.23301327221272378"/>
    <n v="0.51539668744080469"/>
    <n v="0.1501886886631176"/>
    <n v="3.0294257747517372E-2"/>
    <n v="7.1784853815747951E-2"/>
    <n v="6.2218640174070305E-2"/>
    <n v="3.0104770599623576E-2"/>
  </r>
  <r>
    <x v="236"/>
    <x v="8"/>
    <x v="19"/>
    <s v="III. Trim"/>
    <n v="16047.572733000001"/>
    <n v="79.739293000000004"/>
    <n v="0"/>
    <n v="8861.69"/>
    <n v="24989.002026000002"/>
    <n v="30171.340000000004"/>
    <n v="55160.342026000006"/>
    <n v="3892.5583050000005"/>
    <n v="658.62508500000001"/>
    <n v="1407.1"/>
    <n v="22085.595416"/>
    <n v="1.1314615501783853"/>
    <n v="2.4975709727091564"/>
    <n v="107435.66499999999"/>
    <n v="0.23259503281335861"/>
    <n v="0.51342672869386541"/>
    <n v="0.14936913857237261"/>
    <n v="3.7219873906574552E-2"/>
    <n v="6.6508908273092748E-2"/>
    <n v="5.9128304254109976E-2"/>
    <n v="3.0104770599623576E-2"/>
  </r>
  <r>
    <x v="237"/>
    <x v="9"/>
    <x v="19"/>
    <s v="IV. Trim"/>
    <n v="16394.297361000001"/>
    <n v="80.421372000000005"/>
    <n v="0"/>
    <n v="8735.119999999999"/>
    <n v="25209.838733000001"/>
    <n v="30562.48"/>
    <n v="55772.318733"/>
    <n v="4227.4200340000007"/>
    <n v="537.54445699999997"/>
    <n v="1435.84"/>
    <n v="22675.523224000004"/>
    <n v="1.1117643674178883"/>
    <n v="2.4595824397105868"/>
    <n v="107435.66499999999"/>
    <n v="0.23465055792226913"/>
    <n v="0.51912294425691885"/>
    <n v="0.15259641536169577"/>
    <n v="3.9077308472043049E-2"/>
    <n v="7.6137759909593594E-2"/>
    <n v="6.9591509513940553E-2"/>
    <n v="3.0104770599623576E-2"/>
  </r>
  <r>
    <x v="238"/>
    <x v="10"/>
    <x v="19"/>
    <s v="IV. Trim"/>
    <n v="16390.894356000001"/>
    <n v="78.685244999999995"/>
    <n v="0"/>
    <n v="8894.41"/>
    <n v="25363.989601000001"/>
    <n v="30737.049999999996"/>
    <n v="56101.039600999997"/>
    <n v="4267.2427070000003"/>
    <n v="673.595462"/>
    <n v="1399.48"/>
    <n v="22809.897770000003"/>
    <n v="1.1119729626477848"/>
    <n v="2.4595042102637179"/>
    <n v="107435.66499999999"/>
    <n v="0.23608537817492917"/>
    <n v="0.52218264391996827"/>
    <n v="0.15256474054495778"/>
    <n v="3.346774546565201E-2"/>
    <n v="7.539831794447216E-2"/>
    <n v="6.8063349580045784E-2"/>
    <n v="3.0104770599623576E-2"/>
  </r>
  <r>
    <x v="239"/>
    <x v="11"/>
    <x v="19"/>
    <s v="IV. Trim"/>
    <n v="16966.231065"/>
    <n v="80.509586999999996"/>
    <n v="0"/>
    <n v="9150"/>
    <n v="26196.740652"/>
    <n v="31770.989999999994"/>
    <n v="57967.730651999998"/>
    <n v="4377.4444569999996"/>
    <n v="492.87675300000001"/>
    <n v="1499.94"/>
    <n v="23417.001861999997"/>
    <n v="1.118706007130265"/>
    <n v="2.4754548423240847"/>
    <n v="107435.66499999999"/>
    <n v="0.24383653837857291"/>
    <n v="0.53955761014743109"/>
    <n v="0.1579199148159971"/>
    <n v="3.7086318149984754E-2"/>
    <n v="8.0182780503600393E-2"/>
    <n v="6.5994851232682228E-2"/>
    <n v="-1.1746061862289991E-3"/>
  </r>
  <r>
    <x v="240"/>
    <x v="0"/>
    <x v="20"/>
    <s v="I. Trim"/>
    <n v="16682.279209"/>
    <n v="80.708488000000003"/>
    <n v="0"/>
    <n v="8952.66"/>
    <n v="25715.647697"/>
    <n v="31878.85"/>
    <n v="57594.497696999999"/>
    <n v="4533.9289340000005"/>
    <n v="692.17860900000005"/>
    <n v="1396.31"/>
    <n v="23385.40524"/>
    <n v="1.0996451604359712"/>
    <n v="2.4628394122709674"/>
    <n v="96512.457999999999"/>
    <n v="0.2664489976724041"/>
    <n v="0.59675713260768881"/>
    <n v="0.17285104487754316"/>
    <n v="4.3497265287621545E-2"/>
    <n v="8.9290528487468768E-2"/>
    <n v="7.618203850566263E-2"/>
    <n v="-0.10272725663507509"/>
  </r>
  <r>
    <x v="241"/>
    <x v="1"/>
    <x v="20"/>
    <s v="I. Trim"/>
    <n v="16683.729610999999"/>
    <n v="79.478054"/>
    <n v="0"/>
    <n v="9373.3000000000011"/>
    <n v="26136.507664999997"/>
    <n v="32050.899999999998"/>
    <n v="58187.407664999992"/>
    <n v="4957.7582229999998"/>
    <n v="622.49820699999998"/>
    <n v="1473.58"/>
    <n v="23817.044094999997"/>
    <n v="1.0973867101537984"/>
    <n v="2.4430994641024952"/>
    <n v="96512.457999999999"/>
    <n v="0.27080967790707389"/>
    <n v="0.6029004842566541"/>
    <n v="0.17286607300997348"/>
    <n v="4.9614136449651625E-2"/>
    <n v="8.9316814421715351E-2"/>
    <n v="7.5349338392044274E-2"/>
    <n v="-0.10272725663507509"/>
  </r>
  <r>
    <x v="242"/>
    <x v="2"/>
    <x v="20"/>
    <s v="I. Trim"/>
    <n v="17135.946092999995"/>
    <n v="79.441698000000002"/>
    <n v="0"/>
    <n v="9103.8900000000012"/>
    <n v="26319.277790999993"/>
    <n v="31577.62"/>
    <n v="57896.897790999996"/>
    <n v="4602.6557700000003"/>
    <n v="420.15372500000001"/>
    <n v="1557.8"/>
    <n v="23795.997285999994"/>
    <n v="1.1060380228940661"/>
    <n v="2.4330519580729124"/>
    <n v="96512.457999999999"/>
    <n v="0.27270342437035427"/>
    <n v="0.59989040783729697"/>
    <n v="0.17755164926998332"/>
    <n v="5.2944366012109834E-2"/>
    <n v="7.721057924962893E-2"/>
    <n v="9.7320958367010491E-2"/>
    <n v="-0.10272725663507509"/>
  </r>
  <r>
    <x v="243"/>
    <x v="3"/>
    <x v="20"/>
    <s v="II. Trim"/>
    <n v="17848.067450999995"/>
    <n v="79.834782000000004"/>
    <n v="0"/>
    <n v="8787.4599999999991"/>
    <n v="26715.362232999996"/>
    <n v="31748.570000000003"/>
    <n v="58463.932233"/>
    <n v="5377.5899429999999"/>
    <n v="242.110367"/>
    <n v="1595.85"/>
    <n v="25143.452542999996"/>
    <n v="1.0625176549366775"/>
    <n v="2.3252149693052599"/>
    <n v="96512.457999999999"/>
    <n v="0.27680739654356329"/>
    <n v="0.60576565393246951"/>
    <n v="0.18493019264932611"/>
    <n v="7.3622165517866822E-2"/>
    <n v="8.2428420874851582E-2"/>
    <n v="0.13002323503613056"/>
    <n v="-0.10272725663507509"/>
  </r>
  <r>
    <x v="244"/>
    <x v="4"/>
    <x v="20"/>
    <s v="II. Trim"/>
    <n v="18152.699810999995"/>
    <n v="79.851141999999996"/>
    <n v="0"/>
    <n v="8905.93"/>
    <n v="27138.480952999995"/>
    <n v="31811.48"/>
    <n v="58949.960952999994"/>
    <n v="5634.3167030000004"/>
    <n v="336.13800700000002"/>
    <n v="1873.35"/>
    <n v="26076.355662999995"/>
    <n v="1.0407313546312402"/>
    <n v="2.2606671620392373"/>
    <n v="96512.457999999999"/>
    <n v="0.28119148051332393"/>
    <n v="0.61080157085005538"/>
    <n v="0.1880865971831325"/>
    <n v="9.8933417703036097E-2"/>
    <n v="9.1480970374874904E-2"/>
    <n v="0.14808988868819051"/>
    <n v="-0.10272725663507509"/>
  </r>
  <r>
    <x v="245"/>
    <x v="5"/>
    <x v="20"/>
    <s v="II. Trim"/>
    <n v="18209.894039999996"/>
    <n v="80.086129"/>
    <n v="0"/>
    <n v="9111.0800000000017"/>
    <n v="27401.060168999997"/>
    <n v="31992.94"/>
    <n v="59394.000168999992"/>
    <n v="5531.5634639999998"/>
    <n v="412.02777800000001"/>
    <n v="1904.73"/>
    <n v="25776.474821999993"/>
    <n v="1.0630258931145011"/>
    <n v="2.3041940598606501"/>
    <n v="96512.457999999999"/>
    <n v="0.28391215742324166"/>
    <n v="0.6154024195404908"/>
    <n v="0.18867920698900856"/>
    <n v="0.10843299529186567"/>
    <n v="9.4390831169393952E-2"/>
    <n v="0.14923493753756967"/>
    <n v="-0.10272725663507509"/>
  </r>
  <r>
    <x v="246"/>
    <x v="12"/>
    <x v="21"/>
    <m/>
    <m/>
    <m/>
    <m/>
    <m/>
    <m/>
    <m/>
    <m/>
    <m/>
    <m/>
    <m/>
    <m/>
    <m/>
    <m/>
    <m/>
    <m/>
    <m/>
    <m/>
    <m/>
    <m/>
    <m/>
    <m/>
  </r>
  <r>
    <x v="246"/>
    <x v="12"/>
    <x v="21"/>
    <m/>
    <m/>
    <m/>
    <m/>
    <m/>
    <m/>
    <m/>
    <m/>
    <m/>
    <m/>
    <m/>
    <m/>
    <m/>
    <m/>
    <m/>
    <m/>
    <m/>
    <m/>
    <m/>
    <m/>
    <m/>
    <m/>
  </r>
  <r>
    <x v="246"/>
    <x v="12"/>
    <x v="21"/>
    <m/>
    <m/>
    <m/>
    <m/>
    <m/>
    <m/>
    <m/>
    <m/>
    <m/>
    <m/>
    <m/>
    <m/>
    <m/>
    <m/>
    <m/>
    <m/>
    <m/>
    <m/>
    <m/>
    <m/>
    <m/>
    <m/>
  </r>
</pivotCacheRecords>
</file>

<file path=xl/pivotCache/pivotCacheRecords3.xml><?xml version="1.0" encoding="utf-8"?>
<pivotCacheRecords xmlns="http://schemas.openxmlformats.org/spreadsheetml/2006/main" xmlns:r="http://schemas.openxmlformats.org/officeDocument/2006/relationships" count="141">
  <r>
    <x v="0"/>
    <x v="0"/>
    <n v="1"/>
    <m/>
    <m/>
    <n v="0"/>
  </r>
  <r>
    <x v="1"/>
    <x v="0"/>
    <n v="2"/>
    <n v="416.8388483"/>
    <m/>
    <n v="416.8388483"/>
  </r>
  <r>
    <x v="2"/>
    <x v="0"/>
    <n v="3"/>
    <n v="408.20273387999998"/>
    <m/>
    <n v="408.20273387999998"/>
  </r>
  <r>
    <x v="3"/>
    <x v="0"/>
    <n v="4"/>
    <n v="409.32152279000002"/>
    <m/>
    <n v="409.32152279000002"/>
  </r>
  <r>
    <x v="4"/>
    <x v="0"/>
    <n v="5"/>
    <n v="408.55715866000003"/>
    <m/>
    <n v="408.55715866000003"/>
  </r>
  <r>
    <x v="5"/>
    <x v="0"/>
    <n v="6"/>
    <n v="408.49680595000001"/>
    <m/>
    <n v="408.49680595000001"/>
  </r>
  <r>
    <x v="6"/>
    <x v="0"/>
    <n v="7"/>
    <n v="408.80749943000001"/>
    <m/>
    <n v="408.80749943000001"/>
  </r>
  <r>
    <x v="7"/>
    <x v="0"/>
    <n v="8"/>
    <n v="405.49180095999998"/>
    <m/>
    <n v="405.49180095999998"/>
  </r>
  <r>
    <x v="8"/>
    <x v="0"/>
    <n v="9"/>
    <n v="414.60614457999998"/>
    <m/>
    <n v="414.60614457999998"/>
  </r>
  <r>
    <x v="9"/>
    <x v="0"/>
    <n v="10"/>
    <n v="417.73292105000002"/>
    <m/>
    <n v="417.73292105000002"/>
  </r>
  <r>
    <x v="10"/>
    <x v="0"/>
    <n v="11"/>
    <n v="416.68332522000003"/>
    <m/>
    <n v="416.68332522000003"/>
  </r>
  <r>
    <x v="11"/>
    <x v="0"/>
    <n v="12"/>
    <n v="421.62247785"/>
    <m/>
    <n v="421.62247785"/>
  </r>
  <r>
    <x v="12"/>
    <x v="1"/>
    <n v="1"/>
    <n v="474.20839845"/>
    <m/>
    <n v="474.20839845"/>
  </r>
  <r>
    <x v="13"/>
    <x v="1"/>
    <n v="2"/>
    <n v="484.64147930000001"/>
    <m/>
    <n v="484.64147930000001"/>
  </r>
  <r>
    <x v="14"/>
    <x v="1"/>
    <n v="3"/>
    <n v="490.91547047"/>
    <m/>
    <n v="490.91547047"/>
  </r>
  <r>
    <x v="15"/>
    <x v="1"/>
    <n v="4"/>
    <n v="495.84706108"/>
    <m/>
    <n v="495.84706108"/>
  </r>
  <r>
    <x v="16"/>
    <x v="1"/>
    <n v="5"/>
    <n v="503.82588089999996"/>
    <m/>
    <n v="503.82588089999996"/>
  </r>
  <r>
    <x v="17"/>
    <x v="1"/>
    <n v="6"/>
    <n v="509.18238070000001"/>
    <m/>
    <n v="509.18238070000001"/>
  </r>
  <r>
    <x v="18"/>
    <x v="1"/>
    <n v="7"/>
    <n v="513.55956107999998"/>
    <m/>
    <n v="513.55956107999998"/>
  </r>
  <r>
    <x v="19"/>
    <x v="1"/>
    <n v="8"/>
    <n v="516.98770368999999"/>
    <m/>
    <n v="516.98770368999999"/>
  </r>
  <r>
    <x v="20"/>
    <x v="1"/>
    <n v="9"/>
    <n v="520.28017921000003"/>
    <m/>
    <n v="520.28017921000003"/>
  </r>
  <r>
    <x v="21"/>
    <x v="1"/>
    <n v="10"/>
    <n v="524.63615992999996"/>
    <m/>
    <n v="524.63615992999996"/>
  </r>
  <r>
    <x v="22"/>
    <x v="1"/>
    <n v="11"/>
    <n v="526.91671527999995"/>
    <m/>
    <n v="526.91671527999995"/>
  </r>
  <r>
    <x v="23"/>
    <x v="1"/>
    <n v="12"/>
    <n v="531.37184589999993"/>
    <m/>
    <n v="531.37184589999993"/>
  </r>
  <r>
    <x v="24"/>
    <x v="2"/>
    <n v="1"/>
    <n v="593.74504227"/>
    <m/>
    <n v="593.74504227"/>
  </r>
  <r>
    <x v="25"/>
    <x v="2"/>
    <n v="2"/>
    <n v="594.36797510000008"/>
    <m/>
    <n v="594.36797510000008"/>
  </r>
  <r>
    <x v="26"/>
    <x v="2"/>
    <n v="3"/>
    <n v="594.22446001000003"/>
    <m/>
    <n v="594.22446001000003"/>
  </r>
  <r>
    <x v="27"/>
    <x v="2"/>
    <n v="4"/>
    <n v="607.61553987000002"/>
    <m/>
    <n v="607.61553987000002"/>
  </r>
  <r>
    <x v="28"/>
    <x v="2"/>
    <n v="5"/>
    <n v="623.33773265999992"/>
    <m/>
    <n v="623.33773265999992"/>
  </r>
  <r>
    <x v="29"/>
    <x v="2"/>
    <n v="6"/>
    <n v="626.72861478999994"/>
    <m/>
    <n v="626.72861478999994"/>
  </r>
  <r>
    <x v="30"/>
    <x v="2"/>
    <n v="7"/>
    <n v="631.58390097000006"/>
    <m/>
    <n v="631.58390097000006"/>
  </r>
  <r>
    <x v="31"/>
    <x v="2"/>
    <n v="8"/>
    <n v="637.76348157000007"/>
    <m/>
    <n v="637.76348157000007"/>
  </r>
  <r>
    <x v="32"/>
    <x v="2"/>
    <n v="9"/>
    <n v="644.11309320999999"/>
    <m/>
    <n v="644.11309320999999"/>
  </r>
  <r>
    <x v="33"/>
    <x v="2"/>
    <n v="10"/>
    <n v="651.58244427"/>
    <m/>
    <n v="651.58244427"/>
  </r>
  <r>
    <x v="34"/>
    <x v="2"/>
    <n v="11"/>
    <n v="661.36889336000002"/>
    <m/>
    <n v="661.36889336000002"/>
  </r>
  <r>
    <x v="35"/>
    <x v="2"/>
    <n v="12"/>
    <n v="660.35363495000001"/>
    <m/>
    <n v="660.35363495000001"/>
  </r>
  <r>
    <x v="36"/>
    <x v="3"/>
    <n v="1"/>
    <n v="724.46907838000004"/>
    <m/>
    <n v="724.46907838000004"/>
  </r>
  <r>
    <x v="37"/>
    <x v="3"/>
    <n v="2"/>
    <n v="736.73773955999991"/>
    <m/>
    <n v="736.73773955999991"/>
  </r>
  <r>
    <x v="38"/>
    <x v="3"/>
    <n v="3"/>
    <n v="744.13805367999998"/>
    <m/>
    <n v="744.13805367999998"/>
  </r>
  <r>
    <x v="39"/>
    <x v="3"/>
    <n v="4"/>
    <n v="756.83960171000001"/>
    <m/>
    <n v="756.83960171000001"/>
  </r>
  <r>
    <x v="40"/>
    <x v="3"/>
    <n v="5"/>
    <n v="769.45816755999999"/>
    <m/>
    <n v="769.45816755999999"/>
  </r>
  <r>
    <x v="41"/>
    <x v="3"/>
    <n v="6"/>
    <n v="770.24427376999995"/>
    <m/>
    <n v="770.24427376999995"/>
  </r>
  <r>
    <x v="42"/>
    <x v="3"/>
    <n v="7"/>
    <n v="769.22456030000001"/>
    <m/>
    <n v="769.22456030000001"/>
  </r>
  <r>
    <x v="43"/>
    <x v="3"/>
    <n v="8"/>
    <n v="766.23344632999999"/>
    <m/>
    <n v="766.23344632999999"/>
  </r>
  <r>
    <x v="44"/>
    <x v="3"/>
    <n v="9"/>
    <n v="764.90432938999993"/>
    <m/>
    <n v="764.90432938999993"/>
  </r>
  <r>
    <x v="45"/>
    <x v="3"/>
    <n v="10"/>
    <n v="1197.3902267400001"/>
    <m/>
    <n v="1197.3902267400001"/>
  </r>
  <r>
    <x v="46"/>
    <x v="3"/>
    <n v="11"/>
    <n v="1196.54315449"/>
    <m/>
    <n v="1196.54315449"/>
  </r>
  <r>
    <x v="47"/>
    <x v="3"/>
    <n v="12"/>
    <n v="1214.1889382300001"/>
    <m/>
    <n v="1214.1889382300001"/>
  </r>
  <r>
    <x v="48"/>
    <x v="4"/>
    <n v="1"/>
    <n v="1535.14742609"/>
    <m/>
    <n v="1535.14742609"/>
  </r>
  <r>
    <x v="49"/>
    <x v="4"/>
    <n v="2"/>
    <n v="1550.7652149600001"/>
    <m/>
    <n v="1550.7652149600001"/>
  </r>
  <r>
    <x v="50"/>
    <x v="4"/>
    <n v="3"/>
    <n v="1545.4290605799999"/>
    <m/>
    <n v="1545.4290605799999"/>
  </r>
  <r>
    <x v="51"/>
    <x v="4"/>
    <n v="4"/>
    <n v="1564.13258434"/>
    <m/>
    <n v="1564.13258434"/>
  </r>
  <r>
    <x v="52"/>
    <x v="4"/>
    <n v="5"/>
    <n v="1570.3806640299999"/>
    <m/>
    <n v="1570.3806640299999"/>
  </r>
  <r>
    <x v="53"/>
    <x v="4"/>
    <n v="6"/>
    <n v="1569.6275986099999"/>
    <m/>
    <n v="1569.6275986099999"/>
  </r>
  <r>
    <x v="54"/>
    <x v="4"/>
    <n v="7"/>
    <n v="1578.0319554800001"/>
    <m/>
    <n v="1578.0319554800001"/>
  </r>
  <r>
    <x v="55"/>
    <x v="4"/>
    <n v="8"/>
    <n v="1585.5654089000002"/>
    <m/>
    <n v="1585.5654089000002"/>
  </r>
  <r>
    <x v="56"/>
    <x v="4"/>
    <n v="9"/>
    <n v="1595.8786714"/>
    <m/>
    <n v="1595.8786714"/>
  </r>
  <r>
    <x v="57"/>
    <x v="4"/>
    <n v="10"/>
    <n v="1605.7370471099998"/>
    <m/>
    <n v="1605.7370471099998"/>
  </r>
  <r>
    <x v="58"/>
    <x v="4"/>
    <n v="11"/>
    <n v="1609.55246302"/>
    <m/>
    <n v="1609.55246302"/>
  </r>
  <r>
    <x v="59"/>
    <x v="4"/>
    <n v="12"/>
    <n v="1642.7457775999999"/>
    <m/>
    <n v="1642.7457775999999"/>
  </r>
  <r>
    <x v="60"/>
    <x v="5"/>
    <n v="1"/>
    <n v="2036.3101276500001"/>
    <m/>
    <n v="2036.3101276500001"/>
  </r>
  <r>
    <x v="61"/>
    <x v="5"/>
    <n v="2"/>
    <n v="2045.61943195"/>
    <m/>
    <n v="2045.61943195"/>
  </r>
  <r>
    <x v="62"/>
    <x v="5"/>
    <n v="3"/>
    <n v="2031.7799864799999"/>
    <m/>
    <n v="2031.7799864799999"/>
  </r>
  <r>
    <x v="63"/>
    <x v="5"/>
    <n v="4"/>
    <n v="2041.85634736"/>
    <m/>
    <n v="2041.85634736"/>
  </r>
  <r>
    <x v="64"/>
    <x v="5"/>
    <n v="5"/>
    <n v="2054.3312614400002"/>
    <m/>
    <n v="2054.3312614400002"/>
  </r>
  <r>
    <x v="65"/>
    <x v="5"/>
    <n v="6"/>
    <n v="2051.3030719799999"/>
    <m/>
    <n v="2051.3030719799999"/>
  </r>
  <r>
    <x v="66"/>
    <x v="5"/>
    <n v="7"/>
    <n v="2068.4856493100001"/>
    <m/>
    <n v="2068.4856493100001"/>
  </r>
  <r>
    <x v="67"/>
    <x v="5"/>
    <n v="8"/>
    <n v="2082.93597946"/>
    <m/>
    <n v="2082.93597946"/>
  </r>
  <r>
    <x v="68"/>
    <x v="5"/>
    <n v="9"/>
    <n v="2099.0225179399999"/>
    <m/>
    <n v="2099.0225179399999"/>
  </r>
  <r>
    <x v="69"/>
    <x v="5"/>
    <n v="10"/>
    <n v="2101.4286744400001"/>
    <m/>
    <n v="2101.4286744400001"/>
  </r>
  <r>
    <x v="70"/>
    <x v="5"/>
    <n v="11"/>
    <n v="2097.0339562300001"/>
    <m/>
    <n v="2097.0339562300001"/>
  </r>
  <r>
    <x v="71"/>
    <x v="5"/>
    <n v="12"/>
    <n v="2114.92788922"/>
    <m/>
    <n v="2114.92788922"/>
  </r>
  <r>
    <x v="72"/>
    <x v="6"/>
    <n v="1"/>
    <n v="2509.0012653000003"/>
    <m/>
    <n v="2509.0012653000003"/>
  </r>
  <r>
    <x v="73"/>
    <x v="6"/>
    <n v="2"/>
    <n v="2505.27631299"/>
    <m/>
    <n v="2505.27631299"/>
  </r>
  <r>
    <x v="74"/>
    <x v="6"/>
    <n v="3"/>
    <n v="2467.3046843299999"/>
    <m/>
    <n v="2467.3046843299999"/>
  </r>
  <r>
    <x v="75"/>
    <x v="6"/>
    <n v="4"/>
    <n v="2446.08419022"/>
    <m/>
    <n v="2446.08419022"/>
  </r>
  <r>
    <x v="76"/>
    <x v="6"/>
    <n v="5"/>
    <n v="2450.1575868499999"/>
    <m/>
    <n v="2450.1575868499999"/>
  </r>
  <r>
    <x v="77"/>
    <x v="6"/>
    <n v="6"/>
    <n v="2391.9145135700001"/>
    <m/>
    <n v="2391.9145135700001"/>
  </r>
  <r>
    <x v="78"/>
    <x v="6"/>
    <n v="7"/>
    <n v="2362.8325588299999"/>
    <m/>
    <n v="2362.8325588299999"/>
  </r>
  <r>
    <x v="79"/>
    <x v="6"/>
    <n v="8"/>
    <n v="2336.5841216100002"/>
    <m/>
    <n v="2336.5841216100002"/>
  </r>
  <r>
    <x v="80"/>
    <x v="6"/>
    <n v="9"/>
    <n v="2311.2893493899996"/>
    <m/>
    <n v="2311.2893493899996"/>
  </r>
  <r>
    <x v="81"/>
    <x v="6"/>
    <n v="10"/>
    <n v="2270.5033367300002"/>
    <m/>
    <n v="2270.5033367300002"/>
  </r>
  <r>
    <x v="82"/>
    <x v="6"/>
    <n v="11"/>
    <n v="2240.9412491900002"/>
    <m/>
    <n v="2240.9412491900002"/>
  </r>
  <r>
    <x v="83"/>
    <x v="6"/>
    <n v="12"/>
    <n v="2233.2556846900002"/>
    <m/>
    <n v="2233.2556846900002"/>
  </r>
  <r>
    <x v="84"/>
    <x v="7"/>
    <n v="1"/>
    <n v="2238.1382092800004"/>
    <m/>
    <n v="2238.1382092800004"/>
  </r>
  <r>
    <x v="85"/>
    <x v="7"/>
    <n v="2"/>
    <n v="2234.538935"/>
    <m/>
    <n v="2234.538935"/>
  </r>
  <r>
    <x v="86"/>
    <x v="7"/>
    <n v="3"/>
    <n v="2269.7239558400001"/>
    <m/>
    <n v="2269.7239558400001"/>
  </r>
  <r>
    <x v="87"/>
    <x v="7"/>
    <n v="4"/>
    <n v="2291.6111083699998"/>
    <m/>
    <n v="2291.6111083699998"/>
  </r>
  <r>
    <x v="88"/>
    <x v="7"/>
    <n v="5"/>
    <n v="2326.05742925"/>
    <m/>
    <n v="2326.05742925"/>
  </r>
  <r>
    <x v="89"/>
    <x v="7"/>
    <n v="6"/>
    <n v="2308.9351782799999"/>
    <m/>
    <n v="2308.9351782799999"/>
  </r>
  <r>
    <x v="90"/>
    <x v="7"/>
    <n v="7"/>
    <n v="2312.1996828299998"/>
    <m/>
    <n v="2312.1996828299998"/>
  </r>
  <r>
    <x v="91"/>
    <x v="7"/>
    <n v="8"/>
    <n v="2328.8514827499998"/>
    <m/>
    <n v="2328.8514827499998"/>
  </r>
  <r>
    <x v="92"/>
    <x v="7"/>
    <n v="9"/>
    <n v="2359.6679376099996"/>
    <m/>
    <n v="2359.6679376099996"/>
  </r>
  <r>
    <x v="93"/>
    <x v="7"/>
    <n v="10"/>
    <n v="2349.5971739400002"/>
    <m/>
    <n v="2349.5971739400002"/>
  </r>
  <r>
    <x v="94"/>
    <x v="7"/>
    <n v="11"/>
    <n v="2390.3517867399996"/>
    <m/>
    <n v="2390.3517867399996"/>
  </r>
  <r>
    <x v="95"/>
    <x v="7"/>
    <n v="12"/>
    <n v="2390.8842461300001"/>
    <m/>
    <n v="2390.8842461300001"/>
  </r>
  <r>
    <x v="96"/>
    <x v="8"/>
    <n v="1"/>
    <n v="2452.6584925799998"/>
    <n v="93.795736120000001"/>
    <n v="2546.4542286999999"/>
  </r>
  <r>
    <x v="97"/>
    <x v="8"/>
    <n v="2"/>
    <n v="2452.6584925799998"/>
    <n v="93.795736120000001"/>
    <n v="2546.4542286999999"/>
  </r>
  <r>
    <x v="98"/>
    <x v="8"/>
    <n v="3"/>
    <n v="2490.6999892800004"/>
    <n v="96.685230610000005"/>
    <n v="2587.3852198900004"/>
  </r>
  <r>
    <x v="99"/>
    <x v="8"/>
    <n v="4"/>
    <n v="2511.81371386"/>
    <n v="97.797379819999989"/>
    <n v="2609.6110936800001"/>
  </r>
  <r>
    <x v="100"/>
    <x v="8"/>
    <n v="5"/>
    <n v="2536.7190152399999"/>
    <n v="99.480679299999991"/>
    <n v="2636.1996945399997"/>
  </r>
  <r>
    <x v="101"/>
    <x v="8"/>
    <n v="6"/>
    <n v="2498.2560263200003"/>
    <n v="101.14331326"/>
    <n v="2599.3993395800003"/>
  </r>
  <r>
    <x v="102"/>
    <x v="8"/>
    <n v="7"/>
    <n v="2504.8671460300002"/>
    <n v="102.3671523"/>
    <n v="2607.23429833"/>
  </r>
  <r>
    <x v="103"/>
    <x v="8"/>
    <n v="8"/>
    <n v="2506.07264553"/>
    <n v="103.63207375"/>
    <n v="2609.7047192800001"/>
  </r>
  <r>
    <x v="104"/>
    <x v="8"/>
    <n v="9"/>
    <n v="2490.7245628999999"/>
    <n v="104.37175793"/>
    <n v="2595.09632083"/>
  </r>
  <r>
    <x v="105"/>
    <x v="8"/>
    <n v="10"/>
    <n v="2479.3329874999999"/>
    <n v="105.25193059999999"/>
    <n v="2584.5849180999999"/>
  </r>
  <r>
    <x v="106"/>
    <x v="8"/>
    <n v="11"/>
    <n v="2475.90820072"/>
    <n v="106.03868996"/>
    <n v="2581.9468906799998"/>
  </r>
  <r>
    <x v="107"/>
    <x v="8"/>
    <n v="12"/>
    <n v="2517.2191362199997"/>
    <n v="107.91648574"/>
    <n v="2625.1356219599998"/>
  </r>
  <r>
    <x v="108"/>
    <x v="9"/>
    <n v="1"/>
    <n v="2588.7140908299998"/>
    <n v="140.89925152000001"/>
    <n v="2729.6133423499996"/>
  </r>
  <r>
    <x v="109"/>
    <x v="9"/>
    <n v="2"/>
    <n v="2608.8789749400003"/>
    <n v="142.12964662000002"/>
    <n v="2751.0086215600004"/>
  </r>
  <r>
    <x v="110"/>
    <x v="9"/>
    <n v="3"/>
    <n v="2602.7959818099998"/>
    <n v="143.56607596000001"/>
    <n v="2746.3620577699999"/>
  </r>
  <r>
    <x v="111"/>
    <x v="9"/>
    <n v="4"/>
    <n v="2643.5723568499998"/>
    <n v="145.72986319999998"/>
    <n v="2789.30222005"/>
  </r>
  <r>
    <x v="112"/>
    <x v="9"/>
    <n v="5"/>
    <n v="2645.4805931799997"/>
    <n v="147.48002538"/>
    <n v="2792.9606185599996"/>
  </r>
  <r>
    <x v="113"/>
    <x v="9"/>
    <n v="6"/>
    <n v="2606.7824111999998"/>
    <n v="149.34869987000002"/>
    <n v="2756.1311110699999"/>
  </r>
  <r>
    <x v="114"/>
    <x v="9"/>
    <n v="7"/>
    <n v="2602.06577582"/>
    <n v="151.16348465999999"/>
    <n v="2753.22926048"/>
  </r>
  <r>
    <x v="115"/>
    <x v="9"/>
    <n v="8"/>
    <n v="2610.8779498700001"/>
    <n v="152.36196874999999"/>
    <n v="2763.23991862"/>
  </r>
  <r>
    <x v="116"/>
    <x v="9"/>
    <n v="9"/>
    <n v="2622.1638825499999"/>
    <n v="155.01914234"/>
    <n v="2777.1830248900001"/>
  </r>
  <r>
    <x v="117"/>
    <x v="9"/>
    <n v="10"/>
    <n v="2621.3068578517455"/>
    <n v="159.24633603715003"/>
    <n v="2780.5531938888953"/>
  </r>
  <r>
    <x v="118"/>
    <x v="9"/>
    <n v="11"/>
    <n v="2589.5009200700001"/>
    <n v="159.25808130999999"/>
    <n v="2748.75900138"/>
  </r>
  <r>
    <x v="119"/>
    <x v="9"/>
    <n v="12"/>
    <n v="2645.8256271199998"/>
    <n v="161.77959033000002"/>
    <n v="2807.6052174500001"/>
  </r>
  <r>
    <x v="120"/>
    <x v="10"/>
    <n v="1"/>
    <n v="2693.3813953200001"/>
    <n v="200.88694719999998"/>
    <n v="2894.2683425200003"/>
  </r>
  <r>
    <x v="121"/>
    <x v="10"/>
    <n v="2"/>
    <n v="2688.6845850300006"/>
    <n v="203.02335548000002"/>
    <n v="2891.7079405100008"/>
  </r>
  <r>
    <x v="122"/>
    <x v="10"/>
    <n v="3"/>
    <n v="2694.6664179999998"/>
    <n v="204.61387306999998"/>
    <n v="2899.2802910699997"/>
  </r>
  <r>
    <x v="123"/>
    <x v="10"/>
    <n v="4"/>
    <n v="2733.9224799799999"/>
    <n v="205.82768901"/>
    <n v="2939.75016899"/>
  </r>
  <r>
    <x v="124"/>
    <x v="10"/>
    <n v="5"/>
    <n v="2771.5496253699998"/>
    <n v="207.77431637000001"/>
    <n v="2979.32394174"/>
  </r>
  <r>
    <x v="125"/>
    <x v="10"/>
    <n v="6"/>
    <n v="2745.5549035399999"/>
    <n v="209.62430466000001"/>
    <n v="2955.1792082000002"/>
  </r>
  <r>
    <x v="126"/>
    <x v="10"/>
    <n v="7"/>
    <n v="2749.1773622800001"/>
    <n v="212.29182925999999"/>
    <n v="2961.4691915399999"/>
  </r>
  <r>
    <x v="127"/>
    <x v="10"/>
    <n v="8"/>
    <n v="2755.53757193"/>
    <n v="214.22180578999999"/>
    <n v="2969.75937772"/>
  </r>
  <r>
    <x v="128"/>
    <x v="10"/>
    <n v="9"/>
    <n v="2775.8113732600004"/>
    <n v="217.71420312000001"/>
    <n v="2993.5255763800005"/>
  </r>
  <r>
    <x v="129"/>
    <x v="10"/>
    <n v="10"/>
    <n v="2779.34709914"/>
    <n v="221.58164712000001"/>
    <n v="3000.92874626"/>
  </r>
  <r>
    <x v="130"/>
    <x v="10"/>
    <n v="11"/>
    <n v="2775.1296112300001"/>
    <n v="223.37877900000001"/>
    <n v="2998.5083902300003"/>
  </r>
  <r>
    <x v="131"/>
    <x v="10"/>
    <n v="12"/>
    <n v="2780.2131018600003"/>
    <n v="234.40328015"/>
    <n v="3014.6163820100001"/>
  </r>
  <r>
    <x v="132"/>
    <x v="11"/>
    <m/>
    <m/>
    <m/>
    <m/>
  </r>
  <r>
    <x v="133"/>
    <x v="11"/>
    <m/>
    <m/>
    <m/>
    <m/>
  </r>
  <r>
    <x v="132"/>
    <x v="11"/>
    <m/>
    <m/>
    <m/>
    <m/>
  </r>
  <r>
    <x v="132"/>
    <x v="11"/>
    <m/>
    <m/>
    <m/>
    <m/>
  </r>
  <r>
    <x v="132"/>
    <x v="11"/>
    <m/>
    <m/>
    <m/>
    <m/>
  </r>
  <r>
    <x v="132"/>
    <x v="11"/>
    <m/>
    <m/>
    <m/>
    <m/>
  </r>
  <r>
    <x v="132"/>
    <x v="11"/>
    <m/>
    <m/>
    <m/>
    <m/>
  </r>
  <r>
    <x v="132"/>
    <x v="11"/>
    <m/>
    <m/>
    <m/>
    <m/>
  </r>
  <r>
    <x v="132"/>
    <x v="11"/>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name="Tabla dinámica1" cacheId="23" applyNumberFormats="0" applyBorderFormats="0" applyFontFormats="0" applyPatternFormats="0" applyAlignmentFormats="0" applyWidthHeightFormats="1" dataCaption="Valores" updatedVersion="3" minRefreshableVersion="3" showCalcMbrs="0" useAutoFormatting="1" rowGrandTotals="0" colGrandTotals="0" itemPrintTitles="1" createdVersion="3" indent="0" outline="1" outlineData="1" multipleFieldFilters="0" chartFormat="7">
  <location ref="AA6:AD28" firstHeaderRow="1" firstDataRow="2" firstDataCol="1" rowPageCount="1" colPageCount="1"/>
  <pivotFields count="21">
    <pivotField axis="axisPage" multipleItemSelectionAllowed="1" showAll="0">
      <items count="248">
        <item h="1" x="0"/>
        <item h="1" x="1"/>
        <item h="1" x="2"/>
        <item h="1" x="3"/>
        <item h="1" x="4"/>
        <item h="1" x="5"/>
        <item h="1" x="6"/>
        <item h="1" x="7"/>
        <item h="1" x="8"/>
        <item h="1" x="9"/>
        <item h="1" x="10"/>
        <item x="11"/>
        <item h="1" x="12"/>
        <item h="1" x="13"/>
        <item h="1" x="14"/>
        <item h="1" x="15"/>
        <item h="1" x="16"/>
        <item h="1" x="17"/>
        <item h="1" x="18"/>
        <item h="1" x="19"/>
        <item h="1" x="20"/>
        <item h="1" x="21"/>
        <item h="1" x="22"/>
        <item x="23"/>
        <item h="1" x="24"/>
        <item h="1" x="25"/>
        <item h="1" x="26"/>
        <item h="1" x="27"/>
        <item h="1" x="28"/>
        <item h="1" x="29"/>
        <item h="1" x="30"/>
        <item h="1" x="31"/>
        <item h="1" x="32"/>
        <item h="1" x="33"/>
        <item h="1" x="34"/>
        <item x="35"/>
        <item h="1" x="36"/>
        <item h="1" x="37"/>
        <item h="1" x="38"/>
        <item h="1" x="39"/>
        <item h="1" x="40"/>
        <item h="1" x="41"/>
        <item h="1" x="42"/>
        <item h="1" x="43"/>
        <item h="1" x="44"/>
        <item h="1" x="45"/>
        <item h="1" x="46"/>
        <item x="47"/>
        <item h="1" x="48"/>
        <item h="1" x="49"/>
        <item h="1" x="50"/>
        <item h="1" x="51"/>
        <item h="1" x="52"/>
        <item h="1" x="53"/>
        <item h="1" x="54"/>
        <item h="1" x="55"/>
        <item h="1" x="56"/>
        <item h="1" x="57"/>
        <item h="1" x="58"/>
        <item x="59"/>
        <item h="1" x="60"/>
        <item h="1" x="61"/>
        <item h="1" x="62"/>
        <item h="1" x="63"/>
        <item h="1" x="64"/>
        <item h="1" x="65"/>
        <item h="1" x="66"/>
        <item h="1" x="67"/>
        <item h="1" x="68"/>
        <item h="1" x="69"/>
        <item h="1" x="70"/>
        <item x="71"/>
        <item h="1" x="72"/>
        <item h="1" x="73"/>
        <item h="1" x="74"/>
        <item h="1" x="75"/>
        <item h="1" x="76"/>
        <item h="1" x="77"/>
        <item h="1" x="78"/>
        <item h="1" x="79"/>
        <item h="1" x="80"/>
        <item h="1" x="81"/>
        <item h="1" x="82"/>
        <item x="83"/>
        <item h="1" x="84"/>
        <item h="1" x="85"/>
        <item h="1" x="86"/>
        <item h="1" x="87"/>
        <item h="1" x="88"/>
        <item h="1" x="89"/>
        <item h="1" x="90"/>
        <item h="1" x="91"/>
        <item h="1" x="92"/>
        <item h="1" x="93"/>
        <item h="1" x="94"/>
        <item x="95"/>
        <item h="1" x="96"/>
        <item h="1" x="97"/>
        <item h="1" x="98"/>
        <item h="1" x="99"/>
        <item h="1" x="100"/>
        <item h="1" x="101"/>
        <item h="1" x="102"/>
        <item h="1" x="103"/>
        <item h="1" x="104"/>
        <item h="1" x="105"/>
        <item h="1" x="106"/>
        <item x="107"/>
        <item h="1" x="108"/>
        <item h="1" x="109"/>
        <item h="1" x="110"/>
        <item h="1" x="111"/>
        <item h="1" x="112"/>
        <item h="1" x="113"/>
        <item h="1" x="114"/>
        <item h="1" x="115"/>
        <item h="1" x="116"/>
        <item h="1" x="117"/>
        <item h="1" x="118"/>
        <item x="119"/>
        <item h="1" x="120"/>
        <item h="1" x="121"/>
        <item h="1" x="122"/>
        <item h="1" x="123"/>
        <item h="1" x="124"/>
        <item h="1" x="125"/>
        <item h="1" x="126"/>
        <item h="1" x="127"/>
        <item h="1" x="128"/>
        <item h="1" x="129"/>
        <item h="1" x="130"/>
        <item x="131"/>
        <item h="1" x="132"/>
        <item h="1" x="133"/>
        <item h="1" x="134"/>
        <item h="1" x="135"/>
        <item h="1" x="136"/>
        <item h="1" x="137"/>
        <item h="1" x="138"/>
        <item h="1" x="139"/>
        <item h="1" x="140"/>
        <item h="1" x="141"/>
        <item h="1" x="142"/>
        <item x="143"/>
        <item h="1" x="144"/>
        <item h="1" x="145"/>
        <item h="1" x="146"/>
        <item h="1" x="147"/>
        <item h="1" x="148"/>
        <item h="1" x="149"/>
        <item h="1" x="150"/>
        <item h="1" x="151"/>
        <item h="1" x="152"/>
        <item h="1" x="153"/>
        <item h="1" x="154"/>
        <item x="155"/>
        <item h="1" x="156"/>
        <item h="1" x="157"/>
        <item h="1" x="158"/>
        <item h="1" x="159"/>
        <item h="1" x="160"/>
        <item h="1" x="161"/>
        <item h="1" x="162"/>
        <item h="1" x="163"/>
        <item h="1" x="164"/>
        <item h="1" x="165"/>
        <item h="1" x="166"/>
        <item x="167"/>
        <item h="1" x="168"/>
        <item h="1" x="169"/>
        <item h="1" x="170"/>
        <item h="1" x="171"/>
        <item h="1" x="172"/>
        <item h="1" x="173"/>
        <item h="1" x="174"/>
        <item h="1" x="175"/>
        <item h="1" x="176"/>
        <item h="1" x="177"/>
        <item h="1" x="178"/>
        <item x="179"/>
        <item h="1" x="180"/>
        <item h="1" x="181"/>
        <item h="1" x="182"/>
        <item h="1" x="183"/>
        <item h="1" x="184"/>
        <item h="1" x="185"/>
        <item h="1" x="186"/>
        <item h="1" x="187"/>
        <item h="1" x="188"/>
        <item h="1" x="189"/>
        <item h="1" x="190"/>
        <item x="191"/>
        <item h="1" x="192"/>
        <item h="1" x="193"/>
        <item h="1" x="194"/>
        <item h="1" x="195"/>
        <item h="1" x="196"/>
        <item h="1" x="197"/>
        <item h="1" x="198"/>
        <item h="1" x="199"/>
        <item h="1" x="200"/>
        <item h="1" x="201"/>
        <item h="1" x="202"/>
        <item x="203"/>
        <item h="1" x="204"/>
        <item h="1" x="205"/>
        <item h="1" x="206"/>
        <item h="1" x="207"/>
        <item h="1" x="208"/>
        <item h="1" x="209"/>
        <item h="1" x="210"/>
        <item h="1" x="211"/>
        <item h="1" x="212"/>
        <item h="1" x="213"/>
        <item h="1" x="214"/>
        <item x="215"/>
        <item h="1" x="216"/>
        <item h="1" x="217"/>
        <item h="1" x="218"/>
        <item h="1" x="219"/>
        <item h="1" x="220"/>
        <item h="1" x="221"/>
        <item h="1" x="222"/>
        <item h="1" x="223"/>
        <item h="1" x="224"/>
        <item h="1" x="225"/>
        <item h="1" x="226"/>
        <item x="227"/>
        <item h="1" x="228"/>
        <item h="1" x="229"/>
        <item h="1" x="230"/>
        <item h="1" x="231"/>
        <item h="1" x="232"/>
        <item h="1" x="233"/>
        <item h="1" x="234"/>
        <item h="1" x="235"/>
        <item h="1" x="236"/>
        <item h="1" x="237"/>
        <item h="1" x="238"/>
        <item x="239"/>
        <item h="1" x="240"/>
        <item h="1" x="241"/>
        <item h="1" x="242"/>
        <item h="1" x="243"/>
        <item h="1" x="244"/>
        <item n="2020 (jun)" x="245"/>
        <item h="1" x="246"/>
        <item t="default"/>
      </items>
    </pivotField>
    <pivotField multipleItemSelectionAllowed="1" showAll="0">
      <items count="14">
        <item h="1" x="0"/>
        <item h="1" x="1"/>
        <item h="1" x="2"/>
        <item h="1" x="3"/>
        <item h="1" x="4"/>
        <item h="1" x="5"/>
        <item h="1" x="6"/>
        <item h="1" x="7"/>
        <item h="1" x="8"/>
        <item h="1" x="9"/>
        <item h="1" x="10"/>
        <item x="11"/>
        <item h="1" x="12"/>
        <item t="default"/>
      </items>
    </pivotField>
    <pivotField axis="axisRow" showAll="0">
      <items count="23">
        <item x="0"/>
        <item x="1"/>
        <item x="2"/>
        <item x="3"/>
        <item x="4"/>
        <item x="5"/>
        <item x="6"/>
        <item x="7"/>
        <item x="8"/>
        <item x="9"/>
        <item x="10"/>
        <item x="11"/>
        <item x="12"/>
        <item x="13"/>
        <item x="14"/>
        <item x="15"/>
        <item x="16"/>
        <item x="17"/>
        <item x="18"/>
        <item x="19"/>
        <item n="2020 (jun)" x="20"/>
        <item x="2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defaultSubtotal="0"/>
    <pivotField dataField="1" showAll="0" defaultSubtotal="0"/>
    <pivotField dataField="1" showAll="0" defaultSubtotal="0"/>
    <pivotField dataField="1" numFmtId="9" showAll="0" defaultSubtotal="0"/>
  </pivotFields>
  <rowFields count="1">
    <field x="2"/>
  </rowFields>
  <rowItems count="21">
    <i>
      <x/>
    </i>
    <i>
      <x v="1"/>
    </i>
    <i>
      <x v="2"/>
    </i>
    <i>
      <x v="3"/>
    </i>
    <i>
      <x v="4"/>
    </i>
    <i>
      <x v="5"/>
    </i>
    <i>
      <x v="6"/>
    </i>
    <i>
      <x v="7"/>
    </i>
    <i>
      <x v="8"/>
    </i>
    <i>
      <x v="9"/>
    </i>
    <i>
      <x v="10"/>
    </i>
    <i>
      <x v="11"/>
    </i>
    <i>
      <x v="12"/>
    </i>
    <i>
      <x v="13"/>
    </i>
    <i>
      <x v="14"/>
    </i>
    <i>
      <x v="15"/>
    </i>
    <i>
      <x v="16"/>
    </i>
    <i>
      <x v="17"/>
    </i>
    <i>
      <x v="18"/>
    </i>
    <i>
      <x v="19"/>
    </i>
    <i>
      <x v="20"/>
    </i>
  </rowItems>
  <colFields count="1">
    <field x="-2"/>
  </colFields>
  <colItems count="3">
    <i>
      <x/>
    </i>
    <i i="1">
      <x v="1"/>
    </i>
    <i i="2">
      <x v="2"/>
    </i>
  </colItems>
  <pageFields count="1">
    <pageField fld="0" hier="-1"/>
  </pageFields>
  <dataFields count="3">
    <dataField name=" M2/PIB" fld="19" baseField="2" baseItem="0"/>
    <dataField name=" M1/PIB" fld="18" baseField="2" baseItem="0"/>
    <dataField name=" EMC/PIB" fld="20" baseField="2" baseItem="0"/>
  </dataFields>
  <formats count="9">
    <format dxfId="23">
      <pivotArea outline="0" collapsedLevelsAreSubtotals="1" fieldPosition="0"/>
    </format>
    <format dxfId="22">
      <pivotArea type="all" dataOnly="0" outline="0" fieldPosition="0"/>
    </format>
    <format dxfId="21">
      <pivotArea outline="0" collapsedLevelsAreSubtotals="1" fieldPosition="0"/>
    </format>
    <format dxfId="20">
      <pivotArea type="origin" dataOnly="0" labelOnly="1" outline="0" fieldPosition="0"/>
    </format>
    <format dxfId="19">
      <pivotArea field="-2" type="button" dataOnly="0" labelOnly="1" outline="0" axis="axisCol" fieldPosition="0"/>
    </format>
    <format dxfId="18">
      <pivotArea type="topRight" dataOnly="0" labelOnly="1" outline="0" fieldPosition="0"/>
    </format>
    <format dxfId="17">
      <pivotArea field="2" type="button" dataOnly="0" labelOnly="1" outline="0" axis="axisRow" fieldPosition="0"/>
    </format>
    <format dxfId="16">
      <pivotArea dataOnly="0" labelOnly="1" outline="0" fieldPosition="0">
        <references count="1">
          <reference field="4294967294" count="3">
            <x v="0"/>
            <x v="1"/>
            <x v="2"/>
          </reference>
        </references>
      </pivotArea>
    </format>
    <format dxfId="15">
      <pivotArea dataOnly="0" labelOnly="1" fieldPosition="0">
        <references count="1">
          <reference field="0" count="0"/>
        </references>
      </pivotArea>
    </format>
  </formats>
  <chartFormats count="15">
    <chartFormat chart="0" format="2" series="1">
      <pivotArea type="data" outline="0" fieldPosition="0">
        <references count="1">
          <reference field="4294967294" count="1" selected="0">
            <x v="1"/>
          </reference>
        </references>
      </pivotArea>
    </chartFormat>
    <chartFormat chart="0" format="3" series="1">
      <pivotArea type="data" outline="0" fieldPosition="0">
        <references count="1">
          <reference field="4294967294" count="1" selected="0">
            <x v="0"/>
          </reference>
        </references>
      </pivotArea>
    </chartFormat>
    <chartFormat chart="0" format="4" series="1">
      <pivotArea type="data" outline="0" fieldPosition="0">
        <references count="1">
          <reference field="4294967294" count="1" selected="0">
            <x v="2"/>
          </reference>
        </references>
      </pivotArea>
    </chartFormat>
    <chartFormat chart="4" format="0" series="1">
      <pivotArea type="data" outline="0" fieldPosition="0">
        <references count="1">
          <reference field="4294967294" count="1" selected="0">
            <x v="1"/>
          </reference>
        </references>
      </pivotArea>
    </chartFormat>
    <chartFormat chart="4" format="1" series="1">
      <pivotArea type="data" outline="0" fieldPosition="0">
        <references count="1">
          <reference field="4294967294" count="1" selected="0">
            <x v="0"/>
          </reference>
        </references>
      </pivotArea>
    </chartFormat>
    <chartFormat chart="4" format="2" series="1">
      <pivotArea type="data" outline="0" fieldPosition="0">
        <references count="1">
          <reference field="4294967294" count="1" selected="0">
            <x v="2"/>
          </reference>
        </references>
      </pivotArea>
    </chartFormat>
    <chartFormat chart="6" format="6" series="1">
      <pivotArea type="data" outline="0" fieldPosition="0">
        <references count="1">
          <reference field="4294967294" count="1" selected="0">
            <x v="0"/>
          </reference>
        </references>
      </pivotArea>
    </chartFormat>
    <chartFormat chart="6" format="7">
      <pivotArea type="data" outline="0" fieldPosition="0">
        <references count="2">
          <reference field="4294967294" count="1" selected="0">
            <x v="0"/>
          </reference>
          <reference field="0" count="1" selected="0">
            <x v="11"/>
          </reference>
        </references>
      </pivotArea>
    </chartFormat>
    <chartFormat chart="6" format="8">
      <pivotArea type="data" outline="0" fieldPosition="0">
        <references count="2">
          <reference field="4294967294" count="1" selected="0">
            <x v="0"/>
          </reference>
          <reference field="0" count="1" selected="0">
            <x v="239"/>
          </reference>
        </references>
      </pivotArea>
    </chartFormat>
    <chartFormat chart="6" format="9">
      <pivotArea type="data" outline="0" fieldPosition="0">
        <references count="2">
          <reference field="4294967294" count="1" selected="0">
            <x v="0"/>
          </reference>
          <reference field="0" count="1" selected="0">
            <x v="245"/>
          </reference>
        </references>
      </pivotArea>
    </chartFormat>
    <chartFormat chart="6" format="10" series="1">
      <pivotArea type="data" outline="0" fieldPosition="0">
        <references count="1">
          <reference field="4294967294" count="1" selected="0">
            <x v="1"/>
          </reference>
        </references>
      </pivotArea>
    </chartFormat>
    <chartFormat chart="6" format="11" series="1">
      <pivotArea type="data" outline="0" fieldPosition="0">
        <references count="1">
          <reference field="4294967294" count="1" selected="0">
            <x v="2"/>
          </reference>
        </references>
      </pivotArea>
    </chartFormat>
    <chartFormat chart="6" format="12">
      <pivotArea type="data" outline="0" fieldPosition="0">
        <references count="2">
          <reference field="4294967294" count="1" selected="0">
            <x v="0"/>
          </reference>
          <reference field="2" count="1" selected="0">
            <x v="0"/>
          </reference>
        </references>
      </pivotArea>
    </chartFormat>
    <chartFormat chart="6" format="13">
      <pivotArea type="data" outline="0" fieldPosition="0">
        <references count="2">
          <reference field="4294967294" count="1" selected="0">
            <x v="0"/>
          </reference>
          <reference field="2" count="1" selected="0">
            <x v="19"/>
          </reference>
        </references>
      </pivotArea>
    </chartFormat>
    <chartFormat chart="6" format="14">
      <pivotArea type="data" outline="0" fieldPosition="0">
        <references count="2">
          <reference field="4294967294" count="1" selected="0">
            <x v="0"/>
          </reference>
          <reference field="2" count="1" selected="0">
            <x v="20"/>
          </reference>
        </references>
      </pivotArea>
    </chartFormat>
  </chartFormat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Tabla dinámica2" cacheId="24" applyNumberFormats="0" applyBorderFormats="0" applyFontFormats="0" applyPatternFormats="0" applyAlignmentFormats="0" applyWidthHeightFormats="1" dataCaption="Valores" updatedVersion="6" minRefreshableVersion="3" showCalcMbrs="0" useAutoFormatting="1" rowGrandTotals="0" colGrandTotals="0" itemPrintTitles="1" createdVersion="3" indent="0" outline="1" outlineData="1" multipleFieldFilters="0" chartFormat="21">
  <location ref="AB6:AF27" firstHeaderRow="1" firstDataRow="2" firstDataCol="1" rowPageCount="1" colPageCount="1"/>
  <pivotFields count="25">
    <pivotField axis="axisPage" numFmtId="169" multipleItemSelectionAllowed="1" showAll="0">
      <items count="248">
        <item h="1" x="0"/>
        <item h="1" x="1"/>
        <item h="1" x="2"/>
        <item h="1" x="3"/>
        <item h="1" x="4"/>
        <item h="1" x="5"/>
        <item h="1" x="6"/>
        <item h="1" x="7"/>
        <item h="1" x="8"/>
        <item h="1" x="9"/>
        <item h="1" x="10"/>
        <item h="1" x="11"/>
        <item h="1" x="12"/>
        <item h="1" x="13"/>
        <item h="1" x="14"/>
        <item h="1" x="15"/>
        <item h="1" x="16"/>
        <item h="1" x="17"/>
        <item h="1" x="18"/>
        <item h="1" x="19"/>
        <item h="1" x="20"/>
        <item h="1" x="21"/>
        <item h="1" x="22"/>
        <item x="23"/>
        <item h="1" x="24"/>
        <item h="1" x="25"/>
        <item h="1" x="26"/>
        <item h="1" x="27"/>
        <item h="1" x="28"/>
        <item h="1" x="29"/>
        <item h="1" x="30"/>
        <item h="1" x="31"/>
        <item h="1" x="32"/>
        <item h="1" x="33"/>
        <item h="1" x="34"/>
        <item x="35"/>
        <item h="1" x="36"/>
        <item h="1" x="37"/>
        <item h="1" x="38"/>
        <item h="1" x="39"/>
        <item h="1" x="40"/>
        <item h="1" x="41"/>
        <item h="1" x="42"/>
        <item h="1" x="43"/>
        <item h="1" x="44"/>
        <item h="1" x="45"/>
        <item h="1" x="46"/>
        <item x="47"/>
        <item h="1" x="48"/>
        <item h="1" x="49"/>
        <item h="1" x="50"/>
        <item h="1" x="51"/>
        <item h="1" x="52"/>
        <item h="1" x="53"/>
        <item h="1" x="54"/>
        <item h="1" x="55"/>
        <item h="1" x="56"/>
        <item h="1" x="57"/>
        <item h="1" x="58"/>
        <item x="59"/>
        <item h="1" x="60"/>
        <item h="1" x="61"/>
        <item h="1" x="62"/>
        <item h="1" x="63"/>
        <item h="1" x="64"/>
        <item h="1" x="65"/>
        <item h="1" x="66"/>
        <item h="1" x="67"/>
        <item h="1" x="68"/>
        <item h="1" x="69"/>
        <item h="1" x="70"/>
        <item x="71"/>
        <item h="1" x="72"/>
        <item h="1" x="73"/>
        <item h="1" x="74"/>
        <item h="1" x="75"/>
        <item h="1" x="76"/>
        <item h="1" x="77"/>
        <item h="1" x="78"/>
        <item h="1" x="79"/>
        <item h="1" x="80"/>
        <item h="1" x="81"/>
        <item h="1" x="82"/>
        <item x="83"/>
        <item h="1" x="84"/>
        <item h="1" x="85"/>
        <item h="1" x="86"/>
        <item h="1" x="87"/>
        <item h="1" x="88"/>
        <item h="1" x="89"/>
        <item h="1" x="90"/>
        <item h="1" x="91"/>
        <item h="1" x="92"/>
        <item h="1" x="93"/>
        <item h="1" x="94"/>
        <item x="95"/>
        <item h="1" x="96"/>
        <item h="1" x="97"/>
        <item h="1" x="98"/>
        <item h="1" x="99"/>
        <item h="1" x="100"/>
        <item h="1" x="101"/>
        <item h="1" x="102"/>
        <item h="1" x="103"/>
        <item h="1" x="104"/>
        <item h="1" x="105"/>
        <item h="1" x="106"/>
        <item x="107"/>
        <item h="1" x="108"/>
        <item h="1" x="109"/>
        <item h="1" x="110"/>
        <item h="1" x="111"/>
        <item h="1" x="112"/>
        <item h="1" x="113"/>
        <item h="1" x="114"/>
        <item h="1" x="115"/>
        <item h="1" x="116"/>
        <item h="1" x="117"/>
        <item h="1" x="118"/>
        <item x="119"/>
        <item h="1" x="120"/>
        <item h="1" x="121"/>
        <item h="1" x="122"/>
        <item h="1" x="123"/>
        <item h="1" x="124"/>
        <item h="1" x="125"/>
        <item h="1" x="126"/>
        <item h="1" x="127"/>
        <item h="1" x="128"/>
        <item h="1" x="129"/>
        <item h="1" x="130"/>
        <item x="131"/>
        <item h="1" x="132"/>
        <item h="1" x="133"/>
        <item h="1" x="134"/>
        <item h="1" x="135"/>
        <item h="1" x="136"/>
        <item h="1" x="137"/>
        <item h="1" x="138"/>
        <item h="1" x="139"/>
        <item h="1" x="140"/>
        <item h="1" x="141"/>
        <item h="1" x="142"/>
        <item x="143"/>
        <item h="1" x="144"/>
        <item h="1" x="145"/>
        <item h="1" x="146"/>
        <item h="1" x="147"/>
        <item h="1" x="148"/>
        <item h="1" x="149"/>
        <item h="1" x="150"/>
        <item h="1" x="151"/>
        <item h="1" x="152"/>
        <item h="1" x="153"/>
        <item h="1" x="154"/>
        <item x="155"/>
        <item h="1" x="156"/>
        <item h="1" x="157"/>
        <item h="1" x="158"/>
        <item h="1" x="159"/>
        <item h="1" x="160"/>
        <item h="1" x="161"/>
        <item h="1" x="162"/>
        <item h="1" x="163"/>
        <item h="1" x="164"/>
        <item h="1" x="165"/>
        <item h="1" x="166"/>
        <item x="167"/>
        <item h="1" x="168"/>
        <item h="1" x="169"/>
        <item h="1" x="170"/>
        <item h="1" x="171"/>
        <item h="1" x="172"/>
        <item h="1" x="173"/>
        <item h="1" x="174"/>
        <item h="1" x="175"/>
        <item h="1" x="176"/>
        <item h="1" x="177"/>
        <item h="1" x="178"/>
        <item x="179"/>
        <item h="1" x="180"/>
        <item h="1" x="181"/>
        <item h="1" x="182"/>
        <item h="1" x="183"/>
        <item h="1" x="184"/>
        <item h="1" x="185"/>
        <item h="1" x="186"/>
        <item h="1" x="187"/>
        <item h="1" x="188"/>
        <item h="1" x="189"/>
        <item h="1" x="190"/>
        <item x="191"/>
        <item h="1" x="192"/>
        <item h="1" x="193"/>
        <item h="1" x="194"/>
        <item h="1" x="195"/>
        <item h="1" x="196"/>
        <item h="1" x="197"/>
        <item h="1" x="198"/>
        <item h="1" x="199"/>
        <item h="1" x="200"/>
        <item h="1" x="201"/>
        <item h="1" x="202"/>
        <item x="203"/>
        <item h="1" x="204"/>
        <item h="1" x="205"/>
        <item h="1" x="206"/>
        <item h="1" x="207"/>
        <item h="1" x="208"/>
        <item h="1" x="209"/>
        <item h="1" x="210"/>
        <item h="1" x="211"/>
        <item h="1" x="212"/>
        <item h="1" x="213"/>
        <item h="1" x="214"/>
        <item x="215"/>
        <item h="1" x="216"/>
        <item h="1" x="217"/>
        <item h="1" x="218"/>
        <item h="1" x="219"/>
        <item h="1" x="220"/>
        <item h="1" x="221"/>
        <item h="1" x="222"/>
        <item h="1" x="223"/>
        <item h="1" x="224"/>
        <item h="1" x="225"/>
        <item h="1" x="226"/>
        <item x="227"/>
        <item h="1" x="228"/>
        <item h="1" x="229"/>
        <item h="1" x="230"/>
        <item h="1" x="231"/>
        <item h="1" x="232"/>
        <item h="1" x="233"/>
        <item h="1" x="234"/>
        <item h="1" x="235"/>
        <item h="1" x="236"/>
        <item h="1" x="237"/>
        <item h="1" x="238"/>
        <item x="239"/>
        <item h="1" x="240"/>
        <item h="1" x="241"/>
        <item h="1" x="242"/>
        <item h="1" x="243"/>
        <item h="1" x="244"/>
        <item x="245"/>
        <item h="1" x="246"/>
        <item t="default"/>
      </items>
    </pivotField>
    <pivotField multipleItemSelectionAllowed="1" showAll="0">
      <items count="14">
        <item h="1" x="0"/>
        <item h="1" x="1"/>
        <item h="1" x="2"/>
        <item h="1" x="3"/>
        <item h="1" x="4"/>
        <item h="1" x="5"/>
        <item h="1" x="6"/>
        <item h="1" x="7"/>
        <item h="1" x="8"/>
        <item h="1" x="9"/>
        <item h="1" x="10"/>
        <item x="11"/>
        <item h="1" x="12"/>
        <item t="default"/>
      </items>
    </pivotField>
    <pivotField axis="axisRow" showAll="0">
      <items count="23">
        <item h="1" x="0"/>
        <item x="1"/>
        <item x="2"/>
        <item x="3"/>
        <item x="4"/>
        <item x="5"/>
        <item x="6"/>
        <item x="7"/>
        <item x="8"/>
        <item x="9"/>
        <item x="10"/>
        <item x="11"/>
        <item x="12"/>
        <item x="13"/>
        <item x="14"/>
        <item x="15"/>
        <item x="16"/>
        <item x="17"/>
        <item x="18"/>
        <item x="19"/>
        <item n="2020 (jun)" x="20"/>
        <item h="1" x="21"/>
        <item t="default"/>
      </items>
    </pivotField>
    <pivotField showAll="0"/>
    <pivotField numFmtId="166" showAll="0"/>
    <pivotField numFmtId="166" showAll="0"/>
    <pivotField showAll="0"/>
    <pivotField numFmtId="166" showAll="0"/>
    <pivotField numFmtId="166" showAll="0"/>
    <pivotField numFmtId="166" showAll="0"/>
    <pivotField numFmtId="166" showAll="0"/>
    <pivotField numFmtId="166" showAll="0"/>
    <pivotField numFmtId="166" showAll="0"/>
    <pivotField numFmtId="166" showAll="0"/>
    <pivotField numFmtId="166" showAll="0"/>
    <pivotField numFmtId="166" showAll="0"/>
    <pivotField numFmtId="166" showAll="0"/>
    <pivotField showAll="0"/>
    <pivotField numFmtId="171" showAll="0"/>
    <pivotField numFmtId="171" showAll="0"/>
    <pivotField numFmtId="171" showAll="0"/>
    <pivotField dataField="1" showAll="0"/>
    <pivotField dataField="1" showAll="0"/>
    <pivotField dataField="1" showAll="0"/>
    <pivotField dataField="1" showAll="0" defaultSubtotal="0"/>
  </pivotFields>
  <rowFields count="1">
    <field x="2"/>
  </rowFields>
  <rowItems count="20">
    <i>
      <x v="1"/>
    </i>
    <i>
      <x v="2"/>
    </i>
    <i>
      <x v="3"/>
    </i>
    <i>
      <x v="4"/>
    </i>
    <i>
      <x v="5"/>
    </i>
    <i>
      <x v="6"/>
    </i>
    <i>
      <x v="7"/>
    </i>
    <i>
      <x v="8"/>
    </i>
    <i>
      <x v="9"/>
    </i>
    <i>
      <x v="10"/>
    </i>
    <i>
      <x v="11"/>
    </i>
    <i>
      <x v="12"/>
    </i>
    <i>
      <x v="13"/>
    </i>
    <i>
      <x v="14"/>
    </i>
    <i>
      <x v="15"/>
    </i>
    <i>
      <x v="16"/>
    </i>
    <i>
      <x v="17"/>
    </i>
    <i>
      <x v="18"/>
    </i>
    <i>
      <x v="19"/>
    </i>
    <i>
      <x v="20"/>
    </i>
  </rowItems>
  <colFields count="1">
    <field x="-2"/>
  </colFields>
  <colItems count="4">
    <i>
      <x/>
    </i>
    <i i="1">
      <x v="1"/>
    </i>
    <i i="2">
      <x v="2"/>
    </i>
    <i i="3">
      <x v="3"/>
    </i>
  </colItems>
  <pageFields count="1">
    <pageField fld="0" hier="-1"/>
  </pageFields>
  <dataFields count="4">
    <dataField name="  M2" fld="22" baseField="0" baseItem="0"/>
    <dataField name=" M1" fld="21" baseField="0" baseItem="0"/>
    <dataField name=" EMC" fld="23" baseField="0" baseItem="0"/>
    <dataField name="PIB Nominal" fld="24" baseField="0" baseItem="0"/>
  </dataFields>
  <formats count="9">
    <format dxfId="14">
      <pivotArea outline="0" collapsedLevelsAreSubtotals="1" fieldPosition="0"/>
    </format>
    <format dxfId="13">
      <pivotArea type="all" dataOnly="0" outline="0" fieldPosition="0"/>
    </format>
    <format dxfId="12">
      <pivotArea outline="0" collapsedLevelsAreSubtotals="1" fieldPosition="0"/>
    </format>
    <format dxfId="11">
      <pivotArea type="origin" dataOnly="0" labelOnly="1" outline="0" fieldPosition="0"/>
    </format>
    <format dxfId="10">
      <pivotArea field="-2" type="button" dataOnly="0" labelOnly="1" outline="0" axis="axisCol" fieldPosition="0"/>
    </format>
    <format dxfId="9">
      <pivotArea type="topRight" dataOnly="0" labelOnly="1" outline="0" fieldPosition="0"/>
    </format>
    <format dxfId="8">
      <pivotArea field="2" type="button" dataOnly="0" labelOnly="1" outline="0" axis="axisRow" fieldPosition="0"/>
    </format>
    <format dxfId="7">
      <pivotArea dataOnly="0" labelOnly="1" fieldPosition="0">
        <references count="1">
          <reference field="2" count="0"/>
        </references>
      </pivotArea>
    </format>
    <format dxfId="6">
      <pivotArea dataOnly="0" labelOnly="1" outline="0" fieldPosition="0">
        <references count="1">
          <reference field="4294967294" count="4">
            <x v="0"/>
            <x v="1"/>
            <x v="2"/>
            <x v="3"/>
          </reference>
        </references>
      </pivotArea>
    </format>
  </formats>
  <chartFormats count="12">
    <chartFormat chart="2" format="17" series="1">
      <pivotArea type="data" outline="0" fieldPosition="0">
        <references count="1">
          <reference field="4294967294" count="1" selected="0">
            <x v="0"/>
          </reference>
        </references>
      </pivotArea>
    </chartFormat>
    <chartFormat chart="2" format="18" series="1">
      <pivotArea type="data" outline="0" fieldPosition="0">
        <references count="1">
          <reference field="4294967294" count="1" selected="0">
            <x v="1"/>
          </reference>
        </references>
      </pivotArea>
    </chartFormat>
    <chartFormat chart="2" format="19" series="1">
      <pivotArea type="data" outline="0" fieldPosition="0">
        <references count="1">
          <reference field="4294967294" count="1" selected="0">
            <x v="2"/>
          </reference>
        </references>
      </pivotArea>
    </chartFormat>
    <chartFormat chart="2" format="20" series="1">
      <pivotArea type="data" outline="0" fieldPosition="0">
        <references count="1">
          <reference field="4294967294" count="1" selected="0">
            <x v="3"/>
          </reference>
        </references>
      </pivotArea>
    </chartFormat>
    <chartFormat chart="19" format="0" series="1">
      <pivotArea type="data" outline="0" fieldPosition="0">
        <references count="1">
          <reference field="4294967294" count="1" selected="0">
            <x v="0"/>
          </reference>
        </references>
      </pivotArea>
    </chartFormat>
    <chartFormat chart="19" format="1" series="1">
      <pivotArea type="data" outline="0" fieldPosition="0">
        <references count="1">
          <reference field="4294967294" count="1" selected="0">
            <x v="1"/>
          </reference>
        </references>
      </pivotArea>
    </chartFormat>
    <chartFormat chart="19" format="2" series="1">
      <pivotArea type="data" outline="0" fieldPosition="0">
        <references count="1">
          <reference field="4294967294" count="1" selected="0">
            <x v="2"/>
          </reference>
        </references>
      </pivotArea>
    </chartFormat>
    <chartFormat chart="19" format="3" series="1">
      <pivotArea type="data" outline="0" fieldPosition="0">
        <references count="1">
          <reference field="4294967294" count="1" selected="0">
            <x v="3"/>
          </reference>
        </references>
      </pivotArea>
    </chartFormat>
    <chartFormat chart="20" format="4" series="1">
      <pivotArea type="data" outline="0" fieldPosition="0">
        <references count="1">
          <reference field="4294967294" count="1" selected="0">
            <x v="0"/>
          </reference>
        </references>
      </pivotArea>
    </chartFormat>
    <chartFormat chart="20" format="5" series="1">
      <pivotArea type="data" outline="0" fieldPosition="0">
        <references count="1">
          <reference field="4294967294" count="1" selected="0">
            <x v="1"/>
          </reference>
        </references>
      </pivotArea>
    </chartFormat>
    <chartFormat chart="20" format="6" series="1">
      <pivotArea type="data" outline="0" fieldPosition="0">
        <references count="1">
          <reference field="4294967294" count="1" selected="0">
            <x v="2"/>
          </reference>
        </references>
      </pivotArea>
    </chartFormat>
    <chartFormat chart="20" format="7" series="1">
      <pivotArea type="data" outline="0" fieldPosition="0">
        <references count="1">
          <reference field="4294967294" count="1" selected="0">
            <x v="3"/>
          </reference>
        </references>
      </pivotArea>
    </chartFormat>
  </chartFormat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name="TablaDinámica1" cacheId="25" applyNumberFormats="0" applyBorderFormats="0" applyFontFormats="0" applyPatternFormats="0" applyAlignmentFormats="0" applyWidthHeightFormats="1" dataCaption="Valores" updatedVersion="3" minRefreshableVersion="3" useAutoFormatting="1" rowGrandTotals="0" colGrandTotals="0" itemPrintTitles="1" createdVersion="6" indent="0" outline="1" outlineData="1" multipleFieldFilters="0" chartFormat="5">
  <location ref="J3:M15" firstHeaderRow="1" firstDataRow="2" firstDataCol="1" rowPageCount="1" colPageCount="1"/>
  <pivotFields count="6">
    <pivotField axis="axisPage" multipleItemSelectionAllowed="1" showAll="0">
      <items count="141">
        <item h="1" x="0"/>
        <item h="1" x="1"/>
        <item h="1" x="2"/>
        <item h="1" x="3"/>
        <item h="1" x="4"/>
        <item h="1" x="5"/>
        <item h="1" x="6"/>
        <item h="1" x="7"/>
        <item h="1" x="8"/>
        <item h="1" x="9"/>
        <item h="1" x="10"/>
        <item x="11"/>
        <item h="1" x="12"/>
        <item h="1" x="13"/>
        <item h="1" x="14"/>
        <item h="1" x="15"/>
        <item h="1" x="16"/>
        <item h="1" x="17"/>
        <item h="1" x="18"/>
        <item h="1" x="19"/>
        <item h="1" x="20"/>
        <item h="1" x="21"/>
        <item h="1" x="22"/>
        <item x="23"/>
        <item h="1" x="24"/>
        <item h="1" x="25"/>
        <item h="1" x="26"/>
        <item h="1" x="27"/>
        <item h="1" x="28"/>
        <item h="1" x="29"/>
        <item h="1" x="30"/>
        <item h="1" x="31"/>
        <item h="1" x="32"/>
        <item h="1" x="33"/>
        <item h="1" x="34"/>
        <item x="35"/>
        <item h="1" x="36"/>
        <item h="1" x="37"/>
        <item h="1" x="38"/>
        <item h="1" x="39"/>
        <item h="1" x="40"/>
        <item h="1" x="41"/>
        <item h="1" x="42"/>
        <item h="1" x="43"/>
        <item h="1" x="44"/>
        <item h="1" x="45"/>
        <item h="1" x="46"/>
        <item x="47"/>
        <item h="1" x="48"/>
        <item h="1" x="49"/>
        <item h="1" x="50"/>
        <item h="1" x="51"/>
        <item h="1" x="52"/>
        <item h="1" x="53"/>
        <item h="1" x="54"/>
        <item h="1" x="55"/>
        <item h="1" x="56"/>
        <item h="1" x="57"/>
        <item h="1" x="58"/>
        <item x="59"/>
        <item h="1" x="60"/>
        <item h="1" x="61"/>
        <item h="1" x="62"/>
        <item h="1" x="63"/>
        <item h="1" x="64"/>
        <item h="1" x="65"/>
        <item h="1" x="66"/>
        <item h="1" x="67"/>
        <item h="1" x="68"/>
        <item h="1" x="69"/>
        <item h="1" x="70"/>
        <item x="71"/>
        <item h="1" x="72"/>
        <item h="1" x="73"/>
        <item h="1" x="74"/>
        <item h="1" x="75"/>
        <item h="1" x="76"/>
        <item h="1" x="77"/>
        <item h="1" x="78"/>
        <item h="1" x="79"/>
        <item h="1" x="80"/>
        <item h="1" x="81"/>
        <item h="1" x="82"/>
        <item x="83"/>
        <item h="1" x="84"/>
        <item h="1" x="85"/>
        <item h="1" x="86"/>
        <item h="1" x="87"/>
        <item h="1" x="88"/>
        <item h="1" x="89"/>
        <item h="1" x="90"/>
        <item h="1" x="91"/>
        <item h="1" x="92"/>
        <item h="1" x="93"/>
        <item h="1" x="94"/>
        <item x="95"/>
        <item h="1" x="96"/>
        <item h="1" x="97"/>
        <item h="1" x="98"/>
        <item h="1" x="99"/>
        <item h="1" x="100"/>
        <item h="1" x="101"/>
        <item h="1" x="102"/>
        <item h="1" x="103"/>
        <item h="1" x="104"/>
        <item h="1" x="105"/>
        <item h="1" x="106"/>
        <item x="107"/>
        <item h="1" x="108"/>
        <item h="1" x="109"/>
        <item h="1" x="110"/>
        <item h="1" x="111"/>
        <item h="1" x="112"/>
        <item h="1" x="113"/>
        <item h="1" x="114"/>
        <item h="1" x="115"/>
        <item h="1" x="116"/>
        <item h="1" x="117"/>
        <item h="1" x="118"/>
        <item x="119"/>
        <item h="1" x="120"/>
        <item h="1" x="121"/>
        <item h="1" x="122"/>
        <item h="1" x="123"/>
        <item h="1" x="124"/>
        <item h="1" x="125"/>
        <item h="1" x="126"/>
        <item h="1" x="127"/>
        <item h="1" x="128"/>
        <item h="1" x="129"/>
        <item h="1" x="130"/>
        <item x="131"/>
        <item h="1" m="1" x="136"/>
        <item h="1" m="1" x="137"/>
        <item h="1" m="1" x="138"/>
        <item h="1" m="1" x="139"/>
        <item h="1" m="1" x="134"/>
        <item m="1" x="135"/>
        <item h="1" x="132"/>
        <item h="1" x="133"/>
        <item t="default"/>
      </items>
    </pivotField>
    <pivotField axis="axisRow" showAll="0">
      <items count="14">
        <item x="0"/>
        <item x="1"/>
        <item x="2"/>
        <item x="3"/>
        <item x="4"/>
        <item x="5"/>
        <item x="6"/>
        <item x="7"/>
        <item x="8"/>
        <item x="9"/>
        <item x="10"/>
        <item n="2020 (jun)" m="1" x="12"/>
        <item h="1" x="11"/>
        <item t="default"/>
      </items>
    </pivotField>
    <pivotField showAll="0"/>
    <pivotField dataField="1" showAll="0"/>
    <pivotField dataField="1" showAll="0"/>
    <pivotField dataField="1" showAll="0"/>
  </pivotFields>
  <rowFields count="1">
    <field x="1"/>
  </rowFields>
  <rowItems count="11">
    <i>
      <x/>
    </i>
    <i>
      <x v="1"/>
    </i>
    <i>
      <x v="2"/>
    </i>
    <i>
      <x v="3"/>
    </i>
    <i>
      <x v="4"/>
    </i>
    <i>
      <x v="5"/>
    </i>
    <i>
      <x v="6"/>
    </i>
    <i>
      <x v="7"/>
    </i>
    <i>
      <x v="8"/>
    </i>
    <i>
      <x v="9"/>
    </i>
    <i>
      <x v="10"/>
    </i>
  </rowItems>
  <colFields count="1">
    <field x="-2"/>
  </colFields>
  <colItems count="3">
    <i>
      <x/>
    </i>
    <i i="1">
      <x v="1"/>
    </i>
    <i i="2">
      <x v="2"/>
    </i>
  </colItems>
  <pageFields count="1">
    <pageField fld="0" hier="-1"/>
  </pageFields>
  <dataFields count="3">
    <dataField name=" Sector Financiero Privado (USD Millones)" fld="3" baseField="1" baseItem="0"/>
    <dataField name=" Sector Financiero Popular y Solidario (USD Millones)" fld="4" baseField="1" baseItem="0"/>
    <dataField name=" Total" fld="5" baseField="1" baseItem="0"/>
  </dataFields>
  <formats count="6">
    <format dxfId="5">
      <pivotArea type="all" dataOnly="0" outline="0" fieldPosition="0"/>
    </format>
    <format dxfId="4">
      <pivotArea outline="0" collapsedLevelsAreSubtotals="1" fieldPosition="0"/>
    </format>
    <format dxfId="3">
      <pivotArea field="1" type="button" dataOnly="0" labelOnly="1" outline="0" axis="axisRow" fieldPosition="0"/>
    </format>
    <format dxfId="2">
      <pivotArea dataOnly="0" labelOnly="1" fieldPosition="0">
        <references count="1">
          <reference field="1" count="0"/>
        </references>
      </pivotArea>
    </format>
    <format dxfId="1">
      <pivotArea dataOnly="0" labelOnly="1" outline="0" fieldPosition="0">
        <references count="1">
          <reference field="4294967294" count="3">
            <x v="0"/>
            <x v="1"/>
            <x v="2"/>
          </reference>
        </references>
      </pivotArea>
    </format>
    <format dxfId="0">
      <pivotArea outline="0" collapsedLevelsAreSubtotals="1" fieldPosition="0"/>
    </format>
  </formats>
  <chartFormats count="3">
    <chartFormat chart="4" format="0" series="1">
      <pivotArea type="data" outline="0" fieldPosition="0">
        <references count="1">
          <reference field="4294967294" count="1" selected="0">
            <x v="0"/>
          </reference>
        </references>
      </pivotArea>
    </chartFormat>
    <chartFormat chart="4" format="1" series="1">
      <pivotArea type="data" outline="0" fieldPosition="0">
        <references count="1">
          <reference field="4294967294" count="1" selected="0">
            <x v="1"/>
          </reference>
        </references>
      </pivotArea>
    </chartFormat>
    <chartFormat chart="4" format="2" series="1">
      <pivotArea type="data" outline="0" fieldPosition="0">
        <references count="1">
          <reference field="429496729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0.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1.bin"/></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callto:214,221,805.79" TargetMode="External"/><Relationship Id="rId1" Type="http://schemas.openxmlformats.org/officeDocument/2006/relationships/pivotTable" Target="../pivotTables/pivotTable3.xml"/><Relationship Id="rId4" Type="http://schemas.openxmlformats.org/officeDocument/2006/relationships/drawing" Target="../drawings/drawing24.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1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14.bin"/></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dimension ref="A16:G37"/>
  <sheetViews>
    <sheetView showGridLines="0" tabSelected="1" workbookViewId="0">
      <selection activeCell="C16" sqref="C16"/>
    </sheetView>
  </sheetViews>
  <sheetFormatPr baseColWidth="10" defaultRowHeight="15"/>
  <cols>
    <col min="1" max="1" width="6.42578125" customWidth="1"/>
    <col min="2" max="2" width="51.85546875" customWidth="1"/>
    <col min="3" max="3" width="45" customWidth="1"/>
  </cols>
  <sheetData>
    <row r="16" spans="1:4" ht="23.25">
      <c r="A16" s="133" t="s">
        <v>257</v>
      </c>
      <c r="D16" s="133" t="s">
        <v>258</v>
      </c>
    </row>
    <row r="17" spans="1:7" ht="18.75">
      <c r="A17" s="225" t="s">
        <v>346</v>
      </c>
      <c r="B17" s="298" t="s">
        <v>228</v>
      </c>
      <c r="C17" s="225"/>
      <c r="D17" s="225" t="s">
        <v>346</v>
      </c>
      <c r="E17" s="298" t="s">
        <v>259</v>
      </c>
      <c r="F17" s="225"/>
      <c r="G17" s="225"/>
    </row>
    <row r="18" spans="1:7" ht="18.75">
      <c r="A18" s="225" t="s">
        <v>347</v>
      </c>
      <c r="B18" s="298" t="s">
        <v>229</v>
      </c>
      <c r="C18" s="225"/>
      <c r="D18" s="225" t="s">
        <v>347</v>
      </c>
      <c r="E18" s="298" t="s">
        <v>110</v>
      </c>
      <c r="F18" s="225"/>
      <c r="G18" s="225"/>
    </row>
    <row r="19" spans="1:7" ht="18.75">
      <c r="A19" s="225" t="s">
        <v>348</v>
      </c>
      <c r="B19" s="298" t="s">
        <v>260</v>
      </c>
      <c r="C19" s="225"/>
      <c r="D19" s="225" t="s">
        <v>348</v>
      </c>
      <c r="E19" s="298" t="s">
        <v>409</v>
      </c>
      <c r="F19" s="225"/>
      <c r="G19" s="225"/>
    </row>
    <row r="20" spans="1:7" ht="18.75">
      <c r="A20" s="225" t="s">
        <v>349</v>
      </c>
      <c r="B20" s="298" t="s">
        <v>321</v>
      </c>
      <c r="C20" s="225"/>
      <c r="D20" s="225" t="s">
        <v>349</v>
      </c>
      <c r="E20" s="298" t="s">
        <v>466</v>
      </c>
      <c r="F20" s="225"/>
      <c r="G20" s="225"/>
    </row>
    <row r="21" spans="1:7" ht="18.75">
      <c r="A21" s="225" t="s">
        <v>350</v>
      </c>
      <c r="B21" s="298" t="s">
        <v>322</v>
      </c>
      <c r="C21" s="225"/>
      <c r="D21" s="225" t="s">
        <v>350</v>
      </c>
      <c r="E21" s="298" t="s">
        <v>334</v>
      </c>
    </row>
    <row r="22" spans="1:7" ht="18.75">
      <c r="A22" s="225" t="s">
        <v>351</v>
      </c>
      <c r="B22" s="298" t="s">
        <v>324</v>
      </c>
      <c r="C22" s="225"/>
      <c r="D22" s="225" t="s">
        <v>351</v>
      </c>
      <c r="E22" s="298" t="s">
        <v>338</v>
      </c>
    </row>
    <row r="23" spans="1:7" ht="18.75">
      <c r="A23" s="225" t="s">
        <v>352</v>
      </c>
      <c r="B23" s="298" t="s">
        <v>325</v>
      </c>
      <c r="C23" s="225"/>
    </row>
    <row r="24" spans="1:7" ht="18.75">
      <c r="A24" s="225" t="s">
        <v>353</v>
      </c>
      <c r="B24" s="298" t="s">
        <v>327</v>
      </c>
      <c r="C24" s="225"/>
    </row>
    <row r="25" spans="1:7" ht="18.75">
      <c r="A25" s="225" t="s">
        <v>354</v>
      </c>
      <c r="B25" s="298" t="s">
        <v>330</v>
      </c>
      <c r="C25" s="225"/>
    </row>
    <row r="26" spans="1:7" ht="18.75">
      <c r="A26" s="225" t="s">
        <v>390</v>
      </c>
      <c r="B26" s="298" t="s">
        <v>401</v>
      </c>
      <c r="C26" s="225"/>
    </row>
    <row r="27" spans="1:7" ht="18.75">
      <c r="A27" s="225" t="s">
        <v>355</v>
      </c>
      <c r="B27" s="298" t="s">
        <v>402</v>
      </c>
      <c r="C27" s="225"/>
    </row>
    <row r="28" spans="1:7" ht="18.75">
      <c r="A28" s="225" t="s">
        <v>356</v>
      </c>
      <c r="B28" s="298" t="s">
        <v>331</v>
      </c>
      <c r="C28" s="225"/>
    </row>
    <row r="29" spans="1:7" ht="18.75">
      <c r="A29" s="225" t="s">
        <v>357</v>
      </c>
      <c r="B29" s="298" t="s">
        <v>333</v>
      </c>
      <c r="C29" s="225"/>
    </row>
    <row r="30" spans="1:7" ht="18.75">
      <c r="A30" s="225" t="s">
        <v>358</v>
      </c>
      <c r="B30" s="298" t="s">
        <v>332</v>
      </c>
      <c r="C30" s="225"/>
    </row>
    <row r="31" spans="1:7" ht="18.75">
      <c r="A31" s="225" t="s">
        <v>359</v>
      </c>
      <c r="B31" s="298" t="s">
        <v>335</v>
      </c>
      <c r="C31" s="225"/>
    </row>
    <row r="32" spans="1:7" ht="18.75">
      <c r="A32" s="225" t="s">
        <v>360</v>
      </c>
      <c r="B32" s="298" t="s">
        <v>336</v>
      </c>
      <c r="C32" s="225"/>
    </row>
    <row r="33" spans="1:3" ht="18.75">
      <c r="A33" s="225" t="s">
        <v>361</v>
      </c>
      <c r="B33" s="298" t="s">
        <v>337</v>
      </c>
      <c r="C33" s="225"/>
    </row>
    <row r="34" spans="1:3" ht="18.75">
      <c r="A34" s="225" t="s">
        <v>362</v>
      </c>
      <c r="B34" s="298" t="s">
        <v>339</v>
      </c>
      <c r="C34" s="225"/>
    </row>
    <row r="35" spans="1:3" ht="18">
      <c r="A35" s="225" t="s">
        <v>363</v>
      </c>
      <c r="B35" s="256" t="s">
        <v>340</v>
      </c>
      <c r="C35" s="225"/>
    </row>
    <row r="36" spans="1:3" ht="18.75">
      <c r="A36" s="225" t="s">
        <v>391</v>
      </c>
      <c r="B36" s="298" t="s">
        <v>542</v>
      </c>
      <c r="C36" s="225"/>
    </row>
    <row r="37" spans="1:3" ht="18.75">
      <c r="A37" s="225" t="s">
        <v>392</v>
      </c>
      <c r="B37" s="298" t="s">
        <v>341</v>
      </c>
      <c r="C37" s="225"/>
    </row>
  </sheetData>
  <hyperlinks>
    <hyperlink ref="B17" location="'Gráfico 2.1'!A1" display="Evolución de los agregados Monetarios % del PIB"/>
    <hyperlink ref="B18" location="'Gráfico 2.2'!A1" display="Evolución de los Agregados Monetarios vs PIB Nominal"/>
    <hyperlink ref="E17" location="'Tabla 2.1'!A1" display="Reserva Monetaria Internacional"/>
    <hyperlink ref="E18" location="'Tabla 2.2 RI'!FO5" display="Reserva Internacional"/>
    <hyperlink ref="B19" location="'Gráfico 2.3 '!A1" display="Evolución de la RMI, RILD y RI "/>
    <hyperlink ref="B20" location="'Gráfico 2.4'!A1" display="Evolución de las Reservas Internacionales y Resultado Global de la Balanza de Pagos (Millones USD)"/>
    <hyperlink ref="B21" location="'Gráfico 2.5 '!A1" display="Evolución de las Reservas Internacionales y Resultado Global de la Balanza de Pagos (% PIB)"/>
    <hyperlink ref="B22" location="'Gráfico 2.6 '!A1" display="Profundización financiera"/>
    <hyperlink ref="B23" location="'Gráfico 2.7 '!A1" display="Captaciones de las Otras Sociedades de Depósito"/>
    <hyperlink ref="B24" location="'Gráfico 2.8'!A1" display="Cartera de crédito de las Otras Sociedades de Depósito"/>
    <hyperlink ref="B25" location="'Gráfico 2.9 '!A1" display="Cartera de crédito y Captaciones de las Otras Sociedades de Depósito"/>
    <hyperlink ref="B28" location="'Gráfico 2.12'!A1" display="Saldos de Títulos del Gobierno Central adquiridos por el BCE"/>
    <hyperlink ref="B29" location="'Gráfico 2.13'!A1" display="Colocación Total de Inversión Doméstica del BCE"/>
    <hyperlink ref="B30" location="'Gráfico 2.14'!A1" display="Saldos de Inversión doméstica realizada por el BCE"/>
    <hyperlink ref="E21" location="'Tabla 2.5'!A1" display="Balance BCE"/>
    <hyperlink ref="B31" location="'Gráfico 2.15'!A1" display="Tasa de interés referenciales en sucres"/>
    <hyperlink ref="B32" location="'Gráfico 2.16'!A1" display="Tasas de interés "/>
    <hyperlink ref="B33" location="'Gráfico 2.17'!A1" display="Tasa de interés por segmento de crédito"/>
    <hyperlink ref="E22" location="'Tabla 2.6'!A1" display="Tasas de interés máximas por segmentos de crédito"/>
    <hyperlink ref="B34" location="'Gráfico 2.18'!A1" display="Reservas de Liquidez y Reservas Mínimas de Liquidez del Sistema Financiero Nacional"/>
    <hyperlink ref="B35" location="'Gráfico 2.19.'!A1" display="Composición de las Reservas de Liquidez Millones USD"/>
    <hyperlink ref="B36" location="'Gráfico 2.20'!A1" display="Composición de las Reservas de Liquidez % Activos Líquidos"/>
    <hyperlink ref="B37" location="'Gráfico 2.21'!A1" display="Evolución del Fondo de Liquidez"/>
    <hyperlink ref="B26" location="'Gráfico 2.10'!A1" display="Captaciones de las OSD por tipo de depósito"/>
    <hyperlink ref="B27" location="'Gráfico 2.11'!A1" display="Cartera por vencer de las OSD por tipo de crédito"/>
    <hyperlink ref="E20" location="'Tabla 2.4'!A1" display="Sistema de Balances BCE"/>
    <hyperlink ref="E19" location="'Tabla 2.3'!A1" display="Variación Acumulada Reserva Internacional Junio 202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AH251"/>
  <sheetViews>
    <sheetView showGridLines="0" zoomScale="85" zoomScaleNormal="85" workbookViewId="0">
      <pane xSplit="1" ySplit="3" topLeftCell="B49" activePane="bottomRight" state="frozen"/>
      <selection pane="topRight" activeCell="B1" sqref="B1"/>
      <selection pane="bottomLeft" activeCell="A3" sqref="A3"/>
      <selection pane="bottomRight"/>
    </sheetView>
  </sheetViews>
  <sheetFormatPr baseColWidth="10" defaultColWidth="10.85546875" defaultRowHeight="16.5"/>
  <cols>
    <col min="1" max="1" width="10.85546875" style="6" customWidth="1"/>
    <col min="2" max="9" width="10.85546875" style="6"/>
    <col min="10" max="10" width="10.85546875" style="6" customWidth="1"/>
    <col min="11" max="11" width="10.85546875" style="6"/>
    <col min="12" max="18" width="11.42578125" style="6" customWidth="1"/>
    <col min="19" max="26" width="10.85546875" style="6"/>
    <col min="27" max="27" width="15.85546875" style="6" customWidth="1"/>
    <col min="28" max="28" width="18" style="6" customWidth="1"/>
    <col min="29" max="29" width="7.42578125" style="6" customWidth="1"/>
    <col min="30" max="30" width="8.85546875" style="6" bestFit="1" customWidth="1"/>
    <col min="31" max="16384" width="10.85546875" style="6"/>
  </cols>
  <sheetData>
    <row r="1" spans="1:30" ht="20.25">
      <c r="A1" s="134"/>
      <c r="B1" s="211" t="s">
        <v>342</v>
      </c>
    </row>
    <row r="2" spans="1:30" ht="20.25">
      <c r="A2" s="134"/>
      <c r="B2" s="105" t="s">
        <v>343</v>
      </c>
      <c r="F2" s="211"/>
    </row>
    <row r="3" spans="1:30" s="213" customFormat="1" ht="82.5">
      <c r="A3" s="208" t="s">
        <v>0</v>
      </c>
      <c r="B3" s="208" t="s">
        <v>85</v>
      </c>
      <c r="C3" s="208" t="s">
        <v>86</v>
      </c>
      <c r="D3" s="208" t="s">
        <v>68</v>
      </c>
      <c r="E3" s="208" t="s">
        <v>1</v>
      </c>
      <c r="F3" s="208" t="s">
        <v>2</v>
      </c>
      <c r="G3" s="208" t="s">
        <v>3</v>
      </c>
      <c r="H3" s="208" t="s">
        <v>4</v>
      </c>
      <c r="I3" s="208" t="s">
        <v>5</v>
      </c>
      <c r="J3" s="208" t="s">
        <v>6</v>
      </c>
      <c r="K3" s="208" t="s">
        <v>7</v>
      </c>
      <c r="L3" s="208" t="s">
        <v>8</v>
      </c>
      <c r="M3" s="208" t="s">
        <v>9</v>
      </c>
      <c r="N3" s="208" t="s">
        <v>10</v>
      </c>
      <c r="O3" s="208" t="s">
        <v>11</v>
      </c>
      <c r="P3" s="208" t="s">
        <v>12</v>
      </c>
      <c r="Q3" s="208" t="s">
        <v>13</v>
      </c>
      <c r="R3" s="208" t="s">
        <v>98</v>
      </c>
      <c r="S3" s="208" t="s">
        <v>89</v>
      </c>
      <c r="T3" s="208" t="s">
        <v>90</v>
      </c>
      <c r="U3" s="208" t="s">
        <v>91</v>
      </c>
      <c r="V3" s="208" t="s">
        <v>92</v>
      </c>
      <c r="W3" s="208" t="s">
        <v>93</v>
      </c>
      <c r="X3" s="208" t="s">
        <v>94</v>
      </c>
      <c r="Y3" s="208" t="s">
        <v>95</v>
      </c>
      <c r="Z3" s="209"/>
    </row>
    <row r="4" spans="1:30">
      <c r="A4" s="1">
        <v>36526</v>
      </c>
      <c r="B4" s="2">
        <f t="shared" ref="B4:B67" si="0">+MONTH(A4)</f>
        <v>1</v>
      </c>
      <c r="C4" s="2">
        <f t="shared" ref="C4:C67" si="1">+YEAR(A4)</f>
        <v>2000</v>
      </c>
      <c r="D4" s="3" t="s">
        <v>78</v>
      </c>
      <c r="E4" s="5">
        <v>536.23</v>
      </c>
      <c r="F4" s="5">
        <v>0</v>
      </c>
      <c r="G4" s="5"/>
      <c r="H4" s="5">
        <v>533.76</v>
      </c>
      <c r="I4" s="5">
        <v>1069.99</v>
      </c>
      <c r="J4" s="5">
        <v>2208.4299999999998</v>
      </c>
      <c r="K4" s="5">
        <v>3278.42</v>
      </c>
      <c r="L4" s="5">
        <v>158.56</v>
      </c>
      <c r="M4" s="5">
        <v>82.04</v>
      </c>
      <c r="N4" s="5">
        <v>96.54</v>
      </c>
      <c r="O4" s="5">
        <v>873.36999999999989</v>
      </c>
      <c r="P4" s="5">
        <v>1.2251279526432097</v>
      </c>
      <c r="Q4" s="5">
        <v>3.7537584299895812</v>
      </c>
      <c r="R4" s="6">
        <f>+VLOOKUP(YEAR(A4),PIB!$A$1:$C$22,3,0)</f>
        <v>18318.600999999999</v>
      </c>
      <c r="S4" s="8">
        <f>+I4/R4</f>
        <v>5.8410028145708295E-2</v>
      </c>
      <c r="T4" s="8">
        <f>+K4/R4</f>
        <v>0.17896672349597004</v>
      </c>
      <c r="U4" s="8">
        <f>+E4/R4</f>
        <v>2.9272431884945802E-2</v>
      </c>
      <c r="V4" s="8"/>
      <c r="W4" s="8"/>
      <c r="X4" s="8"/>
      <c r="Y4" s="8"/>
      <c r="AA4" s="9" t="s">
        <v>0</v>
      </c>
      <c r="AB4" s="104" t="s">
        <v>153</v>
      </c>
    </row>
    <row r="5" spans="1:30">
      <c r="A5" s="1">
        <v>36557</v>
      </c>
      <c r="B5" s="2">
        <f t="shared" si="0"/>
        <v>2</v>
      </c>
      <c r="C5" s="2">
        <f t="shared" si="1"/>
        <v>2000</v>
      </c>
      <c r="D5" s="3" t="s">
        <v>78</v>
      </c>
      <c r="E5" s="5">
        <v>530.41999999999996</v>
      </c>
      <c r="F5" s="5">
        <v>0</v>
      </c>
      <c r="G5" s="5"/>
      <c r="H5" s="5">
        <v>596.49</v>
      </c>
      <c r="I5" s="5">
        <v>1126.9099999999999</v>
      </c>
      <c r="J5" s="5">
        <v>2225.48</v>
      </c>
      <c r="K5" s="5">
        <v>3352.39</v>
      </c>
      <c r="L5" s="5">
        <v>124.58</v>
      </c>
      <c r="M5" s="5">
        <v>98.85</v>
      </c>
      <c r="N5" s="5">
        <v>85.54</v>
      </c>
      <c r="O5" s="5">
        <v>839.39</v>
      </c>
      <c r="P5" s="5">
        <v>1.3425344595480049</v>
      </c>
      <c r="Q5" s="5">
        <v>3.9938407653176711</v>
      </c>
      <c r="R5" s="6">
        <f>+VLOOKUP(YEAR(A5),PIB!$A$1:$C$22,3,0)</f>
        <v>18318.600999999999</v>
      </c>
      <c r="S5" s="8">
        <f t="shared" ref="S5:S68" si="2">+I5/R5</f>
        <v>6.1517252327292896E-2</v>
      </c>
      <c r="T5" s="8">
        <f t="shared" ref="T5:T68" si="3">+K5/R5</f>
        <v>0.1830046956096702</v>
      </c>
      <c r="U5" s="8">
        <f t="shared" ref="U5:U68" si="4">+E5/R5</f>
        <v>2.8955267926846596E-2</v>
      </c>
      <c r="V5" s="8"/>
      <c r="W5" s="8"/>
      <c r="X5" s="8"/>
      <c r="Y5" s="8"/>
    </row>
    <row r="6" spans="1:30">
      <c r="A6" s="1">
        <v>36586</v>
      </c>
      <c r="B6" s="2">
        <f t="shared" si="0"/>
        <v>3</v>
      </c>
      <c r="C6" s="2">
        <f t="shared" si="1"/>
        <v>2000</v>
      </c>
      <c r="D6" s="3" t="s">
        <v>78</v>
      </c>
      <c r="E6" s="5">
        <v>557.46</v>
      </c>
      <c r="F6" s="5">
        <v>0</v>
      </c>
      <c r="G6" s="5"/>
      <c r="H6" s="5">
        <v>696.03</v>
      </c>
      <c r="I6" s="5">
        <v>1253.49</v>
      </c>
      <c r="J6" s="5">
        <v>2199.92</v>
      </c>
      <c r="K6" s="5">
        <v>3453.41</v>
      </c>
      <c r="L6" s="5">
        <v>206.19</v>
      </c>
      <c r="M6" s="5">
        <v>54.78</v>
      </c>
      <c r="N6" s="5">
        <v>102.57</v>
      </c>
      <c r="O6" s="5">
        <v>921</v>
      </c>
      <c r="P6" s="5">
        <v>1.3610097719869707</v>
      </c>
      <c r="Q6" s="5">
        <v>3.7496308360477739</v>
      </c>
      <c r="R6" s="6">
        <f>+VLOOKUP(YEAR(A6),PIB!$A$1:$C$22,3,0)</f>
        <v>18318.600999999999</v>
      </c>
      <c r="S6" s="8">
        <f t="shared" si="2"/>
        <v>6.8427168646776032E-2</v>
      </c>
      <c r="T6" s="8">
        <f t="shared" si="3"/>
        <v>0.18851930887080295</v>
      </c>
      <c r="U6" s="8">
        <f t="shared" si="4"/>
        <v>3.0431363181063886E-2</v>
      </c>
      <c r="V6" s="8"/>
      <c r="W6" s="8"/>
      <c r="X6" s="8"/>
      <c r="Y6" s="8"/>
      <c r="AB6" s="9" t="s">
        <v>87</v>
      </c>
    </row>
    <row r="7" spans="1:30">
      <c r="A7" s="1">
        <v>36617</v>
      </c>
      <c r="B7" s="2">
        <f t="shared" si="0"/>
        <v>4</v>
      </c>
      <c r="C7" s="2">
        <f t="shared" si="1"/>
        <v>2000</v>
      </c>
      <c r="D7" s="3" t="s">
        <v>75</v>
      </c>
      <c r="E7" s="5">
        <v>567.96</v>
      </c>
      <c r="F7" s="5">
        <v>0</v>
      </c>
      <c r="G7" s="5"/>
      <c r="H7" s="5">
        <v>697.88</v>
      </c>
      <c r="I7" s="5">
        <v>1265.8400000000001</v>
      </c>
      <c r="J7" s="5">
        <v>2380.7199999999998</v>
      </c>
      <c r="K7" s="5">
        <v>3646.56</v>
      </c>
      <c r="L7" s="5">
        <v>223.89</v>
      </c>
      <c r="M7" s="5">
        <v>96.78</v>
      </c>
      <c r="N7" s="5">
        <v>114.36</v>
      </c>
      <c r="O7" s="5">
        <v>1002.99</v>
      </c>
      <c r="P7" s="5">
        <v>1.2620664214000141</v>
      </c>
      <c r="Q7" s="5">
        <v>3.6356892890258128</v>
      </c>
      <c r="R7" s="6">
        <f>+VLOOKUP(YEAR(A7),PIB!$A$1:$C$22,3,0)</f>
        <v>18318.600999999999</v>
      </c>
      <c r="S7" s="8">
        <f t="shared" si="2"/>
        <v>6.9101346767692584E-2</v>
      </c>
      <c r="T7" s="8">
        <f t="shared" si="3"/>
        <v>0.19906323632465167</v>
      </c>
      <c r="U7" s="8">
        <f t="shared" si="4"/>
        <v>3.1004551057146782E-2</v>
      </c>
      <c r="V7" s="8"/>
      <c r="W7" s="8"/>
      <c r="X7" s="8"/>
      <c r="Y7" s="8"/>
      <c r="AA7" s="9" t="s">
        <v>223</v>
      </c>
      <c r="AB7" s="6" t="s">
        <v>155</v>
      </c>
      <c r="AC7" s="6" t="s">
        <v>154</v>
      </c>
      <c r="AD7" s="6" t="s">
        <v>156</v>
      </c>
    </row>
    <row r="8" spans="1:30">
      <c r="A8" s="1">
        <v>36647</v>
      </c>
      <c r="B8" s="2">
        <f t="shared" si="0"/>
        <v>5</v>
      </c>
      <c r="C8" s="2">
        <f t="shared" si="1"/>
        <v>2000</v>
      </c>
      <c r="D8" s="3" t="s">
        <v>75</v>
      </c>
      <c r="E8" s="5">
        <v>625.34</v>
      </c>
      <c r="F8" s="5">
        <v>0</v>
      </c>
      <c r="G8" s="5"/>
      <c r="H8" s="5">
        <v>801.82</v>
      </c>
      <c r="I8" s="5">
        <v>1427.16</v>
      </c>
      <c r="J8" s="5">
        <v>2433.46</v>
      </c>
      <c r="K8" s="5">
        <v>3860.62</v>
      </c>
      <c r="L8" s="5">
        <v>201.98</v>
      </c>
      <c r="M8" s="5">
        <v>104.53</v>
      </c>
      <c r="N8" s="5">
        <v>125.77</v>
      </c>
      <c r="O8" s="5">
        <v>1057.6200000000001</v>
      </c>
      <c r="P8" s="5">
        <v>1.3494071594712655</v>
      </c>
      <c r="Q8" s="5">
        <v>3.650290274389667</v>
      </c>
      <c r="R8" s="6">
        <f>+VLOOKUP(YEAR(A8),PIB!$A$1:$C$22,3,0)</f>
        <v>18318.600999999999</v>
      </c>
      <c r="S8" s="8">
        <f t="shared" si="2"/>
        <v>7.790769611718712E-2</v>
      </c>
      <c r="T8" s="8">
        <f t="shared" si="3"/>
        <v>0.21074862649172829</v>
      </c>
      <c r="U8" s="8">
        <f t="shared" si="4"/>
        <v>3.4136886326635973E-2</v>
      </c>
      <c r="V8" s="8"/>
      <c r="W8" s="8"/>
      <c r="X8" s="8"/>
      <c r="Y8" s="8"/>
      <c r="AA8" s="10">
        <v>2000</v>
      </c>
      <c r="AB8" s="12">
        <v>0.26610667484924205</v>
      </c>
      <c r="AC8" s="12">
        <v>0.11421134179405951</v>
      </c>
      <c r="AD8" s="12">
        <v>6.1153250731319497E-2</v>
      </c>
    </row>
    <row r="9" spans="1:30">
      <c r="A9" s="1">
        <v>36678</v>
      </c>
      <c r="B9" s="2">
        <f t="shared" si="0"/>
        <v>6</v>
      </c>
      <c r="C9" s="2">
        <f t="shared" si="1"/>
        <v>2000</v>
      </c>
      <c r="D9" s="3" t="s">
        <v>75</v>
      </c>
      <c r="E9" s="5">
        <v>804.82199999999989</v>
      </c>
      <c r="F9" s="5">
        <v>0</v>
      </c>
      <c r="G9" s="5"/>
      <c r="H9" s="5">
        <v>807.97</v>
      </c>
      <c r="I9" s="5">
        <v>1612.7919999999999</v>
      </c>
      <c r="J9" s="5">
        <v>2477.5</v>
      </c>
      <c r="K9" s="5">
        <v>4090.2919999999999</v>
      </c>
      <c r="L9" s="5">
        <v>212.19</v>
      </c>
      <c r="M9" s="5">
        <v>61.71</v>
      </c>
      <c r="N9" s="5">
        <v>102.63</v>
      </c>
      <c r="O9" s="5">
        <v>1181.3519999999999</v>
      </c>
      <c r="P9" s="5">
        <v>1.3652086761608735</v>
      </c>
      <c r="Q9" s="5">
        <v>3.4623820842560051</v>
      </c>
      <c r="R9" s="6">
        <f>+VLOOKUP(YEAR(A9),PIB!$A$1:$C$22,3,0)</f>
        <v>18318.600999999999</v>
      </c>
      <c r="S9" s="8">
        <f t="shared" si="2"/>
        <v>8.8041221051760446E-2</v>
      </c>
      <c r="T9" s="8">
        <f t="shared" si="3"/>
        <v>0.22328626514655786</v>
      </c>
      <c r="U9" s="8">
        <f t="shared" si="4"/>
        <v>4.3934686933789317E-2</v>
      </c>
      <c r="V9" s="8"/>
      <c r="W9" s="8"/>
      <c r="X9" s="8"/>
      <c r="Y9" s="8"/>
      <c r="AA9" s="10">
        <v>2001</v>
      </c>
      <c r="AB9" s="12">
        <v>0.251637255784254</v>
      </c>
      <c r="AC9" s="12">
        <v>0.12116326009905705</v>
      </c>
      <c r="AD9" s="12">
        <v>6.1772575841320378E-2</v>
      </c>
    </row>
    <row r="10" spans="1:30">
      <c r="A10" s="1">
        <v>36708</v>
      </c>
      <c r="B10" s="2">
        <f t="shared" si="0"/>
        <v>7</v>
      </c>
      <c r="C10" s="2">
        <f t="shared" si="1"/>
        <v>2000</v>
      </c>
      <c r="D10" s="3" t="s">
        <v>76</v>
      </c>
      <c r="E10" s="5">
        <v>857.09</v>
      </c>
      <c r="F10" s="5">
        <v>0</v>
      </c>
      <c r="G10" s="5"/>
      <c r="H10" s="5">
        <v>852.62</v>
      </c>
      <c r="I10" s="5">
        <v>1709.71</v>
      </c>
      <c r="J10" s="5">
        <v>2510.1799999999998</v>
      </c>
      <c r="K10" s="5">
        <v>4219.8899999999994</v>
      </c>
      <c r="L10" s="5">
        <v>204.33</v>
      </c>
      <c r="M10" s="5">
        <v>113.37</v>
      </c>
      <c r="N10" s="5">
        <v>102.76</v>
      </c>
      <c r="O10" s="5">
        <v>1277.55</v>
      </c>
      <c r="P10" s="5">
        <v>1.3382724746585262</v>
      </c>
      <c r="Q10" s="5">
        <v>3.3031114242104023</v>
      </c>
      <c r="R10" s="6">
        <f>+VLOOKUP(YEAR(A10),PIB!$A$1:$C$22,3,0)</f>
        <v>18318.600999999999</v>
      </c>
      <c r="S10" s="8">
        <f t="shared" si="2"/>
        <v>9.333190891597018E-2</v>
      </c>
      <c r="T10" s="8">
        <f t="shared" si="3"/>
        <v>0.23036093203842367</v>
      </c>
      <c r="U10" s="8">
        <f t="shared" si="4"/>
        <v>4.6787961591608446E-2</v>
      </c>
      <c r="V10" s="8"/>
      <c r="W10" s="8"/>
      <c r="X10" s="8"/>
      <c r="Y10" s="8"/>
      <c r="AA10" s="10">
        <v>2002</v>
      </c>
      <c r="AB10" s="12">
        <v>0.2610484762221511</v>
      </c>
      <c r="AC10" s="12">
        <v>0.12970737062262719</v>
      </c>
      <c r="AD10" s="12">
        <v>6.4443176656790641E-2</v>
      </c>
    </row>
    <row r="11" spans="1:30">
      <c r="A11" s="1">
        <v>36739</v>
      </c>
      <c r="B11" s="2">
        <f t="shared" si="0"/>
        <v>8</v>
      </c>
      <c r="C11" s="2">
        <f t="shared" si="1"/>
        <v>2000</v>
      </c>
      <c r="D11" s="3" t="s">
        <v>76</v>
      </c>
      <c r="E11" s="5">
        <v>942.57</v>
      </c>
      <c r="F11" s="5">
        <v>0</v>
      </c>
      <c r="G11" s="5"/>
      <c r="H11" s="5">
        <v>827.48</v>
      </c>
      <c r="I11" s="5">
        <v>1770.0500000000002</v>
      </c>
      <c r="J11" s="5">
        <v>2609.8000000000002</v>
      </c>
      <c r="K11" s="5">
        <v>4379.8500000000004</v>
      </c>
      <c r="L11" s="5">
        <v>222.93</v>
      </c>
      <c r="M11" s="5">
        <v>120.58</v>
      </c>
      <c r="N11" s="5">
        <v>100.82</v>
      </c>
      <c r="O11" s="5">
        <v>1386.8999999999999</v>
      </c>
      <c r="P11" s="5">
        <v>1.2762636094887883</v>
      </c>
      <c r="Q11" s="5">
        <v>3.1580142764438683</v>
      </c>
      <c r="R11" s="6">
        <f>+VLOOKUP(YEAR(A11),PIB!$A$1:$C$22,3,0)</f>
        <v>18318.600999999999</v>
      </c>
      <c r="S11" s="8">
        <f t="shared" si="2"/>
        <v>9.6625828577193221E-2</v>
      </c>
      <c r="T11" s="8">
        <f t="shared" si="3"/>
        <v>0.23909303991063513</v>
      </c>
      <c r="U11" s="8">
        <f t="shared" si="4"/>
        <v>5.1454256796138534E-2</v>
      </c>
      <c r="V11" s="8"/>
      <c r="W11" s="8"/>
      <c r="X11" s="8"/>
      <c r="Y11" s="8"/>
      <c r="AA11" s="10">
        <v>2003</v>
      </c>
      <c r="AB11" s="12">
        <v>0.22127611960685056</v>
      </c>
      <c r="AC11" s="12">
        <v>0.12136170565048569</v>
      </c>
      <c r="AD11" s="12">
        <v>6.5405955898182017E-2</v>
      </c>
    </row>
    <row r="12" spans="1:30">
      <c r="A12" s="1">
        <v>36770</v>
      </c>
      <c r="B12" s="2">
        <f t="shared" si="0"/>
        <v>9</v>
      </c>
      <c r="C12" s="2">
        <f t="shared" si="1"/>
        <v>2000</v>
      </c>
      <c r="D12" s="3" t="s">
        <v>76</v>
      </c>
      <c r="E12" s="5">
        <v>928.53199999999993</v>
      </c>
      <c r="F12" s="5">
        <v>7.46</v>
      </c>
      <c r="G12" s="5"/>
      <c r="H12" s="5">
        <v>828.77</v>
      </c>
      <c r="I12" s="5">
        <v>1764.7619999999999</v>
      </c>
      <c r="J12" s="5">
        <v>2632.05</v>
      </c>
      <c r="K12" s="5">
        <v>4396.8119999999999</v>
      </c>
      <c r="L12" s="5">
        <v>246.35</v>
      </c>
      <c r="M12" s="5">
        <v>138.6</v>
      </c>
      <c r="N12" s="5">
        <v>96.91</v>
      </c>
      <c r="O12" s="5">
        <v>1417.8519999999999</v>
      </c>
      <c r="P12" s="5">
        <v>1.2446729277808968</v>
      </c>
      <c r="Q12" s="5">
        <v>3.1010373438130356</v>
      </c>
      <c r="R12" s="6">
        <f>+VLOOKUP(YEAR(A12),PIB!$A$1:$C$22,3,0)</f>
        <v>18318.600999999999</v>
      </c>
      <c r="S12" s="8">
        <f t="shared" si="2"/>
        <v>9.6337160244933551E-2</v>
      </c>
      <c r="T12" s="8">
        <f t="shared" si="3"/>
        <v>0.24001898398245589</v>
      </c>
      <c r="U12" s="8">
        <f t="shared" si="4"/>
        <v>5.0687931900476463E-2</v>
      </c>
      <c r="V12" s="8"/>
      <c r="W12" s="8"/>
      <c r="X12" s="8"/>
      <c r="Y12" s="8"/>
      <c r="AA12" s="10">
        <v>2004</v>
      </c>
      <c r="AB12" s="12">
        <v>0.23717279852368547</v>
      </c>
      <c r="AC12" s="12">
        <v>0.12534076116413514</v>
      </c>
      <c r="AD12" s="12">
        <v>6.1633896367809027E-2</v>
      </c>
    </row>
    <row r="13" spans="1:30">
      <c r="A13" s="1">
        <v>36800</v>
      </c>
      <c r="B13" s="2">
        <f t="shared" si="0"/>
        <v>10</v>
      </c>
      <c r="C13" s="2">
        <f t="shared" si="1"/>
        <v>2000</v>
      </c>
      <c r="D13" s="3" t="s">
        <v>77</v>
      </c>
      <c r="E13" s="5">
        <v>934.78199999999993</v>
      </c>
      <c r="F13" s="5">
        <v>16.34</v>
      </c>
      <c r="G13" s="5"/>
      <c r="H13" s="5">
        <v>870.22</v>
      </c>
      <c r="I13" s="5">
        <v>1821.3420000000001</v>
      </c>
      <c r="J13" s="5">
        <v>2663.08</v>
      </c>
      <c r="K13" s="5">
        <v>4484.4220000000005</v>
      </c>
      <c r="L13" s="5">
        <v>232.76</v>
      </c>
      <c r="M13" s="5">
        <v>162.78</v>
      </c>
      <c r="N13" s="5">
        <v>105.68</v>
      </c>
      <c r="O13" s="5">
        <v>1452.3420000000001</v>
      </c>
      <c r="P13" s="5">
        <v>1.2540723879086331</v>
      </c>
      <c r="Q13" s="5">
        <v>3.087717631246635</v>
      </c>
      <c r="R13" s="6">
        <f>+VLOOKUP(YEAR(A13),PIB!$A$1:$C$22,3,0)</f>
        <v>18318.600999999999</v>
      </c>
      <c r="S13" s="8">
        <f t="shared" si="2"/>
        <v>9.9425824057197396E-2</v>
      </c>
      <c r="T13" s="8">
        <f t="shared" si="3"/>
        <v>0.24480155444184853</v>
      </c>
      <c r="U13" s="8">
        <f t="shared" si="4"/>
        <v>5.1029115160049612E-2</v>
      </c>
      <c r="V13" s="8"/>
      <c r="W13" s="8"/>
      <c r="X13" s="8"/>
      <c r="Y13" s="8"/>
      <c r="AA13" s="10">
        <v>2005</v>
      </c>
      <c r="AB13" s="12">
        <v>0.25179795858947934</v>
      </c>
      <c r="AC13" s="12">
        <v>0.13036230489324893</v>
      </c>
      <c r="AD13" s="12">
        <v>6.4778241497806935E-2</v>
      </c>
    </row>
    <row r="14" spans="1:30">
      <c r="A14" s="1">
        <v>36831</v>
      </c>
      <c r="B14" s="2">
        <f t="shared" si="0"/>
        <v>11</v>
      </c>
      <c r="C14" s="2">
        <f t="shared" si="1"/>
        <v>2000</v>
      </c>
      <c r="D14" s="3" t="s">
        <v>77</v>
      </c>
      <c r="E14" s="5">
        <v>978.85199999999998</v>
      </c>
      <c r="F14" s="5">
        <v>20.76</v>
      </c>
      <c r="G14" s="5"/>
      <c r="H14" s="5">
        <v>871.22</v>
      </c>
      <c r="I14" s="5">
        <v>1870.8319999999999</v>
      </c>
      <c r="J14" s="5">
        <v>2730.1</v>
      </c>
      <c r="K14" s="5">
        <v>4600.9319999999998</v>
      </c>
      <c r="L14" s="5">
        <v>242.5</v>
      </c>
      <c r="M14" s="5">
        <v>189.09</v>
      </c>
      <c r="N14" s="5">
        <v>104.3</v>
      </c>
      <c r="O14" s="5">
        <v>1535.502</v>
      </c>
      <c r="P14" s="5">
        <v>1.2183846064674615</v>
      </c>
      <c r="Q14" s="5">
        <v>2.9963699168089653</v>
      </c>
      <c r="R14" s="6">
        <f>+VLOOKUP(YEAR(A14),PIB!$A$1:$C$22,3,0)</f>
        <v>18318.600999999999</v>
      </c>
      <c r="S14" s="8">
        <f t="shared" si="2"/>
        <v>0.10212744957980142</v>
      </c>
      <c r="T14" s="8">
        <f t="shared" si="3"/>
        <v>0.25116175629350734</v>
      </c>
      <c r="U14" s="8">
        <f t="shared" si="4"/>
        <v>5.3434866559951825E-2</v>
      </c>
      <c r="V14" s="8"/>
      <c r="W14" s="8"/>
      <c r="X14" s="8"/>
      <c r="Y14" s="8"/>
      <c r="AA14" s="10">
        <v>2006</v>
      </c>
      <c r="AB14" s="12">
        <v>0.25818412847524341</v>
      </c>
      <c r="AC14" s="12">
        <v>0.13375046057817472</v>
      </c>
      <c r="AD14" s="12">
        <v>6.4742149744570959E-2</v>
      </c>
    </row>
    <row r="15" spans="1:30">
      <c r="A15" s="1">
        <v>36861</v>
      </c>
      <c r="B15" s="2">
        <f t="shared" si="0"/>
        <v>12</v>
      </c>
      <c r="C15" s="2">
        <f t="shared" si="1"/>
        <v>2000</v>
      </c>
      <c r="D15" s="3" t="s">
        <v>77</v>
      </c>
      <c r="E15" s="5">
        <v>1120.242</v>
      </c>
      <c r="F15" s="5">
        <v>23.49</v>
      </c>
      <c r="G15" s="5"/>
      <c r="H15" s="5">
        <v>948.46</v>
      </c>
      <c r="I15" s="5">
        <v>2092.192</v>
      </c>
      <c r="J15" s="5">
        <v>2782.51</v>
      </c>
      <c r="K15" s="5">
        <v>4874.7020000000002</v>
      </c>
      <c r="L15" s="5">
        <v>225.92</v>
      </c>
      <c r="M15" s="5">
        <v>115.41</v>
      </c>
      <c r="N15" s="5">
        <v>121.47</v>
      </c>
      <c r="O15" s="5">
        <v>1606.5320000000002</v>
      </c>
      <c r="P15" s="5">
        <v>1.3023033465875562</v>
      </c>
      <c r="Q15" s="5">
        <v>3.034301215288584</v>
      </c>
      <c r="R15" s="6">
        <f>+VLOOKUP(YEAR(A15),PIB!$A$1:$C$22,3,0)</f>
        <v>18318.600999999999</v>
      </c>
      <c r="S15" s="8">
        <f t="shared" si="2"/>
        <v>0.11421134179405951</v>
      </c>
      <c r="T15" s="8">
        <f t="shared" si="3"/>
        <v>0.26610667484924205</v>
      </c>
      <c r="U15" s="207">
        <f t="shared" si="4"/>
        <v>6.1153250731319497E-2</v>
      </c>
      <c r="V15" s="207"/>
      <c r="W15" s="207"/>
      <c r="X15" s="207"/>
      <c r="Y15" s="207"/>
      <c r="AA15" s="10">
        <v>2007</v>
      </c>
      <c r="AB15" s="12">
        <v>0.27472817000042954</v>
      </c>
      <c r="AC15" s="12">
        <v>0.13741459916984816</v>
      </c>
      <c r="AD15" s="12">
        <v>6.4290259718630741E-2</v>
      </c>
    </row>
    <row r="16" spans="1:30">
      <c r="A16" s="1">
        <v>36892</v>
      </c>
      <c r="B16" s="2">
        <f t="shared" si="0"/>
        <v>1</v>
      </c>
      <c r="C16" s="2">
        <f t="shared" si="1"/>
        <v>2001</v>
      </c>
      <c r="D16" s="3" t="s">
        <v>78</v>
      </c>
      <c r="E16" s="5">
        <v>1022.74</v>
      </c>
      <c r="F16" s="5">
        <v>24.04</v>
      </c>
      <c r="G16" s="5"/>
      <c r="H16" s="5">
        <v>1023.79</v>
      </c>
      <c r="I16" s="5">
        <v>2070.5699999999997</v>
      </c>
      <c r="J16" s="5">
        <v>2837.65</v>
      </c>
      <c r="K16" s="5">
        <v>4908.2199999999993</v>
      </c>
      <c r="L16" s="5">
        <v>131.67326999999997</v>
      </c>
      <c r="M16" s="5">
        <v>243.51</v>
      </c>
      <c r="N16" s="5">
        <v>120.92</v>
      </c>
      <c r="O16" s="5">
        <v>1542.88327</v>
      </c>
      <c r="P16" s="5">
        <v>1.3420133851085181</v>
      </c>
      <c r="Q16" s="5">
        <v>3.1811998324409849</v>
      </c>
      <c r="R16" s="6">
        <f>+VLOOKUP(YEAR(A16),PIB!$A$1:$C$22,3,0)</f>
        <v>24468.324000000001</v>
      </c>
      <c r="S16" s="8">
        <f t="shared" si="2"/>
        <v>8.4622469442533113E-2</v>
      </c>
      <c r="T16" s="8">
        <f t="shared" si="3"/>
        <v>0.20059485888776032</v>
      </c>
      <c r="U16" s="8">
        <f t="shared" si="4"/>
        <v>4.179853103138572E-2</v>
      </c>
      <c r="V16" s="8">
        <f>+I16/I4-1</f>
        <v>0.93513023486200786</v>
      </c>
      <c r="W16" s="8">
        <f>+K16/K4-1</f>
        <v>0.49712971492365199</v>
      </c>
      <c r="X16" s="8">
        <f t="shared" ref="X16:X79" si="5">+E16/E4-1</f>
        <v>0.90727859314100279</v>
      </c>
      <c r="Y16" s="8"/>
      <c r="AA16" s="10">
        <v>2008</v>
      </c>
      <c r="AB16" s="12">
        <v>0.27811736362932055</v>
      </c>
      <c r="AC16" s="12">
        <v>0.14378128810404539</v>
      </c>
      <c r="AD16" s="12">
        <v>6.6355005708548534E-2</v>
      </c>
    </row>
    <row r="17" spans="1:30">
      <c r="A17" s="1">
        <v>36923</v>
      </c>
      <c r="B17" s="2">
        <f t="shared" si="0"/>
        <v>2</v>
      </c>
      <c r="C17" s="2">
        <f t="shared" si="1"/>
        <v>2001</v>
      </c>
      <c r="D17" s="3" t="s">
        <v>78</v>
      </c>
      <c r="E17" s="5">
        <v>1044.5429999999999</v>
      </c>
      <c r="F17" s="5">
        <v>25.516999999999999</v>
      </c>
      <c r="G17" s="5"/>
      <c r="H17" s="5">
        <v>1078.31</v>
      </c>
      <c r="I17" s="5">
        <v>2148.37</v>
      </c>
      <c r="J17" s="5">
        <v>2861.97</v>
      </c>
      <c r="K17" s="5">
        <v>5010.34</v>
      </c>
      <c r="L17" s="5">
        <v>126.443856</v>
      </c>
      <c r="M17" s="5">
        <v>237.61500000000001</v>
      </c>
      <c r="N17" s="5">
        <v>136.72</v>
      </c>
      <c r="O17" s="5">
        <v>1570.8388560000001</v>
      </c>
      <c r="P17" s="5">
        <v>1.3676577911184544</v>
      </c>
      <c r="Q17" s="5">
        <v>3.1895951522095527</v>
      </c>
      <c r="R17" s="6">
        <f>+VLOOKUP(YEAR(A17),PIB!$A$1:$C$22,3,0)</f>
        <v>24468.324000000001</v>
      </c>
      <c r="S17" s="8">
        <f t="shared" si="2"/>
        <v>8.7802090572284386E-2</v>
      </c>
      <c r="T17" s="8">
        <f t="shared" si="3"/>
        <v>0.20476841813930532</v>
      </c>
      <c r="U17" s="8">
        <f t="shared" si="4"/>
        <v>4.268960146187372E-2</v>
      </c>
      <c r="V17" s="8">
        <f t="shared" ref="V17:V80" si="6">+I17/I5-1</f>
        <v>0.90642553531337922</v>
      </c>
      <c r="W17" s="8">
        <f t="shared" ref="W17:W80" si="7">+K17/K5-1</f>
        <v>0.49455761412007559</v>
      </c>
      <c r="X17" s="8">
        <f t="shared" si="5"/>
        <v>0.96927529127860934</v>
      </c>
      <c r="Y17" s="8"/>
      <c r="AA17" s="10">
        <v>2009</v>
      </c>
      <c r="AB17" s="12">
        <v>0.29732169344228626</v>
      </c>
      <c r="AC17" s="12">
        <v>0.14730830405962048</v>
      </c>
      <c r="AD17" s="12">
        <v>6.7660196565926436E-2</v>
      </c>
    </row>
    <row r="18" spans="1:30">
      <c r="A18" s="1">
        <v>36951</v>
      </c>
      <c r="B18" s="2">
        <f t="shared" si="0"/>
        <v>3</v>
      </c>
      <c r="C18" s="2">
        <f t="shared" si="1"/>
        <v>2001</v>
      </c>
      <c r="D18" s="3" t="s">
        <v>78</v>
      </c>
      <c r="E18" s="5">
        <v>1067.7828599999998</v>
      </c>
      <c r="F18" s="5">
        <v>27.323350000000001</v>
      </c>
      <c r="G18" s="5"/>
      <c r="H18" s="5">
        <v>1175.8800000000001</v>
      </c>
      <c r="I18" s="5">
        <v>2270.98621</v>
      </c>
      <c r="J18" s="5">
        <v>2912.9</v>
      </c>
      <c r="K18" s="5">
        <v>5183.8862100000006</v>
      </c>
      <c r="L18" s="5">
        <v>169.98129700000001</v>
      </c>
      <c r="M18" s="5">
        <v>246.44314</v>
      </c>
      <c r="N18" s="5">
        <v>104.35</v>
      </c>
      <c r="O18" s="5">
        <v>1615.8806469999997</v>
      </c>
      <c r="P18" s="5">
        <v>1.4054170487258768</v>
      </c>
      <c r="Q18" s="5">
        <v>3.208087317354944</v>
      </c>
      <c r="R18" s="6">
        <f>+VLOOKUP(YEAR(A18),PIB!$A$1:$C$22,3,0)</f>
        <v>24468.324000000001</v>
      </c>
      <c r="S18" s="8">
        <f t="shared" si="2"/>
        <v>9.2813312836629108E-2</v>
      </c>
      <c r="T18" s="8">
        <f t="shared" si="3"/>
        <v>0.21186110703781758</v>
      </c>
      <c r="U18" s="8">
        <f t="shared" si="4"/>
        <v>4.3639395162496611E-2</v>
      </c>
      <c r="V18" s="8">
        <f t="shared" si="6"/>
        <v>0.81173061611979347</v>
      </c>
      <c r="W18" s="8">
        <f t="shared" si="7"/>
        <v>0.50109202498400163</v>
      </c>
      <c r="X18" s="8">
        <f t="shared" si="5"/>
        <v>0.91544300936390011</v>
      </c>
      <c r="Y18" s="8"/>
      <c r="AA18" s="10">
        <v>2010</v>
      </c>
      <c r="AB18" s="12">
        <v>0.31901732123705134</v>
      </c>
      <c r="AC18" s="12">
        <v>0.15492904894024928</v>
      </c>
      <c r="AD18" s="12">
        <v>6.5349148341061869E-2</v>
      </c>
    </row>
    <row r="19" spans="1:30">
      <c r="A19" s="1">
        <v>36982</v>
      </c>
      <c r="B19" s="2">
        <f t="shared" si="0"/>
        <v>4</v>
      </c>
      <c r="C19" s="2">
        <f t="shared" si="1"/>
        <v>2001</v>
      </c>
      <c r="D19" s="3" t="s">
        <v>75</v>
      </c>
      <c r="E19" s="5">
        <v>1127.5969399999997</v>
      </c>
      <c r="F19" s="5">
        <v>28.35594</v>
      </c>
      <c r="G19" s="5"/>
      <c r="H19" s="5">
        <v>1189.93</v>
      </c>
      <c r="I19" s="5">
        <v>2345.8828799999997</v>
      </c>
      <c r="J19" s="5">
        <v>2953.75</v>
      </c>
      <c r="K19" s="5">
        <v>5299.6328799999992</v>
      </c>
      <c r="L19" s="5">
        <v>166.54016000000004</v>
      </c>
      <c r="M19" s="5">
        <v>96.609059999999999</v>
      </c>
      <c r="N19" s="5">
        <v>118.27</v>
      </c>
      <c r="O19" s="5">
        <v>1537.3720999999996</v>
      </c>
      <c r="P19" s="5">
        <v>1.525904418325271</v>
      </c>
      <c r="Q19" s="5">
        <v>3.4472024567116839</v>
      </c>
      <c r="R19" s="6">
        <f>+VLOOKUP(YEAR(A19),PIB!$A$1:$C$22,3,0)</f>
        <v>24468.324000000001</v>
      </c>
      <c r="S19" s="8">
        <f t="shared" si="2"/>
        <v>9.5874277290099619E-2</v>
      </c>
      <c r="T19" s="8">
        <f t="shared" si="3"/>
        <v>0.21659157693023842</v>
      </c>
      <c r="U19" s="8">
        <f t="shared" si="4"/>
        <v>4.6083946738648698E-2</v>
      </c>
      <c r="V19" s="8">
        <f t="shared" si="6"/>
        <v>0.85322227137710871</v>
      </c>
      <c r="W19" s="8">
        <f t="shared" si="7"/>
        <v>0.45332392172348723</v>
      </c>
      <c r="X19" s="8">
        <f t="shared" si="5"/>
        <v>0.9853456933586866</v>
      </c>
      <c r="Y19" s="8"/>
      <c r="AA19" s="10">
        <v>2011</v>
      </c>
      <c r="AB19" s="12">
        <v>0.33499110520089492</v>
      </c>
      <c r="AC19" s="12">
        <v>0.15254132401434045</v>
      </c>
      <c r="AD19" s="12">
        <v>6.6740692014991956E-2</v>
      </c>
    </row>
    <row r="20" spans="1:30">
      <c r="A20" s="1">
        <v>37012</v>
      </c>
      <c r="B20" s="2">
        <f t="shared" si="0"/>
        <v>5</v>
      </c>
      <c r="C20" s="2">
        <f t="shared" si="1"/>
        <v>2001</v>
      </c>
      <c r="D20" s="3" t="s">
        <v>75</v>
      </c>
      <c r="E20" s="5">
        <v>1173.6826899999996</v>
      </c>
      <c r="F20" s="5">
        <v>27.044509999999999</v>
      </c>
      <c r="G20" s="5"/>
      <c r="H20" s="5">
        <v>1266.1199999999999</v>
      </c>
      <c r="I20" s="5">
        <v>2466.8471999999992</v>
      </c>
      <c r="J20" s="5">
        <v>2911.09</v>
      </c>
      <c r="K20" s="5">
        <v>5377.9371999999994</v>
      </c>
      <c r="L20" s="5">
        <v>150.52871700000003</v>
      </c>
      <c r="M20" s="5">
        <v>164.91331</v>
      </c>
      <c r="N20" s="5">
        <v>123.64</v>
      </c>
      <c r="O20" s="5">
        <v>1639.8092269999995</v>
      </c>
      <c r="P20" s="5">
        <v>1.5043501154784025</v>
      </c>
      <c r="Q20" s="5">
        <v>3.2796115008078321</v>
      </c>
      <c r="R20" s="6">
        <f>+VLOOKUP(YEAR(A20),PIB!$A$1:$C$22,3,0)</f>
        <v>24468.324000000001</v>
      </c>
      <c r="S20" s="8">
        <f t="shared" si="2"/>
        <v>0.10081798818750312</v>
      </c>
      <c r="T20" s="8">
        <f t="shared" si="3"/>
        <v>0.21979180919788374</v>
      </c>
      <c r="U20" s="8">
        <f t="shared" si="4"/>
        <v>4.7967432914489752E-2</v>
      </c>
      <c r="V20" s="8">
        <f t="shared" si="6"/>
        <v>0.72850079878920315</v>
      </c>
      <c r="W20" s="8">
        <f t="shared" si="7"/>
        <v>0.3930242292688737</v>
      </c>
      <c r="X20" s="8">
        <f t="shared" si="5"/>
        <v>0.87687128602040421</v>
      </c>
      <c r="Y20" s="8"/>
      <c r="AA20" s="10">
        <v>2012</v>
      </c>
      <c r="AB20" s="12">
        <v>0.35150031310938618</v>
      </c>
      <c r="AC20" s="12">
        <v>0.16504634639902141</v>
      </c>
      <c r="AD20" s="12">
        <v>7.1956447098548496E-2</v>
      </c>
    </row>
    <row r="21" spans="1:30">
      <c r="A21" s="1">
        <v>37043</v>
      </c>
      <c r="B21" s="2">
        <f t="shared" si="0"/>
        <v>6</v>
      </c>
      <c r="C21" s="2">
        <f t="shared" si="1"/>
        <v>2001</v>
      </c>
      <c r="D21" s="3" t="s">
        <v>75</v>
      </c>
      <c r="E21" s="5">
        <v>1194.2480299999995</v>
      </c>
      <c r="F21" s="5">
        <v>25.723520000000001</v>
      </c>
      <c r="G21" s="5"/>
      <c r="H21" s="5">
        <v>1233.49</v>
      </c>
      <c r="I21" s="5">
        <v>2453.4615499999995</v>
      </c>
      <c r="J21" s="5">
        <v>2949.94</v>
      </c>
      <c r="K21" s="5">
        <v>5403.4015499999996</v>
      </c>
      <c r="L21" s="5">
        <v>143.70246399999999</v>
      </c>
      <c r="M21" s="5">
        <v>159.72696999999999</v>
      </c>
      <c r="N21" s="5">
        <v>106.37</v>
      </c>
      <c r="O21" s="5">
        <v>1629.7709839999993</v>
      </c>
      <c r="P21" s="5">
        <v>1.5054026449645028</v>
      </c>
      <c r="Q21" s="5">
        <v>3.315436096879242</v>
      </c>
      <c r="R21" s="6">
        <f>+VLOOKUP(YEAR(A21),PIB!$A$1:$C$22,3,0)</f>
        <v>24468.324000000001</v>
      </c>
      <c r="S21" s="8">
        <f t="shared" si="2"/>
        <v>0.10027092783306284</v>
      </c>
      <c r="T21" s="8">
        <f t="shared" si="3"/>
        <v>0.22083251595000947</v>
      </c>
      <c r="U21" s="8">
        <f t="shared" si="4"/>
        <v>4.8807921212748344E-2</v>
      </c>
      <c r="V21" s="8">
        <f t="shared" si="6"/>
        <v>0.52125106647354391</v>
      </c>
      <c r="W21" s="8">
        <f t="shared" si="7"/>
        <v>0.32103076015110887</v>
      </c>
      <c r="X21" s="8">
        <f t="shared" si="5"/>
        <v>0.48386603497419256</v>
      </c>
      <c r="Y21" s="8"/>
      <c r="AA21" s="10">
        <v>2013</v>
      </c>
      <c r="AB21" s="12">
        <v>0.36845644738409078</v>
      </c>
      <c r="AC21" s="12">
        <v>0.17105523521323668</v>
      </c>
      <c r="AD21" s="12">
        <v>7.744226425745937E-2</v>
      </c>
    </row>
    <row r="22" spans="1:30">
      <c r="A22" s="1">
        <v>37073</v>
      </c>
      <c r="B22" s="2">
        <f t="shared" si="0"/>
        <v>7</v>
      </c>
      <c r="C22" s="2">
        <f t="shared" si="1"/>
        <v>2001</v>
      </c>
      <c r="D22" s="3" t="s">
        <v>76</v>
      </c>
      <c r="E22" s="5">
        <v>1336.7509999999995</v>
      </c>
      <c r="F22" s="5">
        <v>25.49</v>
      </c>
      <c r="G22" s="5"/>
      <c r="H22" s="5">
        <v>1084.83</v>
      </c>
      <c r="I22" s="5">
        <v>2447.0709999999995</v>
      </c>
      <c r="J22" s="5">
        <v>2999.41</v>
      </c>
      <c r="K22" s="5">
        <v>5446.4809999999998</v>
      </c>
      <c r="L22" s="5">
        <v>204.572686</v>
      </c>
      <c r="M22" s="5">
        <v>147.72999999999999</v>
      </c>
      <c r="N22" s="5">
        <v>139.94</v>
      </c>
      <c r="O22" s="5">
        <v>1854.4836859999996</v>
      </c>
      <c r="P22" s="5">
        <v>1.3195430180775394</v>
      </c>
      <c r="Q22" s="5">
        <v>2.9369258091170942</v>
      </c>
      <c r="R22" s="6">
        <f>+VLOOKUP(YEAR(A22),PIB!$A$1:$C$22,3,0)</f>
        <v>24468.324000000001</v>
      </c>
      <c r="S22" s="8">
        <f t="shared" si="2"/>
        <v>0.10000975138305343</v>
      </c>
      <c r="T22" s="8">
        <f t="shared" si="3"/>
        <v>0.22259313715152701</v>
      </c>
      <c r="U22" s="8">
        <f t="shared" si="4"/>
        <v>5.463189877655697E-2</v>
      </c>
      <c r="V22" s="8">
        <f t="shared" si="6"/>
        <v>0.43127840393984918</v>
      </c>
      <c r="W22" s="8">
        <f t="shared" si="7"/>
        <v>0.29066895108640289</v>
      </c>
      <c r="X22" s="8">
        <f t="shared" si="5"/>
        <v>0.55963901107234881</v>
      </c>
      <c r="Y22" s="8"/>
      <c r="AA22" s="10">
        <v>2014</v>
      </c>
      <c r="AB22" s="12">
        <v>0.39423782055994916</v>
      </c>
      <c r="AC22" s="12">
        <v>0.18378051034790582</v>
      </c>
      <c r="AD22" s="12">
        <v>9.3780013878609236E-2</v>
      </c>
    </row>
    <row r="23" spans="1:30">
      <c r="A23" s="1">
        <v>37104</v>
      </c>
      <c r="B23" s="2">
        <f t="shared" si="0"/>
        <v>8</v>
      </c>
      <c r="C23" s="2">
        <f t="shared" si="1"/>
        <v>2001</v>
      </c>
      <c r="D23" s="3" t="s">
        <v>76</v>
      </c>
      <c r="E23" s="5">
        <v>1368.3309999999994</v>
      </c>
      <c r="F23" s="5">
        <v>25.28</v>
      </c>
      <c r="G23" s="5"/>
      <c r="H23" s="5">
        <v>1225.19</v>
      </c>
      <c r="I23" s="5">
        <v>2618.8009999999995</v>
      </c>
      <c r="J23" s="5">
        <v>3025.77</v>
      </c>
      <c r="K23" s="5">
        <v>5644.5709999999999</v>
      </c>
      <c r="L23" s="5">
        <v>162.16203300000001</v>
      </c>
      <c r="M23" s="5">
        <v>168.93</v>
      </c>
      <c r="N23" s="5">
        <v>103.78</v>
      </c>
      <c r="O23" s="5">
        <v>1828.4830329999995</v>
      </c>
      <c r="P23" s="5">
        <v>1.4322260325835903</v>
      </c>
      <c r="Q23" s="5">
        <v>3.0870239964649437</v>
      </c>
      <c r="R23" s="6">
        <f>+VLOOKUP(YEAR(A23),PIB!$A$1:$C$22,3,0)</f>
        <v>24468.324000000001</v>
      </c>
      <c r="S23" s="8">
        <f t="shared" si="2"/>
        <v>0.10702821329323575</v>
      </c>
      <c r="T23" s="8">
        <f t="shared" si="3"/>
        <v>0.23068891028253508</v>
      </c>
      <c r="U23" s="8">
        <f t="shared" si="4"/>
        <v>5.5922547044905874E-2</v>
      </c>
      <c r="V23" s="8">
        <f t="shared" si="6"/>
        <v>0.47950679359340076</v>
      </c>
      <c r="W23" s="8">
        <f t="shared" si="7"/>
        <v>0.28875897576401011</v>
      </c>
      <c r="X23" s="8">
        <f t="shared" si="5"/>
        <v>0.45170226084004295</v>
      </c>
      <c r="Y23" s="8"/>
      <c r="AA23" s="10">
        <v>2015</v>
      </c>
      <c r="AB23" s="12">
        <v>0.3993398224446334</v>
      </c>
      <c r="AC23" s="12">
        <v>0.19177742020145938</v>
      </c>
      <c r="AD23" s="12">
        <v>0.11837671815359435</v>
      </c>
    </row>
    <row r="24" spans="1:30">
      <c r="A24" s="1">
        <v>37135</v>
      </c>
      <c r="B24" s="2">
        <f t="shared" si="0"/>
        <v>9</v>
      </c>
      <c r="C24" s="2">
        <f t="shared" si="1"/>
        <v>2001</v>
      </c>
      <c r="D24" s="3" t="s">
        <v>76</v>
      </c>
      <c r="E24" s="5">
        <v>1358.7709999999995</v>
      </c>
      <c r="F24" s="5">
        <v>25.76</v>
      </c>
      <c r="G24" s="5"/>
      <c r="H24" s="5">
        <v>1259.7</v>
      </c>
      <c r="I24" s="5">
        <v>2644.2309999999998</v>
      </c>
      <c r="J24" s="5">
        <v>3091.87</v>
      </c>
      <c r="K24" s="5">
        <v>5736.1009999999997</v>
      </c>
      <c r="L24" s="5">
        <v>137.44184999999999</v>
      </c>
      <c r="M24" s="5">
        <v>147.58000000000001</v>
      </c>
      <c r="N24" s="5">
        <v>111.03</v>
      </c>
      <c r="O24" s="5">
        <v>1780.5828499999993</v>
      </c>
      <c r="P24" s="5">
        <v>1.4850367675955101</v>
      </c>
      <c r="Q24" s="5">
        <v>3.2214737999975691</v>
      </c>
      <c r="R24" s="6">
        <f>+VLOOKUP(YEAR(A24),PIB!$A$1:$C$22,3,0)</f>
        <v>24468.324000000001</v>
      </c>
      <c r="S24" s="8">
        <f t="shared" si="2"/>
        <v>0.10806751618950279</v>
      </c>
      <c r="T24" s="8">
        <f t="shared" si="3"/>
        <v>0.2344296650641049</v>
      </c>
      <c r="U24" s="8">
        <f t="shared" si="4"/>
        <v>5.5531837816108674E-2</v>
      </c>
      <c r="V24" s="8">
        <f t="shared" si="6"/>
        <v>0.49834991913923798</v>
      </c>
      <c r="W24" s="8">
        <f t="shared" si="7"/>
        <v>0.30460456348827281</v>
      </c>
      <c r="X24" s="8">
        <f t="shared" si="5"/>
        <v>0.46335398241525283</v>
      </c>
      <c r="Y24" s="8"/>
      <c r="AA24" s="10">
        <v>2016</v>
      </c>
      <c r="AB24" s="12">
        <v>0.46217065975785548</v>
      </c>
      <c r="AC24" s="12">
        <v>0.22648912073178068</v>
      </c>
      <c r="AD24" s="12">
        <v>0.13269386825767923</v>
      </c>
    </row>
    <row r="25" spans="1:30">
      <c r="A25" s="1">
        <v>37165</v>
      </c>
      <c r="B25" s="2">
        <f t="shared" si="0"/>
        <v>10</v>
      </c>
      <c r="C25" s="2">
        <f t="shared" si="1"/>
        <v>2001</v>
      </c>
      <c r="D25" s="3" t="s">
        <v>77</v>
      </c>
      <c r="E25" s="5">
        <v>1356.0759999999996</v>
      </c>
      <c r="F25" s="5">
        <v>26.32</v>
      </c>
      <c r="G25" s="5"/>
      <c r="H25" s="5">
        <v>1337.71</v>
      </c>
      <c r="I25" s="5">
        <v>2720.1059999999998</v>
      </c>
      <c r="J25" s="5">
        <v>3121.15</v>
      </c>
      <c r="K25" s="5">
        <v>5841.2559999999994</v>
      </c>
      <c r="L25" s="5">
        <v>151.99267900000001</v>
      </c>
      <c r="M25" s="5">
        <v>142.46</v>
      </c>
      <c r="N25" s="5">
        <v>117.62</v>
      </c>
      <c r="O25" s="5">
        <v>1794.4686789999996</v>
      </c>
      <c r="P25" s="5">
        <v>1.5158280731407519</v>
      </c>
      <c r="Q25" s="5">
        <v>3.2551451403738882</v>
      </c>
      <c r="R25" s="6">
        <f>+VLOOKUP(YEAR(A25),PIB!$A$1:$C$22,3,0)</f>
        <v>24468.324000000001</v>
      </c>
      <c r="S25" s="8">
        <f t="shared" si="2"/>
        <v>0.11116846417433413</v>
      </c>
      <c r="T25" s="8">
        <f t="shared" si="3"/>
        <v>0.23872726223504312</v>
      </c>
      <c r="U25" s="8">
        <f t="shared" si="4"/>
        <v>5.5421695413220763E-2</v>
      </c>
      <c r="V25" s="8">
        <f t="shared" si="6"/>
        <v>0.49346251280649089</v>
      </c>
      <c r="W25" s="8">
        <f t="shared" si="7"/>
        <v>0.30256608320983136</v>
      </c>
      <c r="X25" s="8">
        <f t="shared" si="5"/>
        <v>0.45068689812170071</v>
      </c>
      <c r="Y25" s="8"/>
      <c r="AA25" s="10">
        <v>2017</v>
      </c>
      <c r="AB25" s="12">
        <v>0.4869875059376757</v>
      </c>
      <c r="AC25" s="12">
        <v>0.23520119825079927</v>
      </c>
      <c r="AD25" s="12">
        <v>0.14246663905994661</v>
      </c>
    </row>
    <row r="26" spans="1:30">
      <c r="A26" s="1">
        <v>37196</v>
      </c>
      <c r="B26" s="2">
        <f t="shared" si="0"/>
        <v>11</v>
      </c>
      <c r="C26" s="2">
        <f t="shared" si="1"/>
        <v>2001</v>
      </c>
      <c r="D26" s="3" t="s">
        <v>77</v>
      </c>
      <c r="E26" s="5">
        <v>1422.0510259999996</v>
      </c>
      <c r="F26" s="5">
        <v>26.313790999999998</v>
      </c>
      <c r="G26" s="5"/>
      <c r="H26" s="5">
        <v>1379.6</v>
      </c>
      <c r="I26" s="5">
        <v>2827.9648169999996</v>
      </c>
      <c r="J26" s="5">
        <v>3201.67</v>
      </c>
      <c r="K26" s="5">
        <v>6029.6348170000001</v>
      </c>
      <c r="L26" s="5">
        <v>199.48053600000003</v>
      </c>
      <c r="M26" s="5">
        <v>123.387974</v>
      </c>
      <c r="N26" s="5">
        <v>116.63</v>
      </c>
      <c r="O26" s="5">
        <v>1887.8633269999996</v>
      </c>
      <c r="P26" s="5">
        <v>1.4979711595404068</v>
      </c>
      <c r="Q26" s="5">
        <v>3.1938937161206913</v>
      </c>
      <c r="R26" s="6">
        <f>+VLOOKUP(YEAR(A26),PIB!$A$1:$C$22,3,0)</f>
        <v>24468.324000000001</v>
      </c>
      <c r="S26" s="8">
        <f t="shared" si="2"/>
        <v>0.11557656409159857</v>
      </c>
      <c r="T26" s="8">
        <f t="shared" si="3"/>
        <v>0.2464261474141016</v>
      </c>
      <c r="U26" s="8">
        <f t="shared" si="4"/>
        <v>5.8118039715347874E-2</v>
      </c>
      <c r="V26" s="8">
        <f t="shared" si="6"/>
        <v>0.51160810644675725</v>
      </c>
      <c r="W26" s="8">
        <f t="shared" si="7"/>
        <v>0.31052465391794537</v>
      </c>
      <c r="X26" s="8">
        <f t="shared" si="5"/>
        <v>0.45277429682934667</v>
      </c>
      <c r="Y26" s="8"/>
      <c r="AA26" s="10">
        <v>2018</v>
      </c>
      <c r="AB26" s="12">
        <v>0.49891912014137929</v>
      </c>
      <c r="AC26" s="12">
        <v>0.23484074778522171</v>
      </c>
      <c r="AD26" s="12">
        <v>0.14796921479003999</v>
      </c>
    </row>
    <row r="27" spans="1:30">
      <c r="A27" s="1">
        <v>37226</v>
      </c>
      <c r="B27" s="2">
        <f t="shared" si="0"/>
        <v>12</v>
      </c>
      <c r="C27" s="2">
        <f t="shared" si="1"/>
        <v>2001</v>
      </c>
      <c r="D27" s="3" t="s">
        <v>77</v>
      </c>
      <c r="E27" s="5">
        <v>1511.4713999999997</v>
      </c>
      <c r="F27" s="5">
        <v>27.210505000000001</v>
      </c>
      <c r="G27" s="5"/>
      <c r="H27" s="5">
        <v>1425.98</v>
      </c>
      <c r="I27" s="5">
        <v>2964.6619049999999</v>
      </c>
      <c r="J27" s="5">
        <v>3192.48</v>
      </c>
      <c r="K27" s="5">
        <v>6157.1419050000004</v>
      </c>
      <c r="L27" s="5">
        <v>261.37105099999997</v>
      </c>
      <c r="M27" s="5">
        <v>79.395600000000002</v>
      </c>
      <c r="N27" s="5">
        <v>149.93</v>
      </c>
      <c r="O27" s="5">
        <v>2029.3785559999997</v>
      </c>
      <c r="P27" s="5">
        <v>1.4608718005000938</v>
      </c>
      <c r="Q27" s="5">
        <v>3.0340036297298894</v>
      </c>
      <c r="R27" s="6">
        <f>+VLOOKUP(YEAR(A27),PIB!$A$1:$C$22,3,0)</f>
        <v>24468.324000000001</v>
      </c>
      <c r="S27" s="8">
        <f t="shared" si="2"/>
        <v>0.12116326009905705</v>
      </c>
      <c r="T27" s="8">
        <f t="shared" si="3"/>
        <v>0.251637255784254</v>
      </c>
      <c r="U27" s="8">
        <f t="shared" si="4"/>
        <v>6.1772575841320378E-2</v>
      </c>
      <c r="V27" s="8">
        <f t="shared" si="6"/>
        <v>0.41701235116088764</v>
      </c>
      <c r="W27" s="8">
        <f t="shared" si="7"/>
        <v>0.26308067754705822</v>
      </c>
      <c r="X27" s="8">
        <f t="shared" si="5"/>
        <v>0.34923650425533026</v>
      </c>
      <c r="Y27" s="8">
        <f>+R27/R4-1</f>
        <v>0.33570920617791722</v>
      </c>
      <c r="AA27" s="10">
        <v>2019</v>
      </c>
      <c r="AB27" s="12">
        <v>0.53955761014743109</v>
      </c>
      <c r="AC27" s="12">
        <v>0.24383653837857291</v>
      </c>
      <c r="AD27" s="12">
        <v>0.1579199148159971</v>
      </c>
    </row>
    <row r="28" spans="1:30">
      <c r="A28" s="1">
        <v>37257</v>
      </c>
      <c r="B28" s="2">
        <f t="shared" si="0"/>
        <v>1</v>
      </c>
      <c r="C28" s="2">
        <f t="shared" si="1"/>
        <v>2002</v>
      </c>
      <c r="D28" s="3" t="s">
        <v>78</v>
      </c>
      <c r="E28" s="5">
        <v>1421.3603209999999</v>
      </c>
      <c r="F28" s="5">
        <v>27.893789999999999</v>
      </c>
      <c r="G28" s="5"/>
      <c r="H28" s="5">
        <v>1550.17</v>
      </c>
      <c r="I28" s="5">
        <v>2999.4241110000003</v>
      </c>
      <c r="J28" s="5">
        <v>3311.07</v>
      </c>
      <c r="K28" s="5">
        <v>6310.494111</v>
      </c>
      <c r="L28" s="5">
        <v>199.44532900000002</v>
      </c>
      <c r="M28" s="5">
        <v>118.363679</v>
      </c>
      <c r="N28" s="5">
        <v>134.72</v>
      </c>
      <c r="O28" s="5">
        <v>1901.7831189999999</v>
      </c>
      <c r="P28" s="5">
        <v>1.5771641261476568</v>
      </c>
      <c r="Q28" s="5">
        <v>3.3181986147390976</v>
      </c>
      <c r="R28" s="6">
        <f>+VLOOKUP(YEAR(A28),PIB!$A$1:$C$22,3,0)</f>
        <v>28548.945</v>
      </c>
      <c r="S28" s="8">
        <f t="shared" si="2"/>
        <v>0.10506252020871526</v>
      </c>
      <c r="T28" s="8">
        <f t="shared" si="3"/>
        <v>0.22104123676023754</v>
      </c>
      <c r="U28" s="8">
        <f t="shared" si="4"/>
        <v>4.9786789704488202E-2</v>
      </c>
      <c r="V28" s="8">
        <f t="shared" si="6"/>
        <v>0.44859826569495387</v>
      </c>
      <c r="W28" s="8">
        <f t="shared" si="7"/>
        <v>0.28569911515783741</v>
      </c>
      <c r="X28" s="8">
        <f t="shared" si="5"/>
        <v>0.38975724133210776</v>
      </c>
      <c r="Y28" s="8">
        <f t="shared" ref="Y28:Y91" si="8">+R28/R5-1</f>
        <v>0.55846753799594206</v>
      </c>
      <c r="AA28" s="10" t="s">
        <v>226</v>
      </c>
      <c r="AB28" s="12">
        <v>0.6154024195404908</v>
      </c>
      <c r="AC28" s="12">
        <v>0.28391215742324166</v>
      </c>
      <c r="AD28" s="12">
        <v>0.18867920698900856</v>
      </c>
    </row>
    <row r="29" spans="1:30">
      <c r="A29" s="1">
        <v>37288</v>
      </c>
      <c r="B29" s="2">
        <f t="shared" si="0"/>
        <v>2</v>
      </c>
      <c r="C29" s="2">
        <f t="shared" si="1"/>
        <v>2002</v>
      </c>
      <c r="D29" s="3" t="s">
        <v>78</v>
      </c>
      <c r="E29" s="5">
        <v>1422.8858740000001</v>
      </c>
      <c r="F29" s="5">
        <v>28.780721</v>
      </c>
      <c r="G29" s="5"/>
      <c r="H29" s="5">
        <v>1530.78</v>
      </c>
      <c r="I29" s="5">
        <v>2982.4465950000003</v>
      </c>
      <c r="J29" s="5">
        <v>3352.47</v>
      </c>
      <c r="K29" s="5">
        <v>6334.9165950000006</v>
      </c>
      <c r="L29" s="5">
        <v>249.67325099999999</v>
      </c>
      <c r="M29" s="5">
        <v>128.92812599999999</v>
      </c>
      <c r="N29" s="5">
        <v>138.07</v>
      </c>
      <c r="O29" s="5">
        <v>1968.337972</v>
      </c>
      <c r="P29" s="5">
        <v>1.5152106180066114</v>
      </c>
      <c r="Q29" s="5">
        <v>3.2184089750416098</v>
      </c>
      <c r="R29" s="6">
        <f>+VLOOKUP(YEAR(A29),PIB!$A$1:$C$22,3,0)</f>
        <v>28548.945</v>
      </c>
      <c r="S29" s="8">
        <f t="shared" si="2"/>
        <v>0.10446783917934623</v>
      </c>
      <c r="T29" s="8">
        <f t="shared" si="3"/>
        <v>0.22189669688319483</v>
      </c>
      <c r="U29" s="8">
        <f t="shared" si="4"/>
        <v>4.9840226109931558E-2</v>
      </c>
      <c r="V29" s="8">
        <f t="shared" si="6"/>
        <v>0.38823694009877285</v>
      </c>
      <c r="W29" s="8">
        <f t="shared" si="7"/>
        <v>0.26436860472542789</v>
      </c>
      <c r="X29" s="8">
        <f t="shared" si="5"/>
        <v>0.3622089985764112</v>
      </c>
      <c r="Y29" s="8">
        <f t="shared" si="8"/>
        <v>0.55846753799594206</v>
      </c>
    </row>
    <row r="30" spans="1:30">
      <c r="A30" s="1">
        <v>37316</v>
      </c>
      <c r="B30" s="2">
        <f t="shared" si="0"/>
        <v>3</v>
      </c>
      <c r="C30" s="2">
        <f t="shared" si="1"/>
        <v>2002</v>
      </c>
      <c r="D30" s="3" t="s">
        <v>78</v>
      </c>
      <c r="E30" s="5">
        <v>1509.9930379999998</v>
      </c>
      <c r="F30" s="5">
        <v>29.884117</v>
      </c>
      <c r="G30" s="5"/>
      <c r="H30" s="5">
        <v>1544.57</v>
      </c>
      <c r="I30" s="5">
        <v>3084.4471549999998</v>
      </c>
      <c r="J30" s="5">
        <v>3393.36</v>
      </c>
      <c r="K30" s="5">
        <v>6477.8071550000004</v>
      </c>
      <c r="L30" s="5">
        <v>209.94687099999996</v>
      </c>
      <c r="M30" s="5">
        <v>83.402861999999999</v>
      </c>
      <c r="N30" s="5">
        <v>131.19</v>
      </c>
      <c r="O30" s="5">
        <v>1964.4168879999997</v>
      </c>
      <c r="P30" s="5">
        <v>1.5701591519813896</v>
      </c>
      <c r="Q30" s="5">
        <v>3.2975725237198232</v>
      </c>
      <c r="R30" s="6">
        <f>+VLOOKUP(YEAR(A30),PIB!$A$1:$C$22,3,0)</f>
        <v>28548.945</v>
      </c>
      <c r="S30" s="8">
        <f t="shared" si="2"/>
        <v>0.10804067032949903</v>
      </c>
      <c r="T30" s="8">
        <f t="shared" si="3"/>
        <v>0.22690180512800037</v>
      </c>
      <c r="U30" s="8">
        <f t="shared" si="4"/>
        <v>5.2891377877536276E-2</v>
      </c>
      <c r="V30" s="8">
        <f t="shared" si="6"/>
        <v>0.35819721908395019</v>
      </c>
      <c r="W30" s="8">
        <f t="shared" si="7"/>
        <v>0.24960442659870807</v>
      </c>
      <c r="X30" s="8">
        <f t="shared" si="5"/>
        <v>0.41413867422445816</v>
      </c>
      <c r="Y30" s="8">
        <f t="shared" si="8"/>
        <v>0.55846753799594206</v>
      </c>
    </row>
    <row r="31" spans="1:30">
      <c r="A31" s="1">
        <v>37347</v>
      </c>
      <c r="B31" s="2">
        <f t="shared" si="0"/>
        <v>4</v>
      </c>
      <c r="C31" s="2">
        <f t="shared" si="1"/>
        <v>2002</v>
      </c>
      <c r="D31" s="3" t="s">
        <v>75</v>
      </c>
      <c r="E31" s="5">
        <v>1501.5725299999999</v>
      </c>
      <c r="F31" s="5">
        <v>31.180928999999999</v>
      </c>
      <c r="G31" s="5"/>
      <c r="H31" s="5">
        <v>1613.42</v>
      </c>
      <c r="I31" s="5">
        <v>3146.1734590000001</v>
      </c>
      <c r="J31" s="5">
        <v>3358.37</v>
      </c>
      <c r="K31" s="5">
        <v>6504.5434590000004</v>
      </c>
      <c r="L31" s="5">
        <v>207.59883899999997</v>
      </c>
      <c r="M31" s="5">
        <v>104.70837</v>
      </c>
      <c r="N31" s="5">
        <v>147.62</v>
      </c>
      <c r="O31" s="5">
        <v>1992.680668</v>
      </c>
      <c r="P31" s="5">
        <v>1.5788648475009945</v>
      </c>
      <c r="Q31" s="5">
        <v>3.2642176759452561</v>
      </c>
      <c r="R31" s="6">
        <f>+VLOOKUP(YEAR(A31),PIB!$A$1:$C$22,3,0)</f>
        <v>28548.945</v>
      </c>
      <c r="S31" s="8">
        <f t="shared" si="2"/>
        <v>0.11020279239740734</v>
      </c>
      <c r="T31" s="8">
        <f t="shared" si="3"/>
        <v>0.22783831272924449</v>
      </c>
      <c r="U31" s="8">
        <f t="shared" si="4"/>
        <v>5.2596427994099255E-2</v>
      </c>
      <c r="V31" s="8">
        <f t="shared" si="6"/>
        <v>0.3411468602388199</v>
      </c>
      <c r="W31" s="8">
        <f t="shared" si="7"/>
        <v>0.22735736725220135</v>
      </c>
      <c r="X31" s="8">
        <f t="shared" si="5"/>
        <v>0.33165715224448933</v>
      </c>
      <c r="Y31" s="8">
        <f t="shared" si="8"/>
        <v>0.55846753799594206</v>
      </c>
    </row>
    <row r="32" spans="1:30">
      <c r="A32" s="1">
        <v>37377</v>
      </c>
      <c r="B32" s="2">
        <f t="shared" si="0"/>
        <v>5</v>
      </c>
      <c r="C32" s="2">
        <f t="shared" si="1"/>
        <v>2002</v>
      </c>
      <c r="D32" s="3" t="s">
        <v>75</v>
      </c>
      <c r="E32" s="5">
        <v>1535.8121859999999</v>
      </c>
      <c r="F32" s="5">
        <v>32.804133</v>
      </c>
      <c r="G32" s="5"/>
      <c r="H32" s="5">
        <v>1632.47</v>
      </c>
      <c r="I32" s="5">
        <v>3201.086319</v>
      </c>
      <c r="J32" s="5">
        <v>3424.53</v>
      </c>
      <c r="K32" s="5">
        <v>6625.6163190000007</v>
      </c>
      <c r="L32" s="5">
        <v>215.31214000000003</v>
      </c>
      <c r="M32" s="5">
        <v>116.821714</v>
      </c>
      <c r="N32" s="5">
        <v>131.03</v>
      </c>
      <c r="O32" s="5">
        <v>2031.7801729999999</v>
      </c>
      <c r="P32" s="5">
        <v>1.5755081979530667</v>
      </c>
      <c r="Q32" s="5">
        <v>3.2609907346507021</v>
      </c>
      <c r="R32" s="6">
        <f>+VLOOKUP(YEAR(A32),PIB!$A$1:$C$22,3,0)</f>
        <v>28548.945</v>
      </c>
      <c r="S32" s="8">
        <f t="shared" si="2"/>
        <v>0.11212625611909652</v>
      </c>
      <c r="T32" s="8">
        <f t="shared" si="3"/>
        <v>0.23207920008953048</v>
      </c>
      <c r="U32" s="8">
        <f t="shared" si="4"/>
        <v>5.3795759738232002E-2</v>
      </c>
      <c r="V32" s="8">
        <f t="shared" si="6"/>
        <v>0.29764272347310405</v>
      </c>
      <c r="W32" s="8">
        <f t="shared" si="7"/>
        <v>0.23199957020695616</v>
      </c>
      <c r="X32" s="8">
        <f t="shared" si="5"/>
        <v>0.30854122590834177</v>
      </c>
      <c r="Y32" s="8">
        <f t="shared" si="8"/>
        <v>0.55846753799594206</v>
      </c>
    </row>
    <row r="33" spans="1:25">
      <c r="A33" s="1">
        <v>37408</v>
      </c>
      <c r="B33" s="2">
        <f t="shared" si="0"/>
        <v>6</v>
      </c>
      <c r="C33" s="2">
        <f t="shared" si="1"/>
        <v>2002</v>
      </c>
      <c r="D33" s="3" t="s">
        <v>75</v>
      </c>
      <c r="E33" s="5">
        <v>1645.7582109999998</v>
      </c>
      <c r="F33" s="5">
        <v>33.979494000000003</v>
      </c>
      <c r="G33" s="5"/>
      <c r="H33" s="5">
        <v>1609.82</v>
      </c>
      <c r="I33" s="5">
        <v>3289.5577049999997</v>
      </c>
      <c r="J33" s="5">
        <v>3506.82</v>
      </c>
      <c r="K33" s="5">
        <v>6796.3777049999999</v>
      </c>
      <c r="L33" s="5">
        <v>228.16583899999998</v>
      </c>
      <c r="M33" s="5">
        <v>43.035688999999998</v>
      </c>
      <c r="N33" s="5">
        <v>144.36000000000001</v>
      </c>
      <c r="O33" s="5">
        <v>2095.2992329999997</v>
      </c>
      <c r="P33" s="5">
        <v>1.5699703666144569</v>
      </c>
      <c r="Q33" s="5">
        <v>3.243631075676531</v>
      </c>
      <c r="R33" s="6">
        <f>+VLOOKUP(YEAR(A33),PIB!$A$1:$C$22,3,0)</f>
        <v>28548.945</v>
      </c>
      <c r="S33" s="8">
        <f t="shared" si="2"/>
        <v>0.11522519326020628</v>
      </c>
      <c r="T33" s="8">
        <f t="shared" si="3"/>
        <v>0.23806055547761923</v>
      </c>
      <c r="U33" s="8">
        <f t="shared" si="4"/>
        <v>5.764690117270533E-2</v>
      </c>
      <c r="V33" s="8">
        <f t="shared" si="6"/>
        <v>0.3407822531394471</v>
      </c>
      <c r="W33" s="8">
        <f t="shared" si="7"/>
        <v>0.25779615712624593</v>
      </c>
      <c r="X33" s="8">
        <f t="shared" si="5"/>
        <v>0.37807069357275846</v>
      </c>
      <c r="Y33" s="8">
        <f t="shared" si="8"/>
        <v>0.55846753799594206</v>
      </c>
    </row>
    <row r="34" spans="1:25">
      <c r="A34" s="1">
        <v>37438</v>
      </c>
      <c r="B34" s="2">
        <f t="shared" si="0"/>
        <v>7</v>
      </c>
      <c r="C34" s="2">
        <f t="shared" si="1"/>
        <v>2002</v>
      </c>
      <c r="D34" s="3" t="s">
        <v>76</v>
      </c>
      <c r="E34" s="5">
        <v>1604.1539</v>
      </c>
      <c r="F34" s="5">
        <v>35.159999999999997</v>
      </c>
      <c r="G34" s="5"/>
      <c r="H34" s="5">
        <v>1660.94</v>
      </c>
      <c r="I34" s="5">
        <v>3300.2539000000002</v>
      </c>
      <c r="J34" s="5">
        <v>3666.01</v>
      </c>
      <c r="K34" s="5">
        <v>6966.2638999999999</v>
      </c>
      <c r="L34" s="5">
        <v>230.381122</v>
      </c>
      <c r="M34" s="5">
        <v>115.1</v>
      </c>
      <c r="N34" s="5">
        <v>160.38</v>
      </c>
      <c r="O34" s="5">
        <v>2145.1750219999999</v>
      </c>
      <c r="P34" s="5">
        <v>1.5384543760551024</v>
      </c>
      <c r="Q34" s="5">
        <v>3.2474105042977701</v>
      </c>
      <c r="R34" s="6">
        <f>+VLOOKUP(YEAR(A34),PIB!$A$1:$C$22,3,0)</f>
        <v>28548.945</v>
      </c>
      <c r="S34" s="8">
        <f t="shared" si="2"/>
        <v>0.11559985491582965</v>
      </c>
      <c r="T34" s="8">
        <f t="shared" si="3"/>
        <v>0.24401125505688565</v>
      </c>
      <c r="U34" s="8">
        <f t="shared" si="4"/>
        <v>5.6189603503737182E-2</v>
      </c>
      <c r="V34" s="8">
        <f t="shared" si="6"/>
        <v>0.34865473866512287</v>
      </c>
      <c r="W34" s="8">
        <f t="shared" si="7"/>
        <v>0.27903942013200811</v>
      </c>
      <c r="X34" s="8">
        <f t="shared" si="5"/>
        <v>0.20003942394656948</v>
      </c>
      <c r="Y34" s="8">
        <f t="shared" si="8"/>
        <v>0.55846753799594206</v>
      </c>
    </row>
    <row r="35" spans="1:25">
      <c r="A35" s="1">
        <v>37469</v>
      </c>
      <c r="B35" s="2">
        <f t="shared" si="0"/>
        <v>8</v>
      </c>
      <c r="C35" s="2">
        <f t="shared" si="1"/>
        <v>2002</v>
      </c>
      <c r="D35" s="3" t="s">
        <v>76</v>
      </c>
      <c r="E35" s="5">
        <v>1651.3457269999999</v>
      </c>
      <c r="F35" s="5">
        <v>35.753481000000001</v>
      </c>
      <c r="G35" s="5"/>
      <c r="H35" s="5">
        <v>1650.51</v>
      </c>
      <c r="I35" s="5">
        <v>3337.6092079999999</v>
      </c>
      <c r="J35" s="5">
        <v>3728.51</v>
      </c>
      <c r="K35" s="5">
        <v>7066.1192080000001</v>
      </c>
      <c r="L35" s="5">
        <v>260.88990800000005</v>
      </c>
      <c r="M35" s="5">
        <v>88.141172999999995</v>
      </c>
      <c r="N35" s="5">
        <v>134.77000000000001</v>
      </c>
      <c r="O35" s="5">
        <v>2170.9002890000002</v>
      </c>
      <c r="P35" s="5">
        <v>1.5374309105359374</v>
      </c>
      <c r="Q35" s="5">
        <v>3.2549257300319976</v>
      </c>
      <c r="R35" s="6">
        <f>+VLOOKUP(YEAR(A35),PIB!$A$1:$C$22,3,0)</f>
        <v>28548.945</v>
      </c>
      <c r="S35" s="8">
        <f t="shared" si="2"/>
        <v>0.11690832035999929</v>
      </c>
      <c r="T35" s="8">
        <f t="shared" si="3"/>
        <v>0.24750894325517109</v>
      </c>
      <c r="U35" s="8">
        <f t="shared" si="4"/>
        <v>5.7842618247364301E-2</v>
      </c>
      <c r="V35" s="8">
        <f t="shared" si="6"/>
        <v>0.27447988907901011</v>
      </c>
      <c r="W35" s="8">
        <f t="shared" si="7"/>
        <v>0.25184344532117686</v>
      </c>
      <c r="X35" s="8">
        <f t="shared" si="5"/>
        <v>0.20683206548707922</v>
      </c>
      <c r="Y35" s="8">
        <f t="shared" si="8"/>
        <v>0.55846753799594206</v>
      </c>
    </row>
    <row r="36" spans="1:25">
      <c r="A36" s="1">
        <v>37500</v>
      </c>
      <c r="B36" s="2">
        <f t="shared" si="0"/>
        <v>9</v>
      </c>
      <c r="C36" s="2">
        <f t="shared" si="1"/>
        <v>2002</v>
      </c>
      <c r="D36" s="3" t="s">
        <v>76</v>
      </c>
      <c r="E36" s="5">
        <v>1630.9468999999999</v>
      </c>
      <c r="F36" s="5">
        <v>36.81</v>
      </c>
      <c r="G36" s="5"/>
      <c r="H36" s="5">
        <v>1710.87</v>
      </c>
      <c r="I36" s="5">
        <v>3378.6268999999998</v>
      </c>
      <c r="J36" s="5">
        <v>3724.51</v>
      </c>
      <c r="K36" s="5">
        <v>7103.1368999999995</v>
      </c>
      <c r="L36" s="5">
        <v>187.81</v>
      </c>
      <c r="M36" s="5">
        <v>102.35</v>
      </c>
      <c r="N36" s="5">
        <v>158.41999999999999</v>
      </c>
      <c r="O36" s="5">
        <v>2116.3368999999998</v>
      </c>
      <c r="P36" s="5">
        <v>1.5964504044701011</v>
      </c>
      <c r="Q36" s="5">
        <v>3.3563356098927351</v>
      </c>
      <c r="R36" s="6">
        <f>+VLOOKUP(YEAR(A36),PIB!$A$1:$C$22,3,0)</f>
        <v>28548.945</v>
      </c>
      <c r="S36" s="8">
        <f t="shared" si="2"/>
        <v>0.11834507019436269</v>
      </c>
      <c r="T36" s="8">
        <f t="shared" si="3"/>
        <v>0.24880558283327106</v>
      </c>
      <c r="U36" s="8">
        <f t="shared" si="4"/>
        <v>5.7128097027753566E-2</v>
      </c>
      <c r="V36" s="8">
        <f t="shared" si="6"/>
        <v>0.2777351524885685</v>
      </c>
      <c r="W36" s="8">
        <f t="shared" si="7"/>
        <v>0.23832144866347371</v>
      </c>
      <c r="X36" s="8">
        <f t="shared" si="5"/>
        <v>0.20031035398900965</v>
      </c>
      <c r="Y36" s="8">
        <f t="shared" si="8"/>
        <v>0.55846753799594206</v>
      </c>
    </row>
    <row r="37" spans="1:25">
      <c r="A37" s="1">
        <v>37530</v>
      </c>
      <c r="B37" s="2">
        <f t="shared" si="0"/>
        <v>10</v>
      </c>
      <c r="C37" s="2">
        <f t="shared" si="1"/>
        <v>2002</v>
      </c>
      <c r="D37" s="3" t="s">
        <v>77</v>
      </c>
      <c r="E37" s="5">
        <v>1726.9380739999997</v>
      </c>
      <c r="F37" s="5">
        <v>36.785586000000002</v>
      </c>
      <c r="G37" s="5"/>
      <c r="H37" s="5">
        <v>1686.82</v>
      </c>
      <c r="I37" s="5">
        <v>3450.5436599999994</v>
      </c>
      <c r="J37" s="5">
        <v>3747.89</v>
      </c>
      <c r="K37" s="5">
        <v>7198.4336599999988</v>
      </c>
      <c r="L37" s="5">
        <v>214.59372500000001</v>
      </c>
      <c r="M37" s="5">
        <v>43.598826000000003</v>
      </c>
      <c r="N37" s="5">
        <v>131.53</v>
      </c>
      <c r="O37" s="5">
        <v>2153.4462109999995</v>
      </c>
      <c r="P37" s="5">
        <v>1.6023356619609572</v>
      </c>
      <c r="Q37" s="5">
        <v>3.34275062141313</v>
      </c>
      <c r="R37" s="6">
        <f>+VLOOKUP(YEAR(A37),PIB!$A$1:$C$22,3,0)</f>
        <v>28548.945</v>
      </c>
      <c r="S37" s="8">
        <f t="shared" si="2"/>
        <v>0.12086413911267122</v>
      </c>
      <c r="T37" s="8">
        <f t="shared" si="3"/>
        <v>0.25214359619943921</v>
      </c>
      <c r="U37" s="8">
        <f t="shared" si="4"/>
        <v>6.0490434024794953E-2</v>
      </c>
      <c r="V37" s="8">
        <f t="shared" si="6"/>
        <v>0.26853279247205797</v>
      </c>
      <c r="W37" s="8">
        <f t="shared" si="7"/>
        <v>0.23234346517255866</v>
      </c>
      <c r="X37" s="8">
        <f t="shared" si="5"/>
        <v>0.27348177683256703</v>
      </c>
      <c r="Y37" s="8">
        <f t="shared" si="8"/>
        <v>0.55846753799594206</v>
      </c>
    </row>
    <row r="38" spans="1:25">
      <c r="A38" s="1">
        <v>37561</v>
      </c>
      <c r="B38" s="2">
        <f t="shared" si="0"/>
        <v>11</v>
      </c>
      <c r="C38" s="2">
        <f t="shared" si="1"/>
        <v>2002</v>
      </c>
      <c r="D38" s="3" t="s">
        <v>77</v>
      </c>
      <c r="E38" s="5">
        <v>1711.3695599999996</v>
      </c>
      <c r="F38" s="5">
        <v>38.251845000000003</v>
      </c>
      <c r="G38" s="5"/>
      <c r="H38" s="5">
        <v>1685.71</v>
      </c>
      <c r="I38" s="5">
        <v>3435.3314049999999</v>
      </c>
      <c r="J38" s="5">
        <v>3725.16</v>
      </c>
      <c r="K38" s="5">
        <v>7160.4914049999998</v>
      </c>
      <c r="L38" s="5">
        <v>248.60927699999999</v>
      </c>
      <c r="M38" s="5">
        <v>98.843081999999995</v>
      </c>
      <c r="N38" s="5">
        <v>151.34</v>
      </c>
      <c r="O38" s="5">
        <v>2248.4137639999999</v>
      </c>
      <c r="P38" s="5">
        <v>1.5278911115045104</v>
      </c>
      <c r="Q38" s="5">
        <v>3.1846858081233487</v>
      </c>
      <c r="R38" s="6">
        <f>+VLOOKUP(YEAR(A38),PIB!$A$1:$C$22,3,0)</f>
        <v>28548.945</v>
      </c>
      <c r="S38" s="8">
        <f t="shared" si="2"/>
        <v>0.12033129087607265</v>
      </c>
      <c r="T38" s="8">
        <f t="shared" si="3"/>
        <v>0.25081457143162383</v>
      </c>
      <c r="U38" s="8">
        <f t="shared" si="4"/>
        <v>5.9945106903249827E-2</v>
      </c>
      <c r="V38" s="8">
        <f t="shared" si="6"/>
        <v>0.21477162104312009</v>
      </c>
      <c r="W38" s="8">
        <f t="shared" si="7"/>
        <v>0.18754976417670499</v>
      </c>
      <c r="X38" s="8">
        <f t="shared" si="5"/>
        <v>0.20345158416277531</v>
      </c>
      <c r="Y38" s="8">
        <f t="shared" si="8"/>
        <v>0.55846753799594206</v>
      </c>
    </row>
    <row r="39" spans="1:25">
      <c r="A39" s="1">
        <v>37591</v>
      </c>
      <c r="B39" s="2">
        <f t="shared" si="0"/>
        <v>12</v>
      </c>
      <c r="C39" s="2">
        <f t="shared" si="1"/>
        <v>2002</v>
      </c>
      <c r="D39" s="3" t="s">
        <v>77</v>
      </c>
      <c r="E39" s="5">
        <v>1839.7847059999997</v>
      </c>
      <c r="F39" s="5">
        <v>39.633884000000002</v>
      </c>
      <c r="G39" s="5"/>
      <c r="H39" s="5">
        <v>1823.59</v>
      </c>
      <c r="I39" s="5">
        <v>3703.0085899999995</v>
      </c>
      <c r="J39" s="5">
        <v>3749.65</v>
      </c>
      <c r="K39" s="5">
        <v>7452.6585899999991</v>
      </c>
      <c r="L39" s="5">
        <v>264.08578900000003</v>
      </c>
      <c r="M39" s="5">
        <v>81.982935999999995</v>
      </c>
      <c r="N39" s="5">
        <v>206.4</v>
      </c>
      <c r="O39" s="5">
        <v>2431.8873149999999</v>
      </c>
      <c r="P39" s="5">
        <v>1.5226892163792547</v>
      </c>
      <c r="Q39" s="5">
        <v>3.0645575327572279</v>
      </c>
      <c r="R39" s="6">
        <f>+VLOOKUP(YEAR(A39),PIB!$A$1:$C$22,3,0)</f>
        <v>28548.945</v>
      </c>
      <c r="S39" s="8">
        <f t="shared" si="2"/>
        <v>0.12970737062262719</v>
      </c>
      <c r="T39" s="8">
        <f t="shared" si="3"/>
        <v>0.2610484762221511</v>
      </c>
      <c r="U39" s="8">
        <f t="shared" si="4"/>
        <v>6.4443176656790641E-2</v>
      </c>
      <c r="V39" s="8">
        <f t="shared" si="6"/>
        <v>0.24904920313333312</v>
      </c>
      <c r="W39" s="8">
        <f t="shared" si="7"/>
        <v>0.21040877488107834</v>
      </c>
      <c r="X39" s="8">
        <f t="shared" si="5"/>
        <v>0.21721436872705646</v>
      </c>
      <c r="Y39" s="8">
        <f t="shared" si="8"/>
        <v>0.16677157781628194</v>
      </c>
    </row>
    <row r="40" spans="1:25">
      <c r="A40" s="1">
        <v>37622</v>
      </c>
      <c r="B40" s="2">
        <f t="shared" si="0"/>
        <v>1</v>
      </c>
      <c r="C40" s="2">
        <f t="shared" si="1"/>
        <v>2003</v>
      </c>
      <c r="D40" s="3" t="s">
        <v>78</v>
      </c>
      <c r="E40" s="5">
        <v>1800.3638419999997</v>
      </c>
      <c r="F40" s="5">
        <v>40.058401000000003</v>
      </c>
      <c r="G40" s="5"/>
      <c r="H40" s="5">
        <v>1703.96</v>
      </c>
      <c r="I40" s="5">
        <v>3544.382243</v>
      </c>
      <c r="J40" s="5">
        <v>3727.02</v>
      </c>
      <c r="K40" s="5">
        <v>7271.4022430000005</v>
      </c>
      <c r="L40" s="5">
        <v>207.839744</v>
      </c>
      <c r="M40" s="5">
        <v>80.187799999999996</v>
      </c>
      <c r="N40" s="5">
        <v>146.06</v>
      </c>
      <c r="O40" s="5">
        <v>2274.509787</v>
      </c>
      <c r="P40" s="5">
        <v>1.558305997739811</v>
      </c>
      <c r="Q40" s="5">
        <v>3.1969096306201124</v>
      </c>
      <c r="R40" s="6">
        <f>+VLOOKUP(YEAR(A40),PIB!$A$1:$C$22,3,0)</f>
        <v>32432.858</v>
      </c>
      <c r="S40" s="8">
        <f t="shared" si="2"/>
        <v>0.10928368517507769</v>
      </c>
      <c r="T40" s="8">
        <f t="shared" si="3"/>
        <v>0.22419862729951212</v>
      </c>
      <c r="U40" s="8">
        <f t="shared" si="4"/>
        <v>5.5510490071519439E-2</v>
      </c>
      <c r="V40" s="8">
        <f t="shared" si="6"/>
        <v>0.18168758796111439</v>
      </c>
      <c r="W40" s="8">
        <f t="shared" si="7"/>
        <v>0.15227145689352817</v>
      </c>
      <c r="X40" s="8">
        <f t="shared" si="5"/>
        <v>0.26664844614020988</v>
      </c>
      <c r="Y40" s="8">
        <f t="shared" si="8"/>
        <v>0.32550386368923356</v>
      </c>
    </row>
    <row r="41" spans="1:25">
      <c r="A41" s="1">
        <v>37653</v>
      </c>
      <c r="B41" s="2">
        <f t="shared" si="0"/>
        <v>2</v>
      </c>
      <c r="C41" s="2">
        <f t="shared" si="1"/>
        <v>2003</v>
      </c>
      <c r="D41" s="3" t="s">
        <v>78</v>
      </c>
      <c r="E41" s="5">
        <v>1819.2292215199998</v>
      </c>
      <c r="F41" s="5">
        <v>40.524760000000001</v>
      </c>
      <c r="G41" s="5"/>
      <c r="H41" s="5">
        <v>1505.16918923</v>
      </c>
      <c r="I41" s="5">
        <v>3364.9231707499998</v>
      </c>
      <c r="J41" s="5">
        <v>2739.3257883899996</v>
      </c>
      <c r="K41" s="5">
        <v>6104.248959139999</v>
      </c>
      <c r="L41" s="5">
        <v>233.840304</v>
      </c>
      <c r="M41" s="5">
        <v>62.193147000000003</v>
      </c>
      <c r="N41" s="5">
        <v>167.06927347999999</v>
      </c>
      <c r="O41" s="5">
        <v>2322.8567059999996</v>
      </c>
      <c r="P41" s="5">
        <v>1.4486141835862347</v>
      </c>
      <c r="Q41" s="5">
        <v>2.6279059501916602</v>
      </c>
      <c r="R41" s="6">
        <f>+VLOOKUP(YEAR(A41),PIB!$A$1:$C$22,3,0)</f>
        <v>32432.858</v>
      </c>
      <c r="S41" s="8">
        <f t="shared" si="2"/>
        <v>0.10375043638614888</v>
      </c>
      <c r="T41" s="8">
        <f t="shared" si="3"/>
        <v>0.18821187325335309</v>
      </c>
      <c r="U41" s="8">
        <f t="shared" si="4"/>
        <v>5.6092164974175254E-2</v>
      </c>
      <c r="V41" s="8">
        <f t="shared" si="6"/>
        <v>0.12824255642706639</v>
      </c>
      <c r="W41" s="8">
        <f t="shared" si="7"/>
        <v>-3.6412103048375166E-2</v>
      </c>
      <c r="X41" s="8">
        <f t="shared" si="5"/>
        <v>0.27854893689105498</v>
      </c>
      <c r="Y41" s="8">
        <f t="shared" si="8"/>
        <v>0.32550386368923356</v>
      </c>
    </row>
    <row r="42" spans="1:25">
      <c r="A42" s="1">
        <v>37681</v>
      </c>
      <c r="B42" s="2">
        <f t="shared" si="0"/>
        <v>3</v>
      </c>
      <c r="C42" s="2">
        <f t="shared" si="1"/>
        <v>2003</v>
      </c>
      <c r="D42" s="3" t="s">
        <v>78</v>
      </c>
      <c r="E42" s="5">
        <v>1793.4282624099999</v>
      </c>
      <c r="F42" s="5">
        <v>41.348624000000001</v>
      </c>
      <c r="G42" s="5"/>
      <c r="H42" s="5">
        <v>1594.1461018700002</v>
      </c>
      <c r="I42" s="5">
        <v>3428.92298828</v>
      </c>
      <c r="J42" s="5">
        <v>2785.0514317393358</v>
      </c>
      <c r="K42" s="5">
        <v>6213.9744200193363</v>
      </c>
      <c r="L42" s="5">
        <v>199.68068200000002</v>
      </c>
      <c r="M42" s="5">
        <v>60.096311</v>
      </c>
      <c r="N42" s="5">
        <v>179.95606859</v>
      </c>
      <c r="O42" s="5">
        <v>2274.5099479999999</v>
      </c>
      <c r="P42" s="5">
        <v>1.5075436321107707</v>
      </c>
      <c r="Q42" s="5">
        <v>2.7320058219500636</v>
      </c>
      <c r="R42" s="6">
        <f>+VLOOKUP(YEAR(A42),PIB!$A$1:$C$22,3,0)</f>
        <v>32432.858</v>
      </c>
      <c r="S42" s="8">
        <f t="shared" si="2"/>
        <v>0.10572373820031525</v>
      </c>
      <c r="T42" s="8">
        <f t="shared" si="3"/>
        <v>0.19159503057113672</v>
      </c>
      <c r="U42" s="8">
        <f t="shared" si="4"/>
        <v>5.5296645840153834E-2</v>
      </c>
      <c r="V42" s="8">
        <f t="shared" si="6"/>
        <v>0.11168154809253017</v>
      </c>
      <c r="W42" s="8">
        <f t="shared" si="7"/>
        <v>-4.072871091523933E-2</v>
      </c>
      <c r="X42" s="8">
        <f t="shared" si="5"/>
        <v>0.18770631206711563</v>
      </c>
      <c r="Y42" s="8">
        <f t="shared" si="8"/>
        <v>0.32550386368923356</v>
      </c>
    </row>
    <row r="43" spans="1:25">
      <c r="A43" s="1">
        <v>37712</v>
      </c>
      <c r="B43" s="2">
        <f t="shared" si="0"/>
        <v>4</v>
      </c>
      <c r="C43" s="2">
        <f t="shared" si="1"/>
        <v>2003</v>
      </c>
      <c r="D43" s="3" t="s">
        <v>75</v>
      </c>
      <c r="E43" s="5">
        <v>1820.852893</v>
      </c>
      <c r="F43" s="5">
        <v>43.228642000000001</v>
      </c>
      <c r="G43" s="5"/>
      <c r="H43" s="5">
        <v>1554.8200000000002</v>
      </c>
      <c r="I43" s="5">
        <v>3418.901535</v>
      </c>
      <c r="J43" s="5">
        <v>2841.7200000000003</v>
      </c>
      <c r="K43" s="5">
        <v>6260.6215350000002</v>
      </c>
      <c r="L43" s="5">
        <v>222.62166499999998</v>
      </c>
      <c r="M43" s="5">
        <v>81.789749</v>
      </c>
      <c r="N43" s="5">
        <v>188.57</v>
      </c>
      <c r="O43" s="5">
        <v>2357.0629490000001</v>
      </c>
      <c r="P43" s="5">
        <v>1.4504922477571047</v>
      </c>
      <c r="Q43" s="5">
        <v>2.6561113005726518</v>
      </c>
      <c r="R43" s="6">
        <f>+VLOOKUP(YEAR(A43),PIB!$A$1:$C$22,3,0)</f>
        <v>32432.858</v>
      </c>
      <c r="S43" s="8">
        <f t="shared" si="2"/>
        <v>0.10541474744532227</v>
      </c>
      <c r="T43" s="8">
        <f t="shared" si="3"/>
        <v>0.19303329774391145</v>
      </c>
      <c r="U43" s="8">
        <f t="shared" si="4"/>
        <v>5.6142227521237875E-2</v>
      </c>
      <c r="V43" s="8">
        <f t="shared" si="6"/>
        <v>8.6685645134990663E-2</v>
      </c>
      <c r="W43" s="8">
        <f t="shared" si="7"/>
        <v>-3.7500237416739579E-2</v>
      </c>
      <c r="X43" s="8">
        <f t="shared" si="5"/>
        <v>0.21263066326872671</v>
      </c>
      <c r="Y43" s="8">
        <f t="shared" si="8"/>
        <v>0.32550386368923356</v>
      </c>
    </row>
    <row r="44" spans="1:25">
      <c r="A44" s="1">
        <v>37742</v>
      </c>
      <c r="B44" s="2">
        <f t="shared" si="0"/>
        <v>5</v>
      </c>
      <c r="C44" s="2">
        <f t="shared" si="1"/>
        <v>2003</v>
      </c>
      <c r="D44" s="3" t="s">
        <v>75</v>
      </c>
      <c r="E44" s="5">
        <v>1898.9424319999998</v>
      </c>
      <c r="F44" s="5">
        <v>43.535169000000003</v>
      </c>
      <c r="G44" s="5"/>
      <c r="H44" s="5">
        <v>1593.15</v>
      </c>
      <c r="I44" s="5">
        <v>3535.6276010000001</v>
      </c>
      <c r="J44" s="5">
        <v>2894.5200000000004</v>
      </c>
      <c r="K44" s="5">
        <v>6430.1476010000006</v>
      </c>
      <c r="L44" s="5">
        <v>243.47795499999998</v>
      </c>
      <c r="M44" s="5">
        <v>18.856210000000001</v>
      </c>
      <c r="N44" s="5">
        <v>152.01</v>
      </c>
      <c r="O44" s="5">
        <v>2356.821766</v>
      </c>
      <c r="P44" s="5">
        <v>1.500167578221526</v>
      </c>
      <c r="Q44" s="5">
        <v>2.7283130586125113</v>
      </c>
      <c r="R44" s="6">
        <f>+VLOOKUP(YEAR(A44),PIB!$A$1:$C$22,3,0)</f>
        <v>32432.858</v>
      </c>
      <c r="S44" s="8">
        <f t="shared" si="2"/>
        <v>0.10901375392202563</v>
      </c>
      <c r="T44" s="8">
        <f t="shared" si="3"/>
        <v>0.19826028285882177</v>
      </c>
      <c r="U44" s="8">
        <f t="shared" si="4"/>
        <v>5.8549956713651319E-2</v>
      </c>
      <c r="V44" s="8">
        <f t="shared" si="6"/>
        <v>0.10450867257603624</v>
      </c>
      <c r="W44" s="8">
        <f t="shared" si="7"/>
        <v>-2.950196760404955E-2</v>
      </c>
      <c r="X44" s="8">
        <f t="shared" si="5"/>
        <v>0.23644183143628217</v>
      </c>
      <c r="Y44" s="8">
        <f t="shared" si="8"/>
        <v>0.32550386368923356</v>
      </c>
    </row>
    <row r="45" spans="1:25">
      <c r="A45" s="1">
        <v>37773</v>
      </c>
      <c r="B45" s="2">
        <f t="shared" si="0"/>
        <v>6</v>
      </c>
      <c r="C45" s="2">
        <f t="shared" si="1"/>
        <v>2003</v>
      </c>
      <c r="D45" s="3" t="s">
        <v>75</v>
      </c>
      <c r="E45" s="5">
        <v>1938.4918589999997</v>
      </c>
      <c r="F45" s="5">
        <v>44.453142999999997</v>
      </c>
      <c r="G45" s="5"/>
      <c r="H45" s="5">
        <v>1565.5900000000001</v>
      </c>
      <c r="I45" s="5">
        <v>3548.5350019999996</v>
      </c>
      <c r="J45" s="5">
        <v>2862.3099999999995</v>
      </c>
      <c r="K45" s="5">
        <v>6410.8450019999991</v>
      </c>
      <c r="L45" s="5">
        <v>183.12961499999997</v>
      </c>
      <c r="M45" s="5">
        <v>109.31478300000001</v>
      </c>
      <c r="N45" s="5">
        <v>201.04</v>
      </c>
      <c r="O45" s="5">
        <v>2476.4293999999995</v>
      </c>
      <c r="P45" s="5">
        <v>1.432923951718551</v>
      </c>
      <c r="Q45" s="5">
        <v>2.5887453129089812</v>
      </c>
      <c r="R45" s="6">
        <f>+VLOOKUP(YEAR(A45),PIB!$A$1:$C$22,3,0)</f>
        <v>32432.858</v>
      </c>
      <c r="S45" s="8">
        <f t="shared" si="2"/>
        <v>0.10941172689745689</v>
      </c>
      <c r="T45" s="8">
        <f t="shared" si="3"/>
        <v>0.19766512719908924</v>
      </c>
      <c r="U45" s="8">
        <f t="shared" si="4"/>
        <v>5.9769381378600668E-2</v>
      </c>
      <c r="V45" s="8">
        <f t="shared" si="6"/>
        <v>7.8727087415540575E-2</v>
      </c>
      <c r="W45" s="8">
        <f t="shared" si="7"/>
        <v>-5.6726203241525219E-2</v>
      </c>
      <c r="X45" s="8">
        <f t="shared" si="5"/>
        <v>0.17787160109146805</v>
      </c>
      <c r="Y45" s="8">
        <f t="shared" si="8"/>
        <v>0.32550386368923356</v>
      </c>
    </row>
    <row r="46" spans="1:25">
      <c r="A46" s="1">
        <v>37803</v>
      </c>
      <c r="B46" s="2">
        <f t="shared" si="0"/>
        <v>7</v>
      </c>
      <c r="C46" s="2">
        <f t="shared" si="1"/>
        <v>2003</v>
      </c>
      <c r="D46" s="3" t="s">
        <v>76</v>
      </c>
      <c r="E46" s="5">
        <v>1931.6936799999999</v>
      </c>
      <c r="F46" s="5">
        <v>45.475693999999997</v>
      </c>
      <c r="G46" s="5"/>
      <c r="H46" s="5">
        <v>1607.81</v>
      </c>
      <c r="I46" s="5">
        <v>3584.9793739999996</v>
      </c>
      <c r="J46" s="5">
        <v>2917.03</v>
      </c>
      <c r="K46" s="5">
        <v>6502.0093739999993</v>
      </c>
      <c r="L46" s="5">
        <v>254.507768</v>
      </c>
      <c r="M46" s="5">
        <v>59.938961999999997</v>
      </c>
      <c r="N46" s="5">
        <v>205.98</v>
      </c>
      <c r="O46" s="5">
        <v>2497.5961040000002</v>
      </c>
      <c r="P46" s="5">
        <v>1.4353719435494441</v>
      </c>
      <c r="Q46" s="5">
        <v>2.6033069812956429</v>
      </c>
      <c r="R46" s="6">
        <f>+VLOOKUP(YEAR(A46),PIB!$A$1:$C$22,3,0)</f>
        <v>32432.858</v>
      </c>
      <c r="S46" s="8">
        <f t="shared" si="2"/>
        <v>0.11053541362281423</v>
      </c>
      <c r="T46" s="8">
        <f t="shared" si="3"/>
        <v>0.20047599178586109</v>
      </c>
      <c r="U46" s="8">
        <f t="shared" si="4"/>
        <v>5.9559773609837281E-2</v>
      </c>
      <c r="V46" s="8">
        <f t="shared" si="6"/>
        <v>8.6273808812103558E-2</v>
      </c>
      <c r="W46" s="8">
        <f t="shared" si="7"/>
        <v>-6.6643258519103798E-2</v>
      </c>
      <c r="X46" s="8">
        <f t="shared" si="5"/>
        <v>0.20418226705056153</v>
      </c>
      <c r="Y46" s="8">
        <f t="shared" si="8"/>
        <v>0.32550386368923356</v>
      </c>
    </row>
    <row r="47" spans="1:25">
      <c r="A47" s="1">
        <v>37834</v>
      </c>
      <c r="B47" s="2">
        <f t="shared" si="0"/>
        <v>8</v>
      </c>
      <c r="C47" s="2">
        <f t="shared" si="1"/>
        <v>2003</v>
      </c>
      <c r="D47" s="3" t="s">
        <v>76</v>
      </c>
      <c r="E47" s="5">
        <v>1931.009877</v>
      </c>
      <c r="F47" s="5">
        <v>46.070386999999997</v>
      </c>
      <c r="G47" s="5"/>
      <c r="H47" s="5">
        <v>1608.8</v>
      </c>
      <c r="I47" s="5">
        <v>3585.8802639999999</v>
      </c>
      <c r="J47" s="5">
        <v>2982.89</v>
      </c>
      <c r="K47" s="5">
        <v>6568.7702639999998</v>
      </c>
      <c r="L47" s="5">
        <v>293.20639399999999</v>
      </c>
      <c r="M47" s="5">
        <v>85.832764999999995</v>
      </c>
      <c r="N47" s="5">
        <v>187.70999999999998</v>
      </c>
      <c r="O47" s="5">
        <v>2543.8294230000001</v>
      </c>
      <c r="P47" s="5">
        <v>1.409638646199431</v>
      </c>
      <c r="Q47" s="5">
        <v>2.5822369238316649</v>
      </c>
      <c r="R47" s="6">
        <f>+VLOOKUP(YEAR(A47),PIB!$A$1:$C$22,3,0)</f>
        <v>32432.858</v>
      </c>
      <c r="S47" s="8">
        <f t="shared" si="2"/>
        <v>0.11056319069999936</v>
      </c>
      <c r="T47" s="8">
        <f t="shared" si="3"/>
        <v>0.20253442555077938</v>
      </c>
      <c r="U47" s="8">
        <f t="shared" si="4"/>
        <v>5.9538689960656567E-2</v>
      </c>
      <c r="V47" s="8">
        <f t="shared" si="6"/>
        <v>7.4385897367766463E-2</v>
      </c>
      <c r="W47" s="8">
        <f t="shared" si="7"/>
        <v>-7.0385020314534197E-2</v>
      </c>
      <c r="X47" s="8">
        <f t="shared" si="5"/>
        <v>0.16935529939455263</v>
      </c>
      <c r="Y47" s="8">
        <f t="shared" si="8"/>
        <v>0.32550386368923356</v>
      </c>
    </row>
    <row r="48" spans="1:25">
      <c r="A48" s="1">
        <v>37865</v>
      </c>
      <c r="B48" s="2">
        <f t="shared" si="0"/>
        <v>9</v>
      </c>
      <c r="C48" s="2">
        <f t="shared" si="1"/>
        <v>2003</v>
      </c>
      <c r="D48" s="3" t="s">
        <v>76</v>
      </c>
      <c r="E48" s="5">
        <v>1897.0806419999999</v>
      </c>
      <c r="F48" s="5">
        <v>46.44</v>
      </c>
      <c r="G48" s="5"/>
      <c r="H48" s="5">
        <v>1617.74</v>
      </c>
      <c r="I48" s="5">
        <v>3561.2606420000002</v>
      </c>
      <c r="J48" s="5">
        <v>3051.1899999999996</v>
      </c>
      <c r="K48" s="5">
        <v>6612.4506419999998</v>
      </c>
      <c r="L48" s="5">
        <v>247.86999999999998</v>
      </c>
      <c r="M48" s="5">
        <v>113</v>
      </c>
      <c r="N48" s="5">
        <v>212.18</v>
      </c>
      <c r="O48" s="5">
        <v>2516.5706419999997</v>
      </c>
      <c r="P48" s="5">
        <v>1.4151244485510455</v>
      </c>
      <c r="Q48" s="5">
        <v>2.6275640872711099</v>
      </c>
      <c r="R48" s="6">
        <f>+VLOOKUP(YEAR(A48),PIB!$A$1:$C$22,3,0)</f>
        <v>32432.858</v>
      </c>
      <c r="S48" s="8">
        <f t="shared" si="2"/>
        <v>0.10980409564892493</v>
      </c>
      <c r="T48" s="8">
        <f t="shared" si="3"/>
        <v>0.20388121953359767</v>
      </c>
      <c r="U48" s="8">
        <f t="shared" si="4"/>
        <v>5.849255227522656E-2</v>
      </c>
      <c r="V48" s="8">
        <f t="shared" si="6"/>
        <v>5.4055611171508922E-2</v>
      </c>
      <c r="W48" s="8">
        <f t="shared" si="7"/>
        <v>-6.9080219754739547E-2</v>
      </c>
      <c r="X48" s="8">
        <f t="shared" si="5"/>
        <v>0.16317744127659828</v>
      </c>
      <c r="Y48" s="8">
        <f t="shared" si="8"/>
        <v>0.32550386368923356</v>
      </c>
    </row>
    <row r="49" spans="1:34">
      <c r="A49" s="1">
        <v>37895</v>
      </c>
      <c r="B49" s="2">
        <f t="shared" si="0"/>
        <v>10</v>
      </c>
      <c r="C49" s="2">
        <f t="shared" si="1"/>
        <v>2003</v>
      </c>
      <c r="D49" s="3" t="s">
        <v>77</v>
      </c>
      <c r="E49" s="5">
        <v>1962.240642</v>
      </c>
      <c r="F49" s="5">
        <v>47.1</v>
      </c>
      <c r="G49" s="5"/>
      <c r="H49" s="5">
        <v>1637.4699999999998</v>
      </c>
      <c r="I49" s="5">
        <v>3646.8106419999995</v>
      </c>
      <c r="J49" s="5">
        <v>3106.6800000000003</v>
      </c>
      <c r="K49" s="5">
        <v>6753.4906419999998</v>
      </c>
      <c r="L49" s="5">
        <v>225.35</v>
      </c>
      <c r="M49" s="5">
        <v>89.67</v>
      </c>
      <c r="N49" s="5">
        <v>172.42</v>
      </c>
      <c r="O49" s="5">
        <v>2496.7806420000002</v>
      </c>
      <c r="P49" s="5">
        <v>1.4606051411383856</v>
      </c>
      <c r="Q49" s="5">
        <v>2.7048794469145836</v>
      </c>
      <c r="R49" s="6">
        <f>+VLOOKUP(YEAR(A49),PIB!$A$1:$C$22,3,0)</f>
        <v>32432.858</v>
      </c>
      <c r="S49" s="8">
        <f t="shared" si="2"/>
        <v>0.11244185270382276</v>
      </c>
      <c r="T49" s="8">
        <f t="shared" si="3"/>
        <v>0.20822989580505052</v>
      </c>
      <c r="U49" s="8">
        <f t="shared" si="4"/>
        <v>6.050162591283198E-2</v>
      </c>
      <c r="V49" s="8">
        <f t="shared" si="6"/>
        <v>5.6880016988395399E-2</v>
      </c>
      <c r="W49" s="8">
        <f t="shared" si="7"/>
        <v>-6.1811088219433485E-2</v>
      </c>
      <c r="X49" s="8">
        <f t="shared" si="5"/>
        <v>0.1362542013188599</v>
      </c>
      <c r="Y49" s="8">
        <f t="shared" si="8"/>
        <v>0.32550386368923356</v>
      </c>
    </row>
    <row r="50" spans="1:34">
      <c r="A50" s="1">
        <v>37926</v>
      </c>
      <c r="B50" s="2">
        <f t="shared" si="0"/>
        <v>11</v>
      </c>
      <c r="C50" s="2">
        <f t="shared" si="1"/>
        <v>2003</v>
      </c>
      <c r="D50" s="3" t="s">
        <v>77</v>
      </c>
      <c r="E50" s="5">
        <v>1954.0524779999998</v>
      </c>
      <c r="F50" s="5">
        <v>48.175237000000003</v>
      </c>
      <c r="G50" s="5"/>
      <c r="H50" s="5">
        <v>1700.71</v>
      </c>
      <c r="I50" s="5">
        <v>3702.937715</v>
      </c>
      <c r="J50" s="5">
        <v>3248.41</v>
      </c>
      <c r="K50" s="5">
        <v>6951.3477149999999</v>
      </c>
      <c r="L50" s="5">
        <v>300.71541300000013</v>
      </c>
      <c r="M50" s="5">
        <v>52.128163999999998</v>
      </c>
      <c r="N50" s="5">
        <v>192.76</v>
      </c>
      <c r="O50" s="5">
        <v>2547.8312919999998</v>
      </c>
      <c r="P50" s="5">
        <v>1.453368488968225</v>
      </c>
      <c r="Q50" s="5">
        <v>2.7283390924770856</v>
      </c>
      <c r="R50" s="6">
        <f>+VLOOKUP(YEAR(A50),PIB!$A$1:$C$22,3,0)</f>
        <v>32432.858</v>
      </c>
      <c r="S50" s="8">
        <f t="shared" si="2"/>
        <v>0.11417241474679783</v>
      </c>
      <c r="T50" s="8">
        <f t="shared" si="3"/>
        <v>0.21433040884031868</v>
      </c>
      <c r="U50" s="8">
        <f t="shared" si="4"/>
        <v>6.0249160835594562E-2</v>
      </c>
      <c r="V50" s="8">
        <f t="shared" si="6"/>
        <v>7.7898251566212551E-2</v>
      </c>
      <c r="W50" s="8">
        <f t="shared" si="7"/>
        <v>-2.9208007966319172E-2</v>
      </c>
      <c r="X50" s="8">
        <f t="shared" si="5"/>
        <v>0.14180626071203473</v>
      </c>
      <c r="Y50" s="8">
        <f t="shared" si="8"/>
        <v>0.32550386368923356</v>
      </c>
    </row>
    <row r="51" spans="1:34" ht="16.5" customHeight="1">
      <c r="A51" s="1">
        <v>37956</v>
      </c>
      <c r="B51" s="2">
        <f t="shared" si="0"/>
        <v>12</v>
      </c>
      <c r="C51" s="2">
        <f t="shared" si="1"/>
        <v>2003</v>
      </c>
      <c r="D51" s="3" t="s">
        <v>77</v>
      </c>
      <c r="E51" s="5">
        <v>2121.3020799999999</v>
      </c>
      <c r="F51" s="5">
        <v>49.714886</v>
      </c>
      <c r="G51" s="5"/>
      <c r="H51" s="5">
        <v>1765.0900000000001</v>
      </c>
      <c r="I51" s="5">
        <v>3936.1069660000003</v>
      </c>
      <c r="J51" s="5">
        <v>3240.51</v>
      </c>
      <c r="K51" s="5">
        <v>7176.6169660000005</v>
      </c>
      <c r="L51" s="5">
        <v>271.40951599999994</v>
      </c>
      <c r="M51" s="5">
        <v>93.723562000000001</v>
      </c>
      <c r="N51" s="5">
        <v>240.71</v>
      </c>
      <c r="O51" s="5">
        <v>2776.860044</v>
      </c>
      <c r="P51" s="5">
        <v>1.4174668163434456</v>
      </c>
      <c r="Q51" s="5">
        <v>2.584435964465194</v>
      </c>
      <c r="R51" s="6">
        <f>+VLOOKUP(YEAR(A51),PIB!$A$1:$C$22,3,0)</f>
        <v>32432.858</v>
      </c>
      <c r="S51" s="8">
        <f t="shared" si="2"/>
        <v>0.12136170565048569</v>
      </c>
      <c r="T51" s="8">
        <f t="shared" si="3"/>
        <v>0.22127611960685056</v>
      </c>
      <c r="U51" s="8">
        <f t="shared" si="4"/>
        <v>6.5405955898182017E-2</v>
      </c>
      <c r="V51" s="8">
        <f t="shared" si="6"/>
        <v>6.2948375715218274E-2</v>
      </c>
      <c r="W51" s="8">
        <f t="shared" si="7"/>
        <v>-3.7039349202228622E-2</v>
      </c>
      <c r="X51" s="8">
        <f t="shared" si="5"/>
        <v>0.15301647691814235</v>
      </c>
      <c r="Y51" s="8">
        <f t="shared" si="8"/>
        <v>0.13604401143369738</v>
      </c>
      <c r="AA51" s="354" t="s">
        <v>224</v>
      </c>
      <c r="AB51" s="354"/>
      <c r="AC51" s="354"/>
      <c r="AD51" s="354"/>
      <c r="AE51" s="354"/>
      <c r="AF51" s="354"/>
      <c r="AG51" s="354"/>
      <c r="AH51" s="131"/>
    </row>
    <row r="52" spans="1:34" ht="16.5" customHeight="1">
      <c r="A52" s="1">
        <v>37987</v>
      </c>
      <c r="B52" s="2">
        <f t="shared" si="0"/>
        <v>1</v>
      </c>
      <c r="C52" s="2">
        <f t="shared" si="1"/>
        <v>2004</v>
      </c>
      <c r="D52" s="3" t="s">
        <v>78</v>
      </c>
      <c r="E52" s="5">
        <v>2016.3946429999999</v>
      </c>
      <c r="F52" s="5">
        <v>49.96</v>
      </c>
      <c r="G52" s="5"/>
      <c r="H52" s="5">
        <v>1780.53</v>
      </c>
      <c r="I52" s="5">
        <v>3846.8846429999994</v>
      </c>
      <c r="J52" s="5">
        <v>3323.74</v>
      </c>
      <c r="K52" s="5">
        <v>7170.6246429999992</v>
      </c>
      <c r="L52" s="5">
        <v>303.71999999999997</v>
      </c>
      <c r="M52" s="5">
        <v>84.67</v>
      </c>
      <c r="N52" s="5">
        <v>193.89</v>
      </c>
      <c r="O52" s="5">
        <v>2648.6346429999994</v>
      </c>
      <c r="P52" s="5">
        <v>1.4524029024413845</v>
      </c>
      <c r="Q52" s="5">
        <v>2.7072909666688223</v>
      </c>
      <c r="R52" s="6">
        <f>+VLOOKUP(YEAR(A52),PIB!$A$1:$C$22,3,0)</f>
        <v>36591.661</v>
      </c>
      <c r="S52" s="8">
        <f t="shared" si="2"/>
        <v>0.10513009078762507</v>
      </c>
      <c r="T52" s="8">
        <f t="shared" si="3"/>
        <v>0.19596335468346188</v>
      </c>
      <c r="U52" s="8">
        <f t="shared" si="4"/>
        <v>5.5105305085768032E-2</v>
      </c>
      <c r="V52" s="8">
        <f t="shared" si="6"/>
        <v>8.5347002456472643E-2</v>
      </c>
      <c r="W52" s="8">
        <f t="shared" si="7"/>
        <v>-1.3859445074300147E-2</v>
      </c>
      <c r="X52" s="8">
        <f t="shared" si="5"/>
        <v>0.11999285697718443</v>
      </c>
      <c r="Y52" s="8">
        <f t="shared" si="8"/>
        <v>0.28171674995345719</v>
      </c>
      <c r="AA52" s="354"/>
      <c r="AB52" s="354"/>
      <c r="AC52" s="354"/>
      <c r="AD52" s="354"/>
      <c r="AE52" s="354"/>
      <c r="AF52" s="354"/>
      <c r="AG52" s="354"/>
      <c r="AH52" s="131"/>
    </row>
    <row r="53" spans="1:34" ht="16.5" customHeight="1">
      <c r="A53" s="1">
        <v>38018</v>
      </c>
      <c r="B53" s="2">
        <f t="shared" si="0"/>
        <v>2</v>
      </c>
      <c r="C53" s="2">
        <f t="shared" si="1"/>
        <v>2004</v>
      </c>
      <c r="D53" s="3" t="s">
        <v>78</v>
      </c>
      <c r="E53" s="5">
        <v>2007.8146419999998</v>
      </c>
      <c r="F53" s="5">
        <v>51.1</v>
      </c>
      <c r="G53" s="5"/>
      <c r="H53" s="5">
        <v>1808.44</v>
      </c>
      <c r="I53" s="5">
        <v>3867.3546419999998</v>
      </c>
      <c r="J53" s="5">
        <v>3401.8700000000003</v>
      </c>
      <c r="K53" s="5">
        <v>7269.2246420000001</v>
      </c>
      <c r="L53" s="5">
        <v>315.90000000000003</v>
      </c>
      <c r="M53" s="5">
        <v>78.430000000000007</v>
      </c>
      <c r="N53" s="5">
        <v>221.31</v>
      </c>
      <c r="O53" s="5">
        <v>2674.5546419999996</v>
      </c>
      <c r="P53" s="5">
        <v>1.4459807929398065</v>
      </c>
      <c r="Q53" s="5">
        <v>2.7179196595378445</v>
      </c>
      <c r="R53" s="6">
        <f>+VLOOKUP(YEAR(A53),PIB!$A$1:$C$22,3,0)</f>
        <v>36591.661</v>
      </c>
      <c r="S53" s="8">
        <f t="shared" si="2"/>
        <v>0.1056895078362253</v>
      </c>
      <c r="T53" s="8">
        <f t="shared" si="3"/>
        <v>0.198657957669645</v>
      </c>
      <c r="U53" s="8">
        <f t="shared" si="4"/>
        <v>5.4870825404728138E-2</v>
      </c>
      <c r="V53" s="8">
        <f t="shared" si="6"/>
        <v>0.14931439612572617</v>
      </c>
      <c r="W53" s="8">
        <f t="shared" si="7"/>
        <v>0.19084668575249752</v>
      </c>
      <c r="X53" s="8">
        <f t="shared" si="5"/>
        <v>0.10366226435305026</v>
      </c>
      <c r="Y53" s="8">
        <f t="shared" si="8"/>
        <v>0.28171674995345719</v>
      </c>
      <c r="AA53" s="354"/>
      <c r="AB53" s="354"/>
      <c r="AC53" s="354"/>
      <c r="AD53" s="354"/>
      <c r="AE53" s="354"/>
      <c r="AF53" s="354"/>
      <c r="AG53" s="354"/>
      <c r="AH53" s="131"/>
    </row>
    <row r="54" spans="1:34" ht="16.5" customHeight="1">
      <c r="A54" s="1">
        <v>38047</v>
      </c>
      <c r="B54" s="2">
        <f t="shared" si="0"/>
        <v>3</v>
      </c>
      <c r="C54" s="2">
        <f t="shared" si="1"/>
        <v>2004</v>
      </c>
      <c r="D54" s="3" t="s">
        <v>78</v>
      </c>
      <c r="E54" s="5">
        <v>1953.4076419999997</v>
      </c>
      <c r="F54" s="5">
        <v>52.67</v>
      </c>
      <c r="G54" s="5"/>
      <c r="H54" s="5">
        <v>1925.67</v>
      </c>
      <c r="I54" s="5">
        <v>3931.7476419999998</v>
      </c>
      <c r="J54" s="5">
        <v>3440.12</v>
      </c>
      <c r="K54" s="5">
        <v>7371.8676419999993</v>
      </c>
      <c r="L54" s="5">
        <v>240.92999999999998</v>
      </c>
      <c r="M54" s="5">
        <v>87.69</v>
      </c>
      <c r="N54" s="5">
        <v>225.68</v>
      </c>
      <c r="O54" s="5">
        <v>2560.3776419999995</v>
      </c>
      <c r="P54" s="5">
        <v>1.5356123946344009</v>
      </c>
      <c r="Q54" s="5">
        <v>2.8792110667868425</v>
      </c>
      <c r="R54" s="6">
        <f>+VLOOKUP(YEAR(A54),PIB!$A$1:$C$22,3,0)</f>
        <v>36591.661</v>
      </c>
      <c r="S54" s="8">
        <f t="shared" si="2"/>
        <v>0.10744928037019144</v>
      </c>
      <c r="T54" s="8">
        <f t="shared" si="3"/>
        <v>0.20146305033816309</v>
      </c>
      <c r="U54" s="8">
        <f t="shared" si="4"/>
        <v>5.338395657961522E-2</v>
      </c>
      <c r="V54" s="8">
        <f t="shared" si="6"/>
        <v>0.14664215423870575</v>
      </c>
      <c r="W54" s="8">
        <f t="shared" si="7"/>
        <v>0.18633697915625791</v>
      </c>
      <c r="X54" s="8">
        <f t="shared" si="5"/>
        <v>8.9203110569374244E-2</v>
      </c>
      <c r="Y54" s="8">
        <f t="shared" si="8"/>
        <v>0.28171674995345719</v>
      </c>
      <c r="AA54" s="131"/>
      <c r="AB54" s="131"/>
      <c r="AC54" s="131"/>
      <c r="AD54" s="131"/>
      <c r="AE54" s="131"/>
      <c r="AF54" s="131"/>
      <c r="AG54" s="131"/>
      <c r="AH54" s="131"/>
    </row>
    <row r="55" spans="1:34" ht="16.5" customHeight="1">
      <c r="A55" s="1">
        <v>38078</v>
      </c>
      <c r="B55" s="2">
        <f t="shared" si="0"/>
        <v>4</v>
      </c>
      <c r="C55" s="2">
        <f t="shared" si="1"/>
        <v>2004</v>
      </c>
      <c r="D55" s="3" t="s">
        <v>75</v>
      </c>
      <c r="E55" s="5">
        <v>2032.1136419999996</v>
      </c>
      <c r="F55" s="5">
        <v>53.4</v>
      </c>
      <c r="G55" s="5"/>
      <c r="H55" s="5">
        <v>1851.5900000000001</v>
      </c>
      <c r="I55" s="5">
        <v>3937.1036419999996</v>
      </c>
      <c r="J55" s="5">
        <v>3541.3399999999992</v>
      </c>
      <c r="K55" s="5">
        <v>7478.4436419999984</v>
      </c>
      <c r="L55" s="5">
        <v>236.86</v>
      </c>
      <c r="M55" s="5">
        <v>57.84</v>
      </c>
      <c r="N55" s="5">
        <v>194.08</v>
      </c>
      <c r="O55" s="5">
        <v>2574.2936419999996</v>
      </c>
      <c r="P55" s="5">
        <v>1.5293918214167737</v>
      </c>
      <c r="Q55" s="5">
        <v>2.9050468524600426</v>
      </c>
      <c r="R55" s="6">
        <f>+VLOOKUP(YEAR(A55),PIB!$A$1:$C$22,3,0)</f>
        <v>36591.661</v>
      </c>
      <c r="S55" s="8">
        <f t="shared" si="2"/>
        <v>0.10759565251765968</v>
      </c>
      <c r="T55" s="8">
        <f t="shared" si="3"/>
        <v>0.204375626512281</v>
      </c>
      <c r="U55" s="8">
        <f t="shared" si="4"/>
        <v>5.5534883808636061E-2</v>
      </c>
      <c r="V55" s="8">
        <f t="shared" si="6"/>
        <v>0.15156976639866859</v>
      </c>
      <c r="W55" s="8">
        <f t="shared" si="7"/>
        <v>0.194520959331556</v>
      </c>
      <c r="X55" s="8">
        <f t="shared" si="5"/>
        <v>0.11602296364091802</v>
      </c>
      <c r="Y55" s="8">
        <f t="shared" si="8"/>
        <v>0.28171674995345719</v>
      </c>
      <c r="AA55" s="131"/>
      <c r="AB55" s="131"/>
      <c r="AC55" s="131"/>
      <c r="AD55" s="131"/>
      <c r="AE55" s="131"/>
      <c r="AF55" s="131"/>
      <c r="AG55" s="131"/>
      <c r="AH55" s="131"/>
    </row>
    <row r="56" spans="1:34" ht="16.5" customHeight="1">
      <c r="A56" s="1">
        <v>38108</v>
      </c>
      <c r="B56" s="2">
        <f t="shared" si="0"/>
        <v>5</v>
      </c>
      <c r="C56" s="2">
        <f t="shared" si="1"/>
        <v>2004</v>
      </c>
      <c r="D56" s="3" t="s">
        <v>75</v>
      </c>
      <c r="E56" s="5">
        <v>2018.5331009999995</v>
      </c>
      <c r="F56" s="5">
        <v>54.137645999999997</v>
      </c>
      <c r="G56" s="5"/>
      <c r="H56" s="5">
        <v>1944.97</v>
      </c>
      <c r="I56" s="5">
        <v>4017.6407469999995</v>
      </c>
      <c r="J56" s="5">
        <v>3536.06</v>
      </c>
      <c r="K56" s="5">
        <v>7553.700746999999</v>
      </c>
      <c r="L56" s="5">
        <v>270.8374</v>
      </c>
      <c r="M56" s="5">
        <v>108.095541</v>
      </c>
      <c r="N56" s="5">
        <v>214.15</v>
      </c>
      <c r="O56" s="5">
        <v>2665.7536879999998</v>
      </c>
      <c r="P56" s="5">
        <v>1.5071312721372476</v>
      </c>
      <c r="Q56" s="5">
        <v>2.8336079139656807</v>
      </c>
      <c r="R56" s="6">
        <f>+VLOOKUP(YEAR(A56),PIB!$A$1:$C$22,3,0)</f>
        <v>36591.661</v>
      </c>
      <c r="S56" s="8">
        <f t="shared" si="2"/>
        <v>0.10979662133949042</v>
      </c>
      <c r="T56" s="8">
        <f t="shared" si="3"/>
        <v>0.20643230016259712</v>
      </c>
      <c r="U56" s="8">
        <f t="shared" si="4"/>
        <v>5.5163746215292048E-2</v>
      </c>
      <c r="V56" s="8">
        <f t="shared" si="6"/>
        <v>0.13633029277847841</v>
      </c>
      <c r="W56" s="8">
        <f t="shared" si="7"/>
        <v>0.17473209259228617</v>
      </c>
      <c r="X56" s="8">
        <f t="shared" si="5"/>
        <v>6.2977511579455747E-2</v>
      </c>
      <c r="Y56" s="8">
        <f t="shared" si="8"/>
        <v>0.28171674995345719</v>
      </c>
      <c r="AA56" s="131"/>
      <c r="AB56" s="131"/>
      <c r="AC56" s="131"/>
      <c r="AD56" s="131"/>
      <c r="AE56" s="131"/>
      <c r="AF56" s="131"/>
      <c r="AG56" s="131"/>
      <c r="AH56" s="131"/>
    </row>
    <row r="57" spans="1:34" ht="16.5" customHeight="1">
      <c r="A57" s="1">
        <v>38139</v>
      </c>
      <c r="B57" s="2">
        <f t="shared" si="0"/>
        <v>6</v>
      </c>
      <c r="C57" s="2">
        <f t="shared" si="1"/>
        <v>2004</v>
      </c>
      <c r="D57" s="3" t="s">
        <v>75</v>
      </c>
      <c r="E57" s="5">
        <v>2033.2657899999995</v>
      </c>
      <c r="F57" s="5">
        <v>54.999547999999997</v>
      </c>
      <c r="G57" s="5"/>
      <c r="H57" s="5">
        <v>1954.4100000000003</v>
      </c>
      <c r="I57" s="5">
        <v>4042.6753379999996</v>
      </c>
      <c r="J57" s="5">
        <v>3581.6400000000003</v>
      </c>
      <c r="K57" s="5">
        <v>7624.3153380000003</v>
      </c>
      <c r="L57" s="5">
        <v>253.10473200000001</v>
      </c>
      <c r="M57" s="5">
        <v>146.106852</v>
      </c>
      <c r="N57" s="5">
        <v>223.9</v>
      </c>
      <c r="O57" s="5">
        <v>2711.376921999999</v>
      </c>
      <c r="P57" s="5">
        <v>1.4910045538847443</v>
      </c>
      <c r="Q57" s="5">
        <v>2.8119717609664021</v>
      </c>
      <c r="R57" s="6">
        <f>+VLOOKUP(YEAR(A57),PIB!$A$1:$C$22,3,0)</f>
        <v>36591.661</v>
      </c>
      <c r="S57" s="8">
        <f t="shared" si="2"/>
        <v>0.11048078243838123</v>
      </c>
      <c r="T57" s="8">
        <f t="shared" si="3"/>
        <v>0.20836210026104035</v>
      </c>
      <c r="U57" s="8">
        <f t="shared" si="4"/>
        <v>5.5566370436149357E-2</v>
      </c>
      <c r="V57" s="8">
        <f t="shared" si="6"/>
        <v>0.13925192670256781</v>
      </c>
      <c r="W57" s="8">
        <f t="shared" si="7"/>
        <v>0.18928399230077053</v>
      </c>
      <c r="X57" s="8">
        <f t="shared" si="5"/>
        <v>4.8890548887262408E-2</v>
      </c>
      <c r="Y57" s="8">
        <f t="shared" si="8"/>
        <v>0.28171674995345719</v>
      </c>
      <c r="AA57" s="131"/>
      <c r="AB57" s="131"/>
      <c r="AC57" s="131"/>
      <c r="AD57" s="131"/>
      <c r="AE57" s="131"/>
      <c r="AF57" s="131"/>
      <c r="AG57" s="131"/>
      <c r="AH57" s="131"/>
    </row>
    <row r="58" spans="1:34" ht="16.5" customHeight="1">
      <c r="A58" s="1">
        <v>38169</v>
      </c>
      <c r="B58" s="2">
        <f t="shared" si="0"/>
        <v>7</v>
      </c>
      <c r="C58" s="2">
        <f t="shared" si="1"/>
        <v>2004</v>
      </c>
      <c r="D58" s="3" t="s">
        <v>76</v>
      </c>
      <c r="E58" s="5">
        <v>2072.9382189999997</v>
      </c>
      <c r="F58" s="5">
        <v>55.478171000000003</v>
      </c>
      <c r="G58" s="5"/>
      <c r="H58" s="5">
        <v>1968.7199999999998</v>
      </c>
      <c r="I58" s="5">
        <v>4097.1363899999997</v>
      </c>
      <c r="J58" s="5">
        <v>3655.11</v>
      </c>
      <c r="K58" s="5">
        <v>7752.2463900000002</v>
      </c>
      <c r="L58" s="5">
        <v>229.83928100000003</v>
      </c>
      <c r="M58" s="5">
        <v>120.82342300000001</v>
      </c>
      <c r="N58" s="5">
        <v>193.64</v>
      </c>
      <c r="O58" s="5">
        <v>2672.7190939999996</v>
      </c>
      <c r="P58" s="5">
        <v>1.5329468776564217</v>
      </c>
      <c r="Q58" s="5">
        <v>2.9005092257555449</v>
      </c>
      <c r="R58" s="6">
        <f>+VLOOKUP(YEAR(A58),PIB!$A$1:$C$22,3,0)</f>
        <v>36591.661</v>
      </c>
      <c r="S58" s="8">
        <f t="shared" si="2"/>
        <v>0.11196912843065528</v>
      </c>
      <c r="T58" s="8">
        <f t="shared" si="3"/>
        <v>0.21185828077058322</v>
      </c>
      <c r="U58" s="8">
        <f t="shared" si="4"/>
        <v>5.6650563607921478E-2</v>
      </c>
      <c r="V58" s="8">
        <f t="shared" si="6"/>
        <v>0.14286191427331763</v>
      </c>
      <c r="W58" s="8">
        <f t="shared" si="7"/>
        <v>0.19228471447602091</v>
      </c>
      <c r="X58" s="8">
        <f t="shared" si="5"/>
        <v>7.3119532595872005E-2</v>
      </c>
      <c r="Y58" s="8">
        <f t="shared" si="8"/>
        <v>0.28171674995345719</v>
      </c>
      <c r="AA58" s="131"/>
      <c r="AB58" s="131"/>
      <c r="AC58" s="131"/>
      <c r="AD58" s="131"/>
      <c r="AE58" s="131"/>
      <c r="AF58" s="131"/>
      <c r="AG58" s="131"/>
      <c r="AH58" s="131"/>
    </row>
    <row r="59" spans="1:34" ht="16.5" customHeight="1">
      <c r="A59" s="1">
        <v>38200</v>
      </c>
      <c r="B59" s="2">
        <f t="shared" si="0"/>
        <v>8</v>
      </c>
      <c r="C59" s="2">
        <f t="shared" si="1"/>
        <v>2004</v>
      </c>
      <c r="D59" s="3" t="s">
        <v>76</v>
      </c>
      <c r="E59" s="5">
        <v>2035.6882319999995</v>
      </c>
      <c r="F59" s="5">
        <v>55.735737</v>
      </c>
      <c r="G59" s="5"/>
      <c r="H59" s="5">
        <v>2035.9299999999998</v>
      </c>
      <c r="I59" s="5">
        <v>4127.3539689999998</v>
      </c>
      <c r="J59" s="5">
        <v>3725.93</v>
      </c>
      <c r="K59" s="5">
        <v>7853.2839690000001</v>
      </c>
      <c r="L59" s="5">
        <v>245.62439599999996</v>
      </c>
      <c r="M59" s="5">
        <v>117.61541</v>
      </c>
      <c r="N59" s="5">
        <v>232.37</v>
      </c>
      <c r="O59" s="5">
        <v>2687.0337749999994</v>
      </c>
      <c r="P59" s="5">
        <v>1.536026084748414</v>
      </c>
      <c r="Q59" s="5">
        <v>2.9226591947099743</v>
      </c>
      <c r="R59" s="6">
        <f>+VLOOKUP(YEAR(A59),PIB!$A$1:$C$22,3,0)</f>
        <v>36591.661</v>
      </c>
      <c r="S59" s="8">
        <f t="shared" si="2"/>
        <v>0.11279493349591317</v>
      </c>
      <c r="T59" s="8">
        <f t="shared" si="3"/>
        <v>0.21461949948104297</v>
      </c>
      <c r="U59" s="8">
        <f t="shared" si="4"/>
        <v>5.563257245961039E-2</v>
      </c>
      <c r="V59" s="8">
        <f t="shared" si="6"/>
        <v>0.15100161330986372</v>
      </c>
      <c r="W59" s="8">
        <f t="shared" si="7"/>
        <v>0.1955485811461164</v>
      </c>
      <c r="X59" s="8">
        <f t="shared" si="5"/>
        <v>5.4209124586471313E-2</v>
      </c>
      <c r="Y59" s="8">
        <f t="shared" si="8"/>
        <v>0.28171674995345719</v>
      </c>
      <c r="AA59" s="131"/>
      <c r="AB59" s="131"/>
      <c r="AC59" s="131"/>
      <c r="AD59" s="131"/>
      <c r="AE59" s="131"/>
      <c r="AF59" s="131"/>
      <c r="AG59" s="131"/>
      <c r="AH59" s="131"/>
    </row>
    <row r="60" spans="1:34" ht="16.5" customHeight="1">
      <c r="A60" s="1">
        <v>38231</v>
      </c>
      <c r="B60" s="2">
        <f t="shared" si="0"/>
        <v>9</v>
      </c>
      <c r="C60" s="2">
        <f t="shared" si="1"/>
        <v>2004</v>
      </c>
      <c r="D60" s="3" t="s">
        <v>76</v>
      </c>
      <c r="E60" s="5">
        <v>2124.9406239999994</v>
      </c>
      <c r="F60" s="5">
        <v>54.364559</v>
      </c>
      <c r="G60" s="5"/>
      <c r="H60" s="5">
        <v>2025.8000000000002</v>
      </c>
      <c r="I60" s="5">
        <v>4205.1051829999997</v>
      </c>
      <c r="J60" s="5">
        <v>3702.29</v>
      </c>
      <c r="K60" s="5">
        <v>7907.3951829999996</v>
      </c>
      <c r="L60" s="5">
        <v>339.27467200000001</v>
      </c>
      <c r="M60" s="5">
        <v>333.02001799999999</v>
      </c>
      <c r="N60" s="5">
        <v>258.42</v>
      </c>
      <c r="O60" s="5">
        <v>3110.0198729999997</v>
      </c>
      <c r="P60" s="5">
        <v>1.3521152129949749</v>
      </c>
      <c r="Q60" s="5">
        <v>2.5425545513869454</v>
      </c>
      <c r="R60" s="6">
        <f>+VLOOKUP(YEAR(A60),PIB!$A$1:$C$22,3,0)</f>
        <v>36591.661</v>
      </c>
      <c r="S60" s="8">
        <f t="shared" si="2"/>
        <v>0.11491976773068595</v>
      </c>
      <c r="T60" s="8">
        <f t="shared" si="3"/>
        <v>0.21609828487971616</v>
      </c>
      <c r="U60" s="8">
        <f t="shared" si="4"/>
        <v>5.8071718143650253E-2</v>
      </c>
      <c r="V60" s="8">
        <f t="shared" si="6"/>
        <v>0.18079118765045443</v>
      </c>
      <c r="W60" s="8">
        <f t="shared" si="7"/>
        <v>0.19583428461075525</v>
      </c>
      <c r="X60" s="8">
        <f t="shared" si="5"/>
        <v>0.12011085715353564</v>
      </c>
      <c r="Y60" s="8">
        <f t="shared" si="8"/>
        <v>0.28171674995345719</v>
      </c>
      <c r="AA60" s="131"/>
      <c r="AB60" s="131"/>
      <c r="AC60" s="131"/>
      <c r="AD60" s="131"/>
      <c r="AE60" s="131"/>
      <c r="AF60" s="131"/>
      <c r="AG60" s="131"/>
      <c r="AH60" s="131"/>
    </row>
    <row r="61" spans="1:34" ht="16.5" customHeight="1">
      <c r="A61" s="1">
        <v>38261</v>
      </c>
      <c r="B61" s="2">
        <f t="shared" si="0"/>
        <v>10</v>
      </c>
      <c r="C61" s="2">
        <f t="shared" si="1"/>
        <v>2004</v>
      </c>
      <c r="D61" s="3" t="s">
        <v>77</v>
      </c>
      <c r="E61" s="5">
        <v>2179.9056929999992</v>
      </c>
      <c r="F61" s="5">
        <v>55.137075000000003</v>
      </c>
      <c r="G61" s="5"/>
      <c r="H61" s="5">
        <v>1991.75</v>
      </c>
      <c r="I61" s="5">
        <v>4226.7927679999993</v>
      </c>
      <c r="J61" s="5">
        <v>3834.0299999999997</v>
      </c>
      <c r="K61" s="5">
        <v>8060.8227679999991</v>
      </c>
      <c r="L61" s="5">
        <v>343.97220899999996</v>
      </c>
      <c r="M61" s="5">
        <v>120.059949</v>
      </c>
      <c r="N61" s="5">
        <v>238.74</v>
      </c>
      <c r="O61" s="5">
        <v>2937.8149259999991</v>
      </c>
      <c r="P61" s="5">
        <v>1.4387539291847142</v>
      </c>
      <c r="Q61" s="5">
        <v>2.7438157171375206</v>
      </c>
      <c r="R61" s="6">
        <f>+VLOOKUP(YEAR(A61),PIB!$A$1:$C$22,3,0)</f>
        <v>36591.661</v>
      </c>
      <c r="S61" s="8">
        <f t="shared" si="2"/>
        <v>0.1155124597377528</v>
      </c>
      <c r="T61" s="8">
        <f t="shared" si="3"/>
        <v>0.22029125073059677</v>
      </c>
      <c r="U61" s="8">
        <f t="shared" si="4"/>
        <v>5.9573838230519226E-2</v>
      </c>
      <c r="V61" s="8">
        <f t="shared" si="6"/>
        <v>0.159038179641245</v>
      </c>
      <c r="W61" s="8">
        <f t="shared" si="7"/>
        <v>0.19357872769819107</v>
      </c>
      <c r="X61" s="8">
        <f t="shared" si="5"/>
        <v>0.11092678764320452</v>
      </c>
      <c r="Y61" s="8">
        <f t="shared" si="8"/>
        <v>0.28171674995345719</v>
      </c>
      <c r="AA61" s="131"/>
      <c r="AB61" s="131"/>
      <c r="AC61" s="131"/>
      <c r="AD61" s="131"/>
      <c r="AE61" s="131"/>
      <c r="AF61" s="131"/>
      <c r="AG61" s="131"/>
      <c r="AH61" s="131"/>
    </row>
    <row r="62" spans="1:34" ht="16.5" customHeight="1">
      <c r="A62" s="1">
        <v>38292</v>
      </c>
      <c r="B62" s="2">
        <f t="shared" si="0"/>
        <v>11</v>
      </c>
      <c r="C62" s="2">
        <f t="shared" si="1"/>
        <v>2004</v>
      </c>
      <c r="D62" s="3" t="s">
        <v>77</v>
      </c>
      <c r="E62" s="5">
        <v>2098.0742639999989</v>
      </c>
      <c r="F62" s="5">
        <v>56.172530999999999</v>
      </c>
      <c r="G62" s="5"/>
      <c r="H62" s="5">
        <v>2146.62</v>
      </c>
      <c r="I62" s="5">
        <v>4300.866794999999</v>
      </c>
      <c r="J62" s="5">
        <v>3883.4100000000003</v>
      </c>
      <c r="K62" s="5">
        <v>8184.2767949999998</v>
      </c>
      <c r="L62" s="5">
        <v>281.00471299999998</v>
      </c>
      <c r="M62" s="5">
        <v>141.12437800000001</v>
      </c>
      <c r="N62" s="5">
        <v>249.22</v>
      </c>
      <c r="O62" s="5">
        <v>2825.5958859999987</v>
      </c>
      <c r="P62" s="5">
        <v>1.5221096605885986</v>
      </c>
      <c r="Q62" s="5">
        <v>2.8964781678621128</v>
      </c>
      <c r="R62" s="6">
        <f>+VLOOKUP(YEAR(A62),PIB!$A$1:$C$22,3,0)</f>
        <v>36591.661</v>
      </c>
      <c r="S62" s="8">
        <f t="shared" si="2"/>
        <v>0.11753680148599975</v>
      </c>
      <c r="T62" s="8">
        <f t="shared" si="3"/>
        <v>0.22366508027607709</v>
      </c>
      <c r="U62" s="8">
        <f t="shared" si="4"/>
        <v>5.7337497305738568E-2</v>
      </c>
      <c r="V62" s="8">
        <f t="shared" si="6"/>
        <v>0.16147424721131154</v>
      </c>
      <c r="W62" s="8">
        <f t="shared" si="7"/>
        <v>0.17736547365333455</v>
      </c>
      <c r="X62" s="8">
        <f t="shared" si="5"/>
        <v>7.3704154633250862E-2</v>
      </c>
      <c r="Y62" s="8">
        <f t="shared" si="8"/>
        <v>0.28171674995345719</v>
      </c>
      <c r="AA62" s="131"/>
      <c r="AB62" s="131"/>
      <c r="AC62" s="131"/>
      <c r="AD62" s="131"/>
      <c r="AE62" s="131"/>
      <c r="AF62" s="131"/>
      <c r="AG62" s="131"/>
      <c r="AH62" s="131"/>
    </row>
    <row r="63" spans="1:34" ht="16.5" customHeight="1">
      <c r="A63" s="1">
        <v>38322</v>
      </c>
      <c r="B63" s="2">
        <f t="shared" si="0"/>
        <v>12</v>
      </c>
      <c r="C63" s="2">
        <f t="shared" si="1"/>
        <v>2004</v>
      </c>
      <c r="D63" s="3" t="s">
        <v>77</v>
      </c>
      <c r="E63" s="5">
        <v>2255.2866419999991</v>
      </c>
      <c r="F63" s="5">
        <v>58.1</v>
      </c>
      <c r="G63" s="5"/>
      <c r="H63" s="5">
        <v>2273.04</v>
      </c>
      <c r="I63" s="5">
        <v>4586.4266419999985</v>
      </c>
      <c r="J63" s="5">
        <v>4092.1200000000003</v>
      </c>
      <c r="K63" s="5">
        <v>8678.5466419999993</v>
      </c>
      <c r="L63" s="5">
        <v>332.79999999999995</v>
      </c>
      <c r="M63" s="5">
        <v>191.37</v>
      </c>
      <c r="N63" s="5">
        <v>247.22</v>
      </c>
      <c r="O63" s="5">
        <v>3084.7766419999984</v>
      </c>
      <c r="P63" s="5">
        <v>1.4867937534130229</v>
      </c>
      <c r="Q63" s="5">
        <v>2.8133468478201746</v>
      </c>
      <c r="R63" s="6">
        <f>+VLOOKUP(YEAR(A63),PIB!$A$1:$C$22,3,0)</f>
        <v>36591.661</v>
      </c>
      <c r="S63" s="8">
        <f t="shared" si="2"/>
        <v>0.12534076116413514</v>
      </c>
      <c r="T63" s="8">
        <f t="shared" si="3"/>
        <v>0.23717279852368547</v>
      </c>
      <c r="U63" s="8">
        <f t="shared" si="4"/>
        <v>6.1633896367809027E-2</v>
      </c>
      <c r="V63" s="8">
        <f t="shared" si="6"/>
        <v>0.16521900487396413</v>
      </c>
      <c r="W63" s="8">
        <f t="shared" si="7"/>
        <v>0.2092810140370529</v>
      </c>
      <c r="X63" s="8">
        <f t="shared" si="5"/>
        <v>6.3161472033251842E-2</v>
      </c>
      <c r="Y63" s="8">
        <f t="shared" si="8"/>
        <v>0.1282280766005881</v>
      </c>
      <c r="AA63" s="131"/>
      <c r="AB63" s="131"/>
      <c r="AC63" s="131"/>
      <c r="AD63" s="131"/>
      <c r="AE63" s="131"/>
      <c r="AF63" s="131"/>
      <c r="AG63" s="131"/>
      <c r="AH63" s="131"/>
    </row>
    <row r="64" spans="1:34">
      <c r="A64" s="1">
        <v>38353</v>
      </c>
      <c r="B64" s="2">
        <f t="shared" si="0"/>
        <v>1</v>
      </c>
      <c r="C64" s="2">
        <f t="shared" si="1"/>
        <v>2005</v>
      </c>
      <c r="D64" s="3" t="s">
        <v>78</v>
      </c>
      <c r="E64" s="5">
        <v>2144.0923979999993</v>
      </c>
      <c r="F64" s="5">
        <v>57.496031000000002</v>
      </c>
      <c r="G64" s="5"/>
      <c r="H64" s="5">
        <v>2248.7799999999997</v>
      </c>
      <c r="I64" s="5">
        <v>4450.3684289999992</v>
      </c>
      <c r="J64" s="5">
        <v>4128.4399999999996</v>
      </c>
      <c r="K64" s="5">
        <v>8578.8084289999988</v>
      </c>
      <c r="L64" s="5">
        <v>270.66345099999995</v>
      </c>
      <c r="M64" s="5">
        <v>195.969244</v>
      </c>
      <c r="N64" s="5">
        <v>259.74</v>
      </c>
      <c r="O64" s="5">
        <v>2927.9611239999995</v>
      </c>
      <c r="P64" s="5">
        <v>1.5199547536752063</v>
      </c>
      <c r="Q64" s="5">
        <v>2.9299598135647926</v>
      </c>
      <c r="R64" s="6">
        <f>+VLOOKUP(YEAR(A64),PIB!$A$1:$C$22,3,0)</f>
        <v>41507.084999999999</v>
      </c>
      <c r="S64" s="8">
        <f t="shared" si="2"/>
        <v>0.10721948864874513</v>
      </c>
      <c r="T64" s="8">
        <f t="shared" si="3"/>
        <v>0.20668298987992048</v>
      </c>
      <c r="U64" s="8">
        <f t="shared" si="4"/>
        <v>5.1656058188620069E-2</v>
      </c>
      <c r="V64" s="8">
        <f t="shared" si="6"/>
        <v>0.15687597679803877</v>
      </c>
      <c r="W64" s="8">
        <f t="shared" si="7"/>
        <v>0.19638230364974918</v>
      </c>
      <c r="X64" s="8">
        <f t="shared" si="5"/>
        <v>6.33297432341966E-2</v>
      </c>
      <c r="Y64" s="8">
        <f t="shared" si="8"/>
        <v>0.27978499458789607</v>
      </c>
    </row>
    <row r="65" spans="1:27">
      <c r="A65" s="1">
        <v>38384</v>
      </c>
      <c r="B65" s="2">
        <f t="shared" si="0"/>
        <v>2</v>
      </c>
      <c r="C65" s="2">
        <f t="shared" si="1"/>
        <v>2005</v>
      </c>
      <c r="D65" s="3" t="s">
        <v>78</v>
      </c>
      <c r="E65" s="5">
        <v>2144.3224149999992</v>
      </c>
      <c r="F65" s="5">
        <v>57.616137999999999</v>
      </c>
      <c r="G65" s="5"/>
      <c r="H65" s="5">
        <v>2286.3200000000002</v>
      </c>
      <c r="I65" s="5">
        <v>4488.2585529999997</v>
      </c>
      <c r="J65" s="5">
        <v>4182.12</v>
      </c>
      <c r="K65" s="5">
        <v>8670.3785529999986</v>
      </c>
      <c r="L65" s="5">
        <v>325.77738799999997</v>
      </c>
      <c r="M65" s="5">
        <v>142.88522699999999</v>
      </c>
      <c r="N65" s="5">
        <v>258.20999999999998</v>
      </c>
      <c r="O65" s="5">
        <v>2928.8111679999993</v>
      </c>
      <c r="P65" s="5">
        <v>1.5324506414201167</v>
      </c>
      <c r="Q65" s="5">
        <v>2.9603747239603537</v>
      </c>
      <c r="R65" s="6">
        <f>+VLOOKUP(YEAR(A65),PIB!$A$1:$C$22,3,0)</f>
        <v>41507.084999999999</v>
      </c>
      <c r="S65" s="8">
        <f t="shared" si="2"/>
        <v>0.10813234783892918</v>
      </c>
      <c r="T65" s="8">
        <f t="shared" si="3"/>
        <v>0.20888912225467046</v>
      </c>
      <c r="U65" s="8">
        <f t="shared" si="4"/>
        <v>5.1661599820849842E-2</v>
      </c>
      <c r="V65" s="8">
        <f t="shared" si="6"/>
        <v>0.16055003186335659</v>
      </c>
      <c r="W65" s="8">
        <f t="shared" si="7"/>
        <v>0.19275149414208981</v>
      </c>
      <c r="X65" s="8">
        <f t="shared" si="5"/>
        <v>6.7988234643026058E-2</v>
      </c>
      <c r="Y65" s="8">
        <f t="shared" si="8"/>
        <v>0.27978499458789607</v>
      </c>
    </row>
    <row r="66" spans="1:27">
      <c r="A66" s="1">
        <v>38412</v>
      </c>
      <c r="B66" s="2">
        <f t="shared" si="0"/>
        <v>3</v>
      </c>
      <c r="C66" s="2">
        <f t="shared" si="1"/>
        <v>2005</v>
      </c>
      <c r="D66" s="3" t="s">
        <v>78</v>
      </c>
      <c r="E66" s="5">
        <v>2116.8676419999993</v>
      </c>
      <c r="F66" s="5">
        <v>58.33</v>
      </c>
      <c r="G66" s="5"/>
      <c r="H66" s="5">
        <v>2421.3000000000002</v>
      </c>
      <c r="I66" s="5">
        <v>4596.4976419999994</v>
      </c>
      <c r="J66" s="5">
        <v>4309.4500000000007</v>
      </c>
      <c r="K66" s="5">
        <v>8905.9476419999992</v>
      </c>
      <c r="L66" s="5">
        <v>282.7</v>
      </c>
      <c r="M66" s="5">
        <v>174.2</v>
      </c>
      <c r="N66" s="5">
        <v>267.06</v>
      </c>
      <c r="O66" s="5">
        <v>2899.1576419999988</v>
      </c>
      <c r="P66" s="5">
        <v>1.5854597126457333</v>
      </c>
      <c r="Q66" s="5">
        <v>3.0719087203054558</v>
      </c>
      <c r="R66" s="6">
        <f>+VLOOKUP(YEAR(A66),PIB!$A$1:$C$22,3,0)</f>
        <v>41507.084999999999</v>
      </c>
      <c r="S66" s="8">
        <f t="shared" si="2"/>
        <v>0.11074007345974789</v>
      </c>
      <c r="T66" s="8">
        <f t="shared" si="3"/>
        <v>0.21456451692524298</v>
      </c>
      <c r="U66" s="8">
        <f t="shared" si="4"/>
        <v>5.1000151949962262E-2</v>
      </c>
      <c r="V66" s="8">
        <f t="shared" si="6"/>
        <v>0.16907239744966307</v>
      </c>
      <c r="W66" s="8">
        <f t="shared" si="7"/>
        <v>0.20809923271815567</v>
      </c>
      <c r="X66" s="8">
        <f t="shared" si="5"/>
        <v>8.3679410526233511E-2</v>
      </c>
      <c r="Y66" s="8">
        <f t="shared" si="8"/>
        <v>0.27978499458789607</v>
      </c>
    </row>
    <row r="67" spans="1:27">
      <c r="A67" s="1">
        <v>38443</v>
      </c>
      <c r="B67" s="2">
        <f t="shared" si="0"/>
        <v>4</v>
      </c>
      <c r="C67" s="2">
        <f t="shared" si="1"/>
        <v>2005</v>
      </c>
      <c r="D67" s="3" t="s">
        <v>75</v>
      </c>
      <c r="E67" s="5">
        <v>2219.3295239999989</v>
      </c>
      <c r="F67" s="5">
        <v>59.348022999999998</v>
      </c>
      <c r="G67" s="5"/>
      <c r="H67" s="5">
        <v>2355.8899999999994</v>
      </c>
      <c r="I67" s="5">
        <v>4634.5675469999987</v>
      </c>
      <c r="J67" s="5">
        <v>4309.2299999999996</v>
      </c>
      <c r="K67" s="5">
        <v>8943.7975469999983</v>
      </c>
      <c r="L67" s="5">
        <v>369.18275599999998</v>
      </c>
      <c r="M67" s="5">
        <v>217.56611799999999</v>
      </c>
      <c r="N67" s="5">
        <v>258.57</v>
      </c>
      <c r="O67" s="5">
        <v>3123.9964209999994</v>
      </c>
      <c r="P67" s="5">
        <v>1.4835380462812635</v>
      </c>
      <c r="Q67" s="5">
        <v>2.8629346329843313</v>
      </c>
      <c r="R67" s="6">
        <f>+VLOOKUP(YEAR(A67),PIB!$A$1:$C$22,3,0)</f>
        <v>41507.084999999999</v>
      </c>
      <c r="S67" s="8">
        <f t="shared" si="2"/>
        <v>0.11165726398276339</v>
      </c>
      <c r="T67" s="8">
        <f t="shared" si="3"/>
        <v>0.21547640714832175</v>
      </c>
      <c r="U67" s="8">
        <f t="shared" si="4"/>
        <v>5.3468691525796114E-2</v>
      </c>
      <c r="V67" s="8">
        <f t="shared" si="6"/>
        <v>0.17715152264716516</v>
      </c>
      <c r="W67" s="8">
        <f t="shared" si="7"/>
        <v>0.19594369833455261</v>
      </c>
      <c r="X67" s="8">
        <f t="shared" si="5"/>
        <v>9.2128647793408902E-2</v>
      </c>
      <c r="Y67" s="8">
        <f t="shared" si="8"/>
        <v>0.27978499458789607</v>
      </c>
      <c r="AA67" s="6" t="s">
        <v>225</v>
      </c>
    </row>
    <row r="68" spans="1:27">
      <c r="A68" s="1">
        <v>38473</v>
      </c>
      <c r="B68" s="2">
        <f t="shared" ref="B68:B131" si="9">+MONTH(A68)</f>
        <v>5</v>
      </c>
      <c r="C68" s="2">
        <f t="shared" ref="C68:C131" si="10">+YEAR(A68)</f>
        <v>2005</v>
      </c>
      <c r="D68" s="3" t="s">
        <v>75</v>
      </c>
      <c r="E68" s="5">
        <v>2262.9363949999988</v>
      </c>
      <c r="F68" s="5">
        <v>59.742693000000003</v>
      </c>
      <c r="G68" s="5"/>
      <c r="H68" s="5">
        <v>2427.4</v>
      </c>
      <c r="I68" s="5">
        <v>4750.0790879999986</v>
      </c>
      <c r="J68" s="5">
        <v>4357.4299999999994</v>
      </c>
      <c r="K68" s="5">
        <v>9107.5090879999989</v>
      </c>
      <c r="L68" s="5">
        <v>266.29153500000007</v>
      </c>
      <c r="M68" s="5">
        <v>129.30724699999999</v>
      </c>
      <c r="N68" s="5">
        <v>284.02999999999997</v>
      </c>
      <c r="O68" s="5">
        <v>3002.3078699999996</v>
      </c>
      <c r="P68" s="5">
        <v>1.5821425695426763</v>
      </c>
      <c r="Q68" s="5">
        <v>3.0335027193596904</v>
      </c>
      <c r="R68" s="6">
        <f>+VLOOKUP(YEAR(A68),PIB!$A$1:$C$22,3,0)</f>
        <v>41507.084999999999</v>
      </c>
      <c r="S68" s="8">
        <f t="shared" si="2"/>
        <v>0.11444019949847113</v>
      </c>
      <c r="T68" s="8">
        <f t="shared" si="3"/>
        <v>0.21942059019562563</v>
      </c>
      <c r="U68" s="8">
        <f t="shared" si="4"/>
        <v>5.451928014217329E-2</v>
      </c>
      <c r="V68" s="8">
        <f t="shared" si="6"/>
        <v>0.18230558358084048</v>
      </c>
      <c r="W68" s="8">
        <f t="shared" si="7"/>
        <v>0.20570160151196148</v>
      </c>
      <c r="X68" s="8">
        <f t="shared" si="5"/>
        <v>0.12107965625082873</v>
      </c>
      <c r="Y68" s="8">
        <f t="shared" si="8"/>
        <v>0.27978499458789607</v>
      </c>
    </row>
    <row r="69" spans="1:27">
      <c r="A69" s="1">
        <v>38504</v>
      </c>
      <c r="B69" s="2">
        <f t="shared" si="9"/>
        <v>6</v>
      </c>
      <c r="C69" s="2">
        <f t="shared" si="10"/>
        <v>2005</v>
      </c>
      <c r="D69" s="3" t="s">
        <v>75</v>
      </c>
      <c r="E69" s="5">
        <v>2289.8496549999986</v>
      </c>
      <c r="F69" s="5">
        <v>60.058979999999998</v>
      </c>
      <c r="G69" s="5"/>
      <c r="H69" s="5">
        <v>2472.85</v>
      </c>
      <c r="I69" s="5">
        <v>4822.7586349999983</v>
      </c>
      <c r="J69" s="5">
        <v>4404.2499999999991</v>
      </c>
      <c r="K69" s="5">
        <v>9227.0086349999983</v>
      </c>
      <c r="L69" s="5">
        <v>333.47011300000003</v>
      </c>
      <c r="M69" s="5">
        <v>119.671987</v>
      </c>
      <c r="N69" s="5">
        <v>268.49</v>
      </c>
      <c r="O69" s="5">
        <v>3071.5407349999987</v>
      </c>
      <c r="P69" s="5">
        <v>1.5701431467422815</v>
      </c>
      <c r="Q69" s="5">
        <v>3.0040326438972009</v>
      </c>
      <c r="R69" s="6">
        <f>+VLOOKUP(YEAR(A69),PIB!$A$1:$C$22,3,0)</f>
        <v>41507.084999999999</v>
      </c>
      <c r="S69" s="8">
        <f t="shared" ref="S69:S132" si="11">+I69/R69</f>
        <v>0.11619121494559298</v>
      </c>
      <c r="T69" s="8">
        <f t="shared" ref="T69:T132" si="12">+K69/R69</f>
        <v>0.22229960583837671</v>
      </c>
      <c r="U69" s="8">
        <f t="shared" ref="U69:U132" si="13">+E69/R69</f>
        <v>5.51676817343352E-2</v>
      </c>
      <c r="V69" s="8">
        <f t="shared" si="6"/>
        <v>0.19296214308070625</v>
      </c>
      <c r="W69" s="8">
        <f t="shared" si="7"/>
        <v>0.21020815980840779</v>
      </c>
      <c r="X69" s="8">
        <f t="shared" si="5"/>
        <v>0.1261929779480524</v>
      </c>
      <c r="Y69" s="8">
        <f t="shared" si="8"/>
        <v>0.27978499458789607</v>
      </c>
    </row>
    <row r="70" spans="1:27">
      <c r="A70" s="1">
        <v>38534</v>
      </c>
      <c r="B70" s="2">
        <f t="shared" si="9"/>
        <v>7</v>
      </c>
      <c r="C70" s="2">
        <f t="shared" si="10"/>
        <v>2005</v>
      </c>
      <c r="D70" s="3" t="s">
        <v>76</v>
      </c>
      <c r="E70" s="5">
        <v>2353.286943999999</v>
      </c>
      <c r="F70" s="5">
        <v>60.108181999999999</v>
      </c>
      <c r="G70" s="5"/>
      <c r="H70" s="5">
        <v>2460.3199999999997</v>
      </c>
      <c r="I70" s="5">
        <v>4873.7151259999991</v>
      </c>
      <c r="J70" s="5">
        <v>4463.83</v>
      </c>
      <c r="K70" s="5">
        <v>9337.5451259999991</v>
      </c>
      <c r="L70" s="5">
        <v>368.79216700000001</v>
      </c>
      <c r="M70" s="5">
        <v>108.55269800000001</v>
      </c>
      <c r="N70" s="5">
        <v>256.27</v>
      </c>
      <c r="O70" s="5">
        <v>3147.009990999999</v>
      </c>
      <c r="P70" s="5">
        <v>1.548681173538734</v>
      </c>
      <c r="Q70" s="5">
        <v>2.9671164542546893</v>
      </c>
      <c r="R70" s="6">
        <f>+VLOOKUP(YEAR(A70),PIB!$A$1:$C$22,3,0)</f>
        <v>41507.084999999999</v>
      </c>
      <c r="S70" s="8">
        <f t="shared" si="11"/>
        <v>0.11741887260933885</v>
      </c>
      <c r="T70" s="8">
        <f t="shared" si="12"/>
        <v>0.22496268109408307</v>
      </c>
      <c r="U70" s="8">
        <f t="shared" si="13"/>
        <v>5.6696030183762583E-2</v>
      </c>
      <c r="V70" s="8">
        <f t="shared" si="6"/>
        <v>0.18954183167917416</v>
      </c>
      <c r="W70" s="8">
        <f t="shared" si="7"/>
        <v>0.20449540123556353</v>
      </c>
      <c r="X70" s="8">
        <f t="shared" si="5"/>
        <v>0.13524219990272623</v>
      </c>
      <c r="Y70" s="8">
        <f t="shared" si="8"/>
        <v>0.27978499458789607</v>
      </c>
    </row>
    <row r="71" spans="1:27">
      <c r="A71" s="1">
        <v>38565</v>
      </c>
      <c r="B71" s="2">
        <f t="shared" si="9"/>
        <v>8</v>
      </c>
      <c r="C71" s="2">
        <f t="shared" si="10"/>
        <v>2005</v>
      </c>
      <c r="D71" s="3" t="s">
        <v>76</v>
      </c>
      <c r="E71" s="5">
        <v>2324.1270949999994</v>
      </c>
      <c r="F71" s="5">
        <v>60.105891</v>
      </c>
      <c r="G71" s="5"/>
      <c r="H71" s="5">
        <v>2417.0100000000002</v>
      </c>
      <c r="I71" s="5">
        <v>4801.2429859999993</v>
      </c>
      <c r="J71" s="5">
        <v>4544.47</v>
      </c>
      <c r="K71" s="5">
        <v>9345.7129859999986</v>
      </c>
      <c r="L71" s="5">
        <v>322.57872500000002</v>
      </c>
      <c r="M71" s="5">
        <v>123.21654700000001</v>
      </c>
      <c r="N71" s="5">
        <v>282.02999999999997</v>
      </c>
      <c r="O71" s="5">
        <v>3112.0582579999991</v>
      </c>
      <c r="P71" s="5">
        <v>1.5427869878906364</v>
      </c>
      <c r="Q71" s="5">
        <v>3.0030649207724442</v>
      </c>
      <c r="R71" s="6">
        <f>+VLOOKUP(YEAR(A71),PIB!$A$1:$C$22,3,0)</f>
        <v>41507.084999999999</v>
      </c>
      <c r="S71" s="8">
        <f t="shared" si="11"/>
        <v>0.11567285406816691</v>
      </c>
      <c r="T71" s="8">
        <f t="shared" si="12"/>
        <v>0.22515946340245283</v>
      </c>
      <c r="U71" s="8">
        <f t="shared" si="13"/>
        <v>5.599350315735252E-2</v>
      </c>
      <c r="V71" s="8">
        <f t="shared" si="6"/>
        <v>0.16327386070142991</v>
      </c>
      <c r="W71" s="8">
        <f t="shared" si="7"/>
        <v>0.19003884526412174</v>
      </c>
      <c r="X71" s="8">
        <f t="shared" si="5"/>
        <v>0.141691079442267</v>
      </c>
      <c r="Y71" s="8">
        <f t="shared" si="8"/>
        <v>0.27978499458789607</v>
      </c>
    </row>
    <row r="72" spans="1:27">
      <c r="A72" s="1">
        <v>38596</v>
      </c>
      <c r="B72" s="2">
        <f t="shared" si="9"/>
        <v>9</v>
      </c>
      <c r="C72" s="2">
        <f t="shared" si="10"/>
        <v>2005</v>
      </c>
      <c r="D72" s="3" t="s">
        <v>76</v>
      </c>
      <c r="E72" s="5">
        <v>2440.4344299999993</v>
      </c>
      <c r="F72" s="5">
        <v>60.447994000000001</v>
      </c>
      <c r="G72" s="5"/>
      <c r="H72" s="5">
        <v>2413.6000000000004</v>
      </c>
      <c r="I72" s="5">
        <v>4914.4824239999998</v>
      </c>
      <c r="J72" s="5">
        <v>4775.3400000000011</v>
      </c>
      <c r="K72" s="5">
        <v>9689.8224240000018</v>
      </c>
      <c r="L72" s="5">
        <v>343.17946400000005</v>
      </c>
      <c r="M72" s="5">
        <v>74.899212000000006</v>
      </c>
      <c r="N72" s="5">
        <v>259.27</v>
      </c>
      <c r="O72" s="5">
        <v>3178.2310999999991</v>
      </c>
      <c r="P72" s="5">
        <v>1.5462948632023648</v>
      </c>
      <c r="Q72" s="5">
        <v>3.0488098942836488</v>
      </c>
      <c r="R72" s="6">
        <f>+VLOOKUP(YEAR(A72),PIB!$A$1:$C$22,3,0)</f>
        <v>41507.084999999999</v>
      </c>
      <c r="S72" s="8">
        <f t="shared" si="11"/>
        <v>0.11840104945938747</v>
      </c>
      <c r="T72" s="8">
        <f t="shared" si="12"/>
        <v>0.23344984173183933</v>
      </c>
      <c r="U72" s="8">
        <f t="shared" si="13"/>
        <v>5.8795611158914178E-2</v>
      </c>
      <c r="V72" s="8">
        <f t="shared" si="6"/>
        <v>0.16869429184977425</v>
      </c>
      <c r="W72" s="8">
        <f t="shared" si="7"/>
        <v>0.22541269277043563</v>
      </c>
      <c r="X72" s="8">
        <f t="shared" si="5"/>
        <v>0.14847182195901198</v>
      </c>
      <c r="Y72" s="8">
        <f t="shared" si="8"/>
        <v>0.27978499458789607</v>
      </c>
    </row>
    <row r="73" spans="1:27">
      <c r="A73" s="1">
        <v>38626</v>
      </c>
      <c r="B73" s="2">
        <f t="shared" si="9"/>
        <v>10</v>
      </c>
      <c r="C73" s="2">
        <f t="shared" si="10"/>
        <v>2005</v>
      </c>
      <c r="D73" s="3" t="s">
        <v>77</v>
      </c>
      <c r="E73" s="5">
        <v>2441.9413169999998</v>
      </c>
      <c r="F73" s="5">
        <v>59.671937999999997</v>
      </c>
      <c r="G73" s="5"/>
      <c r="H73" s="5">
        <v>2452.75</v>
      </c>
      <c r="I73" s="5">
        <v>4954.3632550000002</v>
      </c>
      <c r="J73" s="5">
        <v>4800.4399999999996</v>
      </c>
      <c r="K73" s="5">
        <v>9754.8032549999989</v>
      </c>
      <c r="L73" s="5">
        <v>314.28120699999999</v>
      </c>
      <c r="M73" s="5">
        <v>103.770325</v>
      </c>
      <c r="N73" s="5">
        <v>298.86</v>
      </c>
      <c r="O73" s="5">
        <v>3218.5247869999998</v>
      </c>
      <c r="P73" s="5">
        <v>1.5393273573692072</v>
      </c>
      <c r="Q73" s="5">
        <v>3.0308305514379743</v>
      </c>
      <c r="R73" s="6">
        <f>+VLOOKUP(YEAR(A73),PIB!$A$1:$C$22,3,0)</f>
        <v>41507.084999999999</v>
      </c>
      <c r="S73" s="8">
        <f t="shared" si="11"/>
        <v>0.11936186930496324</v>
      </c>
      <c r="T73" s="8">
        <f t="shared" si="12"/>
        <v>0.23501537761565283</v>
      </c>
      <c r="U73" s="8">
        <f t="shared" si="13"/>
        <v>5.8831915491054113E-2</v>
      </c>
      <c r="V73" s="8">
        <f t="shared" si="6"/>
        <v>0.17213299230287715</v>
      </c>
      <c r="W73" s="8">
        <f t="shared" si="7"/>
        <v>0.21014982412524863</v>
      </c>
      <c r="X73" s="8">
        <f t="shared" si="5"/>
        <v>0.12020502760345808</v>
      </c>
      <c r="Y73" s="8">
        <f t="shared" si="8"/>
        <v>0.27978499458789607</v>
      </c>
    </row>
    <row r="74" spans="1:27">
      <c r="A74" s="1">
        <v>38657</v>
      </c>
      <c r="B74" s="2">
        <f t="shared" si="9"/>
        <v>11</v>
      </c>
      <c r="C74" s="2">
        <f t="shared" si="10"/>
        <v>2005</v>
      </c>
      <c r="D74" s="3" t="s">
        <v>77</v>
      </c>
      <c r="E74" s="5">
        <v>2451.1643129999998</v>
      </c>
      <c r="F74" s="5">
        <v>60.992592999999999</v>
      </c>
      <c r="G74" s="5"/>
      <c r="H74" s="5">
        <v>2510.4499999999998</v>
      </c>
      <c r="I74" s="5">
        <v>5022.6069059999991</v>
      </c>
      <c r="J74" s="5">
        <v>4837.1899999999996</v>
      </c>
      <c r="K74" s="5">
        <v>9859.7969059999996</v>
      </c>
      <c r="L74" s="5">
        <v>345.63235899999995</v>
      </c>
      <c r="M74" s="5">
        <v>118.88132899999999</v>
      </c>
      <c r="N74" s="5">
        <v>300.98</v>
      </c>
      <c r="O74" s="5">
        <v>3277.6505939999993</v>
      </c>
      <c r="P74" s="5">
        <v>1.5323802101402393</v>
      </c>
      <c r="Q74" s="5">
        <v>3.0081903556312999</v>
      </c>
      <c r="R74" s="6">
        <f>+VLOOKUP(YEAR(A74),PIB!$A$1:$C$22,3,0)</f>
        <v>41507.084999999999</v>
      </c>
      <c r="S74" s="8">
        <f t="shared" si="11"/>
        <v>0.12100601393713867</v>
      </c>
      <c r="T74" s="8">
        <f t="shared" si="12"/>
        <v>0.23754491325998922</v>
      </c>
      <c r="U74" s="8">
        <f t="shared" si="13"/>
        <v>5.9054118423396869E-2</v>
      </c>
      <c r="V74" s="8">
        <f t="shared" si="6"/>
        <v>0.16781270971680962</v>
      </c>
      <c r="W74" s="8">
        <f t="shared" si="7"/>
        <v>0.20472427228067613</v>
      </c>
      <c r="X74" s="8">
        <f t="shared" si="5"/>
        <v>0.16829244562908419</v>
      </c>
      <c r="Y74" s="8">
        <f t="shared" si="8"/>
        <v>0.27978499458789607</v>
      </c>
    </row>
    <row r="75" spans="1:27">
      <c r="A75" s="1">
        <v>38687</v>
      </c>
      <c r="B75" s="2">
        <f t="shared" si="9"/>
        <v>12</v>
      </c>
      <c r="C75" s="2">
        <f t="shared" si="10"/>
        <v>2005</v>
      </c>
      <c r="D75" s="3" t="s">
        <v>77</v>
      </c>
      <c r="E75" s="5">
        <v>2688.7559759999999</v>
      </c>
      <c r="F75" s="5">
        <v>62.753293999999997</v>
      </c>
      <c r="G75" s="5"/>
      <c r="H75" s="5">
        <v>2659.45</v>
      </c>
      <c r="I75" s="5">
        <v>5410.9592699999994</v>
      </c>
      <c r="J75" s="5">
        <v>5040.4400000000005</v>
      </c>
      <c r="K75" s="5">
        <v>10451.39927</v>
      </c>
      <c r="L75" s="5">
        <v>493.45803000000006</v>
      </c>
      <c r="M75" s="5">
        <v>123.69366599999999</v>
      </c>
      <c r="N75" s="5">
        <v>282.39</v>
      </c>
      <c r="O75" s="5">
        <v>3651.0509660000002</v>
      </c>
      <c r="P75" s="5">
        <v>1.482027865507479</v>
      </c>
      <c r="Q75" s="5">
        <v>2.8625728228193679</v>
      </c>
      <c r="R75" s="6">
        <f>+VLOOKUP(YEAR(A75),PIB!$A$1:$C$22,3,0)</f>
        <v>41507.084999999999</v>
      </c>
      <c r="S75" s="8">
        <f t="shared" si="11"/>
        <v>0.13036230489324893</v>
      </c>
      <c r="T75" s="8">
        <f t="shared" si="12"/>
        <v>0.25179795858947934</v>
      </c>
      <c r="U75" s="8">
        <f t="shared" si="13"/>
        <v>6.4778241497806935E-2</v>
      </c>
      <c r="V75" s="8">
        <f t="shared" si="6"/>
        <v>0.17977669596835577</v>
      </c>
      <c r="W75" s="8">
        <f t="shared" si="7"/>
        <v>0.20427989859733486</v>
      </c>
      <c r="X75" s="8">
        <f t="shared" si="5"/>
        <v>0.19220143724861427</v>
      </c>
      <c r="Y75" s="8">
        <f t="shared" si="8"/>
        <v>0.13433180855058757</v>
      </c>
    </row>
    <row r="76" spans="1:27">
      <c r="A76" s="1">
        <v>38718</v>
      </c>
      <c r="B76" s="2">
        <f t="shared" si="9"/>
        <v>1</v>
      </c>
      <c r="C76" s="2">
        <f t="shared" si="10"/>
        <v>2006</v>
      </c>
      <c r="D76" s="3" t="s">
        <v>78</v>
      </c>
      <c r="E76" s="5">
        <v>2539.4082649999996</v>
      </c>
      <c r="F76" s="5">
        <v>62</v>
      </c>
      <c r="G76" s="5"/>
      <c r="H76" s="5">
        <v>2687.7799999999997</v>
      </c>
      <c r="I76" s="5">
        <v>5289.1882649999989</v>
      </c>
      <c r="J76" s="5">
        <v>5138.72</v>
      </c>
      <c r="K76" s="5">
        <v>10427.908264999998</v>
      </c>
      <c r="L76" s="5">
        <v>347.58000000000004</v>
      </c>
      <c r="M76" s="5">
        <v>155.91</v>
      </c>
      <c r="N76" s="5">
        <v>306.95</v>
      </c>
      <c r="O76" s="5">
        <v>3411.8482649999992</v>
      </c>
      <c r="P76" s="5">
        <v>1.5502413513691238</v>
      </c>
      <c r="Q76" s="5">
        <v>3.0563810155256128</v>
      </c>
      <c r="R76" s="6">
        <f>+VLOOKUP(YEAR(A76),PIB!$A$1:$C$22,3,0)</f>
        <v>46802.044000000002</v>
      </c>
      <c r="S76" s="8">
        <f t="shared" si="11"/>
        <v>0.11301190745002501</v>
      </c>
      <c r="T76" s="8">
        <f t="shared" si="12"/>
        <v>0.22280882144805467</v>
      </c>
      <c r="U76" s="8">
        <f t="shared" si="13"/>
        <v>5.4258490612076674E-2</v>
      </c>
      <c r="V76" s="8">
        <f t="shared" si="6"/>
        <v>0.18848323445177839</v>
      </c>
      <c r="W76" s="8">
        <f t="shared" si="7"/>
        <v>0.21554273548634795</v>
      </c>
      <c r="X76" s="8">
        <f t="shared" si="5"/>
        <v>0.1843744548363444</v>
      </c>
      <c r="Y76" s="8">
        <f t="shared" si="8"/>
        <v>0.27903578905587256</v>
      </c>
    </row>
    <row r="77" spans="1:27">
      <c r="A77" s="1">
        <v>38749</v>
      </c>
      <c r="B77" s="2">
        <f t="shared" si="9"/>
        <v>2</v>
      </c>
      <c r="C77" s="2">
        <f t="shared" si="10"/>
        <v>2006</v>
      </c>
      <c r="D77" s="3" t="s">
        <v>78</v>
      </c>
      <c r="E77" s="5">
        <v>2591.8357349999997</v>
      </c>
      <c r="F77" s="5">
        <v>60.435124999999999</v>
      </c>
      <c r="G77" s="5"/>
      <c r="H77" s="5">
        <v>2726.5699999999997</v>
      </c>
      <c r="I77" s="5">
        <v>5378.8408599999993</v>
      </c>
      <c r="J77" s="5">
        <v>5269.73</v>
      </c>
      <c r="K77" s="5">
        <v>10648.57086</v>
      </c>
      <c r="L77" s="5">
        <v>432.70185599999996</v>
      </c>
      <c r="M77" s="5">
        <v>145.193907</v>
      </c>
      <c r="N77" s="5">
        <v>287.24</v>
      </c>
      <c r="O77" s="5">
        <v>3517.4066229999999</v>
      </c>
      <c r="P77" s="5">
        <v>1.5292064400027712</v>
      </c>
      <c r="Q77" s="5">
        <v>3.0273926222717527</v>
      </c>
      <c r="R77" s="6">
        <f>+VLOOKUP(YEAR(A77),PIB!$A$1:$C$22,3,0)</f>
        <v>46802.044000000002</v>
      </c>
      <c r="S77" s="8">
        <f t="shared" si="11"/>
        <v>0.11492747752640887</v>
      </c>
      <c r="T77" s="8">
        <f t="shared" si="12"/>
        <v>0.22752362824153577</v>
      </c>
      <c r="U77" s="8">
        <f t="shared" si="13"/>
        <v>5.5378686772740091E-2</v>
      </c>
      <c r="V77" s="8">
        <f t="shared" si="6"/>
        <v>0.19842491168534071</v>
      </c>
      <c r="W77" s="8">
        <f t="shared" si="7"/>
        <v>0.2281552408476486</v>
      </c>
      <c r="X77" s="8">
        <f t="shared" si="5"/>
        <v>0.20869684375332187</v>
      </c>
      <c r="Y77" s="8">
        <f t="shared" si="8"/>
        <v>0.27903578905587256</v>
      </c>
    </row>
    <row r="78" spans="1:27">
      <c r="A78" s="1">
        <v>38777</v>
      </c>
      <c r="B78" s="2">
        <f t="shared" si="9"/>
        <v>3</v>
      </c>
      <c r="C78" s="2">
        <f t="shared" si="10"/>
        <v>2006</v>
      </c>
      <c r="D78" s="3" t="s">
        <v>78</v>
      </c>
      <c r="E78" s="5">
        <v>2561.6430249999999</v>
      </c>
      <c r="F78" s="5">
        <v>61.91</v>
      </c>
      <c r="G78" s="5"/>
      <c r="H78" s="5">
        <v>2780.7799999999997</v>
      </c>
      <c r="I78" s="5">
        <v>5404.3330249999999</v>
      </c>
      <c r="J78" s="5">
        <v>5351.92</v>
      </c>
      <c r="K78" s="5">
        <v>10756.253025</v>
      </c>
      <c r="L78" s="5">
        <v>423.23</v>
      </c>
      <c r="M78" s="5">
        <v>178.71</v>
      </c>
      <c r="N78" s="5">
        <v>270.58999999999997</v>
      </c>
      <c r="O78" s="5">
        <v>3496.0830249999999</v>
      </c>
      <c r="P78" s="5">
        <v>1.5458251381201109</v>
      </c>
      <c r="Q78" s="5">
        <v>3.0766583482381686</v>
      </c>
      <c r="R78" s="6">
        <f>+VLOOKUP(YEAR(A78),PIB!$A$1:$C$22,3,0)</f>
        <v>46802.044000000002</v>
      </c>
      <c r="S78" s="8">
        <f t="shared" si="11"/>
        <v>0.11547215811770956</v>
      </c>
      <c r="T78" s="8">
        <f t="shared" si="12"/>
        <v>0.22982442871512193</v>
      </c>
      <c r="U78" s="8">
        <f t="shared" si="13"/>
        <v>5.4733571572215943E-2</v>
      </c>
      <c r="V78" s="8">
        <f t="shared" si="6"/>
        <v>0.17575020067855407</v>
      </c>
      <c r="W78" s="8">
        <f t="shared" si="7"/>
        <v>0.20776064012256867</v>
      </c>
      <c r="X78" s="8">
        <f t="shared" si="5"/>
        <v>0.21011015246082199</v>
      </c>
      <c r="Y78" s="8">
        <f t="shared" si="8"/>
        <v>0.27903578905587256</v>
      </c>
    </row>
    <row r="79" spans="1:27">
      <c r="A79" s="1">
        <v>38808</v>
      </c>
      <c r="B79" s="2">
        <f t="shared" si="9"/>
        <v>4</v>
      </c>
      <c r="C79" s="2">
        <f t="shared" si="10"/>
        <v>2006</v>
      </c>
      <c r="D79" s="3" t="s">
        <v>75</v>
      </c>
      <c r="E79" s="5">
        <v>2636.7796419999995</v>
      </c>
      <c r="F79" s="5">
        <v>61.18</v>
      </c>
      <c r="G79" s="5"/>
      <c r="H79" s="5">
        <v>2836.2</v>
      </c>
      <c r="I79" s="5">
        <v>5534.1596419999987</v>
      </c>
      <c r="J79" s="5">
        <v>5405.51</v>
      </c>
      <c r="K79" s="5">
        <v>10939.669641999999</v>
      </c>
      <c r="L79" s="5">
        <v>453.46000000000004</v>
      </c>
      <c r="M79" s="5">
        <v>117.34</v>
      </c>
      <c r="N79" s="5">
        <v>284.45999999999998</v>
      </c>
      <c r="O79" s="5">
        <v>3553.2196419999996</v>
      </c>
      <c r="P79" s="5">
        <v>1.5575056426528668</v>
      </c>
      <c r="Q79" s="5">
        <v>3.0788047867039232</v>
      </c>
      <c r="R79" s="6">
        <f>+VLOOKUP(YEAR(A79),PIB!$A$1:$C$22,3,0)</f>
        <v>46802.044000000002</v>
      </c>
      <c r="S79" s="8">
        <f t="shared" si="11"/>
        <v>0.11824610997758983</v>
      </c>
      <c r="T79" s="8">
        <f t="shared" si="12"/>
        <v>0.23374341603541929</v>
      </c>
      <c r="U79" s="8">
        <f t="shared" si="13"/>
        <v>5.6338984724684231E-2</v>
      </c>
      <c r="V79" s="8">
        <f t="shared" si="6"/>
        <v>0.19410486218553769</v>
      </c>
      <c r="W79" s="8">
        <f t="shared" si="7"/>
        <v>0.22315711916684333</v>
      </c>
      <c r="X79" s="8">
        <f t="shared" si="5"/>
        <v>0.18809740215937443</v>
      </c>
      <c r="Y79" s="8">
        <f t="shared" si="8"/>
        <v>0.27903578905587256</v>
      </c>
    </row>
    <row r="80" spans="1:27">
      <c r="A80" s="1">
        <v>38838</v>
      </c>
      <c r="B80" s="2">
        <f t="shared" si="9"/>
        <v>5</v>
      </c>
      <c r="C80" s="2">
        <f t="shared" si="10"/>
        <v>2006</v>
      </c>
      <c r="D80" s="3" t="s">
        <v>75</v>
      </c>
      <c r="E80" s="5">
        <v>2556.7496419999993</v>
      </c>
      <c r="F80" s="5">
        <v>62.501905000000001</v>
      </c>
      <c r="G80" s="5"/>
      <c r="H80" s="5">
        <v>2873.4700000000003</v>
      </c>
      <c r="I80" s="5">
        <v>5492.7215469999992</v>
      </c>
      <c r="J80" s="5">
        <v>5533.1900000000005</v>
      </c>
      <c r="K80" s="5">
        <v>11025.911547</v>
      </c>
      <c r="L80" s="5">
        <v>370.25207500000005</v>
      </c>
      <c r="M80" s="5">
        <v>246.41322700000001</v>
      </c>
      <c r="N80" s="5">
        <v>322.92</v>
      </c>
      <c r="O80" s="5">
        <v>3558.8368489999993</v>
      </c>
      <c r="P80" s="5">
        <v>1.5434035838263853</v>
      </c>
      <c r="Q80" s="5">
        <v>3.0981784259366036</v>
      </c>
      <c r="R80" s="6">
        <f>+VLOOKUP(YEAR(A80),PIB!$A$1:$C$22,3,0)</f>
        <v>46802.044000000002</v>
      </c>
      <c r="S80" s="8">
        <f t="shared" si="11"/>
        <v>0.11736071926687644</v>
      </c>
      <c r="T80" s="8">
        <f t="shared" si="12"/>
        <v>0.23558611130317297</v>
      </c>
      <c r="U80" s="8">
        <f t="shared" si="13"/>
        <v>5.4629016672861533E-2</v>
      </c>
      <c r="V80" s="8">
        <f t="shared" si="6"/>
        <v>0.15634317771173945</v>
      </c>
      <c r="W80" s="8">
        <f t="shared" si="7"/>
        <v>0.21063964257007184</v>
      </c>
      <c r="X80" s="8">
        <f t="shared" ref="X80:X143" si="14">+E80/E68-1</f>
        <v>0.1298371653967767</v>
      </c>
      <c r="Y80" s="8">
        <f t="shared" si="8"/>
        <v>0.27903578905587256</v>
      </c>
    </row>
    <row r="81" spans="1:25">
      <c r="A81" s="1">
        <v>38869</v>
      </c>
      <c r="B81" s="2">
        <f t="shared" si="9"/>
        <v>6</v>
      </c>
      <c r="C81" s="2">
        <f t="shared" si="10"/>
        <v>2006</v>
      </c>
      <c r="D81" s="3" t="s">
        <v>75</v>
      </c>
      <c r="E81" s="5">
        <v>2663.9896419999991</v>
      </c>
      <c r="F81" s="5">
        <v>62.4</v>
      </c>
      <c r="G81" s="5"/>
      <c r="H81" s="5">
        <v>2888.7400000000002</v>
      </c>
      <c r="I81" s="5">
        <v>5615.1296419999999</v>
      </c>
      <c r="J81" s="5">
        <v>5549.01</v>
      </c>
      <c r="K81" s="5">
        <v>11164.139642</v>
      </c>
      <c r="L81" s="5">
        <v>491.48999999999995</v>
      </c>
      <c r="M81" s="5">
        <v>131.32</v>
      </c>
      <c r="N81" s="5">
        <v>263.13</v>
      </c>
      <c r="O81" s="5">
        <v>3612.3296419999992</v>
      </c>
      <c r="P81" s="5">
        <v>1.5544344504758796</v>
      </c>
      <c r="Q81" s="5">
        <v>3.0905650226923567</v>
      </c>
      <c r="R81" s="6">
        <f>+VLOOKUP(YEAR(A81),PIB!$A$1:$C$22,3,0)</f>
        <v>46802.044000000002</v>
      </c>
      <c r="S81" s="8">
        <f t="shared" si="11"/>
        <v>0.11997616262229914</v>
      </c>
      <c r="T81" s="8">
        <f t="shared" si="12"/>
        <v>0.23853957408355925</v>
      </c>
      <c r="U81" s="8">
        <f t="shared" si="13"/>
        <v>5.6920369588986303E-2</v>
      </c>
      <c r="V81" s="8">
        <f t="shared" ref="V81:V144" si="15">+I81/I69-1</f>
        <v>0.16429829211222846</v>
      </c>
      <c r="W81" s="8">
        <f t="shared" ref="W81:W144" si="16">+K81/K69-1</f>
        <v>0.20994138876732515</v>
      </c>
      <c r="X81" s="8">
        <f t="shared" si="14"/>
        <v>0.16339063404579757</v>
      </c>
      <c r="Y81" s="8">
        <f t="shared" si="8"/>
        <v>0.27903578905587256</v>
      </c>
    </row>
    <row r="82" spans="1:25">
      <c r="A82" s="1">
        <v>38899</v>
      </c>
      <c r="B82" s="2">
        <f t="shared" si="9"/>
        <v>7</v>
      </c>
      <c r="C82" s="2">
        <f t="shared" si="10"/>
        <v>2006</v>
      </c>
      <c r="D82" s="3" t="s">
        <v>76</v>
      </c>
      <c r="E82" s="5">
        <v>2670.049641999999</v>
      </c>
      <c r="F82" s="5">
        <v>63.04</v>
      </c>
      <c r="G82" s="5"/>
      <c r="H82" s="5">
        <v>2917.68</v>
      </c>
      <c r="I82" s="5">
        <v>5650.7696419999993</v>
      </c>
      <c r="J82" s="5">
        <v>5561.86</v>
      </c>
      <c r="K82" s="5">
        <v>11212.629642</v>
      </c>
      <c r="L82" s="5">
        <v>384.89</v>
      </c>
      <c r="M82" s="5">
        <v>97.43</v>
      </c>
      <c r="N82" s="5">
        <v>297.70999999999998</v>
      </c>
      <c r="O82" s="5">
        <v>3513.1196419999987</v>
      </c>
      <c r="P82" s="5">
        <v>1.6084762882664163</v>
      </c>
      <c r="Q82" s="5">
        <v>3.1916446875167379</v>
      </c>
      <c r="R82" s="6">
        <f>+VLOOKUP(YEAR(A82),PIB!$A$1:$C$22,3,0)</f>
        <v>46802.044000000002</v>
      </c>
      <c r="S82" s="8">
        <f t="shared" si="11"/>
        <v>0.12073766782493515</v>
      </c>
      <c r="T82" s="8">
        <f t="shared" si="12"/>
        <v>0.2395756399442725</v>
      </c>
      <c r="U82" s="8">
        <f t="shared" si="13"/>
        <v>5.7049851113340239E-2</v>
      </c>
      <c r="V82" s="8">
        <f t="shared" si="15"/>
        <v>0.1594378202071387</v>
      </c>
      <c r="W82" s="8">
        <f t="shared" si="16"/>
        <v>0.2008112936213724</v>
      </c>
      <c r="X82" s="8">
        <f t="shared" si="14"/>
        <v>0.1346043663768357</v>
      </c>
      <c r="Y82" s="8">
        <f t="shared" si="8"/>
        <v>0.27903578905587256</v>
      </c>
    </row>
    <row r="83" spans="1:25">
      <c r="A83" s="1">
        <v>38930</v>
      </c>
      <c r="B83" s="2">
        <f t="shared" si="9"/>
        <v>8</v>
      </c>
      <c r="C83" s="2">
        <f t="shared" si="10"/>
        <v>2006</v>
      </c>
      <c r="D83" s="3" t="s">
        <v>76</v>
      </c>
      <c r="E83" s="5">
        <v>2685.408641999999</v>
      </c>
      <c r="F83" s="5">
        <v>64.069999999999993</v>
      </c>
      <c r="G83" s="5"/>
      <c r="H83" s="5">
        <v>2938.17</v>
      </c>
      <c r="I83" s="5">
        <v>5687.6486419999992</v>
      </c>
      <c r="J83" s="5">
        <v>5610.06</v>
      </c>
      <c r="K83" s="5">
        <v>11297.708642</v>
      </c>
      <c r="L83" s="5">
        <v>452.21000000000004</v>
      </c>
      <c r="M83" s="5">
        <v>112.07</v>
      </c>
      <c r="N83" s="5">
        <v>307.56</v>
      </c>
      <c r="O83" s="5">
        <v>3621.3186419999993</v>
      </c>
      <c r="P83" s="5">
        <v>1.5706015416690307</v>
      </c>
      <c r="Q83" s="5">
        <v>3.1197775614024525</v>
      </c>
      <c r="R83" s="6">
        <f>+VLOOKUP(YEAR(A83),PIB!$A$1:$C$22,3,0)</f>
        <v>46802.044000000002</v>
      </c>
      <c r="S83" s="8">
        <f t="shared" si="11"/>
        <v>0.12152564623032273</v>
      </c>
      <c r="T83" s="8">
        <f t="shared" si="12"/>
        <v>0.24139348789980197</v>
      </c>
      <c r="U83" s="8">
        <f t="shared" si="13"/>
        <v>5.7378020541154116E-2</v>
      </c>
      <c r="V83" s="8">
        <f t="shared" si="15"/>
        <v>0.18462003664148652</v>
      </c>
      <c r="W83" s="8">
        <f t="shared" si="16"/>
        <v>0.20886535451325283</v>
      </c>
      <c r="X83" s="8">
        <f t="shared" si="14"/>
        <v>0.15544827465642519</v>
      </c>
      <c r="Y83" s="8">
        <f t="shared" si="8"/>
        <v>0.27903578905587256</v>
      </c>
    </row>
    <row r="84" spans="1:25">
      <c r="A84" s="1">
        <v>38961</v>
      </c>
      <c r="B84" s="2">
        <f t="shared" si="9"/>
        <v>9</v>
      </c>
      <c r="C84" s="2">
        <f t="shared" si="10"/>
        <v>2006</v>
      </c>
      <c r="D84" s="3" t="s">
        <v>76</v>
      </c>
      <c r="E84" s="5">
        <v>2728.8158009999993</v>
      </c>
      <c r="F84" s="5">
        <v>63.421188999999998</v>
      </c>
      <c r="G84" s="5"/>
      <c r="H84" s="5">
        <v>2916.7799999999997</v>
      </c>
      <c r="I84" s="5">
        <v>5709.0169899999992</v>
      </c>
      <c r="J84" s="5">
        <v>5684.0000000000009</v>
      </c>
      <c r="K84" s="5">
        <v>11393.01699</v>
      </c>
      <c r="L84" s="5">
        <v>436.42356500000005</v>
      </c>
      <c r="M84" s="5">
        <v>114.463841</v>
      </c>
      <c r="N84" s="5">
        <v>288.83999999999997</v>
      </c>
      <c r="O84" s="5">
        <v>3631.9643959999994</v>
      </c>
      <c r="P84" s="5">
        <v>1.5718813202815329</v>
      </c>
      <c r="Q84" s="5">
        <v>3.1368746352655608</v>
      </c>
      <c r="R84" s="6">
        <f>+VLOOKUP(YEAR(A84),PIB!$A$1:$C$22,3,0)</f>
        <v>46802.044000000002</v>
      </c>
      <c r="S84" s="8">
        <f t="shared" si="11"/>
        <v>0.12198221492206621</v>
      </c>
      <c r="T84" s="8">
        <f t="shared" si="12"/>
        <v>0.24342990212136889</v>
      </c>
      <c r="U84" s="8">
        <f t="shared" si="13"/>
        <v>5.830548343145011E-2</v>
      </c>
      <c r="V84" s="8">
        <f t="shared" si="15"/>
        <v>0.16167207397464067</v>
      </c>
      <c r="W84" s="8">
        <f t="shared" si="16"/>
        <v>0.17577149420008786</v>
      </c>
      <c r="X84" s="8">
        <f t="shared" si="14"/>
        <v>0.1181680472357538</v>
      </c>
      <c r="Y84" s="8">
        <f t="shared" si="8"/>
        <v>0.27903578905587256</v>
      </c>
    </row>
    <row r="85" spans="1:25">
      <c r="A85" s="1">
        <v>38991</v>
      </c>
      <c r="B85" s="2">
        <f t="shared" si="9"/>
        <v>10</v>
      </c>
      <c r="C85" s="2">
        <f t="shared" si="10"/>
        <v>2006</v>
      </c>
      <c r="D85" s="3" t="s">
        <v>77</v>
      </c>
      <c r="E85" s="5">
        <v>2729.5057279999992</v>
      </c>
      <c r="F85" s="5">
        <v>63.66</v>
      </c>
      <c r="G85" s="5"/>
      <c r="H85" s="5">
        <v>2895.98</v>
      </c>
      <c r="I85" s="5">
        <v>5689.1457279999995</v>
      </c>
      <c r="J85" s="5">
        <v>5854.3099999999995</v>
      </c>
      <c r="K85" s="5">
        <v>11543.455727999999</v>
      </c>
      <c r="L85" s="5">
        <v>403.25999999999993</v>
      </c>
      <c r="M85" s="5">
        <v>132.19</v>
      </c>
      <c r="N85" s="5">
        <v>338.45</v>
      </c>
      <c r="O85" s="5">
        <v>3667.0657279999987</v>
      </c>
      <c r="P85" s="5">
        <v>1.5514163502880092</v>
      </c>
      <c r="Q85" s="5">
        <v>3.1478726001171919</v>
      </c>
      <c r="R85" s="6">
        <f>+VLOOKUP(YEAR(A85),PIB!$A$1:$C$22,3,0)</f>
        <v>46802.044000000002</v>
      </c>
      <c r="S85" s="8">
        <f t="shared" si="11"/>
        <v>0.12155763385035062</v>
      </c>
      <c r="T85" s="8">
        <f t="shared" si="12"/>
        <v>0.24664426468211514</v>
      </c>
      <c r="U85" s="8">
        <f t="shared" si="13"/>
        <v>5.8320224817531456E-2</v>
      </c>
      <c r="V85" s="8">
        <f t="shared" si="15"/>
        <v>0.14831017331206953</v>
      </c>
      <c r="W85" s="8">
        <f t="shared" si="16"/>
        <v>0.18336120434650427</v>
      </c>
      <c r="X85" s="8">
        <f t="shared" si="14"/>
        <v>0.11776057393274342</v>
      </c>
      <c r="Y85" s="8">
        <f t="shared" si="8"/>
        <v>0.27903578905587256</v>
      </c>
    </row>
    <row r="86" spans="1:25">
      <c r="A86" s="1">
        <v>39022</v>
      </c>
      <c r="B86" s="2">
        <f t="shared" si="9"/>
        <v>11</v>
      </c>
      <c r="C86" s="2">
        <f t="shared" si="10"/>
        <v>2006</v>
      </c>
      <c r="D86" s="3" t="s">
        <v>77</v>
      </c>
      <c r="E86" s="5">
        <v>2734.0993359999989</v>
      </c>
      <c r="F86" s="5">
        <v>64.569999999999993</v>
      </c>
      <c r="G86" s="5"/>
      <c r="H86" s="5">
        <v>3010.46</v>
      </c>
      <c r="I86" s="5">
        <v>5809.1293359999991</v>
      </c>
      <c r="J86" s="5">
        <v>5790.0000000000009</v>
      </c>
      <c r="K86" s="5">
        <v>11599.129336</v>
      </c>
      <c r="L86" s="5">
        <v>436.31</v>
      </c>
      <c r="M86" s="5">
        <v>310.62</v>
      </c>
      <c r="N86" s="5">
        <v>315.56</v>
      </c>
      <c r="O86" s="5">
        <v>3861.1593359999988</v>
      </c>
      <c r="P86" s="5">
        <v>1.504503914624258</v>
      </c>
      <c r="Q86" s="5">
        <v>3.0040535307243283</v>
      </c>
      <c r="R86" s="6">
        <f>+VLOOKUP(YEAR(A86),PIB!$A$1:$C$22,3,0)</f>
        <v>46802.044000000002</v>
      </c>
      <c r="S86" s="8">
        <f t="shared" si="11"/>
        <v>0.12412127419050328</v>
      </c>
      <c r="T86" s="8">
        <f t="shared" si="12"/>
        <v>0.24783381973659099</v>
      </c>
      <c r="U86" s="8">
        <f t="shared" si="13"/>
        <v>5.8418374547915021E-2</v>
      </c>
      <c r="V86" s="8">
        <f t="shared" si="15"/>
        <v>0.15659645373808195</v>
      </c>
      <c r="W86" s="8">
        <f t="shared" si="16"/>
        <v>0.17640651694778442</v>
      </c>
      <c r="X86" s="8">
        <f t="shared" si="14"/>
        <v>0.11542882763894058</v>
      </c>
      <c r="Y86" s="8">
        <f t="shared" si="8"/>
        <v>0.27903578905587256</v>
      </c>
    </row>
    <row r="87" spans="1:25">
      <c r="A87" s="1">
        <v>39052</v>
      </c>
      <c r="B87" s="2">
        <f t="shared" si="9"/>
        <v>12</v>
      </c>
      <c r="C87" s="2">
        <f t="shared" si="10"/>
        <v>2006</v>
      </c>
      <c r="D87" s="3" t="s">
        <v>77</v>
      </c>
      <c r="E87" s="5">
        <v>3030.0649409999987</v>
      </c>
      <c r="F87" s="5">
        <v>65.95</v>
      </c>
      <c r="G87" s="5"/>
      <c r="H87" s="5">
        <v>3163.7799999999997</v>
      </c>
      <c r="I87" s="5">
        <v>6259.7949409999983</v>
      </c>
      <c r="J87" s="5">
        <v>5823.7499999999991</v>
      </c>
      <c r="K87" s="5">
        <v>12083.544940999996</v>
      </c>
      <c r="L87" s="5">
        <v>519.15</v>
      </c>
      <c r="M87" s="5">
        <v>124.41</v>
      </c>
      <c r="N87" s="5">
        <v>332.9</v>
      </c>
      <c r="O87" s="5">
        <v>4072.4749409999986</v>
      </c>
      <c r="P87" s="5">
        <v>1.5370984552854983</v>
      </c>
      <c r="Q87" s="5">
        <v>2.9671256707678784</v>
      </c>
      <c r="R87" s="6">
        <f>+VLOOKUP(YEAR(A87),PIB!$A$1:$C$22,3,0)</f>
        <v>46802.044000000002</v>
      </c>
      <c r="S87" s="8">
        <f t="shared" si="11"/>
        <v>0.13375046057817472</v>
      </c>
      <c r="T87" s="8">
        <f t="shared" si="12"/>
        <v>0.25818412847524341</v>
      </c>
      <c r="U87" s="8">
        <f t="shared" si="13"/>
        <v>6.4742149744570959E-2</v>
      </c>
      <c r="V87" s="8">
        <f t="shared" si="15"/>
        <v>0.15687341719724301</v>
      </c>
      <c r="W87" s="8">
        <f t="shared" si="16"/>
        <v>0.15616527785757395</v>
      </c>
      <c r="X87" s="8">
        <f t="shared" si="14"/>
        <v>0.12693936082208412</v>
      </c>
      <c r="Y87" s="8">
        <f t="shared" si="8"/>
        <v>0.12756759478532409</v>
      </c>
    </row>
    <row r="88" spans="1:25">
      <c r="A88" s="1">
        <v>39083</v>
      </c>
      <c r="B88" s="2">
        <f t="shared" si="9"/>
        <v>1</v>
      </c>
      <c r="C88" s="2">
        <f t="shared" si="10"/>
        <v>2007</v>
      </c>
      <c r="D88" s="3" t="s">
        <v>78</v>
      </c>
      <c r="E88" s="5">
        <v>2844.923068999999</v>
      </c>
      <c r="F88" s="5">
        <v>66.06</v>
      </c>
      <c r="G88" s="5"/>
      <c r="H88" s="5">
        <v>3058.0200000000004</v>
      </c>
      <c r="I88" s="5">
        <v>5969.0030689999994</v>
      </c>
      <c r="J88" s="5">
        <v>5823.3900000000012</v>
      </c>
      <c r="K88" s="5">
        <v>11792.393069000002</v>
      </c>
      <c r="L88" s="5">
        <v>435.69</v>
      </c>
      <c r="M88" s="5">
        <v>247.31</v>
      </c>
      <c r="N88" s="5">
        <v>322.89999999999998</v>
      </c>
      <c r="O88" s="5">
        <v>3916.8830689999991</v>
      </c>
      <c r="P88" s="5">
        <v>1.5239165846541132</v>
      </c>
      <c r="Q88" s="5">
        <v>3.0106574184790924</v>
      </c>
      <c r="R88" s="6">
        <f>+VLOOKUP(YEAR(A88),PIB!$A$1:$C$22,3,0)</f>
        <v>51007.777000000002</v>
      </c>
      <c r="S88" s="8">
        <f t="shared" si="11"/>
        <v>0.11702143124174964</v>
      </c>
      <c r="T88" s="8">
        <f t="shared" si="12"/>
        <v>0.23118813958506762</v>
      </c>
      <c r="U88" s="8">
        <f t="shared" si="13"/>
        <v>5.577430024052997E-2</v>
      </c>
      <c r="V88" s="8">
        <f t="shared" si="15"/>
        <v>0.12852913716430181</v>
      </c>
      <c r="W88" s="8">
        <f t="shared" si="16"/>
        <v>0.13084932944603378</v>
      </c>
      <c r="X88" s="8">
        <f t="shared" si="14"/>
        <v>0.12030944697267865</v>
      </c>
      <c r="Y88" s="8">
        <f t="shared" si="8"/>
        <v>0.22889326003018517</v>
      </c>
    </row>
    <row r="89" spans="1:25">
      <c r="A89" s="1">
        <v>39114</v>
      </c>
      <c r="B89" s="2">
        <f t="shared" si="9"/>
        <v>2</v>
      </c>
      <c r="C89" s="2">
        <f t="shared" si="10"/>
        <v>2007</v>
      </c>
      <c r="D89" s="3" t="s">
        <v>78</v>
      </c>
      <c r="E89" s="5">
        <v>2840.0916349999993</v>
      </c>
      <c r="F89" s="5">
        <v>66.180000000000007</v>
      </c>
      <c r="G89" s="5"/>
      <c r="H89" s="5">
        <v>3010.5</v>
      </c>
      <c r="I89" s="5">
        <v>5916.7716349999992</v>
      </c>
      <c r="J89" s="5">
        <v>5887.9400000000005</v>
      </c>
      <c r="K89" s="5">
        <v>11804.711635</v>
      </c>
      <c r="L89" s="5">
        <v>420.01</v>
      </c>
      <c r="M89" s="5">
        <v>181.74</v>
      </c>
      <c r="N89" s="5">
        <v>356.21</v>
      </c>
      <c r="O89" s="5">
        <v>3864.2316349999992</v>
      </c>
      <c r="P89" s="5">
        <v>1.5311638105255563</v>
      </c>
      <c r="Q89" s="5">
        <v>3.0548664650637596</v>
      </c>
      <c r="R89" s="6">
        <f>+VLOOKUP(YEAR(A89),PIB!$A$1:$C$22,3,0)</f>
        <v>51007.777000000002</v>
      </c>
      <c r="S89" s="8">
        <f t="shared" si="11"/>
        <v>0.11599744162542114</v>
      </c>
      <c r="T89" s="8">
        <f t="shared" si="12"/>
        <v>0.23142964326792753</v>
      </c>
      <c r="U89" s="8">
        <f t="shared" si="13"/>
        <v>5.5679580684333672E-2</v>
      </c>
      <c r="V89" s="8">
        <f t="shared" si="15"/>
        <v>0.10000868012295117</v>
      </c>
      <c r="W89" s="8">
        <f t="shared" si="16"/>
        <v>0.10857238874588293</v>
      </c>
      <c r="X89" s="8">
        <f t="shared" si="14"/>
        <v>9.5783809385589613E-2</v>
      </c>
      <c r="Y89" s="8">
        <f t="shared" si="8"/>
        <v>0.22889326003018517</v>
      </c>
    </row>
    <row r="90" spans="1:25">
      <c r="A90" s="1">
        <v>39142</v>
      </c>
      <c r="B90" s="2">
        <f t="shared" si="9"/>
        <v>3</v>
      </c>
      <c r="C90" s="2">
        <f t="shared" si="10"/>
        <v>2007</v>
      </c>
      <c r="D90" s="3" t="s">
        <v>78</v>
      </c>
      <c r="E90" s="5">
        <v>2977.7356419999996</v>
      </c>
      <c r="F90" s="5">
        <v>65.48</v>
      </c>
      <c r="G90" s="5"/>
      <c r="H90" s="5">
        <v>2927.87</v>
      </c>
      <c r="I90" s="5">
        <v>5971.085642</v>
      </c>
      <c r="J90" s="5">
        <v>5892.5499999999993</v>
      </c>
      <c r="K90" s="5">
        <v>11863.635641999999</v>
      </c>
      <c r="L90" s="5">
        <v>493.78000000000003</v>
      </c>
      <c r="M90" s="5">
        <v>217.24</v>
      </c>
      <c r="N90" s="5">
        <v>311.01</v>
      </c>
      <c r="O90" s="5">
        <v>4065.2456419999999</v>
      </c>
      <c r="P90" s="5">
        <v>1.4688129987299794</v>
      </c>
      <c r="Q90" s="5">
        <v>2.9183072037347748</v>
      </c>
      <c r="R90" s="6">
        <f>+VLOOKUP(YEAR(A90),PIB!$A$1:$C$22,3,0)</f>
        <v>51007.777000000002</v>
      </c>
      <c r="S90" s="8">
        <f t="shared" si="11"/>
        <v>0.11706225978050366</v>
      </c>
      <c r="T90" s="8">
        <f t="shared" si="12"/>
        <v>0.23258483979805666</v>
      </c>
      <c r="U90" s="8">
        <f t="shared" si="13"/>
        <v>5.8378071289011471E-2</v>
      </c>
      <c r="V90" s="8">
        <f t="shared" si="15"/>
        <v>0.10487003935143324</v>
      </c>
      <c r="W90" s="8">
        <f t="shared" si="16"/>
        <v>0.10295245141836928</v>
      </c>
      <c r="X90" s="8">
        <f t="shared" si="14"/>
        <v>0.16243192862518385</v>
      </c>
      <c r="Y90" s="8">
        <f t="shared" si="8"/>
        <v>0.22889326003018517</v>
      </c>
    </row>
    <row r="91" spans="1:25">
      <c r="A91" s="1">
        <v>39173</v>
      </c>
      <c r="B91" s="2">
        <f t="shared" si="9"/>
        <v>4</v>
      </c>
      <c r="C91" s="2">
        <f t="shared" si="10"/>
        <v>2007</v>
      </c>
      <c r="D91" s="3" t="s">
        <v>75</v>
      </c>
      <c r="E91" s="5">
        <v>3011.5443369999994</v>
      </c>
      <c r="F91" s="5">
        <v>65.91</v>
      </c>
      <c r="G91" s="5"/>
      <c r="H91" s="5">
        <v>2950.64</v>
      </c>
      <c r="I91" s="5">
        <v>6028.0943369999986</v>
      </c>
      <c r="J91" s="5">
        <v>6073.5</v>
      </c>
      <c r="K91" s="5">
        <v>12101.594336999999</v>
      </c>
      <c r="L91" s="5">
        <v>417.75000000000006</v>
      </c>
      <c r="M91" s="5">
        <v>218.13</v>
      </c>
      <c r="N91" s="5">
        <v>326.62</v>
      </c>
      <c r="O91" s="5">
        <v>4039.9543369999992</v>
      </c>
      <c r="P91" s="5">
        <v>1.4921194236755553</v>
      </c>
      <c r="Q91" s="5">
        <v>2.9954779998791854</v>
      </c>
      <c r="R91" s="6">
        <f>+VLOOKUP(YEAR(A91),PIB!$A$1:$C$22,3,0)</f>
        <v>51007.777000000002</v>
      </c>
      <c r="S91" s="8">
        <f t="shared" si="11"/>
        <v>0.11817990689929496</v>
      </c>
      <c r="T91" s="8">
        <f t="shared" si="12"/>
        <v>0.23724998517382945</v>
      </c>
      <c r="U91" s="8">
        <f t="shared" si="13"/>
        <v>5.9040885804531325E-2</v>
      </c>
      <c r="V91" s="8">
        <f t="shared" si="15"/>
        <v>8.9251978069338156E-2</v>
      </c>
      <c r="W91" s="8">
        <f t="shared" si="16"/>
        <v>0.10621204597797851</v>
      </c>
      <c r="X91" s="8">
        <f t="shared" si="14"/>
        <v>0.14212969829960476</v>
      </c>
      <c r="Y91" s="8">
        <f t="shared" si="8"/>
        <v>0.22889326003018517</v>
      </c>
    </row>
    <row r="92" spans="1:25">
      <c r="A92" s="1">
        <v>39203</v>
      </c>
      <c r="B92" s="2">
        <f t="shared" si="9"/>
        <v>5</v>
      </c>
      <c r="C92" s="2">
        <f t="shared" si="10"/>
        <v>2007</v>
      </c>
      <c r="D92" s="3" t="s">
        <v>75</v>
      </c>
      <c r="E92" s="5">
        <v>2975.8456419999998</v>
      </c>
      <c r="F92" s="5">
        <v>65.78</v>
      </c>
      <c r="G92" s="5"/>
      <c r="H92" s="5">
        <v>3041.56</v>
      </c>
      <c r="I92" s="5">
        <v>6083.1856420000004</v>
      </c>
      <c r="J92" s="5">
        <v>6161.86</v>
      </c>
      <c r="K92" s="5">
        <v>12245.045642000001</v>
      </c>
      <c r="L92" s="5">
        <v>447.15999999999997</v>
      </c>
      <c r="M92" s="5">
        <v>154.54</v>
      </c>
      <c r="N92" s="5">
        <v>345.36</v>
      </c>
      <c r="O92" s="5">
        <v>3988.6856419999999</v>
      </c>
      <c r="P92" s="5">
        <v>1.5251103215418551</v>
      </c>
      <c r="Q92" s="5">
        <v>3.069945024762621</v>
      </c>
      <c r="R92" s="6">
        <f>+VLOOKUP(YEAR(A92),PIB!$A$1:$C$22,3,0)</f>
        <v>51007.777000000002</v>
      </c>
      <c r="S92" s="8">
        <f t="shared" si="11"/>
        <v>0.11925996386786274</v>
      </c>
      <c r="T92" s="8">
        <f t="shared" si="12"/>
        <v>0.24006232700554664</v>
      </c>
      <c r="U92" s="8">
        <f t="shared" si="13"/>
        <v>5.8341018115727721E-2</v>
      </c>
      <c r="V92" s="8">
        <f t="shared" si="15"/>
        <v>0.10749936801775428</v>
      </c>
      <c r="W92" s="8">
        <f t="shared" si="16"/>
        <v>0.11056991431531227</v>
      </c>
      <c r="X92" s="8">
        <f t="shared" si="14"/>
        <v>0.16391749630682084</v>
      </c>
      <c r="Y92" s="8">
        <f t="shared" ref="Y92:Y155" si="17">+R92/R69-1</f>
        <v>0.22889326003018517</v>
      </c>
    </row>
    <row r="93" spans="1:25">
      <c r="A93" s="1">
        <v>39234</v>
      </c>
      <c r="B93" s="2">
        <f t="shared" si="9"/>
        <v>6</v>
      </c>
      <c r="C93" s="2">
        <f t="shared" si="10"/>
        <v>2007</v>
      </c>
      <c r="D93" s="3" t="s">
        <v>75</v>
      </c>
      <c r="E93" s="5">
        <v>3006.4956419999999</v>
      </c>
      <c r="F93" s="5">
        <v>65.599999999999994</v>
      </c>
      <c r="G93" s="5"/>
      <c r="H93" s="5">
        <v>3017</v>
      </c>
      <c r="I93" s="5">
        <v>6089.0956420000002</v>
      </c>
      <c r="J93" s="5">
        <v>6183.3899999999994</v>
      </c>
      <c r="K93" s="5">
        <v>12272.485642</v>
      </c>
      <c r="L93" s="5">
        <v>482.06</v>
      </c>
      <c r="M93" s="5">
        <v>149.04</v>
      </c>
      <c r="N93" s="5">
        <v>321.32</v>
      </c>
      <c r="O93" s="5">
        <v>4024.5156419999998</v>
      </c>
      <c r="P93" s="5">
        <v>1.5130008636204477</v>
      </c>
      <c r="Q93" s="5">
        <v>3.049431716434114</v>
      </c>
      <c r="R93" s="6">
        <f>+VLOOKUP(YEAR(A93),PIB!$A$1:$C$22,3,0)</f>
        <v>51007.777000000002</v>
      </c>
      <c r="S93" s="8">
        <f t="shared" si="11"/>
        <v>0.11937582855257542</v>
      </c>
      <c r="T93" s="8">
        <f t="shared" si="12"/>
        <v>0.24060028418803664</v>
      </c>
      <c r="U93" s="8">
        <f t="shared" si="13"/>
        <v>5.8941906878239365E-2</v>
      </c>
      <c r="V93" s="8">
        <f t="shared" si="15"/>
        <v>8.4408736791192318E-2</v>
      </c>
      <c r="W93" s="8">
        <f t="shared" si="16"/>
        <v>9.9277332203043356E-2</v>
      </c>
      <c r="X93" s="8">
        <f t="shared" si="14"/>
        <v>0.12856881821164401</v>
      </c>
      <c r="Y93" s="8">
        <f t="shared" si="17"/>
        <v>0.22889326003018517</v>
      </c>
    </row>
    <row r="94" spans="1:25">
      <c r="A94" s="1">
        <v>39264</v>
      </c>
      <c r="B94" s="2">
        <f t="shared" si="9"/>
        <v>7</v>
      </c>
      <c r="C94" s="2">
        <f t="shared" si="10"/>
        <v>2007</v>
      </c>
      <c r="D94" s="3" t="s">
        <v>76</v>
      </c>
      <c r="E94" s="5">
        <v>2982.248642</v>
      </c>
      <c r="F94" s="5">
        <v>66.39</v>
      </c>
      <c r="G94" s="5"/>
      <c r="H94" s="5">
        <v>3115.75</v>
      </c>
      <c r="I94" s="5">
        <v>6164.3886419999999</v>
      </c>
      <c r="J94" s="5">
        <v>6285.18</v>
      </c>
      <c r="K94" s="5">
        <v>12449.568642</v>
      </c>
      <c r="L94" s="5">
        <v>460.21999999999997</v>
      </c>
      <c r="M94" s="5">
        <v>139.5</v>
      </c>
      <c r="N94" s="5">
        <v>370.51</v>
      </c>
      <c r="O94" s="5">
        <v>4018.8686419999995</v>
      </c>
      <c r="P94" s="5">
        <v>1.5338616887294623</v>
      </c>
      <c r="Q94" s="5">
        <v>3.0977794376987755</v>
      </c>
      <c r="R94" s="6">
        <f>+VLOOKUP(YEAR(A94),PIB!$A$1:$C$22,3,0)</f>
        <v>51007.777000000002</v>
      </c>
      <c r="S94" s="8">
        <f t="shared" si="11"/>
        <v>0.1208519367938736</v>
      </c>
      <c r="T94" s="8">
        <f t="shared" si="12"/>
        <v>0.24407197047618837</v>
      </c>
      <c r="U94" s="8">
        <f t="shared" si="13"/>
        <v>5.8466547993259926E-2</v>
      </c>
      <c r="V94" s="8">
        <f t="shared" si="15"/>
        <v>9.0893636184081528E-2</v>
      </c>
      <c r="W94" s="8">
        <f t="shared" si="16"/>
        <v>0.11031658402117417</v>
      </c>
      <c r="X94" s="8">
        <f t="shared" si="14"/>
        <v>0.11692629046632574</v>
      </c>
      <c r="Y94" s="8">
        <f t="shared" si="17"/>
        <v>0.22889326003018517</v>
      </c>
    </row>
    <row r="95" spans="1:25">
      <c r="A95" s="1">
        <v>39295</v>
      </c>
      <c r="B95" s="2">
        <f t="shared" si="9"/>
        <v>8</v>
      </c>
      <c r="C95" s="2">
        <f t="shared" si="10"/>
        <v>2007</v>
      </c>
      <c r="D95" s="3" t="s">
        <v>76</v>
      </c>
      <c r="E95" s="5">
        <v>3063.9486419999998</v>
      </c>
      <c r="F95" s="5">
        <v>67.260000000000005</v>
      </c>
      <c r="G95" s="5"/>
      <c r="H95" s="5">
        <v>3196.7999999999997</v>
      </c>
      <c r="I95" s="5">
        <v>6328.0086419999998</v>
      </c>
      <c r="J95" s="5">
        <v>6465.71</v>
      </c>
      <c r="K95" s="5">
        <v>12793.718642</v>
      </c>
      <c r="L95" s="5">
        <v>529.64</v>
      </c>
      <c r="M95" s="5">
        <v>124.24</v>
      </c>
      <c r="N95" s="5">
        <v>322.89</v>
      </c>
      <c r="O95" s="5">
        <v>4107.978642</v>
      </c>
      <c r="P95" s="5">
        <v>1.5404190706598129</v>
      </c>
      <c r="Q95" s="5">
        <v>3.1143586072227682</v>
      </c>
      <c r="R95" s="6">
        <f>+VLOOKUP(YEAR(A95),PIB!$A$1:$C$22,3,0)</f>
        <v>51007.777000000002</v>
      </c>
      <c r="S95" s="8">
        <f t="shared" si="11"/>
        <v>0.12405968293815274</v>
      </c>
      <c r="T95" s="8">
        <f t="shared" si="12"/>
        <v>0.25081898083894144</v>
      </c>
      <c r="U95" s="8">
        <f t="shared" si="13"/>
        <v>6.006826453150467E-2</v>
      </c>
      <c r="V95" s="8">
        <f t="shared" si="15"/>
        <v>0.11258782676400081</v>
      </c>
      <c r="W95" s="8">
        <f t="shared" si="16"/>
        <v>0.1324171163733574</v>
      </c>
      <c r="X95" s="8">
        <f t="shared" si="14"/>
        <v>0.1409617866270354</v>
      </c>
      <c r="Y95" s="8">
        <f t="shared" si="17"/>
        <v>0.22889326003018517</v>
      </c>
    </row>
    <row r="96" spans="1:25">
      <c r="A96" s="1">
        <v>39326</v>
      </c>
      <c r="B96" s="2">
        <f t="shared" si="9"/>
        <v>9</v>
      </c>
      <c r="C96" s="2">
        <f t="shared" si="10"/>
        <v>2007</v>
      </c>
      <c r="D96" s="3" t="s">
        <v>76</v>
      </c>
      <c r="E96" s="5">
        <v>2983.1146419999995</v>
      </c>
      <c r="F96" s="5">
        <v>67.900000000000006</v>
      </c>
      <c r="G96" s="5"/>
      <c r="H96" s="5">
        <v>3225.33</v>
      </c>
      <c r="I96" s="5">
        <v>6276.344642</v>
      </c>
      <c r="J96" s="5">
        <v>6499.6599999999989</v>
      </c>
      <c r="K96" s="5">
        <v>12776.004642</v>
      </c>
      <c r="L96" s="5">
        <v>535.80999999999995</v>
      </c>
      <c r="M96" s="5">
        <v>221.16</v>
      </c>
      <c r="N96" s="5">
        <v>339.72</v>
      </c>
      <c r="O96" s="5">
        <v>4147.7046419999997</v>
      </c>
      <c r="P96" s="5">
        <v>1.5132091563235279</v>
      </c>
      <c r="Q96" s="5">
        <v>3.0802590214908561</v>
      </c>
      <c r="R96" s="6">
        <f>+VLOOKUP(YEAR(A96),PIB!$A$1:$C$22,3,0)</f>
        <v>51007.777000000002</v>
      </c>
      <c r="S96" s="8">
        <f t="shared" si="11"/>
        <v>0.12304681778231581</v>
      </c>
      <c r="T96" s="8">
        <f t="shared" si="12"/>
        <v>0.25047170046246087</v>
      </c>
      <c r="U96" s="8">
        <f t="shared" si="13"/>
        <v>5.848352579646824E-2</v>
      </c>
      <c r="V96" s="8">
        <f t="shared" si="15"/>
        <v>9.9373964553572058E-2</v>
      </c>
      <c r="W96" s="8">
        <f t="shared" si="16"/>
        <v>0.12138906254716297</v>
      </c>
      <c r="X96" s="8">
        <f t="shared" si="14"/>
        <v>9.319018194881834E-2</v>
      </c>
      <c r="Y96" s="8">
        <f t="shared" si="17"/>
        <v>0.22889326003018517</v>
      </c>
    </row>
    <row r="97" spans="1:25">
      <c r="A97" s="1">
        <v>39356</v>
      </c>
      <c r="B97" s="2">
        <f t="shared" si="9"/>
        <v>10</v>
      </c>
      <c r="C97" s="2">
        <f t="shared" si="10"/>
        <v>2007</v>
      </c>
      <c r="D97" s="3" t="s">
        <v>77</v>
      </c>
      <c r="E97" s="5">
        <v>2975.7188579999997</v>
      </c>
      <c r="F97" s="5">
        <v>69.790000000000006</v>
      </c>
      <c r="G97" s="5"/>
      <c r="H97" s="5">
        <v>3317.08</v>
      </c>
      <c r="I97" s="5">
        <v>6362.5888579999992</v>
      </c>
      <c r="J97" s="5">
        <v>6614.43</v>
      </c>
      <c r="K97" s="5">
        <v>12977.018857999999</v>
      </c>
      <c r="L97" s="5">
        <v>474.78000000000009</v>
      </c>
      <c r="M97" s="5">
        <v>167.73</v>
      </c>
      <c r="N97" s="5">
        <v>375.4</v>
      </c>
      <c r="O97" s="5">
        <v>4063.418858</v>
      </c>
      <c r="P97" s="5">
        <v>1.5658215606972012</v>
      </c>
      <c r="Q97" s="5">
        <v>3.1936207689864493</v>
      </c>
      <c r="R97" s="6">
        <f>+VLOOKUP(YEAR(A97),PIB!$A$1:$C$22,3,0)</f>
        <v>51007.777000000002</v>
      </c>
      <c r="S97" s="8">
        <f t="shared" si="11"/>
        <v>0.12473762300991864</v>
      </c>
      <c r="T97" s="8">
        <f t="shared" si="12"/>
        <v>0.25441255473650615</v>
      </c>
      <c r="U97" s="8">
        <f t="shared" si="13"/>
        <v>5.8338532533970255E-2</v>
      </c>
      <c r="V97" s="8">
        <f t="shared" si="15"/>
        <v>0.11837333093535407</v>
      </c>
      <c r="W97" s="8">
        <f t="shared" si="16"/>
        <v>0.12418838550424072</v>
      </c>
      <c r="X97" s="8">
        <f t="shared" si="14"/>
        <v>9.0204291375643786E-2</v>
      </c>
      <c r="Y97" s="8">
        <f t="shared" si="17"/>
        <v>0.22889326003018517</v>
      </c>
    </row>
    <row r="98" spans="1:25">
      <c r="A98" s="1">
        <v>39387</v>
      </c>
      <c r="B98" s="2">
        <f t="shared" si="9"/>
        <v>11</v>
      </c>
      <c r="C98" s="2">
        <f t="shared" si="10"/>
        <v>2007</v>
      </c>
      <c r="D98" s="3" t="s">
        <v>77</v>
      </c>
      <c r="E98" s="5">
        <v>3028.6146479999998</v>
      </c>
      <c r="F98" s="5">
        <v>70.31</v>
      </c>
      <c r="G98" s="5"/>
      <c r="H98" s="5">
        <v>3425.1099999999997</v>
      </c>
      <c r="I98" s="5">
        <v>6524.0346479999989</v>
      </c>
      <c r="J98" s="5">
        <v>6786.87</v>
      </c>
      <c r="K98" s="5">
        <v>13310.904648</v>
      </c>
      <c r="L98" s="5">
        <v>527.57000000000005</v>
      </c>
      <c r="M98" s="5">
        <v>191.73</v>
      </c>
      <c r="N98" s="5">
        <v>333.6</v>
      </c>
      <c r="O98" s="5">
        <v>4151.8246479999998</v>
      </c>
      <c r="P98" s="5">
        <v>1.571365652723973</v>
      </c>
      <c r="Q98" s="5">
        <v>3.206037291197275</v>
      </c>
      <c r="R98" s="6">
        <f>+VLOOKUP(YEAR(A98),PIB!$A$1:$C$22,3,0)</f>
        <v>51007.777000000002</v>
      </c>
      <c r="S98" s="8">
        <f t="shared" si="11"/>
        <v>0.12790274408547542</v>
      </c>
      <c r="T98" s="8">
        <f t="shared" si="12"/>
        <v>0.26095833676499958</v>
      </c>
      <c r="U98" s="8">
        <f t="shared" si="13"/>
        <v>5.9375546752409927E-2</v>
      </c>
      <c r="V98" s="8">
        <f t="shared" si="15"/>
        <v>0.12306582805268773</v>
      </c>
      <c r="W98" s="8">
        <f t="shared" si="16"/>
        <v>0.14757791403249509</v>
      </c>
      <c r="X98" s="8">
        <f t="shared" si="14"/>
        <v>0.10771931660349932</v>
      </c>
      <c r="Y98" s="8">
        <f t="shared" si="17"/>
        <v>0.22889326003018517</v>
      </c>
    </row>
    <row r="99" spans="1:25">
      <c r="A99" s="1">
        <v>39417</v>
      </c>
      <c r="B99" s="2">
        <f t="shared" si="9"/>
        <v>12</v>
      </c>
      <c r="C99" s="2">
        <f t="shared" si="10"/>
        <v>2007</v>
      </c>
      <c r="D99" s="3" t="s">
        <v>77</v>
      </c>
      <c r="E99" s="5">
        <v>3279.3032309999999</v>
      </c>
      <c r="F99" s="5">
        <v>71.42</v>
      </c>
      <c r="G99" s="5"/>
      <c r="H99" s="5">
        <v>3658.49</v>
      </c>
      <c r="I99" s="5">
        <v>7009.2132309999997</v>
      </c>
      <c r="J99" s="5">
        <v>7004.06</v>
      </c>
      <c r="K99" s="5">
        <v>14013.273230999999</v>
      </c>
      <c r="L99" s="5">
        <v>692.24</v>
      </c>
      <c r="M99" s="5">
        <v>121.79</v>
      </c>
      <c r="N99" s="5">
        <v>397.55</v>
      </c>
      <c r="O99" s="5">
        <v>4562.3032309999999</v>
      </c>
      <c r="P99" s="5">
        <v>1.5363321717359124</v>
      </c>
      <c r="Q99" s="5">
        <v>3.0715348194706613</v>
      </c>
      <c r="R99" s="6">
        <f>+VLOOKUP(YEAR(A99),PIB!$A$1:$C$22,3,0)</f>
        <v>51007.777000000002</v>
      </c>
      <c r="S99" s="8">
        <f t="shared" si="11"/>
        <v>0.13741459916984816</v>
      </c>
      <c r="T99" s="8">
        <f t="shared" si="12"/>
        <v>0.27472817000042954</v>
      </c>
      <c r="U99" s="8">
        <f t="shared" si="13"/>
        <v>6.4290259718630741E-2</v>
      </c>
      <c r="V99" s="8">
        <f t="shared" si="15"/>
        <v>0.11971930343780279</v>
      </c>
      <c r="W99" s="8">
        <f t="shared" si="16"/>
        <v>0.15969885488258906</v>
      </c>
      <c r="X99" s="8">
        <f t="shared" si="14"/>
        <v>8.2255098439489638E-2</v>
      </c>
      <c r="Y99" s="8">
        <f t="shared" si="17"/>
        <v>8.9862164994332305E-2</v>
      </c>
    </row>
    <row r="100" spans="1:25">
      <c r="A100" s="1">
        <v>39448</v>
      </c>
      <c r="B100" s="2">
        <f t="shared" si="9"/>
        <v>1</v>
      </c>
      <c r="C100" s="2">
        <f t="shared" si="10"/>
        <v>2008</v>
      </c>
      <c r="D100" s="3" t="s">
        <v>78</v>
      </c>
      <c r="E100" s="5">
        <v>3070.6206419999999</v>
      </c>
      <c r="F100" s="5">
        <v>72.173156000000006</v>
      </c>
      <c r="G100" s="5"/>
      <c r="H100" s="5">
        <v>3753.49</v>
      </c>
      <c r="I100" s="5">
        <v>6896.2837979999995</v>
      </c>
      <c r="J100" s="5">
        <v>7061.2899999999991</v>
      </c>
      <c r="K100" s="5">
        <v>13957.573797999998</v>
      </c>
      <c r="L100" s="5">
        <v>763.32705099999987</v>
      </c>
      <c r="M100" s="5">
        <v>265.34906599999999</v>
      </c>
      <c r="N100" s="5">
        <v>391.26</v>
      </c>
      <c r="O100" s="5">
        <v>4562.7299149999999</v>
      </c>
      <c r="P100" s="5">
        <v>1.5114380922106365</v>
      </c>
      <c r="Q100" s="5">
        <v>3.0590401049412099</v>
      </c>
      <c r="R100" s="6">
        <f>+VLOOKUP(YEAR(A100),PIB!$A$1:$C$22,3,0)</f>
        <v>61762.635000000002</v>
      </c>
      <c r="S100" s="8">
        <f t="shared" si="11"/>
        <v>0.1116578623628995</v>
      </c>
      <c r="T100" s="8">
        <f t="shared" si="12"/>
        <v>0.22598734328611461</v>
      </c>
      <c r="U100" s="8">
        <f t="shared" si="13"/>
        <v>4.9716477316746603E-2</v>
      </c>
      <c r="V100" s="8">
        <f t="shared" si="15"/>
        <v>0.15534934699830028</v>
      </c>
      <c r="W100" s="8">
        <f t="shared" si="16"/>
        <v>0.18360825629972011</v>
      </c>
      <c r="X100" s="8">
        <f t="shared" si="14"/>
        <v>7.9333453849539159E-2</v>
      </c>
      <c r="Y100" s="8">
        <f t="shared" si="17"/>
        <v>0.31965678678478238</v>
      </c>
    </row>
    <row r="101" spans="1:25">
      <c r="A101" s="1">
        <v>39479</v>
      </c>
      <c r="B101" s="2">
        <f t="shared" si="9"/>
        <v>2</v>
      </c>
      <c r="C101" s="2">
        <f t="shared" si="10"/>
        <v>2008</v>
      </c>
      <c r="D101" s="3" t="s">
        <v>78</v>
      </c>
      <c r="E101" s="5">
        <v>3078.0086419999998</v>
      </c>
      <c r="F101" s="5">
        <v>72.090990000000005</v>
      </c>
      <c r="G101" s="5"/>
      <c r="H101" s="5">
        <v>3664.21</v>
      </c>
      <c r="I101" s="5">
        <v>6814.3096320000004</v>
      </c>
      <c r="J101" s="5">
        <v>7264.87</v>
      </c>
      <c r="K101" s="5">
        <v>14079.179631999999</v>
      </c>
      <c r="L101" s="5">
        <v>710.31868200000008</v>
      </c>
      <c r="M101" s="5">
        <v>234.66779700000001</v>
      </c>
      <c r="N101" s="5">
        <v>340.67</v>
      </c>
      <c r="O101" s="5">
        <v>4435.7561109999997</v>
      </c>
      <c r="P101" s="5">
        <v>1.5362227907665054</v>
      </c>
      <c r="Q101" s="5">
        <v>3.1740202300766218</v>
      </c>
      <c r="R101" s="6">
        <f>+VLOOKUP(YEAR(A101),PIB!$A$1:$C$22,3,0)</f>
        <v>61762.635000000002</v>
      </c>
      <c r="S101" s="8">
        <f t="shared" si="11"/>
        <v>0.11033061707940409</v>
      </c>
      <c r="T101" s="8">
        <f t="shared" si="12"/>
        <v>0.22795626566126914</v>
      </c>
      <c r="U101" s="8">
        <f t="shared" si="13"/>
        <v>4.9836096565504362E-2</v>
      </c>
      <c r="V101" s="8">
        <f t="shared" si="15"/>
        <v>0.15169387165303383</v>
      </c>
      <c r="W101" s="8">
        <f t="shared" si="16"/>
        <v>0.19267459191941549</v>
      </c>
      <c r="X101" s="8">
        <f t="shared" si="14"/>
        <v>8.3770891075491738E-2</v>
      </c>
      <c r="Y101" s="8">
        <f t="shared" si="17"/>
        <v>0.31965678678478238</v>
      </c>
    </row>
    <row r="102" spans="1:25">
      <c r="A102" s="1">
        <v>39508</v>
      </c>
      <c r="B102" s="2">
        <f t="shared" si="9"/>
        <v>3</v>
      </c>
      <c r="C102" s="2">
        <f t="shared" si="10"/>
        <v>2008</v>
      </c>
      <c r="D102" s="3" t="s">
        <v>78</v>
      </c>
      <c r="E102" s="5">
        <v>3068.9596419999998</v>
      </c>
      <c r="F102" s="5">
        <v>73.528707999999995</v>
      </c>
      <c r="G102" s="5"/>
      <c r="H102" s="5">
        <v>3823.5899999999997</v>
      </c>
      <c r="I102" s="5">
        <v>6966.0783499999998</v>
      </c>
      <c r="J102" s="5">
        <v>7336.05</v>
      </c>
      <c r="K102" s="5">
        <v>14302.128349999999</v>
      </c>
      <c r="L102" s="5">
        <v>671.14970199999993</v>
      </c>
      <c r="M102" s="5">
        <v>214.303292</v>
      </c>
      <c r="N102" s="5">
        <v>390.77</v>
      </c>
      <c r="O102" s="5">
        <v>4418.7113439999994</v>
      </c>
      <c r="P102" s="5">
        <v>1.5764954548250756</v>
      </c>
      <c r="Q102" s="5">
        <v>3.2367193139738166</v>
      </c>
      <c r="R102" s="6">
        <f>+VLOOKUP(YEAR(A102),PIB!$A$1:$C$22,3,0)</f>
        <v>61762.635000000002</v>
      </c>
      <c r="S102" s="8">
        <f t="shared" si="11"/>
        <v>0.11278790728407231</v>
      </c>
      <c r="T102" s="8">
        <f t="shared" si="12"/>
        <v>0.23156603260207403</v>
      </c>
      <c r="U102" s="8">
        <f t="shared" si="13"/>
        <v>4.968958403410087E-2</v>
      </c>
      <c r="V102" s="8">
        <f t="shared" si="15"/>
        <v>0.16663514269521174</v>
      </c>
      <c r="W102" s="8">
        <f t="shared" si="16"/>
        <v>0.20554345915405348</v>
      </c>
      <c r="X102" s="8">
        <f t="shared" si="14"/>
        <v>3.0635358865748641E-2</v>
      </c>
      <c r="Y102" s="8">
        <f t="shared" si="17"/>
        <v>0.31965678678478238</v>
      </c>
    </row>
    <row r="103" spans="1:25">
      <c r="A103" s="1">
        <v>39539</v>
      </c>
      <c r="B103" s="2">
        <f t="shared" si="9"/>
        <v>4</v>
      </c>
      <c r="C103" s="2">
        <f t="shared" si="10"/>
        <v>2008</v>
      </c>
      <c r="D103" s="3" t="s">
        <v>75</v>
      </c>
      <c r="E103" s="5">
        <v>3164.7166419999999</v>
      </c>
      <c r="F103" s="5">
        <v>74.432900000000004</v>
      </c>
      <c r="G103" s="5"/>
      <c r="H103" s="5">
        <v>3895.5299999999997</v>
      </c>
      <c r="I103" s="5">
        <v>7134.6795419999999</v>
      </c>
      <c r="J103" s="5">
        <v>7763.7300000000014</v>
      </c>
      <c r="K103" s="5">
        <v>14898.409542000001</v>
      </c>
      <c r="L103" s="5">
        <v>701.00419799999997</v>
      </c>
      <c r="M103" s="5">
        <v>143.77720099999999</v>
      </c>
      <c r="N103" s="5">
        <v>383.99</v>
      </c>
      <c r="O103" s="5">
        <v>4467.9209409999994</v>
      </c>
      <c r="P103" s="5">
        <v>1.5968679025916543</v>
      </c>
      <c r="Q103" s="5">
        <v>3.3345284616127238</v>
      </c>
      <c r="R103" s="6">
        <f>+VLOOKUP(YEAR(A103),PIB!$A$1:$C$22,3,0)</f>
        <v>61762.635000000002</v>
      </c>
      <c r="S103" s="8">
        <f t="shared" si="11"/>
        <v>0.11551773239597048</v>
      </c>
      <c r="T103" s="8">
        <f t="shared" si="12"/>
        <v>0.24122043274222352</v>
      </c>
      <c r="U103" s="8">
        <f t="shared" si="13"/>
        <v>5.1239987445483824E-2</v>
      </c>
      <c r="V103" s="8">
        <f t="shared" si="15"/>
        <v>0.18357131510166691</v>
      </c>
      <c r="W103" s="8">
        <f t="shared" si="16"/>
        <v>0.23111130047128459</v>
      </c>
      <c r="X103" s="8">
        <f t="shared" si="14"/>
        <v>5.086171341332002E-2</v>
      </c>
      <c r="Y103" s="8">
        <f t="shared" si="17"/>
        <v>0.31965678678478238</v>
      </c>
    </row>
    <row r="104" spans="1:25">
      <c r="A104" s="1">
        <v>39569</v>
      </c>
      <c r="B104" s="2">
        <f t="shared" si="9"/>
        <v>5</v>
      </c>
      <c r="C104" s="2">
        <f t="shared" si="10"/>
        <v>2008</v>
      </c>
      <c r="D104" s="3" t="s">
        <v>75</v>
      </c>
      <c r="E104" s="5">
        <v>3177.0846419999998</v>
      </c>
      <c r="F104" s="5">
        <v>74.267401000000007</v>
      </c>
      <c r="G104" s="5"/>
      <c r="H104" s="5">
        <v>4052.7599999999998</v>
      </c>
      <c r="I104" s="5">
        <v>7304.1120429999992</v>
      </c>
      <c r="J104" s="5">
        <v>7813.2699999999995</v>
      </c>
      <c r="K104" s="5">
        <v>15117.382042999998</v>
      </c>
      <c r="L104" s="5">
        <v>754.97764400000005</v>
      </c>
      <c r="M104" s="5">
        <v>139.89314400000001</v>
      </c>
      <c r="N104" s="5">
        <v>359.05</v>
      </c>
      <c r="O104" s="5">
        <v>4505.2728310000002</v>
      </c>
      <c r="P104" s="5">
        <v>1.6212363417242286</v>
      </c>
      <c r="Q104" s="5">
        <v>3.355486473311875</v>
      </c>
      <c r="R104" s="6">
        <f>+VLOOKUP(YEAR(A104),PIB!$A$1:$C$22,3,0)</f>
        <v>61762.635000000002</v>
      </c>
      <c r="S104" s="8">
        <f t="shared" si="11"/>
        <v>0.11826101724772589</v>
      </c>
      <c r="T104" s="8">
        <f t="shared" si="12"/>
        <v>0.24476582067782562</v>
      </c>
      <c r="U104" s="8">
        <f t="shared" si="13"/>
        <v>5.1440237969121616E-2</v>
      </c>
      <c r="V104" s="8">
        <f t="shared" si="15"/>
        <v>0.20070510302535971</v>
      </c>
      <c r="W104" s="8">
        <f t="shared" si="16"/>
        <v>0.23457131030594125</v>
      </c>
      <c r="X104" s="8">
        <f t="shared" si="14"/>
        <v>6.7624139222742574E-2</v>
      </c>
      <c r="Y104" s="8">
        <f t="shared" si="17"/>
        <v>0.31965678678478238</v>
      </c>
    </row>
    <row r="105" spans="1:25">
      <c r="A105" s="1">
        <v>39600</v>
      </c>
      <c r="B105" s="2">
        <f t="shared" si="9"/>
        <v>6</v>
      </c>
      <c r="C105" s="2">
        <f t="shared" si="10"/>
        <v>2008</v>
      </c>
      <c r="D105" s="3" t="s">
        <v>75</v>
      </c>
      <c r="E105" s="5">
        <v>3180.9200209999995</v>
      </c>
      <c r="F105" s="5">
        <v>74.362308999999996</v>
      </c>
      <c r="G105" s="5"/>
      <c r="H105" s="5">
        <v>4058.7200000000003</v>
      </c>
      <c r="I105" s="5">
        <v>7314.0023299999993</v>
      </c>
      <c r="J105" s="5">
        <v>7841.4800000000005</v>
      </c>
      <c r="K105" s="5">
        <v>15155.482329999999</v>
      </c>
      <c r="L105" s="5">
        <v>724.40005200000007</v>
      </c>
      <c r="M105" s="5">
        <v>124.68462100000001</v>
      </c>
      <c r="N105" s="5">
        <v>386.26</v>
      </c>
      <c r="O105" s="5">
        <v>4490.6270029999996</v>
      </c>
      <c r="P105" s="5">
        <v>1.628726305951</v>
      </c>
      <c r="Q105" s="5">
        <v>3.3749145319518314</v>
      </c>
      <c r="R105" s="6">
        <f>+VLOOKUP(YEAR(A105),PIB!$A$1:$C$22,3,0)</f>
        <v>61762.635000000002</v>
      </c>
      <c r="S105" s="8">
        <f t="shared" si="11"/>
        <v>0.11842115107297477</v>
      </c>
      <c r="T105" s="8">
        <f t="shared" si="12"/>
        <v>0.24538270315053751</v>
      </c>
      <c r="U105" s="8">
        <f t="shared" si="13"/>
        <v>5.1502336663583073E-2</v>
      </c>
      <c r="V105" s="8">
        <f t="shared" si="15"/>
        <v>0.20116397573904288</v>
      </c>
      <c r="W105" s="8">
        <f t="shared" si="16"/>
        <v>0.23491546636107286</v>
      </c>
      <c r="X105" s="8">
        <f t="shared" si="14"/>
        <v>5.80158429512867E-2</v>
      </c>
      <c r="Y105" s="8">
        <f t="shared" si="17"/>
        <v>0.31965678678478238</v>
      </c>
    </row>
    <row r="106" spans="1:25">
      <c r="A106" s="1">
        <v>39630</v>
      </c>
      <c r="B106" s="2">
        <f t="shared" si="9"/>
        <v>7</v>
      </c>
      <c r="C106" s="2">
        <f t="shared" si="10"/>
        <v>2008</v>
      </c>
      <c r="D106" s="3" t="s">
        <v>76</v>
      </c>
      <c r="E106" s="5">
        <v>3231.2694609999994</v>
      </c>
      <c r="F106" s="5">
        <v>75.268478000000002</v>
      </c>
      <c r="G106" s="5"/>
      <c r="H106" s="5">
        <v>4246.87</v>
      </c>
      <c r="I106" s="5">
        <v>7553.4079389999988</v>
      </c>
      <c r="J106" s="5">
        <v>8060.7300000000005</v>
      </c>
      <c r="K106" s="5">
        <v>15614.137939</v>
      </c>
      <c r="L106" s="5">
        <v>754.42946399999994</v>
      </c>
      <c r="M106" s="5">
        <v>155.953181</v>
      </c>
      <c r="N106" s="5">
        <v>409.41</v>
      </c>
      <c r="O106" s="5">
        <v>4626.3305839999994</v>
      </c>
      <c r="P106" s="5">
        <v>1.6326995665037844</v>
      </c>
      <c r="Q106" s="5">
        <v>3.3750588410177484</v>
      </c>
      <c r="R106" s="6">
        <f>+VLOOKUP(YEAR(A106),PIB!$A$1:$C$22,3,0)</f>
        <v>61762.635000000002</v>
      </c>
      <c r="S106" s="8">
        <f t="shared" si="11"/>
        <v>0.12229737184950089</v>
      </c>
      <c r="T106" s="8">
        <f t="shared" si="12"/>
        <v>0.25280880485426183</v>
      </c>
      <c r="U106" s="8">
        <f t="shared" si="13"/>
        <v>5.2317545405891432E-2</v>
      </c>
      <c r="V106" s="8">
        <f t="shared" si="15"/>
        <v>0.22532961136424068</v>
      </c>
      <c r="W106" s="8">
        <f t="shared" si="16"/>
        <v>0.2541910798679381</v>
      </c>
      <c r="X106" s="8">
        <f t="shared" si="14"/>
        <v>8.350102519721414E-2</v>
      </c>
      <c r="Y106" s="8">
        <f t="shared" si="17"/>
        <v>0.31965678678478238</v>
      </c>
    </row>
    <row r="107" spans="1:25">
      <c r="A107" s="1">
        <v>39661</v>
      </c>
      <c r="B107" s="2">
        <f t="shared" si="9"/>
        <v>8</v>
      </c>
      <c r="C107" s="2">
        <f t="shared" si="10"/>
        <v>2008</v>
      </c>
      <c r="D107" s="3" t="s">
        <v>76</v>
      </c>
      <c r="E107" s="5">
        <v>3331.5546049999998</v>
      </c>
      <c r="F107" s="5">
        <v>75.036154999999994</v>
      </c>
      <c r="G107" s="5"/>
      <c r="H107" s="5">
        <v>4407.68</v>
      </c>
      <c r="I107" s="5">
        <v>7814.2707599999994</v>
      </c>
      <c r="J107" s="5">
        <v>8182.0700000000006</v>
      </c>
      <c r="K107" s="5">
        <v>15996.340759999999</v>
      </c>
      <c r="L107" s="5">
        <v>744.39414000000011</v>
      </c>
      <c r="M107" s="5">
        <v>150.00603699999999</v>
      </c>
      <c r="N107" s="5">
        <v>381.32</v>
      </c>
      <c r="O107" s="5">
        <v>4682.3109369999993</v>
      </c>
      <c r="P107" s="5">
        <v>1.6688918923027944</v>
      </c>
      <c r="Q107" s="5">
        <v>3.4163345782091534</v>
      </c>
      <c r="R107" s="6">
        <f>+VLOOKUP(YEAR(A107),PIB!$A$1:$C$22,3,0)</f>
        <v>61762.635000000002</v>
      </c>
      <c r="S107" s="8">
        <f t="shared" si="11"/>
        <v>0.12652100675432645</v>
      </c>
      <c r="T107" s="8">
        <f t="shared" si="12"/>
        <v>0.25899705801088307</v>
      </c>
      <c r="U107" s="8">
        <f t="shared" si="13"/>
        <v>5.3941264083049563E-2</v>
      </c>
      <c r="V107" s="8">
        <f t="shared" si="15"/>
        <v>0.23487043113933836</v>
      </c>
      <c r="W107" s="8">
        <f t="shared" si="16"/>
        <v>0.25032769655307541</v>
      </c>
      <c r="X107" s="8">
        <f t="shared" si="14"/>
        <v>8.7340224745189987E-2</v>
      </c>
      <c r="Y107" s="8">
        <f t="shared" si="17"/>
        <v>0.31965678678478238</v>
      </c>
    </row>
    <row r="108" spans="1:25">
      <c r="A108" s="1">
        <v>39692</v>
      </c>
      <c r="B108" s="2">
        <f t="shared" si="9"/>
        <v>9</v>
      </c>
      <c r="C108" s="2">
        <f t="shared" si="10"/>
        <v>2008</v>
      </c>
      <c r="D108" s="3" t="s">
        <v>76</v>
      </c>
      <c r="E108" s="5">
        <v>3316.5981109999998</v>
      </c>
      <c r="F108" s="5">
        <v>75.191046</v>
      </c>
      <c r="G108" s="5"/>
      <c r="H108" s="5">
        <v>4391.6399999999994</v>
      </c>
      <c r="I108" s="5">
        <v>7783.4291569999987</v>
      </c>
      <c r="J108" s="5">
        <v>8148.0099999999993</v>
      </c>
      <c r="K108" s="5">
        <v>15931.439156999997</v>
      </c>
      <c r="L108" s="5">
        <v>634.3039940000001</v>
      </c>
      <c r="M108" s="5">
        <v>178.77353099999999</v>
      </c>
      <c r="N108" s="5">
        <v>421.83</v>
      </c>
      <c r="O108" s="5">
        <v>4626.6966819999998</v>
      </c>
      <c r="P108" s="5">
        <v>1.6822864544548932</v>
      </c>
      <c r="Q108" s="5">
        <v>3.4433722917218019</v>
      </c>
      <c r="R108" s="6">
        <f>+VLOOKUP(YEAR(A108),PIB!$A$1:$C$22,3,0)</f>
        <v>61762.635000000002</v>
      </c>
      <c r="S108" s="8">
        <f t="shared" si="11"/>
        <v>0.12602164977255259</v>
      </c>
      <c r="T108" s="8">
        <f t="shared" si="12"/>
        <v>0.25794623492019075</v>
      </c>
      <c r="U108" s="8">
        <f t="shared" si="13"/>
        <v>5.3699103203741223E-2</v>
      </c>
      <c r="V108" s="8">
        <f t="shared" si="15"/>
        <v>0.24012137652781229</v>
      </c>
      <c r="W108" s="8">
        <f t="shared" si="16"/>
        <v>0.24698132189360522</v>
      </c>
      <c r="X108" s="8">
        <f t="shared" si="14"/>
        <v>0.11179036310063473</v>
      </c>
      <c r="Y108" s="8">
        <f t="shared" si="17"/>
        <v>0.31965678678478238</v>
      </c>
    </row>
    <row r="109" spans="1:25">
      <c r="A109" s="1">
        <v>39722</v>
      </c>
      <c r="B109" s="2">
        <f t="shared" si="9"/>
        <v>10</v>
      </c>
      <c r="C109" s="2">
        <f t="shared" si="10"/>
        <v>2008</v>
      </c>
      <c r="D109" s="3" t="s">
        <v>77</v>
      </c>
      <c r="E109" s="5">
        <v>3408.4451809999996</v>
      </c>
      <c r="F109" s="5">
        <v>75.969425000000001</v>
      </c>
      <c r="G109" s="5"/>
      <c r="H109" s="5">
        <v>4323.57</v>
      </c>
      <c r="I109" s="5">
        <v>7807.9846059999991</v>
      </c>
      <c r="J109" s="5">
        <v>8282.42</v>
      </c>
      <c r="K109" s="5">
        <v>16090.404606</v>
      </c>
      <c r="L109" s="5">
        <v>815.14484299999992</v>
      </c>
      <c r="M109" s="5">
        <v>219.304461</v>
      </c>
      <c r="N109" s="5">
        <v>387.4</v>
      </c>
      <c r="O109" s="5">
        <v>4906.2639099999988</v>
      </c>
      <c r="P109" s="5">
        <v>1.5914318408526054</v>
      </c>
      <c r="Q109" s="5">
        <v>3.2795636152397689</v>
      </c>
      <c r="R109" s="6">
        <f>+VLOOKUP(YEAR(A109),PIB!$A$1:$C$22,3,0)</f>
        <v>61762.635000000002</v>
      </c>
      <c r="S109" s="8">
        <f t="shared" si="11"/>
        <v>0.12641922751514728</v>
      </c>
      <c r="T109" s="8">
        <f t="shared" si="12"/>
        <v>0.2605200475335937</v>
      </c>
      <c r="U109" s="8">
        <f t="shared" si="13"/>
        <v>5.518620086400134E-2</v>
      </c>
      <c r="V109" s="8">
        <f t="shared" si="15"/>
        <v>0.22717101171524412</v>
      </c>
      <c r="W109" s="8">
        <f t="shared" si="16"/>
        <v>0.23991532894172218</v>
      </c>
      <c r="X109" s="8">
        <f t="shared" si="14"/>
        <v>0.14541908817650806</v>
      </c>
      <c r="Y109" s="8">
        <f t="shared" si="17"/>
        <v>0.31965678678478238</v>
      </c>
    </row>
    <row r="110" spans="1:25">
      <c r="A110" s="1">
        <v>39753</v>
      </c>
      <c r="B110" s="2">
        <f t="shared" si="9"/>
        <v>11</v>
      </c>
      <c r="C110" s="2">
        <f t="shared" si="10"/>
        <v>2008</v>
      </c>
      <c r="D110" s="3" t="s">
        <v>77</v>
      </c>
      <c r="E110" s="5">
        <v>3409.1520629999995</v>
      </c>
      <c r="F110" s="5">
        <v>75.751953</v>
      </c>
      <c r="G110" s="5"/>
      <c r="H110" s="5">
        <v>4608.0600000000004</v>
      </c>
      <c r="I110" s="5">
        <v>8092.9640159999999</v>
      </c>
      <c r="J110" s="5">
        <v>8314.34</v>
      </c>
      <c r="K110" s="5">
        <v>16407.304016000002</v>
      </c>
      <c r="L110" s="5">
        <v>991.49687200000017</v>
      </c>
      <c r="M110" s="5">
        <v>220.795579</v>
      </c>
      <c r="N110" s="5">
        <v>416.99</v>
      </c>
      <c r="O110" s="5">
        <v>5114.1864669999995</v>
      </c>
      <c r="P110" s="5">
        <v>1.5824538405513717</v>
      </c>
      <c r="Q110" s="5">
        <v>3.208194328046194</v>
      </c>
      <c r="R110" s="6">
        <f>+VLOOKUP(YEAR(A110),PIB!$A$1:$C$22,3,0)</f>
        <v>61762.635000000002</v>
      </c>
      <c r="S110" s="8">
        <f t="shared" si="11"/>
        <v>0.1310333345719463</v>
      </c>
      <c r="T110" s="8">
        <f t="shared" si="12"/>
        <v>0.26565097191853942</v>
      </c>
      <c r="U110" s="8">
        <f t="shared" si="13"/>
        <v>5.5197646003931011E-2</v>
      </c>
      <c r="V110" s="8">
        <f t="shared" si="15"/>
        <v>0.24048452417109245</v>
      </c>
      <c r="W110" s="8">
        <f t="shared" si="16"/>
        <v>0.23262125677275014</v>
      </c>
      <c r="X110" s="8">
        <f t="shared" si="14"/>
        <v>0.12564735340340993</v>
      </c>
      <c r="Y110" s="8">
        <f t="shared" si="17"/>
        <v>0.31965678678478238</v>
      </c>
    </row>
    <row r="111" spans="1:25">
      <c r="A111" s="1">
        <v>39783</v>
      </c>
      <c r="B111" s="2">
        <f t="shared" si="9"/>
        <v>12</v>
      </c>
      <c r="C111" s="2">
        <f t="shared" si="10"/>
        <v>2008</v>
      </c>
      <c r="D111" s="3" t="s">
        <v>77</v>
      </c>
      <c r="E111" s="5">
        <v>4098.2599979999995</v>
      </c>
      <c r="F111" s="5">
        <v>77.321218999999999</v>
      </c>
      <c r="G111" s="5"/>
      <c r="H111" s="5">
        <v>4704.7299999999996</v>
      </c>
      <c r="I111" s="5">
        <v>8880.3112169999986</v>
      </c>
      <c r="J111" s="5">
        <v>8296.9500000000007</v>
      </c>
      <c r="K111" s="5">
        <v>17177.261216999999</v>
      </c>
      <c r="L111" s="5">
        <v>1239.022475</v>
      </c>
      <c r="M111" s="5">
        <v>191.56964400000001</v>
      </c>
      <c r="N111" s="5">
        <v>522.16</v>
      </c>
      <c r="O111" s="5">
        <v>6128.3333359999997</v>
      </c>
      <c r="P111" s="5">
        <v>1.4490581256136814</v>
      </c>
      <c r="Q111" s="5">
        <v>2.8029254081357955</v>
      </c>
      <c r="R111" s="6">
        <f>+VLOOKUP(YEAR(A111),PIB!$A$1:$C$22,3,0)</f>
        <v>61762.635000000002</v>
      </c>
      <c r="S111" s="8">
        <f t="shared" si="11"/>
        <v>0.14378128810404539</v>
      </c>
      <c r="T111" s="8">
        <f t="shared" si="12"/>
        <v>0.27811736362932055</v>
      </c>
      <c r="U111" s="8">
        <f t="shared" si="13"/>
        <v>6.6355005708548534E-2</v>
      </c>
      <c r="V111" s="8">
        <f t="shared" si="15"/>
        <v>0.26694836129747057</v>
      </c>
      <c r="W111" s="8">
        <f t="shared" si="16"/>
        <v>0.22578507775047618</v>
      </c>
      <c r="X111" s="8">
        <f t="shared" si="14"/>
        <v>0.24973499225634721</v>
      </c>
      <c r="Y111" s="8">
        <f t="shared" si="17"/>
        <v>0.21084741646357186</v>
      </c>
    </row>
    <row r="112" spans="1:25">
      <c r="A112" s="1">
        <v>39814</v>
      </c>
      <c r="B112" s="2">
        <f t="shared" si="9"/>
        <v>1</v>
      </c>
      <c r="C112" s="2">
        <f t="shared" si="10"/>
        <v>2009</v>
      </c>
      <c r="D112" s="3" t="s">
        <v>78</v>
      </c>
      <c r="E112" s="5">
        <v>3781.3268579999994</v>
      </c>
      <c r="F112" s="5">
        <v>76.041247999999996</v>
      </c>
      <c r="G112" s="5"/>
      <c r="H112" s="5">
        <v>4386.63</v>
      </c>
      <c r="I112" s="5">
        <v>8243.9981059999991</v>
      </c>
      <c r="J112" s="5">
        <v>8148.7100000000009</v>
      </c>
      <c r="K112" s="5">
        <v>16392.708105999998</v>
      </c>
      <c r="L112" s="5">
        <v>759.72817099999997</v>
      </c>
      <c r="M112" s="5">
        <v>535.53378399999997</v>
      </c>
      <c r="N112" s="5">
        <v>461.11</v>
      </c>
      <c r="O112" s="5">
        <v>5613.7400609999995</v>
      </c>
      <c r="P112" s="5">
        <v>1.4685393367735413</v>
      </c>
      <c r="Q112" s="5">
        <v>2.920104587649877</v>
      </c>
      <c r="R112" s="6">
        <f>+VLOOKUP(YEAR(A112),PIB!$A$1:$C$22,3,0)</f>
        <v>62519.686000000002</v>
      </c>
      <c r="S112" s="8">
        <f t="shared" si="11"/>
        <v>0.13186243619329757</v>
      </c>
      <c r="T112" s="8">
        <f t="shared" si="12"/>
        <v>0.26220074275485</v>
      </c>
      <c r="U112" s="8">
        <f t="shared" si="13"/>
        <v>6.0482179293094969E-2</v>
      </c>
      <c r="V112" s="8">
        <f t="shared" si="15"/>
        <v>0.19542616682782854</v>
      </c>
      <c r="W112" s="8">
        <f t="shared" si="16"/>
        <v>0.17446687678262074</v>
      </c>
      <c r="X112" s="8">
        <f t="shared" si="14"/>
        <v>0.23145360461626163</v>
      </c>
      <c r="Y112" s="8">
        <f t="shared" si="17"/>
        <v>0.22568929047819508</v>
      </c>
    </row>
    <row r="113" spans="1:25">
      <c r="A113" s="1">
        <v>39845</v>
      </c>
      <c r="B113" s="2">
        <f t="shared" si="9"/>
        <v>2</v>
      </c>
      <c r="C113" s="2">
        <f t="shared" si="10"/>
        <v>2009</v>
      </c>
      <c r="D113" s="3" t="s">
        <v>78</v>
      </c>
      <c r="E113" s="5">
        <v>3718.1739329999996</v>
      </c>
      <c r="F113" s="5">
        <v>74.907802000000004</v>
      </c>
      <c r="G113" s="5"/>
      <c r="H113" s="5">
        <v>4289.37</v>
      </c>
      <c r="I113" s="5">
        <v>8082.4517349999996</v>
      </c>
      <c r="J113" s="5">
        <v>8159.8600000000006</v>
      </c>
      <c r="K113" s="5">
        <v>16242.311734999999</v>
      </c>
      <c r="L113" s="5">
        <v>851.87562700000001</v>
      </c>
      <c r="M113" s="5">
        <v>436.03470900000002</v>
      </c>
      <c r="N113" s="5">
        <v>503.25</v>
      </c>
      <c r="O113" s="5">
        <v>5584.2420710000006</v>
      </c>
      <c r="P113" s="5">
        <v>1.4473677237191529</v>
      </c>
      <c r="Q113" s="5">
        <v>2.9085973581534583</v>
      </c>
      <c r="R113" s="6">
        <f>+VLOOKUP(YEAR(A113),PIB!$A$1:$C$22,3,0)</f>
        <v>62519.686000000002</v>
      </c>
      <c r="S113" s="8">
        <f t="shared" si="11"/>
        <v>0.1292785081326224</v>
      </c>
      <c r="T113" s="8">
        <f t="shared" si="12"/>
        <v>0.25979515852014995</v>
      </c>
      <c r="U113" s="8">
        <f t="shared" si="13"/>
        <v>5.9472050659371507E-2</v>
      </c>
      <c r="V113" s="8">
        <f t="shared" si="15"/>
        <v>0.18609986506113607</v>
      </c>
      <c r="W113" s="8">
        <f t="shared" si="16"/>
        <v>0.15364049323466999</v>
      </c>
      <c r="X113" s="8">
        <f t="shared" si="14"/>
        <v>0.20798034231120255</v>
      </c>
      <c r="Y113" s="8">
        <f t="shared" si="17"/>
        <v>0.22568929047819508</v>
      </c>
    </row>
    <row r="114" spans="1:25">
      <c r="A114" s="1">
        <v>39873</v>
      </c>
      <c r="B114" s="2">
        <f t="shared" si="9"/>
        <v>3</v>
      </c>
      <c r="C114" s="2">
        <f t="shared" si="10"/>
        <v>2009</v>
      </c>
      <c r="D114" s="3" t="s">
        <v>78</v>
      </c>
      <c r="E114" s="5">
        <v>3808.7072059999996</v>
      </c>
      <c r="F114" s="5">
        <v>74.157026000000002</v>
      </c>
      <c r="G114" s="5"/>
      <c r="H114" s="5">
        <v>4213.2700000000004</v>
      </c>
      <c r="I114" s="5">
        <v>8096.1342320000003</v>
      </c>
      <c r="J114" s="5">
        <v>8071.03</v>
      </c>
      <c r="K114" s="5">
        <v>16167.164231999999</v>
      </c>
      <c r="L114" s="5">
        <v>552.71173700000008</v>
      </c>
      <c r="M114" s="5">
        <v>354.41143599999998</v>
      </c>
      <c r="N114" s="5">
        <v>500.76</v>
      </c>
      <c r="O114" s="5">
        <v>5290.7474050000001</v>
      </c>
      <c r="P114" s="5">
        <v>1.5302439546346098</v>
      </c>
      <c r="Q114" s="5">
        <v>3.0557429781511178</v>
      </c>
      <c r="R114" s="6">
        <f>+VLOOKUP(YEAR(A114),PIB!$A$1:$C$22,3,0)</f>
        <v>62519.686000000002</v>
      </c>
      <c r="S114" s="8">
        <f t="shared" si="11"/>
        <v>0.1294973591518038</v>
      </c>
      <c r="T114" s="8">
        <f t="shared" si="12"/>
        <v>0.25859317706745999</v>
      </c>
      <c r="U114" s="8">
        <f t="shared" si="13"/>
        <v>6.0920126918103834E-2</v>
      </c>
      <c r="V114" s="8">
        <f t="shared" si="15"/>
        <v>0.16222267755572983</v>
      </c>
      <c r="W114" s="8">
        <f t="shared" si="16"/>
        <v>0.13040268108067998</v>
      </c>
      <c r="X114" s="8">
        <f t="shared" si="14"/>
        <v>0.24104180253016172</v>
      </c>
      <c r="Y114" s="8">
        <f t="shared" si="17"/>
        <v>0.22568929047819508</v>
      </c>
    </row>
    <row r="115" spans="1:25">
      <c r="A115" s="1">
        <v>39904</v>
      </c>
      <c r="B115" s="2">
        <f t="shared" si="9"/>
        <v>4</v>
      </c>
      <c r="C115" s="2">
        <f t="shared" si="10"/>
        <v>2009</v>
      </c>
      <c r="D115" s="3" t="s">
        <v>75</v>
      </c>
      <c r="E115" s="5">
        <v>3912.2037289999998</v>
      </c>
      <c r="F115" s="5">
        <v>75.303190999999998</v>
      </c>
      <c r="G115" s="5"/>
      <c r="H115" s="5">
        <v>4116.47</v>
      </c>
      <c r="I115" s="5">
        <v>8103.9769200000001</v>
      </c>
      <c r="J115" s="5">
        <v>8353.619999999999</v>
      </c>
      <c r="K115" s="5">
        <v>16457.59692</v>
      </c>
      <c r="L115" s="5">
        <v>640.8314170000001</v>
      </c>
      <c r="M115" s="5">
        <v>255.566913</v>
      </c>
      <c r="N115" s="5">
        <v>471.18</v>
      </c>
      <c r="O115" s="5">
        <v>5355.0852500000001</v>
      </c>
      <c r="P115" s="5">
        <v>1.5133236058193471</v>
      </c>
      <c r="Q115" s="5">
        <v>3.0732651585705382</v>
      </c>
      <c r="R115" s="6">
        <f>+VLOOKUP(YEAR(A115),PIB!$A$1:$C$22,3,0)</f>
        <v>62519.686000000002</v>
      </c>
      <c r="S115" s="8">
        <f t="shared" si="11"/>
        <v>0.1296228026481131</v>
      </c>
      <c r="T115" s="8">
        <f t="shared" si="12"/>
        <v>0.26323863686711413</v>
      </c>
      <c r="U115" s="8">
        <f t="shared" si="13"/>
        <v>6.2575549867604899E-2</v>
      </c>
      <c r="V115" s="8">
        <f t="shared" si="15"/>
        <v>0.13585717092043148</v>
      </c>
      <c r="W115" s="8">
        <f t="shared" si="16"/>
        <v>0.10465461924673947</v>
      </c>
      <c r="X115" s="8">
        <f t="shared" si="14"/>
        <v>0.23619400140911573</v>
      </c>
      <c r="Y115" s="8">
        <f t="shared" si="17"/>
        <v>0.22568929047819508</v>
      </c>
    </row>
    <row r="116" spans="1:25">
      <c r="A116" s="1">
        <v>39934</v>
      </c>
      <c r="B116" s="2">
        <f t="shared" si="9"/>
        <v>5</v>
      </c>
      <c r="C116" s="2">
        <f t="shared" si="10"/>
        <v>2009</v>
      </c>
      <c r="D116" s="3" t="s">
        <v>75</v>
      </c>
      <c r="E116" s="5">
        <v>3844.8339470000001</v>
      </c>
      <c r="F116" s="5">
        <v>74.12518</v>
      </c>
      <c r="G116" s="5"/>
      <c r="H116" s="5">
        <v>4234.8599999999997</v>
      </c>
      <c r="I116" s="5">
        <v>8153.8191269999998</v>
      </c>
      <c r="J116" s="5">
        <v>8197.91</v>
      </c>
      <c r="K116" s="5">
        <v>16351.729126999999</v>
      </c>
      <c r="L116" s="5">
        <v>576.37327400000004</v>
      </c>
      <c r="M116" s="5">
        <v>305.78269499999999</v>
      </c>
      <c r="N116" s="5">
        <v>483.1</v>
      </c>
      <c r="O116" s="5">
        <v>5284.2150959999999</v>
      </c>
      <c r="P116" s="5">
        <v>1.5430520860462718</v>
      </c>
      <c r="Q116" s="5">
        <v>3.0944480551856777</v>
      </c>
      <c r="R116" s="6">
        <f>+VLOOKUP(YEAR(A116),PIB!$A$1:$C$22,3,0)</f>
        <v>62519.686000000002</v>
      </c>
      <c r="S116" s="8">
        <f t="shared" si="11"/>
        <v>0.13042002685362175</v>
      </c>
      <c r="T116" s="8">
        <f t="shared" si="12"/>
        <v>0.26154528554414042</v>
      </c>
      <c r="U116" s="8">
        <f t="shared" si="13"/>
        <v>6.1497972766529886E-2</v>
      </c>
      <c r="V116" s="8">
        <f t="shared" si="15"/>
        <v>0.11633270122332395</v>
      </c>
      <c r="W116" s="8">
        <f t="shared" si="16"/>
        <v>8.1650849365916267E-2</v>
      </c>
      <c r="X116" s="8">
        <f t="shared" si="14"/>
        <v>0.21017674385270602</v>
      </c>
      <c r="Y116" s="8">
        <f t="shared" si="17"/>
        <v>0.22568929047819508</v>
      </c>
    </row>
    <row r="117" spans="1:25">
      <c r="A117" s="1">
        <v>39965</v>
      </c>
      <c r="B117" s="2">
        <f t="shared" si="9"/>
        <v>6</v>
      </c>
      <c r="C117" s="2">
        <f t="shared" si="10"/>
        <v>2009</v>
      </c>
      <c r="D117" s="3" t="s">
        <v>75</v>
      </c>
      <c r="E117" s="5">
        <v>3784.9034879999999</v>
      </c>
      <c r="F117" s="5">
        <v>73.831599999999995</v>
      </c>
      <c r="G117" s="5"/>
      <c r="H117" s="5">
        <v>4254.3900000000003</v>
      </c>
      <c r="I117" s="5">
        <v>8113.1250880000007</v>
      </c>
      <c r="J117" s="5">
        <v>8248.5500000000011</v>
      </c>
      <c r="K117" s="5">
        <v>16361.675088000002</v>
      </c>
      <c r="L117" s="5">
        <v>746.28870399999994</v>
      </c>
      <c r="M117" s="5">
        <v>263.31515400000001</v>
      </c>
      <c r="N117" s="5">
        <v>519.73</v>
      </c>
      <c r="O117" s="5">
        <v>5388.0689459999994</v>
      </c>
      <c r="P117" s="5">
        <v>1.5057574743959117</v>
      </c>
      <c r="Q117" s="5">
        <v>3.0366491691140292</v>
      </c>
      <c r="R117" s="6">
        <f>+VLOOKUP(YEAR(A117),PIB!$A$1:$C$22,3,0)</f>
        <v>62519.686000000002</v>
      </c>
      <c r="S117" s="8">
        <f t="shared" si="11"/>
        <v>0.12976912724737613</v>
      </c>
      <c r="T117" s="8">
        <f t="shared" si="12"/>
        <v>0.26170437081209913</v>
      </c>
      <c r="U117" s="8">
        <f t="shared" si="13"/>
        <v>6.0539387353928803E-2</v>
      </c>
      <c r="V117" s="8">
        <f t="shared" si="15"/>
        <v>0.10925929770656784</v>
      </c>
      <c r="W117" s="8">
        <f t="shared" si="16"/>
        <v>7.9587883231691414E-2</v>
      </c>
      <c r="X117" s="8">
        <f t="shared" si="14"/>
        <v>0.18987697364680156</v>
      </c>
      <c r="Y117" s="8">
        <f t="shared" si="17"/>
        <v>0.22568929047819508</v>
      </c>
    </row>
    <row r="118" spans="1:25">
      <c r="A118" s="1">
        <v>39995</v>
      </c>
      <c r="B118" s="2">
        <f t="shared" si="9"/>
        <v>7</v>
      </c>
      <c r="C118" s="2">
        <f t="shared" si="10"/>
        <v>2009</v>
      </c>
      <c r="D118" s="3" t="s">
        <v>76</v>
      </c>
      <c r="E118" s="5">
        <v>3815.63184</v>
      </c>
      <c r="F118" s="5">
        <v>74.526574999999994</v>
      </c>
      <c r="G118" s="5"/>
      <c r="H118" s="5">
        <v>4259.59</v>
      </c>
      <c r="I118" s="5">
        <v>8149.748415</v>
      </c>
      <c r="J118" s="5">
        <v>8433.27</v>
      </c>
      <c r="K118" s="5">
        <v>16583.018414999999</v>
      </c>
      <c r="L118" s="5">
        <v>861.08510999999999</v>
      </c>
      <c r="M118" s="5">
        <v>231.43480199999999</v>
      </c>
      <c r="N118" s="5">
        <v>450.33</v>
      </c>
      <c r="O118" s="5">
        <v>5433.0083269999996</v>
      </c>
      <c r="P118" s="5">
        <v>1.5000434242846321</v>
      </c>
      <c r="Q118" s="5">
        <v>3.0522718569358083</v>
      </c>
      <c r="R118" s="6">
        <f>+VLOOKUP(YEAR(A118),PIB!$A$1:$C$22,3,0)</f>
        <v>62519.686000000002</v>
      </c>
      <c r="S118" s="8">
        <f t="shared" si="11"/>
        <v>0.13035491596998744</v>
      </c>
      <c r="T118" s="8">
        <f t="shared" si="12"/>
        <v>0.2652447489099673</v>
      </c>
      <c r="U118" s="8">
        <f t="shared" si="13"/>
        <v>6.1030886175595954E-2</v>
      </c>
      <c r="V118" s="8">
        <f t="shared" si="15"/>
        <v>7.8949856914381167E-2</v>
      </c>
      <c r="W118" s="8">
        <f t="shared" si="16"/>
        <v>6.2051486914304066E-2</v>
      </c>
      <c r="X118" s="8">
        <f t="shared" si="14"/>
        <v>0.18084606872097719</v>
      </c>
      <c r="Y118" s="8">
        <f t="shared" si="17"/>
        <v>0.22568929047819508</v>
      </c>
    </row>
    <row r="119" spans="1:25">
      <c r="A119" s="1">
        <v>40026</v>
      </c>
      <c r="B119" s="2">
        <f t="shared" si="9"/>
        <v>8</v>
      </c>
      <c r="C119" s="2">
        <f t="shared" si="10"/>
        <v>2009</v>
      </c>
      <c r="D119" s="3" t="s">
        <v>76</v>
      </c>
      <c r="E119" s="5">
        <v>3825.5310999999997</v>
      </c>
      <c r="F119" s="5">
        <v>75.242283999999998</v>
      </c>
      <c r="G119" s="5"/>
      <c r="H119" s="5">
        <v>4300.72</v>
      </c>
      <c r="I119" s="5">
        <v>8201.4933839999994</v>
      </c>
      <c r="J119" s="5">
        <v>8541.4600000000009</v>
      </c>
      <c r="K119" s="5">
        <v>16742.953384</v>
      </c>
      <c r="L119" s="5">
        <v>938.24113599999998</v>
      </c>
      <c r="M119" s="5">
        <v>269.32354199999997</v>
      </c>
      <c r="N119" s="5">
        <v>478.47</v>
      </c>
      <c r="O119" s="5">
        <v>5586.8080620000001</v>
      </c>
      <c r="P119" s="5">
        <v>1.4680105872590115</v>
      </c>
      <c r="Q119" s="5">
        <v>2.9968728472848687</v>
      </c>
      <c r="R119" s="6">
        <f>+VLOOKUP(YEAR(A119),PIB!$A$1:$C$22,3,0)</f>
        <v>62519.686000000002</v>
      </c>
      <c r="S119" s="8">
        <f t="shared" si="11"/>
        <v>0.13118257478132567</v>
      </c>
      <c r="T119" s="8">
        <f t="shared" si="12"/>
        <v>0.26780290265693274</v>
      </c>
      <c r="U119" s="8">
        <f t="shared" si="13"/>
        <v>6.118922446283559E-2</v>
      </c>
      <c r="V119" s="8">
        <f t="shared" si="15"/>
        <v>4.9553264263906716E-2</v>
      </c>
      <c r="W119" s="8">
        <f t="shared" si="16"/>
        <v>4.6673963452126488E-2</v>
      </c>
      <c r="X119" s="8">
        <f t="shared" si="14"/>
        <v>0.14827206921916858</v>
      </c>
      <c r="Y119" s="8">
        <f t="shared" si="17"/>
        <v>0.22568929047819508</v>
      </c>
    </row>
    <row r="120" spans="1:25">
      <c r="A120" s="1">
        <v>40057</v>
      </c>
      <c r="B120" s="2">
        <f t="shared" si="9"/>
        <v>9</v>
      </c>
      <c r="C120" s="2">
        <f t="shared" si="10"/>
        <v>2009</v>
      </c>
      <c r="D120" s="3" t="s">
        <v>76</v>
      </c>
      <c r="E120" s="5">
        <v>3750.0910279999998</v>
      </c>
      <c r="F120" s="5">
        <v>76.712003999999993</v>
      </c>
      <c r="G120" s="5"/>
      <c r="H120" s="5">
        <v>4202.8499999999995</v>
      </c>
      <c r="I120" s="5">
        <v>8029.6530319999993</v>
      </c>
      <c r="J120" s="5">
        <v>8586.57</v>
      </c>
      <c r="K120" s="5">
        <v>16616.223031999998</v>
      </c>
      <c r="L120" s="5">
        <v>806.45034099999998</v>
      </c>
      <c r="M120" s="5">
        <v>235.97561400000001</v>
      </c>
      <c r="N120" s="5">
        <v>538.27</v>
      </c>
      <c r="O120" s="5">
        <v>5407.498986999999</v>
      </c>
      <c r="P120" s="5">
        <v>1.4849106863087427</v>
      </c>
      <c r="Q120" s="5">
        <v>3.0728111224702115</v>
      </c>
      <c r="R120" s="6">
        <f>+VLOOKUP(YEAR(A120),PIB!$A$1:$C$22,3,0)</f>
        <v>62519.686000000002</v>
      </c>
      <c r="S120" s="8">
        <f t="shared" si="11"/>
        <v>0.12843399488602678</v>
      </c>
      <c r="T120" s="8">
        <f t="shared" si="12"/>
        <v>0.26577585549613919</v>
      </c>
      <c r="U120" s="8">
        <f t="shared" si="13"/>
        <v>5.9982563380116781E-2</v>
      </c>
      <c r="V120" s="8">
        <f t="shared" si="15"/>
        <v>3.1634369637521642E-2</v>
      </c>
      <c r="W120" s="8">
        <f t="shared" si="16"/>
        <v>4.2983177367194703E-2</v>
      </c>
      <c r="X120" s="8">
        <f t="shared" si="14"/>
        <v>0.13070408367002773</v>
      </c>
      <c r="Y120" s="8">
        <f t="shared" si="17"/>
        <v>0.22568929047819508</v>
      </c>
    </row>
    <row r="121" spans="1:25">
      <c r="A121" s="1">
        <v>40087</v>
      </c>
      <c r="B121" s="2">
        <f t="shared" si="9"/>
        <v>10</v>
      </c>
      <c r="C121" s="2">
        <f t="shared" si="10"/>
        <v>2009</v>
      </c>
      <c r="D121" s="3" t="s">
        <v>77</v>
      </c>
      <c r="E121" s="5">
        <v>3894.3280829999994</v>
      </c>
      <c r="F121" s="5">
        <v>75.497603999999995</v>
      </c>
      <c r="G121" s="5"/>
      <c r="H121" s="5">
        <v>4219.82</v>
      </c>
      <c r="I121" s="5">
        <v>8189.6456869999993</v>
      </c>
      <c r="J121" s="5">
        <v>8891.0300000000007</v>
      </c>
      <c r="K121" s="5">
        <v>17080.675686999999</v>
      </c>
      <c r="L121" s="5">
        <v>915.08637999999996</v>
      </c>
      <c r="M121" s="5">
        <v>179.98855900000001</v>
      </c>
      <c r="N121" s="5">
        <v>479.34</v>
      </c>
      <c r="O121" s="5">
        <v>5544.2406259999998</v>
      </c>
      <c r="P121" s="5">
        <v>1.477144705551602</v>
      </c>
      <c r="Q121" s="5">
        <v>3.0807962423022004</v>
      </c>
      <c r="R121" s="6">
        <f>+VLOOKUP(YEAR(A121),PIB!$A$1:$C$22,3,0)</f>
        <v>62519.686000000002</v>
      </c>
      <c r="S121" s="8">
        <f t="shared" si="11"/>
        <v>0.1309930713183684</v>
      </c>
      <c r="T121" s="8">
        <f t="shared" si="12"/>
        <v>0.27320475805012839</v>
      </c>
      <c r="U121" s="8">
        <f t="shared" si="13"/>
        <v>6.2289629589630365E-2</v>
      </c>
      <c r="V121" s="8">
        <f t="shared" si="15"/>
        <v>4.8880870065588278E-2</v>
      </c>
      <c r="W121" s="8">
        <f t="shared" si="16"/>
        <v>6.154420011481454E-2</v>
      </c>
      <c r="X121" s="8">
        <f t="shared" si="14"/>
        <v>0.14255265266066197</v>
      </c>
      <c r="Y121" s="8">
        <f t="shared" si="17"/>
        <v>0.22568929047819508</v>
      </c>
    </row>
    <row r="122" spans="1:25">
      <c r="A122" s="1">
        <v>40118</v>
      </c>
      <c r="B122" s="2">
        <f t="shared" si="9"/>
        <v>11</v>
      </c>
      <c r="C122" s="2">
        <f t="shared" si="10"/>
        <v>2009</v>
      </c>
      <c r="D122" s="3" t="s">
        <v>77</v>
      </c>
      <c r="E122" s="5">
        <v>3918.3037389999995</v>
      </c>
      <c r="F122" s="5">
        <v>76.095147999999995</v>
      </c>
      <c r="G122" s="5"/>
      <c r="H122" s="5">
        <v>4628.33</v>
      </c>
      <c r="I122" s="5">
        <v>8622.7288869999993</v>
      </c>
      <c r="J122" s="5">
        <v>8825.49</v>
      </c>
      <c r="K122" s="5">
        <v>17448.218886999999</v>
      </c>
      <c r="L122" s="5">
        <v>1046.545318</v>
      </c>
      <c r="M122" s="5">
        <v>333.29290300000002</v>
      </c>
      <c r="N122" s="5">
        <v>516.82000000000005</v>
      </c>
      <c r="O122" s="5">
        <v>5891.0571079999991</v>
      </c>
      <c r="P122" s="5">
        <v>1.4636980645274031</v>
      </c>
      <c r="Q122" s="5">
        <v>2.9618145889819139</v>
      </c>
      <c r="R122" s="6">
        <f>+VLOOKUP(YEAR(A122),PIB!$A$1:$C$22,3,0)</f>
        <v>62519.686000000002</v>
      </c>
      <c r="S122" s="8">
        <f t="shared" si="11"/>
        <v>0.13792022063258602</v>
      </c>
      <c r="T122" s="8">
        <f t="shared" si="12"/>
        <v>0.27908359755677592</v>
      </c>
      <c r="U122" s="8">
        <f t="shared" si="13"/>
        <v>6.2673119295576743E-2</v>
      </c>
      <c r="V122" s="8">
        <f t="shared" si="15"/>
        <v>6.5459931608819799E-2</v>
      </c>
      <c r="W122" s="8">
        <f t="shared" si="16"/>
        <v>6.344216392802382E-2</v>
      </c>
      <c r="X122" s="8">
        <f t="shared" si="14"/>
        <v>0.14934847920862593</v>
      </c>
      <c r="Y122" s="8">
        <f t="shared" si="17"/>
        <v>0.22568929047819508</v>
      </c>
    </row>
    <row r="123" spans="1:25">
      <c r="A123" s="1">
        <v>40148</v>
      </c>
      <c r="B123" s="2">
        <f t="shared" si="9"/>
        <v>12</v>
      </c>
      <c r="C123" s="2">
        <f t="shared" si="10"/>
        <v>2009</v>
      </c>
      <c r="D123" s="3" t="s">
        <v>77</v>
      </c>
      <c r="E123" s="5">
        <v>4230.094243999999</v>
      </c>
      <c r="F123" s="5">
        <v>77.364671000000001</v>
      </c>
      <c r="G123" s="5"/>
      <c r="H123" s="5">
        <v>4902.21</v>
      </c>
      <c r="I123" s="5">
        <v>9209.6689149999984</v>
      </c>
      <c r="J123" s="5">
        <v>9378.7899999999991</v>
      </c>
      <c r="K123" s="5">
        <v>18588.458914999996</v>
      </c>
      <c r="L123" s="5">
        <v>1702.566804</v>
      </c>
      <c r="M123" s="5">
        <v>358.895398</v>
      </c>
      <c r="N123" s="5">
        <v>554.21</v>
      </c>
      <c r="O123" s="5">
        <v>6923.131116999999</v>
      </c>
      <c r="P123" s="5">
        <v>1.3302750965362078</v>
      </c>
      <c r="Q123" s="5">
        <v>2.6849786030132177</v>
      </c>
      <c r="R123" s="6">
        <f>+VLOOKUP(YEAR(A123),PIB!$A$1:$C$22,3,0)</f>
        <v>62519.686000000002</v>
      </c>
      <c r="S123" s="8">
        <f t="shared" si="11"/>
        <v>0.14730830405962048</v>
      </c>
      <c r="T123" s="8">
        <f t="shared" si="12"/>
        <v>0.29732169344228626</v>
      </c>
      <c r="U123" s="8">
        <f t="shared" si="13"/>
        <v>6.7660196565926436E-2</v>
      </c>
      <c r="V123" s="8">
        <f t="shared" si="15"/>
        <v>3.7088531015612825E-2</v>
      </c>
      <c r="W123" s="8">
        <f t="shared" si="16"/>
        <v>8.2154988514895555E-2</v>
      </c>
      <c r="X123" s="8">
        <f t="shared" si="14"/>
        <v>3.21683460942781E-2</v>
      </c>
      <c r="Y123" s="8">
        <f t="shared" si="17"/>
        <v>1.2257427164498402E-2</v>
      </c>
    </row>
    <row r="124" spans="1:25">
      <c r="A124" s="1">
        <v>40179</v>
      </c>
      <c r="B124" s="2">
        <f t="shared" si="9"/>
        <v>1</v>
      </c>
      <c r="C124" s="2">
        <f t="shared" si="10"/>
        <v>2010</v>
      </c>
      <c r="D124" s="3" t="s">
        <v>78</v>
      </c>
      <c r="E124" s="5">
        <v>3984.1614639999989</v>
      </c>
      <c r="F124" s="5">
        <v>77.224970999999996</v>
      </c>
      <c r="G124" s="5"/>
      <c r="H124" s="5">
        <v>4872.2199999999993</v>
      </c>
      <c r="I124" s="5">
        <v>8933.6064349999979</v>
      </c>
      <c r="J124" s="5">
        <v>9424.7199999999993</v>
      </c>
      <c r="K124" s="5">
        <v>18358.326434999995</v>
      </c>
      <c r="L124" s="5">
        <v>1697.533799</v>
      </c>
      <c r="M124" s="5">
        <v>538.52017799999999</v>
      </c>
      <c r="N124" s="5">
        <v>543.19000000000005</v>
      </c>
      <c r="O124" s="5">
        <v>6840.6304119999986</v>
      </c>
      <c r="P124" s="5">
        <v>1.3059624474563705</v>
      </c>
      <c r="Q124" s="5">
        <v>2.6837185068199823</v>
      </c>
      <c r="R124" s="6">
        <f>+VLOOKUP(YEAR(A124),PIB!$A$1:$C$22,3,0)</f>
        <v>69555.366999999998</v>
      </c>
      <c r="S124" s="8">
        <f t="shared" si="11"/>
        <v>0.12843877935400727</v>
      </c>
      <c r="T124" s="8">
        <f t="shared" si="12"/>
        <v>0.26393831600370959</v>
      </c>
      <c r="U124" s="8">
        <f t="shared" si="13"/>
        <v>5.7280431918359354E-2</v>
      </c>
      <c r="V124" s="8">
        <f t="shared" si="15"/>
        <v>8.3649743744858451E-2</v>
      </c>
      <c r="W124" s="8">
        <f t="shared" si="16"/>
        <v>0.11990809061503072</v>
      </c>
      <c r="X124" s="8">
        <f t="shared" si="14"/>
        <v>5.3641119537410686E-2</v>
      </c>
      <c r="Y124" s="8">
        <f t="shared" si="17"/>
        <v>0.12617227228080541</v>
      </c>
    </row>
    <row r="125" spans="1:25">
      <c r="A125" s="1">
        <v>40210</v>
      </c>
      <c r="B125" s="2">
        <f t="shared" si="9"/>
        <v>2</v>
      </c>
      <c r="C125" s="2">
        <f t="shared" si="10"/>
        <v>2010</v>
      </c>
      <c r="D125" s="3" t="s">
        <v>78</v>
      </c>
      <c r="E125" s="5">
        <v>3954.4719959999989</v>
      </c>
      <c r="F125" s="5">
        <v>77.439155999999997</v>
      </c>
      <c r="G125" s="5"/>
      <c r="H125" s="5">
        <v>5008.04</v>
      </c>
      <c r="I125" s="5">
        <v>9039.9511519999978</v>
      </c>
      <c r="J125" s="5">
        <v>9455.0099999999984</v>
      </c>
      <c r="K125" s="5">
        <v>18494.961151999996</v>
      </c>
      <c r="L125" s="5">
        <v>1444.474563</v>
      </c>
      <c r="M125" s="5">
        <v>531.61764600000004</v>
      </c>
      <c r="N125" s="5">
        <v>543.66999999999996</v>
      </c>
      <c r="O125" s="5">
        <v>6551.6733609999983</v>
      </c>
      <c r="P125" s="5">
        <v>1.3797927115554807</v>
      </c>
      <c r="Q125" s="5">
        <v>2.8229370014223458</v>
      </c>
      <c r="R125" s="6">
        <f>+VLOOKUP(YEAR(A125),PIB!$A$1:$C$22,3,0)</f>
        <v>69555.366999999998</v>
      </c>
      <c r="S125" s="8">
        <f t="shared" si="11"/>
        <v>0.12996770115525375</v>
      </c>
      <c r="T125" s="8">
        <f t="shared" si="12"/>
        <v>0.26590271821871053</v>
      </c>
      <c r="U125" s="8">
        <f t="shared" si="13"/>
        <v>5.6853585374655548E-2</v>
      </c>
      <c r="V125" s="8">
        <f t="shared" si="15"/>
        <v>0.11846645651512788</v>
      </c>
      <c r="W125" s="8">
        <f t="shared" si="16"/>
        <v>0.13869019716853725</v>
      </c>
      <c r="X125" s="8">
        <f t="shared" si="14"/>
        <v>6.3552181059303603E-2</v>
      </c>
      <c r="Y125" s="8">
        <f t="shared" si="17"/>
        <v>0.12617227228080541</v>
      </c>
    </row>
    <row r="126" spans="1:25">
      <c r="A126" s="1">
        <v>40238</v>
      </c>
      <c r="B126" s="2">
        <f t="shared" si="9"/>
        <v>3</v>
      </c>
      <c r="C126" s="2">
        <f t="shared" si="10"/>
        <v>2010</v>
      </c>
      <c r="D126" s="3" t="s">
        <v>78</v>
      </c>
      <c r="E126" s="5">
        <v>3927.2175129999991</v>
      </c>
      <c r="F126" s="5">
        <v>77.904669999999996</v>
      </c>
      <c r="G126" s="5"/>
      <c r="H126" s="5">
        <v>5250.95</v>
      </c>
      <c r="I126" s="5">
        <v>9256.0721829999984</v>
      </c>
      <c r="J126" s="5">
        <v>9574.5399999999972</v>
      </c>
      <c r="K126" s="5">
        <v>18830.612182999997</v>
      </c>
      <c r="L126" s="5">
        <v>1632.2810689999999</v>
      </c>
      <c r="M126" s="5">
        <v>482.472129</v>
      </c>
      <c r="N126" s="5">
        <v>575.77</v>
      </c>
      <c r="O126" s="5">
        <v>6695.6453809999985</v>
      </c>
      <c r="P126" s="5">
        <v>1.3824017934500585</v>
      </c>
      <c r="Q126" s="5">
        <v>2.8123670104206795</v>
      </c>
      <c r="R126" s="6">
        <f>+VLOOKUP(YEAR(A126),PIB!$A$1:$C$22,3,0)</f>
        <v>69555.366999999998</v>
      </c>
      <c r="S126" s="8">
        <f t="shared" si="11"/>
        <v>0.13307488095059578</v>
      </c>
      <c r="T126" s="8">
        <f t="shared" si="12"/>
        <v>0.27072838510074998</v>
      </c>
      <c r="U126" s="8">
        <f t="shared" si="13"/>
        <v>5.6461746697418755E-2</v>
      </c>
      <c r="V126" s="8">
        <f t="shared" si="15"/>
        <v>0.1432705928238367</v>
      </c>
      <c r="W126" s="8">
        <f t="shared" si="16"/>
        <v>0.16474428741981728</v>
      </c>
      <c r="X126" s="8">
        <f t="shared" si="14"/>
        <v>3.111562548397151E-2</v>
      </c>
      <c r="Y126" s="8">
        <f t="shared" si="17"/>
        <v>0.12617227228080541</v>
      </c>
    </row>
    <row r="127" spans="1:25">
      <c r="A127" s="1">
        <v>40269</v>
      </c>
      <c r="B127" s="2">
        <f t="shared" si="9"/>
        <v>4</v>
      </c>
      <c r="C127" s="2">
        <f t="shared" si="10"/>
        <v>2010</v>
      </c>
      <c r="D127" s="3" t="s">
        <v>75</v>
      </c>
      <c r="E127" s="5">
        <v>4029.1082559999991</v>
      </c>
      <c r="F127" s="5">
        <v>78.303752000000003</v>
      </c>
      <c r="G127" s="5"/>
      <c r="H127" s="5">
        <v>5120.9400000000005</v>
      </c>
      <c r="I127" s="5">
        <v>9228.3520079999998</v>
      </c>
      <c r="J127" s="5">
        <v>9891.8300000000017</v>
      </c>
      <c r="K127" s="5">
        <v>19120.182008000003</v>
      </c>
      <c r="L127" s="5">
        <v>1720.1362649999999</v>
      </c>
      <c r="M127" s="5">
        <v>504.471386</v>
      </c>
      <c r="N127" s="5">
        <v>499.62</v>
      </c>
      <c r="O127" s="5">
        <v>6831.6396589999995</v>
      </c>
      <c r="P127" s="5">
        <v>1.3508253462757762</v>
      </c>
      <c r="Q127" s="5">
        <v>2.798769104106813</v>
      </c>
      <c r="R127" s="6">
        <f>+VLOOKUP(YEAR(A127),PIB!$A$1:$C$22,3,0)</f>
        <v>69555.366999999998</v>
      </c>
      <c r="S127" s="8">
        <f t="shared" si="11"/>
        <v>0.13267634700281289</v>
      </c>
      <c r="T127" s="8">
        <f t="shared" si="12"/>
        <v>0.27489154083537515</v>
      </c>
      <c r="U127" s="8">
        <f t="shared" si="13"/>
        <v>5.7926633555107243E-2</v>
      </c>
      <c r="V127" s="8">
        <f t="shared" si="15"/>
        <v>0.13874361922541101</v>
      </c>
      <c r="W127" s="8">
        <f t="shared" si="16"/>
        <v>0.16178456070729941</v>
      </c>
      <c r="X127" s="8">
        <f t="shared" si="14"/>
        <v>2.9882014102031729E-2</v>
      </c>
      <c r="Y127" s="8">
        <f t="shared" si="17"/>
        <v>0.12617227228080541</v>
      </c>
    </row>
    <row r="128" spans="1:25">
      <c r="A128" s="1">
        <v>40299</v>
      </c>
      <c r="B128" s="2">
        <f t="shared" si="9"/>
        <v>5</v>
      </c>
      <c r="C128" s="2">
        <f t="shared" si="10"/>
        <v>2010</v>
      </c>
      <c r="D128" s="3" t="s">
        <v>75</v>
      </c>
      <c r="E128" s="5">
        <v>4078.7517959999986</v>
      </c>
      <c r="F128" s="5">
        <v>78.34093</v>
      </c>
      <c r="G128" s="5"/>
      <c r="H128" s="5">
        <v>5215.3099999999995</v>
      </c>
      <c r="I128" s="5">
        <v>9372.4027259999984</v>
      </c>
      <c r="J128" s="5">
        <v>9971.7899999999991</v>
      </c>
      <c r="K128" s="5">
        <v>19344.192725999997</v>
      </c>
      <c r="L128" s="5">
        <v>1850.0470999999998</v>
      </c>
      <c r="M128" s="5">
        <v>462.31584600000002</v>
      </c>
      <c r="N128" s="5">
        <v>595.34</v>
      </c>
      <c r="O128" s="5">
        <v>7064.7956719999993</v>
      </c>
      <c r="P128" s="5">
        <v>1.3266346489178404</v>
      </c>
      <c r="Q128" s="5">
        <v>2.7381107146052504</v>
      </c>
      <c r="R128" s="6">
        <f>+VLOOKUP(YEAR(A128),PIB!$A$1:$C$22,3,0)</f>
        <v>69555.366999999998</v>
      </c>
      <c r="S128" s="8">
        <f t="shared" si="11"/>
        <v>0.13474736932952994</v>
      </c>
      <c r="T128" s="8">
        <f t="shared" si="12"/>
        <v>0.2781121509430034</v>
      </c>
      <c r="U128" s="8">
        <f t="shared" si="13"/>
        <v>5.8640360505897389E-2</v>
      </c>
      <c r="V128" s="8">
        <f t="shared" si="15"/>
        <v>0.14944942731987565</v>
      </c>
      <c r="W128" s="8">
        <f t="shared" si="16"/>
        <v>0.18300594241491197</v>
      </c>
      <c r="X128" s="8">
        <f t="shared" si="14"/>
        <v>6.0839519267800179E-2</v>
      </c>
      <c r="Y128" s="8">
        <f t="shared" si="17"/>
        <v>0.12617227228080541</v>
      </c>
    </row>
    <row r="129" spans="1:25">
      <c r="A129" s="1">
        <v>40330</v>
      </c>
      <c r="B129" s="2">
        <f t="shared" si="9"/>
        <v>6</v>
      </c>
      <c r="C129" s="2">
        <f t="shared" si="10"/>
        <v>2010</v>
      </c>
      <c r="D129" s="3" t="s">
        <v>75</v>
      </c>
      <c r="E129" s="5">
        <v>4065.1884549999991</v>
      </c>
      <c r="F129" s="5">
        <v>78.665863999999999</v>
      </c>
      <c r="G129" s="5"/>
      <c r="H129" s="5">
        <v>5206.74</v>
      </c>
      <c r="I129" s="5">
        <v>9350.5943189999998</v>
      </c>
      <c r="J129" s="5">
        <v>10213.640000000001</v>
      </c>
      <c r="K129" s="5">
        <v>19564.234319000003</v>
      </c>
      <c r="L129" s="5">
        <v>1546.4144679999999</v>
      </c>
      <c r="M129" s="5">
        <v>417.509187</v>
      </c>
      <c r="N129" s="5">
        <v>628.91</v>
      </c>
      <c r="O129" s="5">
        <v>6736.6879739999986</v>
      </c>
      <c r="P129" s="5">
        <v>1.3880106003258987</v>
      </c>
      <c r="Q129" s="5">
        <v>2.9041324749650648</v>
      </c>
      <c r="R129" s="6">
        <f>+VLOOKUP(YEAR(A129),PIB!$A$1:$C$22,3,0)</f>
        <v>69555.366999999998</v>
      </c>
      <c r="S129" s="8">
        <f t="shared" si="11"/>
        <v>0.13443382908180185</v>
      </c>
      <c r="T129" s="8">
        <f t="shared" si="12"/>
        <v>0.2812756967984944</v>
      </c>
      <c r="U129" s="8">
        <f t="shared" si="13"/>
        <v>5.8445359867053813E-2</v>
      </c>
      <c r="V129" s="8">
        <f t="shared" si="15"/>
        <v>0.15252682752670998</v>
      </c>
      <c r="W129" s="8">
        <f t="shared" si="16"/>
        <v>0.19573541301702213</v>
      </c>
      <c r="X129" s="8">
        <f t="shared" si="14"/>
        <v>7.405339868999028E-2</v>
      </c>
      <c r="Y129" s="8">
        <f t="shared" si="17"/>
        <v>0.12617227228080541</v>
      </c>
    </row>
    <row r="130" spans="1:25">
      <c r="A130" s="1">
        <v>40360</v>
      </c>
      <c r="B130" s="2">
        <f t="shared" si="9"/>
        <v>7</v>
      </c>
      <c r="C130" s="2">
        <f t="shared" si="10"/>
        <v>2010</v>
      </c>
      <c r="D130" s="3" t="s">
        <v>76</v>
      </c>
      <c r="E130" s="5">
        <v>4159.2881259999995</v>
      </c>
      <c r="F130" s="5">
        <v>79.794747000000001</v>
      </c>
      <c r="G130" s="5"/>
      <c r="H130" s="5">
        <v>5278.7900000000009</v>
      </c>
      <c r="I130" s="5">
        <v>9517.8728730000003</v>
      </c>
      <c r="J130" s="5">
        <v>10438.94</v>
      </c>
      <c r="K130" s="5">
        <v>19956.812873000003</v>
      </c>
      <c r="L130" s="5">
        <v>1584.715338</v>
      </c>
      <c r="M130" s="5">
        <v>434.40351600000002</v>
      </c>
      <c r="N130" s="5">
        <v>587.86</v>
      </c>
      <c r="O130" s="5">
        <v>6846.0617269999993</v>
      </c>
      <c r="P130" s="5">
        <v>1.3902698007326924</v>
      </c>
      <c r="Q130" s="5">
        <v>2.9150793067338063</v>
      </c>
      <c r="R130" s="6">
        <f>+VLOOKUP(YEAR(A130),PIB!$A$1:$C$22,3,0)</f>
        <v>69555.366999999998</v>
      </c>
      <c r="S130" s="8">
        <f t="shared" si="11"/>
        <v>0.13683879883776617</v>
      </c>
      <c r="T130" s="8">
        <f t="shared" si="12"/>
        <v>0.28691981271553069</v>
      </c>
      <c r="U130" s="8">
        <f t="shared" si="13"/>
        <v>5.9798234203839361E-2</v>
      </c>
      <c r="V130" s="8">
        <f t="shared" si="15"/>
        <v>0.16787321378926268</v>
      </c>
      <c r="W130" s="8">
        <f t="shared" si="16"/>
        <v>0.20344875544178809</v>
      </c>
      <c r="X130" s="8">
        <f t="shared" si="14"/>
        <v>9.0065368046619465E-2</v>
      </c>
      <c r="Y130" s="8">
        <f t="shared" si="17"/>
        <v>0.12617227228080541</v>
      </c>
    </row>
    <row r="131" spans="1:25">
      <c r="A131" s="1">
        <v>40391</v>
      </c>
      <c r="B131" s="2">
        <f t="shared" si="9"/>
        <v>8</v>
      </c>
      <c r="C131" s="2">
        <f t="shared" si="10"/>
        <v>2010</v>
      </c>
      <c r="D131" s="3" t="s">
        <v>76</v>
      </c>
      <c r="E131" s="5">
        <v>4218.8214149999994</v>
      </c>
      <c r="F131" s="5">
        <v>79.969243000000006</v>
      </c>
      <c r="G131" s="5"/>
      <c r="H131" s="5">
        <v>5478.3899999999994</v>
      </c>
      <c r="I131" s="5">
        <v>9777.1806579999993</v>
      </c>
      <c r="J131" s="5">
        <v>10524.029999999999</v>
      </c>
      <c r="K131" s="5">
        <v>20301.210657999996</v>
      </c>
      <c r="L131" s="5">
        <v>1474.7543950000002</v>
      </c>
      <c r="M131" s="5">
        <v>383.96022699999997</v>
      </c>
      <c r="N131" s="5">
        <v>648.85</v>
      </c>
      <c r="O131" s="5">
        <v>6806.3552799999998</v>
      </c>
      <c r="P131" s="5">
        <v>1.4364781525186561</v>
      </c>
      <c r="Q131" s="5">
        <v>2.9826845386184422</v>
      </c>
      <c r="R131" s="6">
        <f>+VLOOKUP(YEAR(A131),PIB!$A$1:$C$22,3,0)</f>
        <v>69555.366999999998</v>
      </c>
      <c r="S131" s="8">
        <f t="shared" si="11"/>
        <v>0.14056687614055721</v>
      </c>
      <c r="T131" s="8">
        <f t="shared" si="12"/>
        <v>0.29187123199278059</v>
      </c>
      <c r="U131" s="8">
        <f t="shared" si="13"/>
        <v>6.0654146429850619E-2</v>
      </c>
      <c r="V131" s="8">
        <f t="shared" si="15"/>
        <v>0.19212199537634844</v>
      </c>
      <c r="W131" s="8">
        <f t="shared" si="16"/>
        <v>0.21252267699678118</v>
      </c>
      <c r="X131" s="8">
        <f t="shared" si="14"/>
        <v>0.10280672270577007</v>
      </c>
      <c r="Y131" s="8">
        <f t="shared" si="17"/>
        <v>0.12617227228080541</v>
      </c>
    </row>
    <row r="132" spans="1:25">
      <c r="A132" s="1">
        <v>40422</v>
      </c>
      <c r="B132" s="2">
        <f t="shared" ref="B132:B195" si="18">+MONTH(A132)</f>
        <v>9</v>
      </c>
      <c r="C132" s="2">
        <f t="shared" ref="C132:C195" si="19">+YEAR(A132)</f>
        <v>2010</v>
      </c>
      <c r="D132" s="3" t="s">
        <v>76</v>
      </c>
      <c r="E132" s="5">
        <v>4191.9238560000003</v>
      </c>
      <c r="F132" s="5">
        <v>81.264515000000003</v>
      </c>
      <c r="G132" s="5"/>
      <c r="H132" s="5">
        <v>5522.67</v>
      </c>
      <c r="I132" s="5">
        <v>9795.8583710000003</v>
      </c>
      <c r="J132" s="5">
        <v>10548.800000000001</v>
      </c>
      <c r="K132" s="5">
        <v>20344.658371000001</v>
      </c>
      <c r="L132" s="5">
        <v>1494.392572</v>
      </c>
      <c r="M132" s="5">
        <v>684.82578599999999</v>
      </c>
      <c r="N132" s="5">
        <v>626.29</v>
      </c>
      <c r="O132" s="5">
        <v>7078.6967290000002</v>
      </c>
      <c r="P132" s="5">
        <v>1.3838505513124095</v>
      </c>
      <c r="Q132" s="5">
        <v>2.8740683701919334</v>
      </c>
      <c r="R132" s="6">
        <f>+VLOOKUP(YEAR(A132),PIB!$A$1:$C$22,3,0)</f>
        <v>69555.366999999998</v>
      </c>
      <c r="S132" s="8">
        <f t="shared" si="11"/>
        <v>0.14083540628863334</v>
      </c>
      <c r="T132" s="8">
        <f t="shared" si="12"/>
        <v>0.29249588131710963</v>
      </c>
      <c r="U132" s="8">
        <f t="shared" si="13"/>
        <v>6.0267439261732315E-2</v>
      </c>
      <c r="V132" s="8">
        <f t="shared" si="15"/>
        <v>0.21996035594081964</v>
      </c>
      <c r="W132" s="8">
        <f t="shared" si="16"/>
        <v>0.22438524879087596</v>
      </c>
      <c r="X132" s="8">
        <f t="shared" si="14"/>
        <v>0.11781922750702911</v>
      </c>
      <c r="Y132" s="8">
        <f t="shared" si="17"/>
        <v>0.12617227228080541</v>
      </c>
    </row>
    <row r="133" spans="1:25">
      <c r="A133" s="1">
        <v>40452</v>
      </c>
      <c r="B133" s="2">
        <f t="shared" si="18"/>
        <v>10</v>
      </c>
      <c r="C133" s="2">
        <f t="shared" si="19"/>
        <v>2010</v>
      </c>
      <c r="D133" s="3" t="s">
        <v>77</v>
      </c>
      <c r="E133" s="5">
        <v>4325.1885190000003</v>
      </c>
      <c r="F133" s="5">
        <v>81.299612999999994</v>
      </c>
      <c r="G133" s="5"/>
      <c r="H133" s="5">
        <v>5570.34</v>
      </c>
      <c r="I133" s="5">
        <v>9976.8281320000006</v>
      </c>
      <c r="J133" s="5">
        <v>10689.420000000002</v>
      </c>
      <c r="K133" s="5">
        <v>20666.248132000001</v>
      </c>
      <c r="L133" s="5">
        <v>1795.1900519999999</v>
      </c>
      <c r="M133" s="5">
        <v>516.76512300000002</v>
      </c>
      <c r="N133" s="5">
        <v>648.88</v>
      </c>
      <c r="O133" s="5">
        <v>7367.3233070000006</v>
      </c>
      <c r="P133" s="5">
        <v>1.3541998520033185</v>
      </c>
      <c r="Q133" s="5">
        <v>2.8051230101934221</v>
      </c>
      <c r="R133" s="6">
        <f>+VLOOKUP(YEAR(A133),PIB!$A$1:$C$22,3,0)</f>
        <v>69555.366999999998</v>
      </c>
      <c r="S133" s="8">
        <f t="shared" ref="S133:S196" si="20">+I133/R133</f>
        <v>0.14343721501749823</v>
      </c>
      <c r="T133" s="8">
        <f t="shared" ref="T133:T196" si="21">+K133/R133</f>
        <v>0.29711938881725691</v>
      </c>
      <c r="U133" s="8">
        <f t="shared" ref="U133:U196" si="22">+E133/R133</f>
        <v>6.2183390089797098E-2</v>
      </c>
      <c r="V133" s="8">
        <f t="shared" si="15"/>
        <v>0.21822463550980253</v>
      </c>
      <c r="W133" s="8">
        <f t="shared" si="16"/>
        <v>0.20991982464305914</v>
      </c>
      <c r="X133" s="8">
        <f t="shared" si="14"/>
        <v>0.11063793979784231</v>
      </c>
      <c r="Y133" s="8">
        <f t="shared" si="17"/>
        <v>0.12617227228080541</v>
      </c>
    </row>
    <row r="134" spans="1:25">
      <c r="A134" s="1">
        <v>40483</v>
      </c>
      <c r="B134" s="2">
        <f t="shared" si="18"/>
        <v>11</v>
      </c>
      <c r="C134" s="2">
        <f t="shared" si="19"/>
        <v>2010</v>
      </c>
      <c r="D134" s="3" t="s">
        <v>77</v>
      </c>
      <c r="E134" s="5">
        <v>4222.6094990000001</v>
      </c>
      <c r="F134" s="5">
        <v>81.761841000000004</v>
      </c>
      <c r="G134" s="5"/>
      <c r="H134" s="5">
        <v>5852.2999999999993</v>
      </c>
      <c r="I134" s="5">
        <v>10156.671339999999</v>
      </c>
      <c r="J134" s="5">
        <v>10843.490000000002</v>
      </c>
      <c r="K134" s="5">
        <v>21000.161339999999</v>
      </c>
      <c r="L134" s="5">
        <v>1625.1285879999998</v>
      </c>
      <c r="M134" s="5">
        <v>725.01414299999999</v>
      </c>
      <c r="N134" s="5">
        <v>629.92999999999995</v>
      </c>
      <c r="O134" s="5">
        <v>7284.4440709999999</v>
      </c>
      <c r="P134" s="5">
        <v>1.3942960150431498</v>
      </c>
      <c r="Q134" s="5">
        <v>2.8828776959937756</v>
      </c>
      <c r="R134" s="6">
        <f>+VLOOKUP(YEAR(A134),PIB!$A$1:$C$22,3,0)</f>
        <v>69555.366999999998</v>
      </c>
      <c r="S134" s="8">
        <f t="shared" si="20"/>
        <v>0.14602282725357482</v>
      </c>
      <c r="T134" s="8">
        <f t="shared" si="21"/>
        <v>0.30192007095584728</v>
      </c>
      <c r="U134" s="8">
        <f t="shared" si="22"/>
        <v>6.0708607849053547E-2</v>
      </c>
      <c r="V134" s="8">
        <f t="shared" si="15"/>
        <v>0.177895243269522</v>
      </c>
      <c r="W134" s="8">
        <f t="shared" si="16"/>
        <v>0.20357048911430242</v>
      </c>
      <c r="X134" s="8">
        <f t="shared" si="14"/>
        <v>7.7662626552188474E-2</v>
      </c>
      <c r="Y134" s="8">
        <f t="shared" si="17"/>
        <v>0.12617227228080541</v>
      </c>
    </row>
    <row r="135" spans="1:25">
      <c r="A135" s="1">
        <v>40513</v>
      </c>
      <c r="B135" s="2">
        <f t="shared" si="18"/>
        <v>12</v>
      </c>
      <c r="C135" s="2">
        <f t="shared" si="19"/>
        <v>2010</v>
      </c>
      <c r="D135" s="3" t="s">
        <v>77</v>
      </c>
      <c r="E135" s="5">
        <v>4545.3839959999996</v>
      </c>
      <c r="F135" s="5">
        <v>82.432862</v>
      </c>
      <c r="G135" s="5"/>
      <c r="H135" s="5">
        <v>6148.33</v>
      </c>
      <c r="I135" s="5">
        <v>10776.146858</v>
      </c>
      <c r="J135" s="5">
        <v>11413.22</v>
      </c>
      <c r="K135" s="5">
        <v>22189.366858000001</v>
      </c>
      <c r="L135" s="5">
        <v>1606.7281529999998</v>
      </c>
      <c r="M135" s="5">
        <v>519.19564600000001</v>
      </c>
      <c r="N135" s="5">
        <v>677.2</v>
      </c>
      <c r="O135" s="5">
        <v>7430.9406569999992</v>
      </c>
      <c r="P135" s="5">
        <v>1.4501726437350557</v>
      </c>
      <c r="Q135" s="5">
        <v>2.9860777904473585</v>
      </c>
      <c r="R135" s="6">
        <f>+VLOOKUP(YEAR(A135),PIB!$A$1:$C$22,3,0)</f>
        <v>69555.366999999998</v>
      </c>
      <c r="S135" s="8">
        <f t="shared" si="20"/>
        <v>0.15492904894024928</v>
      </c>
      <c r="T135" s="8">
        <f t="shared" si="21"/>
        <v>0.31901732123705134</v>
      </c>
      <c r="U135" s="8">
        <f t="shared" si="22"/>
        <v>6.5349148341061869E-2</v>
      </c>
      <c r="V135" s="8">
        <f t="shared" si="15"/>
        <v>0.17009058169818059</v>
      </c>
      <c r="W135" s="8">
        <f t="shared" si="16"/>
        <v>0.19371740064445286</v>
      </c>
      <c r="X135" s="8">
        <f t="shared" si="14"/>
        <v>7.4534923766109928E-2</v>
      </c>
      <c r="Y135" s="8">
        <f t="shared" si="17"/>
        <v>0.11253545003409005</v>
      </c>
    </row>
    <row r="136" spans="1:25">
      <c r="A136" s="1">
        <v>40544</v>
      </c>
      <c r="B136" s="2">
        <f t="shared" si="18"/>
        <v>1</v>
      </c>
      <c r="C136" s="2">
        <f t="shared" si="19"/>
        <v>2011</v>
      </c>
      <c r="D136" s="3" t="s">
        <v>78</v>
      </c>
      <c r="E136" s="5">
        <v>4338.0574349999997</v>
      </c>
      <c r="F136" s="5">
        <v>82.292036999999993</v>
      </c>
      <c r="G136" s="5"/>
      <c r="H136" s="5">
        <v>6022.1100000000006</v>
      </c>
      <c r="I136" s="5">
        <v>10442.459472</v>
      </c>
      <c r="J136" s="5">
        <v>11236.349999999999</v>
      </c>
      <c r="K136" s="5">
        <v>21678.809472000001</v>
      </c>
      <c r="L136" s="5">
        <v>1325.5540209999999</v>
      </c>
      <c r="M136" s="5">
        <v>363.93820699999998</v>
      </c>
      <c r="N136" s="5">
        <v>638.38</v>
      </c>
      <c r="O136" s="5">
        <v>6748.2217000000001</v>
      </c>
      <c r="P136" s="5">
        <v>1.5474387084822658</v>
      </c>
      <c r="Q136" s="5">
        <v>3.2125218221564951</v>
      </c>
      <c r="R136" s="6">
        <f>+VLOOKUP(YEAR(A136),PIB!$A$1:$C$22,3,0)</f>
        <v>79276.664000000004</v>
      </c>
      <c r="S136" s="8">
        <f t="shared" si="20"/>
        <v>0.13172173178225563</v>
      </c>
      <c r="T136" s="8">
        <f t="shared" si="21"/>
        <v>0.27345764034672299</v>
      </c>
      <c r="U136" s="8">
        <f t="shared" si="22"/>
        <v>5.4720484138939041E-2</v>
      </c>
      <c r="V136" s="8">
        <f t="shared" si="15"/>
        <v>0.16889629602314171</v>
      </c>
      <c r="W136" s="8">
        <f t="shared" si="16"/>
        <v>0.18087068278018692</v>
      </c>
      <c r="X136" s="8">
        <f t="shared" si="14"/>
        <v>8.8825710051594564E-2</v>
      </c>
      <c r="Y136" s="8">
        <f t="shared" si="17"/>
        <v>0.26802722585650862</v>
      </c>
    </row>
    <row r="137" spans="1:25">
      <c r="A137" s="1">
        <v>40575</v>
      </c>
      <c r="B137" s="2">
        <f t="shared" si="18"/>
        <v>2</v>
      </c>
      <c r="C137" s="2">
        <f t="shared" si="19"/>
        <v>2011</v>
      </c>
      <c r="D137" s="3" t="s">
        <v>78</v>
      </c>
      <c r="E137" s="5">
        <v>4327.3877179999999</v>
      </c>
      <c r="F137" s="5">
        <v>81.765212000000005</v>
      </c>
      <c r="G137" s="5"/>
      <c r="H137" s="5">
        <v>6130.6399999999994</v>
      </c>
      <c r="I137" s="5">
        <v>10539.79293</v>
      </c>
      <c r="J137" s="5">
        <v>11441.14</v>
      </c>
      <c r="K137" s="5">
        <v>21980.932929999999</v>
      </c>
      <c r="L137" s="5">
        <v>1490.3472920000002</v>
      </c>
      <c r="M137" s="5">
        <v>275.56992400000001</v>
      </c>
      <c r="N137" s="5">
        <v>662.95</v>
      </c>
      <c r="O137" s="5">
        <v>6838.0201460000008</v>
      </c>
      <c r="P137" s="5">
        <v>1.5413515469335675</v>
      </c>
      <c r="Q137" s="5">
        <v>3.2145171351766293</v>
      </c>
      <c r="R137" s="6">
        <f>+VLOOKUP(YEAR(A137),PIB!$A$1:$C$22,3,0)</f>
        <v>79276.664000000004</v>
      </c>
      <c r="S137" s="8">
        <f t="shared" si="20"/>
        <v>0.13294950112936132</v>
      </c>
      <c r="T137" s="8">
        <f t="shared" si="21"/>
        <v>0.27726864150085828</v>
      </c>
      <c r="U137" s="8">
        <f t="shared" si="22"/>
        <v>5.4585895768772506E-2</v>
      </c>
      <c r="V137" s="8">
        <f t="shared" si="15"/>
        <v>0.16591259762152322</v>
      </c>
      <c r="W137" s="8">
        <f t="shared" si="16"/>
        <v>0.18848224385824341</v>
      </c>
      <c r="X137" s="8">
        <f t="shared" si="14"/>
        <v>9.4302279135421996E-2</v>
      </c>
      <c r="Y137" s="8">
        <f t="shared" si="17"/>
        <v>0.26802722585650862</v>
      </c>
    </row>
    <row r="138" spans="1:25">
      <c r="A138" s="1">
        <v>40603</v>
      </c>
      <c r="B138" s="2">
        <f t="shared" si="18"/>
        <v>3</v>
      </c>
      <c r="C138" s="2">
        <f t="shared" si="19"/>
        <v>2011</v>
      </c>
      <c r="D138" s="3" t="s">
        <v>78</v>
      </c>
      <c r="E138" s="5">
        <v>4346.7500430000009</v>
      </c>
      <c r="F138" s="5">
        <v>81.680068000000006</v>
      </c>
      <c r="G138" s="5"/>
      <c r="H138" s="5">
        <v>6449.47</v>
      </c>
      <c r="I138" s="5">
        <v>10877.900111000001</v>
      </c>
      <c r="J138" s="5">
        <v>11848.839999999998</v>
      </c>
      <c r="K138" s="5">
        <v>22726.740110999999</v>
      </c>
      <c r="L138" s="5">
        <v>1779.9778870000002</v>
      </c>
      <c r="M138" s="5">
        <v>429.763599</v>
      </c>
      <c r="N138" s="5">
        <v>686.19</v>
      </c>
      <c r="O138" s="5">
        <v>7324.361597000001</v>
      </c>
      <c r="P138" s="5">
        <v>1.4851669960499356</v>
      </c>
      <c r="Q138" s="5">
        <v>3.1028970661837185</v>
      </c>
      <c r="R138" s="6">
        <f>+VLOOKUP(YEAR(A138),PIB!$A$1:$C$22,3,0)</f>
        <v>79276.664000000004</v>
      </c>
      <c r="S138" s="8">
        <f t="shared" si="20"/>
        <v>0.13721440285378306</v>
      </c>
      <c r="T138" s="8">
        <f t="shared" si="21"/>
        <v>0.28667629242068005</v>
      </c>
      <c r="U138" s="8">
        <f t="shared" si="22"/>
        <v>5.4830133152424285E-2</v>
      </c>
      <c r="V138" s="8">
        <f t="shared" si="15"/>
        <v>0.17521772690782433</v>
      </c>
      <c r="W138" s="8">
        <f t="shared" si="16"/>
        <v>0.20690394396828848</v>
      </c>
      <c r="X138" s="8">
        <f t="shared" si="14"/>
        <v>0.10682691463135208</v>
      </c>
      <c r="Y138" s="8">
        <f t="shared" si="17"/>
        <v>0.26802722585650862</v>
      </c>
    </row>
    <row r="139" spans="1:25">
      <c r="A139" s="1">
        <v>40634</v>
      </c>
      <c r="B139" s="2">
        <f t="shared" si="18"/>
        <v>4</v>
      </c>
      <c r="C139" s="2">
        <f t="shared" si="19"/>
        <v>2011</v>
      </c>
      <c r="D139" s="3" t="s">
        <v>75</v>
      </c>
      <c r="E139" s="5">
        <v>4477.1809440000006</v>
      </c>
      <c r="F139" s="5">
        <v>81.716566</v>
      </c>
      <c r="G139" s="5"/>
      <c r="H139" s="5">
        <v>6209.46</v>
      </c>
      <c r="I139" s="5">
        <v>10768.357510000002</v>
      </c>
      <c r="J139" s="5">
        <v>12376.499999999996</v>
      </c>
      <c r="K139" s="5">
        <v>23144.857509999998</v>
      </c>
      <c r="L139" s="5">
        <v>1907.020002</v>
      </c>
      <c r="M139" s="5">
        <v>575.64469799999995</v>
      </c>
      <c r="N139" s="5">
        <v>678.99</v>
      </c>
      <c r="O139" s="5">
        <v>7720.5522100000007</v>
      </c>
      <c r="P139" s="5">
        <v>1.3947651951698932</v>
      </c>
      <c r="Q139" s="5">
        <v>2.9978241038279303</v>
      </c>
      <c r="R139" s="6">
        <f>+VLOOKUP(YEAR(A139),PIB!$A$1:$C$22,3,0)</f>
        <v>79276.664000000004</v>
      </c>
      <c r="S139" s="8">
        <f t="shared" si="20"/>
        <v>0.13583262673616037</v>
      </c>
      <c r="T139" s="8">
        <f t="shared" si="21"/>
        <v>0.29195044723375341</v>
      </c>
      <c r="U139" s="8">
        <f t="shared" si="22"/>
        <v>5.6475395382429315E-2</v>
      </c>
      <c r="V139" s="8">
        <f t="shared" si="15"/>
        <v>0.16687762892713454</v>
      </c>
      <c r="W139" s="8">
        <f t="shared" si="16"/>
        <v>0.21049357690821391</v>
      </c>
      <c r="X139" s="8">
        <f t="shared" si="14"/>
        <v>0.11120889773382192</v>
      </c>
      <c r="Y139" s="8">
        <f t="shared" si="17"/>
        <v>0.26802722585650862</v>
      </c>
    </row>
    <row r="140" spans="1:25">
      <c r="A140" s="1">
        <v>40664</v>
      </c>
      <c r="B140" s="2">
        <f t="shared" si="18"/>
        <v>5</v>
      </c>
      <c r="C140" s="2">
        <f t="shared" si="19"/>
        <v>2011</v>
      </c>
      <c r="D140" s="3" t="s">
        <v>75</v>
      </c>
      <c r="E140" s="5">
        <v>4438.8800070000007</v>
      </c>
      <c r="F140" s="5">
        <v>82.093530000000001</v>
      </c>
      <c r="G140" s="5"/>
      <c r="H140" s="5">
        <v>6371.44</v>
      </c>
      <c r="I140" s="5">
        <v>10892.413537</v>
      </c>
      <c r="J140" s="5">
        <v>12438.890000000001</v>
      </c>
      <c r="K140" s="5">
        <v>23331.303537</v>
      </c>
      <c r="L140" s="5">
        <v>1694.5172700000003</v>
      </c>
      <c r="M140" s="5">
        <v>712.00763500000005</v>
      </c>
      <c r="N140" s="5">
        <v>747.8</v>
      </c>
      <c r="O140" s="5">
        <v>7675.2984420000012</v>
      </c>
      <c r="P140" s="5">
        <v>1.4191517918567991</v>
      </c>
      <c r="Q140" s="5">
        <v>3.039791053508587</v>
      </c>
      <c r="R140" s="6">
        <f>+VLOOKUP(YEAR(A140),PIB!$A$1:$C$22,3,0)</f>
        <v>79276.664000000004</v>
      </c>
      <c r="S140" s="8">
        <f t="shared" si="20"/>
        <v>0.13739747597098687</v>
      </c>
      <c r="T140" s="8">
        <f t="shared" si="21"/>
        <v>0.29430228720270063</v>
      </c>
      <c r="U140" s="8">
        <f t="shared" si="22"/>
        <v>5.5992265353143521E-2</v>
      </c>
      <c r="V140" s="8">
        <f t="shared" si="15"/>
        <v>0.16217941710756167</v>
      </c>
      <c r="W140" s="8">
        <f t="shared" si="16"/>
        <v>0.20611409674599845</v>
      </c>
      <c r="X140" s="8">
        <f t="shared" si="14"/>
        <v>8.8293730291011396E-2</v>
      </c>
      <c r="Y140" s="8">
        <f t="shared" si="17"/>
        <v>0.26802722585650862</v>
      </c>
    </row>
    <row r="141" spans="1:25">
      <c r="A141" s="1">
        <v>40695</v>
      </c>
      <c r="B141" s="2">
        <f t="shared" si="18"/>
        <v>6</v>
      </c>
      <c r="C141" s="2">
        <f t="shared" si="19"/>
        <v>2011</v>
      </c>
      <c r="D141" s="3" t="s">
        <v>75</v>
      </c>
      <c r="E141" s="5">
        <v>4561.0025660000001</v>
      </c>
      <c r="F141" s="5">
        <v>82.114227</v>
      </c>
      <c r="G141" s="5"/>
      <c r="H141" s="5">
        <v>6431.6900000000005</v>
      </c>
      <c r="I141" s="5">
        <v>11074.806793</v>
      </c>
      <c r="J141" s="5">
        <v>12631.44</v>
      </c>
      <c r="K141" s="5">
        <v>23706.246792999998</v>
      </c>
      <c r="L141" s="5">
        <v>1747.6103190000001</v>
      </c>
      <c r="M141" s="5">
        <v>506.38407599999999</v>
      </c>
      <c r="N141" s="5">
        <v>726.15</v>
      </c>
      <c r="O141" s="5">
        <v>7623.2611880000004</v>
      </c>
      <c r="P141" s="5">
        <v>1.4527649676273953</v>
      </c>
      <c r="Q141" s="5">
        <v>3.1097251174230656</v>
      </c>
      <c r="R141" s="6">
        <f>+VLOOKUP(YEAR(A141),PIB!$A$1:$C$22,3,0)</f>
        <v>79276.664000000004</v>
      </c>
      <c r="S141" s="8">
        <f t="shared" si="20"/>
        <v>0.13969819407385758</v>
      </c>
      <c r="T141" s="8">
        <f t="shared" si="21"/>
        <v>0.29903184111026665</v>
      </c>
      <c r="U141" s="8">
        <f t="shared" si="22"/>
        <v>5.753272572115295E-2</v>
      </c>
      <c r="V141" s="8">
        <f t="shared" si="15"/>
        <v>0.18439603036744678</v>
      </c>
      <c r="W141" s="8">
        <f t="shared" si="16"/>
        <v>0.21171349752121094</v>
      </c>
      <c r="X141" s="8">
        <f t="shared" si="14"/>
        <v>0.12196583663671778</v>
      </c>
      <c r="Y141" s="8">
        <f t="shared" si="17"/>
        <v>0.26802722585650862</v>
      </c>
    </row>
    <row r="142" spans="1:25">
      <c r="A142" s="1">
        <v>40725</v>
      </c>
      <c r="B142" s="2">
        <f t="shared" si="18"/>
        <v>7</v>
      </c>
      <c r="C142" s="2">
        <f t="shared" si="19"/>
        <v>2011</v>
      </c>
      <c r="D142" s="3" t="s">
        <v>76</v>
      </c>
      <c r="E142" s="5">
        <v>4662.6849929999998</v>
      </c>
      <c r="F142" s="5">
        <v>82.462857</v>
      </c>
      <c r="G142" s="5"/>
      <c r="H142" s="5">
        <v>6535.23</v>
      </c>
      <c r="I142" s="5">
        <v>11280.377850000001</v>
      </c>
      <c r="J142" s="5">
        <v>12927.14</v>
      </c>
      <c r="K142" s="5">
        <v>24207.51785</v>
      </c>
      <c r="L142" s="5">
        <v>1842.6250190000001</v>
      </c>
      <c r="M142" s="5">
        <v>423.47164900000001</v>
      </c>
      <c r="N142" s="5">
        <v>710.48</v>
      </c>
      <c r="O142" s="5">
        <v>7721.7245180000009</v>
      </c>
      <c r="P142" s="5">
        <v>1.4608625085891727</v>
      </c>
      <c r="Q142" s="5">
        <v>3.1349885370256612</v>
      </c>
      <c r="R142" s="6">
        <f>+VLOOKUP(YEAR(A142),PIB!$A$1:$C$22,3,0)</f>
        <v>79276.664000000004</v>
      </c>
      <c r="S142" s="8">
        <f t="shared" si="20"/>
        <v>0.14229127817487375</v>
      </c>
      <c r="T142" s="8">
        <f t="shared" si="21"/>
        <v>0.30535490052911407</v>
      </c>
      <c r="U142" s="8">
        <f t="shared" si="22"/>
        <v>5.881535319145114E-2</v>
      </c>
      <c r="V142" s="8">
        <f t="shared" si="15"/>
        <v>0.18517845326552096</v>
      </c>
      <c r="W142" s="8">
        <f t="shared" si="16"/>
        <v>0.21299518134736162</v>
      </c>
      <c r="X142" s="8">
        <f t="shared" si="14"/>
        <v>0.12102957327077957</v>
      </c>
      <c r="Y142" s="8">
        <f t="shared" si="17"/>
        <v>0.26802722585650862</v>
      </c>
    </row>
    <row r="143" spans="1:25">
      <c r="A143" s="1">
        <v>40756</v>
      </c>
      <c r="B143" s="2">
        <f t="shared" si="18"/>
        <v>8</v>
      </c>
      <c r="C143" s="2">
        <f t="shared" si="19"/>
        <v>2011</v>
      </c>
      <c r="D143" s="3" t="s">
        <v>76</v>
      </c>
      <c r="E143" s="5">
        <v>4665.1856040000002</v>
      </c>
      <c r="F143" s="5">
        <v>82.762439000000001</v>
      </c>
      <c r="G143" s="5"/>
      <c r="H143" s="5">
        <v>6583.85</v>
      </c>
      <c r="I143" s="5">
        <v>11331.798043000001</v>
      </c>
      <c r="J143" s="5">
        <v>13176.23</v>
      </c>
      <c r="K143" s="5">
        <v>24508.028042999998</v>
      </c>
      <c r="L143" s="5">
        <v>1837.0134539999999</v>
      </c>
      <c r="M143" s="5">
        <v>527.871038</v>
      </c>
      <c r="N143" s="5">
        <v>749.08</v>
      </c>
      <c r="O143" s="5">
        <v>7861.9125350000004</v>
      </c>
      <c r="P143" s="5">
        <v>1.4413538681017646</v>
      </c>
      <c r="Q143" s="5">
        <v>3.1173112056251076</v>
      </c>
      <c r="R143" s="6">
        <f>+VLOOKUP(YEAR(A143),PIB!$A$1:$C$22,3,0)</f>
        <v>79276.664000000004</v>
      </c>
      <c r="S143" s="8">
        <f t="shared" si="20"/>
        <v>0.14293989518781972</v>
      </c>
      <c r="T143" s="8">
        <f t="shared" si="21"/>
        <v>0.30914555187387799</v>
      </c>
      <c r="U143" s="8">
        <f t="shared" si="22"/>
        <v>5.8846896029832937E-2</v>
      </c>
      <c r="V143" s="8">
        <f t="shared" si="15"/>
        <v>0.15900467009658503</v>
      </c>
      <c r="W143" s="8">
        <f t="shared" si="16"/>
        <v>0.20722002524229977</v>
      </c>
      <c r="X143" s="8">
        <f t="shared" si="14"/>
        <v>0.10580305376590604</v>
      </c>
      <c r="Y143" s="8">
        <f t="shared" si="17"/>
        <v>0.26802722585650862</v>
      </c>
    </row>
    <row r="144" spans="1:25">
      <c r="A144" s="1">
        <v>40787</v>
      </c>
      <c r="B144" s="2">
        <f t="shared" si="18"/>
        <v>9</v>
      </c>
      <c r="C144" s="2">
        <f t="shared" si="19"/>
        <v>2011</v>
      </c>
      <c r="D144" s="3" t="s">
        <v>76</v>
      </c>
      <c r="E144" s="5">
        <v>4742.9395249999998</v>
      </c>
      <c r="F144" s="5">
        <v>82.841513000000006</v>
      </c>
      <c r="G144" s="5"/>
      <c r="H144" s="5">
        <v>6408.5</v>
      </c>
      <c r="I144" s="5">
        <v>11234.281038000001</v>
      </c>
      <c r="J144" s="5">
        <v>13614.42</v>
      </c>
      <c r="K144" s="5">
        <v>24848.701037999999</v>
      </c>
      <c r="L144" s="5">
        <v>1833.5796150000003</v>
      </c>
      <c r="M144" s="5">
        <v>522.08511699999997</v>
      </c>
      <c r="N144" s="5">
        <v>703.9</v>
      </c>
      <c r="O144" s="5">
        <v>7885.3457699999999</v>
      </c>
      <c r="P144" s="5">
        <v>1.4247036674968789</v>
      </c>
      <c r="Q144" s="5">
        <v>3.1512506569512171</v>
      </c>
      <c r="R144" s="6">
        <f>+VLOOKUP(YEAR(A144),PIB!$A$1:$C$22,3,0)</f>
        <v>79276.664000000004</v>
      </c>
      <c r="S144" s="8">
        <f t="shared" si="20"/>
        <v>0.14170981056922374</v>
      </c>
      <c r="T144" s="8">
        <f t="shared" si="21"/>
        <v>0.31344281891074527</v>
      </c>
      <c r="U144" s="8">
        <f t="shared" si="22"/>
        <v>5.9827688069719984E-2</v>
      </c>
      <c r="V144" s="8">
        <f t="shared" si="15"/>
        <v>0.14683987992908887</v>
      </c>
      <c r="W144" s="8">
        <f t="shared" si="16"/>
        <v>0.22138698939374768</v>
      </c>
      <c r="X144" s="8">
        <f t="shared" ref="X144:X207" si="23">+E144/E132-1</f>
        <v>0.13144696514735532</v>
      </c>
      <c r="Y144" s="8">
        <f t="shared" si="17"/>
        <v>0.26802722585650862</v>
      </c>
    </row>
    <row r="145" spans="1:25">
      <c r="A145" s="1">
        <v>40817</v>
      </c>
      <c r="B145" s="2">
        <f t="shared" si="18"/>
        <v>10</v>
      </c>
      <c r="C145" s="2">
        <f t="shared" si="19"/>
        <v>2011</v>
      </c>
      <c r="D145" s="3" t="s">
        <v>77</v>
      </c>
      <c r="E145" s="5">
        <v>4792.1151570000002</v>
      </c>
      <c r="F145" s="5">
        <v>83.414454000000006</v>
      </c>
      <c r="G145" s="5"/>
      <c r="H145" s="5">
        <v>6417.2800000000007</v>
      </c>
      <c r="I145" s="5">
        <v>11292.809611000001</v>
      </c>
      <c r="J145" s="5">
        <v>13780.94</v>
      </c>
      <c r="K145" s="5">
        <v>25073.749610999999</v>
      </c>
      <c r="L145" s="5">
        <v>1754.1107979999999</v>
      </c>
      <c r="M145" s="5">
        <v>605.93648499999995</v>
      </c>
      <c r="N145" s="5">
        <v>799.21</v>
      </c>
      <c r="O145" s="5">
        <v>8034.7868939999998</v>
      </c>
      <c r="P145" s="5">
        <v>1.4054896240537429</v>
      </c>
      <c r="Q145" s="5">
        <v>3.1206489906687995</v>
      </c>
      <c r="R145" s="6">
        <f>+VLOOKUP(YEAR(A145),PIB!$A$1:$C$22,3,0)</f>
        <v>79276.664000000004</v>
      </c>
      <c r="S145" s="8">
        <f t="shared" si="20"/>
        <v>0.14244809306052536</v>
      </c>
      <c r="T145" s="8">
        <f t="shared" si="21"/>
        <v>0.3162815934207322</v>
      </c>
      <c r="U145" s="8">
        <f t="shared" si="22"/>
        <v>6.0447992072421207E-2</v>
      </c>
      <c r="V145" s="8">
        <f t="shared" ref="V145:V208" si="24">+I145/I133-1</f>
        <v>0.13190379362946802</v>
      </c>
      <c r="W145" s="8">
        <f t="shared" ref="W145:W208" si="25">+K145/K133-1</f>
        <v>0.21327051968254174</v>
      </c>
      <c r="X145" s="8">
        <f t="shared" si="23"/>
        <v>0.10795521072638814</v>
      </c>
      <c r="Y145" s="8">
        <f t="shared" si="17"/>
        <v>0.26802722585650862</v>
      </c>
    </row>
    <row r="146" spans="1:25">
      <c r="A146" s="1">
        <v>40848</v>
      </c>
      <c r="B146" s="2">
        <f t="shared" si="18"/>
        <v>11</v>
      </c>
      <c r="C146" s="2">
        <f t="shared" si="19"/>
        <v>2011</v>
      </c>
      <c r="D146" s="3" t="s">
        <v>77</v>
      </c>
      <c r="E146" s="5">
        <v>4777.2188590000005</v>
      </c>
      <c r="F146" s="5">
        <v>82.813535999999999</v>
      </c>
      <c r="G146" s="5"/>
      <c r="H146" s="5">
        <v>6383.74</v>
      </c>
      <c r="I146" s="5">
        <v>11243.772395</v>
      </c>
      <c r="J146" s="5">
        <v>13714.86</v>
      </c>
      <c r="K146" s="5">
        <v>24958.632395000001</v>
      </c>
      <c r="L146" s="5">
        <v>1521.8083799999999</v>
      </c>
      <c r="M146" s="5">
        <v>816.22078299999998</v>
      </c>
      <c r="N146" s="5">
        <v>773.84</v>
      </c>
      <c r="O146" s="5">
        <v>7971.9015580000005</v>
      </c>
      <c r="P146" s="5">
        <v>1.4104253938906954</v>
      </c>
      <c r="Q146" s="5">
        <v>3.1308254640893547</v>
      </c>
      <c r="R146" s="6">
        <f>+VLOOKUP(YEAR(A146),PIB!$A$1:$C$22,3,0)</f>
        <v>79276.664000000004</v>
      </c>
      <c r="S146" s="8">
        <f t="shared" si="20"/>
        <v>0.14182953504451196</v>
      </c>
      <c r="T146" s="8">
        <f t="shared" si="21"/>
        <v>0.31482949881695321</v>
      </c>
      <c r="U146" s="8">
        <f t="shared" si="22"/>
        <v>6.0260089387716924E-2</v>
      </c>
      <c r="V146" s="8">
        <f t="shared" si="24"/>
        <v>0.10703320198209743</v>
      </c>
      <c r="W146" s="8">
        <f t="shared" si="25"/>
        <v>0.1884971734698111</v>
      </c>
      <c r="X146" s="8">
        <f t="shared" si="23"/>
        <v>0.13134280120653896</v>
      </c>
      <c r="Y146" s="8">
        <f t="shared" si="17"/>
        <v>0.26802722585650862</v>
      </c>
    </row>
    <row r="147" spans="1:25">
      <c r="A147" s="1">
        <v>40878</v>
      </c>
      <c r="B147" s="2">
        <f t="shared" si="18"/>
        <v>12</v>
      </c>
      <c r="C147" s="2">
        <f t="shared" si="19"/>
        <v>2011</v>
      </c>
      <c r="D147" s="3" t="s">
        <v>77</v>
      </c>
      <c r="E147" s="5">
        <v>5290.9794160000001</v>
      </c>
      <c r="F147" s="5">
        <v>83.197873999999999</v>
      </c>
      <c r="G147" s="5"/>
      <c r="H147" s="5">
        <v>6718.79</v>
      </c>
      <c r="I147" s="5">
        <v>12092.967290000001</v>
      </c>
      <c r="J147" s="5">
        <v>14464.010000000002</v>
      </c>
      <c r="K147" s="5">
        <v>26556.977290000003</v>
      </c>
      <c r="L147" s="5">
        <v>1594.7785430000001</v>
      </c>
      <c r="M147" s="5">
        <v>649.25622599999997</v>
      </c>
      <c r="N147" s="5">
        <v>773.52</v>
      </c>
      <c r="O147" s="5">
        <v>8391.7320590000018</v>
      </c>
      <c r="P147" s="5">
        <v>1.4410573651515102</v>
      </c>
      <c r="Q147" s="5">
        <v>3.1646598227022822</v>
      </c>
      <c r="R147" s="6">
        <f>+VLOOKUP(YEAR(A147),PIB!$A$1:$C$22,3,0)</f>
        <v>79276.664000000004</v>
      </c>
      <c r="S147" s="8">
        <f t="shared" si="20"/>
        <v>0.15254132401434045</v>
      </c>
      <c r="T147" s="8">
        <f t="shared" si="21"/>
        <v>0.33499110520089492</v>
      </c>
      <c r="U147" s="8">
        <f t="shared" si="22"/>
        <v>6.6740692014991956E-2</v>
      </c>
      <c r="V147" s="8">
        <f t="shared" si="24"/>
        <v>0.12219770659699369</v>
      </c>
      <c r="W147" s="8">
        <f t="shared" si="25"/>
        <v>0.19683348605439521</v>
      </c>
      <c r="X147" s="8">
        <f t="shared" si="23"/>
        <v>0.16403353834486478</v>
      </c>
      <c r="Y147" s="8">
        <f t="shared" si="17"/>
        <v>0.1397634347900143</v>
      </c>
    </row>
    <row r="148" spans="1:25">
      <c r="A148" s="1">
        <v>40909</v>
      </c>
      <c r="B148" s="2">
        <f t="shared" si="18"/>
        <v>1</v>
      </c>
      <c r="C148" s="2">
        <f t="shared" si="19"/>
        <v>2012</v>
      </c>
      <c r="D148" s="3" t="s">
        <v>78</v>
      </c>
      <c r="E148" s="5">
        <v>4958.153225</v>
      </c>
      <c r="F148" s="5">
        <v>83.402305999999996</v>
      </c>
      <c r="G148" s="5"/>
      <c r="H148" s="5">
        <v>6874.13</v>
      </c>
      <c r="I148" s="5">
        <v>11915.685530999999</v>
      </c>
      <c r="J148" s="5">
        <v>14412.779999999999</v>
      </c>
      <c r="K148" s="5">
        <v>26328.465530999998</v>
      </c>
      <c r="L148" s="5">
        <v>1699.2723390000001</v>
      </c>
      <c r="M148" s="5">
        <v>863.62241700000004</v>
      </c>
      <c r="N148" s="5">
        <v>731.84</v>
      </c>
      <c r="O148" s="5">
        <v>8336.2902869999998</v>
      </c>
      <c r="P148" s="5">
        <v>1.4293750722167</v>
      </c>
      <c r="Q148" s="5">
        <v>3.1582951918142577</v>
      </c>
      <c r="R148" s="6">
        <f>+VLOOKUP(YEAR(A148),PIB!$A$1:$C$22,3,0)</f>
        <v>87924.543999999994</v>
      </c>
      <c r="S148" s="8">
        <f t="shared" si="20"/>
        <v>0.13552172111350386</v>
      </c>
      <c r="T148" s="8">
        <f t="shared" si="21"/>
        <v>0.29944386781238241</v>
      </c>
      <c r="U148" s="8">
        <f t="shared" si="22"/>
        <v>5.6391003005941097E-2</v>
      </c>
      <c r="V148" s="8">
        <f t="shared" si="24"/>
        <v>0.14108037124302464</v>
      </c>
      <c r="W148" s="8">
        <f t="shared" si="25"/>
        <v>0.2144793082390164</v>
      </c>
      <c r="X148" s="8">
        <f t="shared" si="23"/>
        <v>0.14294319503402342</v>
      </c>
      <c r="Y148" s="8">
        <f t="shared" si="17"/>
        <v>0.26409431496493996</v>
      </c>
    </row>
    <row r="149" spans="1:25">
      <c r="A149" s="1">
        <v>40940</v>
      </c>
      <c r="B149" s="2">
        <f t="shared" si="18"/>
        <v>2</v>
      </c>
      <c r="C149" s="2">
        <f t="shared" si="19"/>
        <v>2012</v>
      </c>
      <c r="D149" s="3" t="s">
        <v>78</v>
      </c>
      <c r="E149" s="5">
        <v>4922.1882270000006</v>
      </c>
      <c r="F149" s="5">
        <v>83.006349</v>
      </c>
      <c r="G149" s="5"/>
      <c r="H149" s="5">
        <v>6890.5499999999993</v>
      </c>
      <c r="I149" s="5">
        <v>11895.744576000001</v>
      </c>
      <c r="J149" s="5">
        <v>14836.300000000001</v>
      </c>
      <c r="K149" s="5">
        <v>26732.044576</v>
      </c>
      <c r="L149" s="5">
        <v>1706.5278949999999</v>
      </c>
      <c r="M149" s="5">
        <v>697.023415</v>
      </c>
      <c r="N149" s="5">
        <v>808.32</v>
      </c>
      <c r="O149" s="5">
        <v>8217.0658860000003</v>
      </c>
      <c r="P149" s="5">
        <v>1.4476876224477677</v>
      </c>
      <c r="Q149" s="5">
        <v>3.2532347856118919</v>
      </c>
      <c r="R149" s="6">
        <f>+VLOOKUP(YEAR(A149),PIB!$A$1:$C$22,3,0)</f>
        <v>87924.543999999994</v>
      </c>
      <c r="S149" s="8">
        <f t="shared" si="20"/>
        <v>0.13529492488468295</v>
      </c>
      <c r="T149" s="8">
        <f t="shared" si="21"/>
        <v>0.30403392909265475</v>
      </c>
      <c r="U149" s="8">
        <f t="shared" si="22"/>
        <v>5.5981959110302591E-2</v>
      </c>
      <c r="V149" s="8">
        <f t="shared" si="24"/>
        <v>0.12865069124275497</v>
      </c>
      <c r="W149" s="8">
        <f t="shared" si="25"/>
        <v>0.21614695159346908</v>
      </c>
      <c r="X149" s="8">
        <f t="shared" si="23"/>
        <v>0.13745024660625993</v>
      </c>
      <c r="Y149" s="8">
        <f t="shared" si="17"/>
        <v>0.26409431496493996</v>
      </c>
    </row>
    <row r="150" spans="1:25">
      <c r="A150" s="1">
        <v>40969</v>
      </c>
      <c r="B150" s="2">
        <f t="shared" si="18"/>
        <v>3</v>
      </c>
      <c r="C150" s="2">
        <f t="shared" si="19"/>
        <v>2012</v>
      </c>
      <c r="D150" s="3" t="s">
        <v>78</v>
      </c>
      <c r="E150" s="5">
        <v>5060.4835190000003</v>
      </c>
      <c r="F150" s="5">
        <v>82.884367999999995</v>
      </c>
      <c r="G150" s="5"/>
      <c r="H150" s="5">
        <v>7300.46</v>
      </c>
      <c r="I150" s="5">
        <v>12443.827886999999</v>
      </c>
      <c r="J150" s="5">
        <v>15103.009999999998</v>
      </c>
      <c r="K150" s="5">
        <v>27546.837886999998</v>
      </c>
      <c r="L150" s="5">
        <v>1910.4775009999998</v>
      </c>
      <c r="M150" s="5">
        <v>755.39812300000006</v>
      </c>
      <c r="N150" s="5">
        <v>733.65</v>
      </c>
      <c r="O150" s="5">
        <v>8542.8935110000002</v>
      </c>
      <c r="P150" s="5">
        <v>1.4566291703129717</v>
      </c>
      <c r="Q150" s="5">
        <v>3.2245325136653218</v>
      </c>
      <c r="R150" s="6">
        <f>+VLOOKUP(YEAR(A150),PIB!$A$1:$C$22,3,0)</f>
        <v>87924.543999999994</v>
      </c>
      <c r="S150" s="8">
        <f t="shared" si="20"/>
        <v>0.14152848932602938</v>
      </c>
      <c r="T150" s="8">
        <f t="shared" si="21"/>
        <v>0.31330088998812433</v>
      </c>
      <c r="U150" s="8">
        <f t="shared" si="22"/>
        <v>5.7554845197718633E-2</v>
      </c>
      <c r="V150" s="8">
        <f t="shared" si="24"/>
        <v>0.14395496925150963</v>
      </c>
      <c r="W150" s="8">
        <f t="shared" si="25"/>
        <v>0.21208927248070286</v>
      </c>
      <c r="X150" s="8">
        <f t="shared" si="23"/>
        <v>0.1641993371920234</v>
      </c>
      <c r="Y150" s="8">
        <f t="shared" si="17"/>
        <v>0.26409431496493996</v>
      </c>
    </row>
    <row r="151" spans="1:25">
      <c r="A151" s="1">
        <v>41000</v>
      </c>
      <c r="B151" s="2">
        <f t="shared" si="18"/>
        <v>4</v>
      </c>
      <c r="C151" s="2">
        <f t="shared" si="19"/>
        <v>2012</v>
      </c>
      <c r="D151" s="3" t="s">
        <v>75</v>
      </c>
      <c r="E151" s="5">
        <v>5211.7884640000002</v>
      </c>
      <c r="F151" s="5">
        <v>82.539484000000002</v>
      </c>
      <c r="G151" s="5"/>
      <c r="H151" s="5">
        <v>7003.6900000000005</v>
      </c>
      <c r="I151" s="5">
        <v>12298.017948000001</v>
      </c>
      <c r="J151" s="5">
        <v>15374.52</v>
      </c>
      <c r="K151" s="5">
        <v>27672.537948000001</v>
      </c>
      <c r="L151" s="5">
        <v>1639.7875690000003</v>
      </c>
      <c r="M151" s="5">
        <v>579.69317799999999</v>
      </c>
      <c r="N151" s="5">
        <v>803.57</v>
      </c>
      <c r="O151" s="5">
        <v>8317.3786949999994</v>
      </c>
      <c r="P151" s="5">
        <v>1.4785930037540513</v>
      </c>
      <c r="Q151" s="5">
        <v>3.3270744260611069</v>
      </c>
      <c r="R151" s="6">
        <f>+VLOOKUP(YEAR(A151),PIB!$A$1:$C$22,3,0)</f>
        <v>87924.543999999994</v>
      </c>
      <c r="S151" s="8">
        <f t="shared" si="20"/>
        <v>0.13987013623863664</v>
      </c>
      <c r="T151" s="8">
        <f t="shared" si="21"/>
        <v>0.31473052561978604</v>
      </c>
      <c r="U151" s="8">
        <f t="shared" si="22"/>
        <v>5.9275695123309373E-2</v>
      </c>
      <c r="V151" s="8">
        <f t="shared" si="24"/>
        <v>0.14205141653028175</v>
      </c>
      <c r="W151" s="8">
        <f t="shared" si="25"/>
        <v>0.19562360390612765</v>
      </c>
      <c r="X151" s="8">
        <f t="shared" si="23"/>
        <v>0.16407813961248729</v>
      </c>
      <c r="Y151" s="8">
        <f t="shared" si="17"/>
        <v>0.26409431496493996</v>
      </c>
    </row>
    <row r="152" spans="1:25">
      <c r="A152" s="1">
        <v>41030</v>
      </c>
      <c r="B152" s="2">
        <f t="shared" si="18"/>
        <v>5</v>
      </c>
      <c r="C152" s="2">
        <f t="shared" si="19"/>
        <v>2012</v>
      </c>
      <c r="D152" s="3" t="s">
        <v>75</v>
      </c>
      <c r="E152" s="5">
        <v>5206.3146860000006</v>
      </c>
      <c r="F152" s="5">
        <v>83.258436000000003</v>
      </c>
      <c r="G152" s="5"/>
      <c r="H152" s="5">
        <v>7247.7</v>
      </c>
      <c r="I152" s="5">
        <v>12537.273122000001</v>
      </c>
      <c r="J152" s="5">
        <v>15622.009999999998</v>
      </c>
      <c r="K152" s="5">
        <v>28159.283122000001</v>
      </c>
      <c r="L152" s="5">
        <v>1654.3633790000001</v>
      </c>
      <c r="M152" s="5">
        <v>644.08695599999999</v>
      </c>
      <c r="N152" s="5">
        <v>820.05</v>
      </c>
      <c r="O152" s="5">
        <v>8408.0734570000004</v>
      </c>
      <c r="P152" s="5">
        <v>1.4910993803892501</v>
      </c>
      <c r="Q152" s="5">
        <v>3.349076725603112</v>
      </c>
      <c r="R152" s="6">
        <f>+VLOOKUP(YEAR(A152),PIB!$A$1:$C$22,3,0)</f>
        <v>87924.543999999994</v>
      </c>
      <c r="S152" s="8">
        <f t="shared" si="20"/>
        <v>0.14259127828971171</v>
      </c>
      <c r="T152" s="8">
        <f t="shared" si="21"/>
        <v>0.32026646759748906</v>
      </c>
      <c r="U152" s="8">
        <f t="shared" si="22"/>
        <v>5.9213439719403051E-2</v>
      </c>
      <c r="V152" s="8">
        <f t="shared" si="24"/>
        <v>0.15100965267363775</v>
      </c>
      <c r="W152" s="8">
        <f t="shared" si="25"/>
        <v>0.20693141201234377</v>
      </c>
      <c r="X152" s="8">
        <f t="shared" si="23"/>
        <v>0.1728892598560392</v>
      </c>
      <c r="Y152" s="8">
        <f t="shared" si="17"/>
        <v>0.26409431496493996</v>
      </c>
    </row>
    <row r="153" spans="1:25">
      <c r="A153" s="1">
        <v>41061</v>
      </c>
      <c r="B153" s="2">
        <f t="shared" si="18"/>
        <v>6</v>
      </c>
      <c r="C153" s="2">
        <f t="shared" si="19"/>
        <v>2012</v>
      </c>
      <c r="D153" s="3" t="s">
        <v>75</v>
      </c>
      <c r="E153" s="5">
        <v>5255.8123570000007</v>
      </c>
      <c r="F153" s="5">
        <v>83.414597000000001</v>
      </c>
      <c r="G153" s="5"/>
      <c r="H153" s="5">
        <v>7084.4699999999993</v>
      </c>
      <c r="I153" s="5">
        <v>12423.696953999999</v>
      </c>
      <c r="J153" s="5">
        <v>15796.53</v>
      </c>
      <c r="K153" s="5">
        <v>28220.226953999998</v>
      </c>
      <c r="L153" s="5">
        <v>1830.3942030000001</v>
      </c>
      <c r="M153" s="5">
        <v>654.479285</v>
      </c>
      <c r="N153" s="5">
        <v>760.16</v>
      </c>
      <c r="O153" s="5">
        <v>8584.2604420000007</v>
      </c>
      <c r="P153" s="5">
        <v>1.4472646814412669</v>
      </c>
      <c r="Q153" s="5">
        <v>3.2874383465729422</v>
      </c>
      <c r="R153" s="6">
        <f>+VLOOKUP(YEAR(A153),PIB!$A$1:$C$22,3,0)</f>
        <v>87924.543999999994</v>
      </c>
      <c r="S153" s="8">
        <f t="shared" si="20"/>
        <v>0.1412995324036028</v>
      </c>
      <c r="T153" s="8">
        <f t="shared" si="21"/>
        <v>0.32095960547716917</v>
      </c>
      <c r="U153" s="8">
        <f t="shared" si="22"/>
        <v>5.9776395962883824E-2</v>
      </c>
      <c r="V153" s="8">
        <f t="shared" si="24"/>
        <v>0.12179807613913285</v>
      </c>
      <c r="W153" s="8">
        <f t="shared" si="25"/>
        <v>0.19041310927096622</v>
      </c>
      <c r="X153" s="8">
        <f t="shared" si="23"/>
        <v>0.15233707522540363</v>
      </c>
      <c r="Y153" s="8">
        <f t="shared" si="17"/>
        <v>0.26409431496493996</v>
      </c>
    </row>
    <row r="154" spans="1:25">
      <c r="A154" s="1">
        <v>41091</v>
      </c>
      <c r="B154" s="2">
        <f t="shared" si="18"/>
        <v>7</v>
      </c>
      <c r="C154" s="2">
        <f t="shared" si="19"/>
        <v>2012</v>
      </c>
      <c r="D154" s="3" t="s">
        <v>76</v>
      </c>
      <c r="E154" s="5">
        <v>5373.0145820000007</v>
      </c>
      <c r="F154" s="5">
        <v>82.833945</v>
      </c>
      <c r="G154" s="5"/>
      <c r="H154" s="5">
        <v>6949.83</v>
      </c>
      <c r="I154" s="5">
        <v>12405.678527</v>
      </c>
      <c r="J154" s="5">
        <v>15698.630000000001</v>
      </c>
      <c r="K154" s="5">
        <v>28104.308527000001</v>
      </c>
      <c r="L154" s="5">
        <v>1720.1693840000003</v>
      </c>
      <c r="M154" s="5">
        <v>459.76706000000001</v>
      </c>
      <c r="N154" s="5">
        <v>829.12</v>
      </c>
      <c r="O154" s="5">
        <v>8464.9049710000018</v>
      </c>
      <c r="P154" s="5">
        <v>1.4655425630294412</v>
      </c>
      <c r="Q154" s="5">
        <v>3.3200973458394181</v>
      </c>
      <c r="R154" s="6">
        <f>+VLOOKUP(YEAR(A154),PIB!$A$1:$C$22,3,0)</f>
        <v>87924.543999999994</v>
      </c>
      <c r="S154" s="8">
        <f t="shared" si="20"/>
        <v>0.14109460183268055</v>
      </c>
      <c r="T154" s="8">
        <f t="shared" si="21"/>
        <v>0.31964122016942165</v>
      </c>
      <c r="U154" s="8">
        <f t="shared" si="22"/>
        <v>6.1109382404075943E-2</v>
      </c>
      <c r="V154" s="8">
        <f t="shared" si="24"/>
        <v>9.9757356709465173E-2</v>
      </c>
      <c r="W154" s="8">
        <f t="shared" si="25"/>
        <v>0.16097440064471535</v>
      </c>
      <c r="X154" s="8">
        <f t="shared" si="23"/>
        <v>0.15234346520650766</v>
      </c>
      <c r="Y154" s="8">
        <f t="shared" si="17"/>
        <v>0.26409431496493996</v>
      </c>
    </row>
    <row r="155" spans="1:25">
      <c r="A155" s="1">
        <v>41122</v>
      </c>
      <c r="B155" s="2">
        <f t="shared" si="18"/>
        <v>8</v>
      </c>
      <c r="C155" s="2">
        <f t="shared" si="19"/>
        <v>2012</v>
      </c>
      <c r="D155" s="3" t="s">
        <v>76</v>
      </c>
      <c r="E155" s="5">
        <v>5517.3858440000004</v>
      </c>
      <c r="F155" s="5">
        <v>83.266509999999997</v>
      </c>
      <c r="G155" s="5"/>
      <c r="H155" s="5">
        <v>6911.38</v>
      </c>
      <c r="I155" s="5">
        <v>12512.032354000001</v>
      </c>
      <c r="J155" s="5">
        <v>15944.45</v>
      </c>
      <c r="K155" s="5">
        <v>28456.482354</v>
      </c>
      <c r="L155" s="5">
        <v>2416.6760599999998</v>
      </c>
      <c r="M155" s="5">
        <v>447.66379799999999</v>
      </c>
      <c r="N155" s="5">
        <v>807.1</v>
      </c>
      <c r="O155" s="5">
        <v>9272.0922120000014</v>
      </c>
      <c r="P155" s="5">
        <v>1.3494292407712305</v>
      </c>
      <c r="Q155" s="5">
        <v>3.0690465219027305</v>
      </c>
      <c r="R155" s="6">
        <f>+VLOOKUP(YEAR(A155),PIB!$A$1:$C$22,3,0)</f>
        <v>87924.543999999994</v>
      </c>
      <c r="S155" s="8">
        <f t="shared" si="20"/>
        <v>0.14230420522851961</v>
      </c>
      <c r="T155" s="8">
        <f t="shared" si="21"/>
        <v>0.32364662993304805</v>
      </c>
      <c r="U155" s="8">
        <f t="shared" si="22"/>
        <v>6.2751372858982371E-2</v>
      </c>
      <c r="V155" s="8">
        <f t="shared" si="24"/>
        <v>0.10415243075471747</v>
      </c>
      <c r="W155" s="8">
        <f t="shared" si="25"/>
        <v>0.16110860914930947</v>
      </c>
      <c r="X155" s="8">
        <f t="shared" si="23"/>
        <v>0.18267231195888778</v>
      </c>
      <c r="Y155" s="8">
        <f t="shared" si="17"/>
        <v>0.26409431496493996</v>
      </c>
    </row>
    <row r="156" spans="1:25">
      <c r="A156" s="1">
        <v>41153</v>
      </c>
      <c r="B156" s="2">
        <f t="shared" si="18"/>
        <v>9</v>
      </c>
      <c r="C156" s="2">
        <f t="shared" si="19"/>
        <v>2012</v>
      </c>
      <c r="D156" s="3" t="s">
        <v>76</v>
      </c>
      <c r="E156" s="5">
        <v>5508.0796200000004</v>
      </c>
      <c r="F156" s="5">
        <v>83.158872000000002</v>
      </c>
      <c r="G156" s="5"/>
      <c r="H156" s="5">
        <v>6950.85</v>
      </c>
      <c r="I156" s="5">
        <v>12542.088492000001</v>
      </c>
      <c r="J156" s="5">
        <v>15900.739999999998</v>
      </c>
      <c r="K156" s="5">
        <v>28442.828492000001</v>
      </c>
      <c r="L156" s="5">
        <v>2307.4552769999996</v>
      </c>
      <c r="M156" s="5">
        <v>604.18602199999998</v>
      </c>
      <c r="N156" s="5">
        <v>808.86</v>
      </c>
      <c r="O156" s="5">
        <v>9311.739791</v>
      </c>
      <c r="P156" s="5">
        <v>1.3469114014678765</v>
      </c>
      <c r="Q156" s="5">
        <v>3.0545128118260583</v>
      </c>
      <c r="R156" s="6">
        <f>+VLOOKUP(YEAR(A156),PIB!$A$1:$C$22,3,0)</f>
        <v>87924.543999999994</v>
      </c>
      <c r="S156" s="8">
        <f t="shared" si="20"/>
        <v>0.14264604536362455</v>
      </c>
      <c r="T156" s="8">
        <f t="shared" si="21"/>
        <v>0.32349133925562357</v>
      </c>
      <c r="U156" s="8">
        <f t="shared" si="22"/>
        <v>6.2645529557708038E-2</v>
      </c>
      <c r="V156" s="8">
        <f t="shared" si="24"/>
        <v>0.11641220738348412</v>
      </c>
      <c r="W156" s="8">
        <f t="shared" si="25"/>
        <v>0.14464045619542309</v>
      </c>
      <c r="X156" s="8">
        <f t="shared" si="23"/>
        <v>0.16132191670734009</v>
      </c>
      <c r="Y156" s="8">
        <f t="shared" ref="Y156:Y219" si="26">+R156/R133-1</f>
        <v>0.26409431496493996</v>
      </c>
    </row>
    <row r="157" spans="1:25">
      <c r="A157" s="1">
        <v>41183</v>
      </c>
      <c r="B157" s="2">
        <f t="shared" si="18"/>
        <v>10</v>
      </c>
      <c r="C157" s="2">
        <f t="shared" si="19"/>
        <v>2012</v>
      </c>
      <c r="D157" s="3" t="s">
        <v>77</v>
      </c>
      <c r="E157" s="5">
        <v>5615.2750530000003</v>
      </c>
      <c r="F157" s="5">
        <v>83.289643999999996</v>
      </c>
      <c r="G157" s="5"/>
      <c r="H157" s="5">
        <v>7154.5299999999988</v>
      </c>
      <c r="I157" s="5">
        <v>12853.094697</v>
      </c>
      <c r="J157" s="5">
        <v>16089.98</v>
      </c>
      <c r="K157" s="5">
        <v>28943.074697</v>
      </c>
      <c r="L157" s="5">
        <v>2211.502434</v>
      </c>
      <c r="M157" s="5">
        <v>581.66458899999998</v>
      </c>
      <c r="N157" s="5">
        <v>869.04</v>
      </c>
      <c r="O157" s="5">
        <v>9360.7717200000006</v>
      </c>
      <c r="P157" s="5">
        <v>1.3730806691438042</v>
      </c>
      <c r="Q157" s="5">
        <v>3.0919539075139415</v>
      </c>
      <c r="R157" s="6">
        <f>+VLOOKUP(YEAR(A157),PIB!$A$1:$C$22,3,0)</f>
        <v>87924.543999999994</v>
      </c>
      <c r="S157" s="8">
        <f t="shared" si="20"/>
        <v>0.14618323976749883</v>
      </c>
      <c r="T157" s="8">
        <f t="shared" si="21"/>
        <v>0.32918083370440909</v>
      </c>
      <c r="U157" s="8">
        <f t="shared" si="22"/>
        <v>6.3864704865572011E-2</v>
      </c>
      <c r="V157" s="8">
        <f t="shared" si="24"/>
        <v>0.13816624380881892</v>
      </c>
      <c r="W157" s="8">
        <f t="shared" si="25"/>
        <v>0.15431776842433265</v>
      </c>
      <c r="X157" s="8">
        <f t="shared" si="23"/>
        <v>0.17177381365670708</v>
      </c>
      <c r="Y157" s="8">
        <f t="shared" si="26"/>
        <v>0.26409431496493996</v>
      </c>
    </row>
    <row r="158" spans="1:25">
      <c r="A158" s="1">
        <v>41214</v>
      </c>
      <c r="B158" s="2">
        <f t="shared" si="18"/>
        <v>11</v>
      </c>
      <c r="C158" s="2">
        <f t="shared" si="19"/>
        <v>2012</v>
      </c>
      <c r="D158" s="3" t="s">
        <v>77</v>
      </c>
      <c r="E158" s="5">
        <v>5761.6279869999998</v>
      </c>
      <c r="F158" s="5">
        <v>83.082588000000001</v>
      </c>
      <c r="G158" s="5"/>
      <c r="H158" s="5">
        <v>7491.93</v>
      </c>
      <c r="I158" s="5">
        <v>13336.640575000001</v>
      </c>
      <c r="J158" s="5">
        <v>15961.34</v>
      </c>
      <c r="K158" s="5">
        <v>29297.980575000001</v>
      </c>
      <c r="L158" s="5">
        <v>2127.579847</v>
      </c>
      <c r="M158" s="5">
        <v>968.58165499999996</v>
      </c>
      <c r="N158" s="5">
        <v>825.77</v>
      </c>
      <c r="O158" s="5">
        <v>9766.6420770000004</v>
      </c>
      <c r="P158" s="5">
        <v>1.3655297767496963</v>
      </c>
      <c r="Q158" s="5">
        <v>2.9998007855735205</v>
      </c>
      <c r="R158" s="6">
        <f>+VLOOKUP(YEAR(A158),PIB!$A$1:$C$22,3,0)</f>
        <v>87924.543999999994</v>
      </c>
      <c r="S158" s="8">
        <f t="shared" si="20"/>
        <v>0.15168279490877998</v>
      </c>
      <c r="T158" s="8">
        <f t="shared" si="21"/>
        <v>0.33321731614553501</v>
      </c>
      <c r="U158" s="8">
        <f t="shared" si="22"/>
        <v>6.5529233646068163E-2</v>
      </c>
      <c r="V158" s="8">
        <f t="shared" si="24"/>
        <v>0.18613576533536724</v>
      </c>
      <c r="W158" s="8">
        <f t="shared" si="25"/>
        <v>0.17386161674745093</v>
      </c>
      <c r="X158" s="8">
        <f t="shared" si="23"/>
        <v>0.20606322570828639</v>
      </c>
      <c r="Y158" s="8">
        <f t="shared" si="26"/>
        <v>0.26409431496493996</v>
      </c>
    </row>
    <row r="159" spans="1:25">
      <c r="A159" s="1">
        <v>41244</v>
      </c>
      <c r="B159" s="2">
        <f t="shared" si="18"/>
        <v>12</v>
      </c>
      <c r="C159" s="2">
        <f t="shared" si="19"/>
        <v>2012</v>
      </c>
      <c r="D159" s="3" t="s">
        <v>77</v>
      </c>
      <c r="E159" s="5">
        <v>6326.7377989999995</v>
      </c>
      <c r="F159" s="5">
        <v>84.516947000000002</v>
      </c>
      <c r="G159" s="5"/>
      <c r="H159" s="5">
        <v>8100.37</v>
      </c>
      <c r="I159" s="5">
        <v>14511.624746</v>
      </c>
      <c r="J159" s="5">
        <v>16393.88</v>
      </c>
      <c r="K159" s="5">
        <v>30905.504745999999</v>
      </c>
      <c r="L159" s="5">
        <v>2360.2392610000002</v>
      </c>
      <c r="M159" s="5">
        <v>244.18684300000001</v>
      </c>
      <c r="N159" s="5">
        <v>987.82</v>
      </c>
      <c r="O159" s="5">
        <v>10003.500849999999</v>
      </c>
      <c r="P159" s="5">
        <v>1.4506546221765955</v>
      </c>
      <c r="Q159" s="5">
        <v>3.0894688978808857</v>
      </c>
      <c r="R159" s="6">
        <f>+VLOOKUP(YEAR(A159),PIB!$A$1:$C$22,3,0)</f>
        <v>87924.543999999994</v>
      </c>
      <c r="S159" s="8">
        <f t="shared" si="20"/>
        <v>0.16504634639902141</v>
      </c>
      <c r="T159" s="8">
        <f t="shared" si="21"/>
        <v>0.35150031310938618</v>
      </c>
      <c r="U159" s="8">
        <f t="shared" si="22"/>
        <v>7.1956447098548496E-2</v>
      </c>
      <c r="V159" s="8">
        <f t="shared" si="24"/>
        <v>0.20000529216679941</v>
      </c>
      <c r="W159" s="8">
        <f t="shared" si="25"/>
        <v>0.16374331342435688</v>
      </c>
      <c r="X159" s="8">
        <f t="shared" si="23"/>
        <v>0.19575929172354201</v>
      </c>
      <c r="Y159" s="8">
        <f t="shared" si="26"/>
        <v>0.1090848121459802</v>
      </c>
    </row>
    <row r="160" spans="1:25">
      <c r="A160" s="1">
        <v>41275</v>
      </c>
      <c r="B160" s="2">
        <f t="shared" si="18"/>
        <v>1</v>
      </c>
      <c r="C160" s="2">
        <f t="shared" si="19"/>
        <v>2013</v>
      </c>
      <c r="D160" s="3" t="s">
        <v>78</v>
      </c>
      <c r="E160" s="5">
        <v>6043.0508879999998</v>
      </c>
      <c r="F160" s="5">
        <v>83.714123999999998</v>
      </c>
      <c r="G160" s="5"/>
      <c r="H160" s="5">
        <v>7876.77</v>
      </c>
      <c r="I160" s="5">
        <v>14003.535012</v>
      </c>
      <c r="J160" s="5">
        <v>16422.920000000002</v>
      </c>
      <c r="K160" s="5">
        <v>30426.455012000002</v>
      </c>
      <c r="L160" s="5">
        <v>2155.9107799999997</v>
      </c>
      <c r="M160" s="5">
        <v>407.22175399999998</v>
      </c>
      <c r="N160" s="5">
        <v>884.67</v>
      </c>
      <c r="O160" s="5">
        <v>9574.5675460000002</v>
      </c>
      <c r="P160" s="5">
        <v>1.4625762411431631</v>
      </c>
      <c r="Q160" s="5">
        <v>3.1778411782902265</v>
      </c>
      <c r="R160" s="6">
        <f>+VLOOKUP(YEAR(A160),PIB!$A$1:$C$22,3,0)</f>
        <v>95129.659</v>
      </c>
      <c r="S160" s="8">
        <f t="shared" si="20"/>
        <v>0.14720472205203639</v>
      </c>
      <c r="T160" s="8">
        <f t="shared" si="21"/>
        <v>0.3198419434258668</v>
      </c>
      <c r="U160" s="8">
        <f t="shared" si="22"/>
        <v>6.3524361923761333E-2</v>
      </c>
      <c r="V160" s="8">
        <f t="shared" si="24"/>
        <v>0.17521857853400258</v>
      </c>
      <c r="W160" s="8">
        <f t="shared" si="25"/>
        <v>0.15564862586370243</v>
      </c>
      <c r="X160" s="8">
        <f t="shared" si="23"/>
        <v>0.21881083818259772</v>
      </c>
      <c r="Y160" s="8">
        <f t="shared" si="26"/>
        <v>0.19997051086811624</v>
      </c>
    </row>
    <row r="161" spans="1:25">
      <c r="A161" s="1">
        <v>41306</v>
      </c>
      <c r="B161" s="2">
        <f t="shared" si="18"/>
        <v>2</v>
      </c>
      <c r="C161" s="2">
        <f t="shared" si="19"/>
        <v>2013</v>
      </c>
      <c r="D161" s="3" t="s">
        <v>78</v>
      </c>
      <c r="E161" s="5">
        <v>6078.5198569999993</v>
      </c>
      <c r="F161" s="5">
        <v>83.873203000000004</v>
      </c>
      <c r="G161" s="5"/>
      <c r="H161" s="5">
        <v>7829.9500000000007</v>
      </c>
      <c r="I161" s="5">
        <v>13992.343059999999</v>
      </c>
      <c r="J161" s="5">
        <v>16620.629999999997</v>
      </c>
      <c r="K161" s="5">
        <v>30612.973059999997</v>
      </c>
      <c r="L161" s="5">
        <v>2462.1353319999998</v>
      </c>
      <c r="M161" s="5">
        <v>365.31878499999999</v>
      </c>
      <c r="N161" s="5">
        <v>928.48</v>
      </c>
      <c r="O161" s="5">
        <v>9918.3271769999992</v>
      </c>
      <c r="P161" s="5">
        <v>1.410756351378224</v>
      </c>
      <c r="Q161" s="5">
        <v>3.0865056691202555</v>
      </c>
      <c r="R161" s="6">
        <f>+VLOOKUP(YEAR(A161),PIB!$A$1:$C$22,3,0)</f>
        <v>95129.659</v>
      </c>
      <c r="S161" s="8">
        <f t="shared" si="20"/>
        <v>0.14708707260266748</v>
      </c>
      <c r="T161" s="8">
        <f t="shared" si="21"/>
        <v>0.32180261531264392</v>
      </c>
      <c r="U161" s="8">
        <f t="shared" si="22"/>
        <v>6.3897210616512351E-2</v>
      </c>
      <c r="V161" s="8">
        <f t="shared" si="24"/>
        <v>0.17624777252110335</v>
      </c>
      <c r="W161" s="8">
        <f t="shared" si="25"/>
        <v>0.14517888719534344</v>
      </c>
      <c r="X161" s="8">
        <f t="shared" si="23"/>
        <v>0.2349222696639468</v>
      </c>
      <c r="Y161" s="8">
        <f t="shared" si="26"/>
        <v>0.19997051086811624</v>
      </c>
    </row>
    <row r="162" spans="1:25">
      <c r="A162" s="1">
        <v>41334</v>
      </c>
      <c r="B162" s="2">
        <f t="shared" si="18"/>
        <v>3</v>
      </c>
      <c r="C162" s="2">
        <f t="shared" si="19"/>
        <v>2013</v>
      </c>
      <c r="D162" s="3" t="s">
        <v>78</v>
      </c>
      <c r="E162" s="5">
        <v>6291.9043719999991</v>
      </c>
      <c r="F162" s="5">
        <v>83.791719999999998</v>
      </c>
      <c r="G162" s="5"/>
      <c r="H162" s="5">
        <v>7735.47</v>
      </c>
      <c r="I162" s="5">
        <v>14111.166091999999</v>
      </c>
      <c r="J162" s="5">
        <v>16560.09</v>
      </c>
      <c r="K162" s="5">
        <v>30671.256092</v>
      </c>
      <c r="L162" s="5">
        <v>2747.4456499999997</v>
      </c>
      <c r="M162" s="5">
        <v>429.14427000000001</v>
      </c>
      <c r="N162" s="5">
        <v>882.02</v>
      </c>
      <c r="O162" s="5">
        <v>10434.306012000001</v>
      </c>
      <c r="P162" s="5">
        <v>1.3523818523025313</v>
      </c>
      <c r="Q162" s="5">
        <v>2.9394629654072291</v>
      </c>
      <c r="R162" s="6">
        <f>+VLOOKUP(YEAR(A162),PIB!$A$1:$C$22,3,0)</f>
        <v>95129.659</v>
      </c>
      <c r="S162" s="8">
        <f t="shared" si="20"/>
        <v>0.14833613659857647</v>
      </c>
      <c r="T162" s="8">
        <f t="shared" si="21"/>
        <v>0.32241528472208653</v>
      </c>
      <c r="U162" s="8">
        <f t="shared" si="22"/>
        <v>6.6140301964080397E-2</v>
      </c>
      <c r="V162" s="8">
        <f t="shared" si="24"/>
        <v>0.13398917279640776</v>
      </c>
      <c r="W162" s="8">
        <f t="shared" si="25"/>
        <v>0.11342202752332931</v>
      </c>
      <c r="X162" s="8">
        <f t="shared" si="23"/>
        <v>0.24334055201968896</v>
      </c>
      <c r="Y162" s="8">
        <f t="shared" si="26"/>
        <v>0.19997051086811624</v>
      </c>
    </row>
    <row r="163" spans="1:25">
      <c r="A163" s="1">
        <v>41365</v>
      </c>
      <c r="B163" s="2">
        <f t="shared" si="18"/>
        <v>4</v>
      </c>
      <c r="C163" s="2">
        <f t="shared" si="19"/>
        <v>2013</v>
      </c>
      <c r="D163" s="3" t="s">
        <v>75</v>
      </c>
      <c r="E163" s="5">
        <v>6459.978372999999</v>
      </c>
      <c r="F163" s="5">
        <v>83.506967000000003</v>
      </c>
      <c r="G163" s="5"/>
      <c r="H163" s="5">
        <v>7528.9599999999991</v>
      </c>
      <c r="I163" s="5">
        <v>14072.445339999998</v>
      </c>
      <c r="J163" s="5">
        <v>16785.850000000002</v>
      </c>
      <c r="K163" s="5">
        <v>30858.295340000001</v>
      </c>
      <c r="L163" s="5">
        <v>2554.5080620000003</v>
      </c>
      <c r="M163" s="5">
        <v>512.89326900000003</v>
      </c>
      <c r="N163" s="5">
        <v>870.16</v>
      </c>
      <c r="O163" s="5">
        <v>10481.046671</v>
      </c>
      <c r="P163" s="5">
        <v>1.3426564904950797</v>
      </c>
      <c r="Q163" s="5">
        <v>2.9441997835370577</v>
      </c>
      <c r="R163" s="6">
        <f>+VLOOKUP(YEAR(A163),PIB!$A$1:$C$22,3,0)</f>
        <v>95129.659</v>
      </c>
      <c r="S163" s="8">
        <f t="shared" si="20"/>
        <v>0.14792910526463673</v>
      </c>
      <c r="T163" s="8">
        <f t="shared" si="21"/>
        <v>0.32438143544696191</v>
      </c>
      <c r="U163" s="8">
        <f t="shared" si="22"/>
        <v>6.7907090605675346E-2</v>
      </c>
      <c r="V163" s="8">
        <f t="shared" si="24"/>
        <v>0.14428564013346312</v>
      </c>
      <c r="W163" s="8">
        <f t="shared" si="25"/>
        <v>0.11512342662557429</v>
      </c>
      <c r="X163" s="8">
        <f t="shared" si="23"/>
        <v>0.23949358605433968</v>
      </c>
      <c r="Y163" s="8">
        <f t="shared" si="26"/>
        <v>0.19997051086811624</v>
      </c>
    </row>
    <row r="164" spans="1:25">
      <c r="A164" s="1">
        <v>41395</v>
      </c>
      <c r="B164" s="2">
        <f t="shared" si="18"/>
        <v>5</v>
      </c>
      <c r="C164" s="2">
        <f t="shared" si="19"/>
        <v>2013</v>
      </c>
      <c r="D164" s="3" t="s">
        <v>75</v>
      </c>
      <c r="E164" s="5">
        <v>6561.0879919999988</v>
      </c>
      <c r="F164" s="5">
        <v>84.632108000000002</v>
      </c>
      <c r="G164" s="5"/>
      <c r="H164" s="5">
        <v>7854.7199999999993</v>
      </c>
      <c r="I164" s="5">
        <v>14500.440099999998</v>
      </c>
      <c r="J164" s="5">
        <v>16927.649999999998</v>
      </c>
      <c r="K164" s="5">
        <v>31428.090099999994</v>
      </c>
      <c r="L164" s="5">
        <v>2452.0247720000002</v>
      </c>
      <c r="M164" s="5">
        <v>469.52764999999999</v>
      </c>
      <c r="N164" s="5">
        <v>862.39</v>
      </c>
      <c r="O164" s="5">
        <v>10429.662521999999</v>
      </c>
      <c r="P164" s="5">
        <v>1.3903076987786738</v>
      </c>
      <c r="Q164" s="5">
        <v>3.0133372037404449</v>
      </c>
      <c r="R164" s="6">
        <f>+VLOOKUP(YEAR(A164),PIB!$A$1:$C$22,3,0)</f>
        <v>95129.659</v>
      </c>
      <c r="S164" s="8">
        <f t="shared" si="20"/>
        <v>0.15242817279519522</v>
      </c>
      <c r="T164" s="8">
        <f t="shared" si="21"/>
        <v>0.33037110014238563</v>
      </c>
      <c r="U164" s="8">
        <f t="shared" si="22"/>
        <v>6.8969951758157774E-2</v>
      </c>
      <c r="V164" s="8">
        <f t="shared" si="24"/>
        <v>0.15658644099848917</v>
      </c>
      <c r="W164" s="8">
        <f t="shared" si="25"/>
        <v>0.1160827484079725</v>
      </c>
      <c r="X164" s="8">
        <f t="shared" si="23"/>
        <v>0.26021732985964929</v>
      </c>
      <c r="Y164" s="8">
        <f t="shared" si="26"/>
        <v>0.19997051086811624</v>
      </c>
    </row>
    <row r="165" spans="1:25">
      <c r="A165" s="1">
        <v>41426</v>
      </c>
      <c r="B165" s="2">
        <f t="shared" si="18"/>
        <v>6</v>
      </c>
      <c r="C165" s="2">
        <f t="shared" si="19"/>
        <v>2013</v>
      </c>
      <c r="D165" s="3" t="s">
        <v>75</v>
      </c>
      <c r="E165" s="5">
        <v>6591.9601559999983</v>
      </c>
      <c r="F165" s="5">
        <v>84.233698000000004</v>
      </c>
      <c r="G165" s="5"/>
      <c r="H165" s="5">
        <v>7508.26</v>
      </c>
      <c r="I165" s="5">
        <v>14184.453853999999</v>
      </c>
      <c r="J165" s="5">
        <v>17053.68</v>
      </c>
      <c r="K165" s="5">
        <v>31238.133854</v>
      </c>
      <c r="L165" s="5">
        <v>2588.0129790000001</v>
      </c>
      <c r="M165" s="5">
        <v>423.085486</v>
      </c>
      <c r="N165" s="5">
        <v>835.11</v>
      </c>
      <c r="O165" s="5">
        <v>10522.402318999999</v>
      </c>
      <c r="P165" s="5">
        <v>1.3480242841872279</v>
      </c>
      <c r="Q165" s="5">
        <v>2.9687264283360655</v>
      </c>
      <c r="R165" s="6">
        <f>+VLOOKUP(YEAR(A165),PIB!$A$1:$C$22,3,0)</f>
        <v>95129.659</v>
      </c>
      <c r="S165" s="8">
        <f t="shared" si="20"/>
        <v>0.14910653526047013</v>
      </c>
      <c r="T165" s="8">
        <f t="shared" si="21"/>
        <v>0.32837428602577035</v>
      </c>
      <c r="U165" s="8">
        <f t="shared" si="22"/>
        <v>6.9294478980524862E-2</v>
      </c>
      <c r="V165" s="8">
        <f t="shared" si="24"/>
        <v>0.14172568008696462</v>
      </c>
      <c r="W165" s="8">
        <f t="shared" si="25"/>
        <v>0.10694126964036466</v>
      </c>
      <c r="X165" s="8">
        <f t="shared" si="23"/>
        <v>0.25422288853604846</v>
      </c>
      <c r="Y165" s="8">
        <f t="shared" si="26"/>
        <v>0.19997051086811624</v>
      </c>
    </row>
    <row r="166" spans="1:25">
      <c r="A166" s="1">
        <v>41456</v>
      </c>
      <c r="B166" s="2">
        <f t="shared" si="18"/>
        <v>7</v>
      </c>
      <c r="C166" s="2">
        <f t="shared" si="19"/>
        <v>2013</v>
      </c>
      <c r="D166" s="3" t="s">
        <v>76</v>
      </c>
      <c r="E166" s="5">
        <v>6664.5415409999978</v>
      </c>
      <c r="F166" s="5">
        <v>84.546609000000004</v>
      </c>
      <c r="G166" s="5"/>
      <c r="H166" s="5">
        <v>7532.84</v>
      </c>
      <c r="I166" s="5">
        <v>14281.928149999998</v>
      </c>
      <c r="J166" s="5">
        <v>17094.929999999997</v>
      </c>
      <c r="K166" s="5">
        <v>31376.858149999993</v>
      </c>
      <c r="L166" s="5">
        <v>2387.996255</v>
      </c>
      <c r="M166" s="5">
        <v>527.64410099999998</v>
      </c>
      <c r="N166" s="5">
        <v>867.05</v>
      </c>
      <c r="O166" s="5">
        <v>10531.778505999997</v>
      </c>
      <c r="P166" s="5">
        <v>1.3560794258883744</v>
      </c>
      <c r="Q166" s="5">
        <v>2.9792554156094786</v>
      </c>
      <c r="R166" s="6">
        <f>+VLOOKUP(YEAR(A166),PIB!$A$1:$C$22,3,0)</f>
        <v>95129.659</v>
      </c>
      <c r="S166" s="8">
        <f t="shared" si="20"/>
        <v>0.15013118201127998</v>
      </c>
      <c r="T166" s="8">
        <f t="shared" si="21"/>
        <v>0.32983255148638757</v>
      </c>
      <c r="U166" s="8">
        <f t="shared" si="22"/>
        <v>7.0057452229488157E-2</v>
      </c>
      <c r="V166" s="8">
        <f t="shared" si="24"/>
        <v>0.15124119320974549</v>
      </c>
      <c r="W166" s="8">
        <f t="shared" si="25"/>
        <v>0.11644298666362962</v>
      </c>
      <c r="X166" s="8">
        <f t="shared" si="23"/>
        <v>0.24037287435003596</v>
      </c>
      <c r="Y166" s="8">
        <f t="shared" si="26"/>
        <v>0.19997051086811624</v>
      </c>
    </row>
    <row r="167" spans="1:25">
      <c r="A167" s="1">
        <v>41487</v>
      </c>
      <c r="B167" s="2">
        <f t="shared" si="18"/>
        <v>8</v>
      </c>
      <c r="C167" s="2">
        <f t="shared" si="19"/>
        <v>2013</v>
      </c>
      <c r="D167" s="3" t="s">
        <v>76</v>
      </c>
      <c r="E167" s="5">
        <v>6866.667583999998</v>
      </c>
      <c r="F167" s="5">
        <v>84.613597999999996</v>
      </c>
      <c r="G167" s="5"/>
      <c r="H167" s="5">
        <v>7508.8399999999992</v>
      </c>
      <c r="I167" s="5">
        <v>14460.121181999997</v>
      </c>
      <c r="J167" s="5">
        <v>17595.32</v>
      </c>
      <c r="K167" s="5">
        <v>32055.441181999995</v>
      </c>
      <c r="L167" s="5">
        <v>2636.1217580000002</v>
      </c>
      <c r="M167" s="5">
        <v>964.32805800000006</v>
      </c>
      <c r="N167" s="5">
        <v>801.5</v>
      </c>
      <c r="O167" s="5">
        <v>11353.230997999999</v>
      </c>
      <c r="P167" s="5">
        <v>1.2736569162159488</v>
      </c>
      <c r="Q167" s="5">
        <v>2.8234641916161949</v>
      </c>
      <c r="R167" s="6">
        <f>+VLOOKUP(YEAR(A167),PIB!$A$1:$C$22,3,0)</f>
        <v>95129.659</v>
      </c>
      <c r="S167" s="8">
        <f t="shared" si="20"/>
        <v>0.15200434159024998</v>
      </c>
      <c r="T167" s="8">
        <f t="shared" si="21"/>
        <v>0.33696579509446151</v>
      </c>
      <c r="U167" s="8">
        <f t="shared" si="22"/>
        <v>7.2182194871527897E-2</v>
      </c>
      <c r="V167" s="8">
        <f t="shared" si="24"/>
        <v>0.15569723390119017</v>
      </c>
      <c r="W167" s="8">
        <f t="shared" si="25"/>
        <v>0.1264723722078076</v>
      </c>
      <c r="X167" s="8">
        <f t="shared" si="23"/>
        <v>0.24455091199889578</v>
      </c>
      <c r="Y167" s="8">
        <f t="shared" si="26"/>
        <v>0.19997051086811624</v>
      </c>
    </row>
    <row r="168" spans="1:25">
      <c r="A168" s="1">
        <v>41518</v>
      </c>
      <c r="B168" s="2">
        <f t="shared" si="18"/>
        <v>9</v>
      </c>
      <c r="C168" s="2">
        <f t="shared" si="19"/>
        <v>2013</v>
      </c>
      <c r="D168" s="3" t="s">
        <v>76</v>
      </c>
      <c r="E168" s="5">
        <v>6921.835474999998</v>
      </c>
      <c r="F168" s="5">
        <v>84.325152000000003</v>
      </c>
      <c r="G168" s="5"/>
      <c r="H168" s="5">
        <v>7592.33</v>
      </c>
      <c r="I168" s="5">
        <v>14598.490626999999</v>
      </c>
      <c r="J168" s="5">
        <v>17566.41</v>
      </c>
      <c r="K168" s="5">
        <v>32164.900626999999</v>
      </c>
      <c r="L168" s="5">
        <v>2680.446895</v>
      </c>
      <c r="M168" s="5">
        <v>1095.4701669999999</v>
      </c>
      <c r="N168" s="5">
        <v>817.85</v>
      </c>
      <c r="O168" s="5">
        <v>11599.927688999998</v>
      </c>
      <c r="P168" s="5">
        <v>1.2584984164033612</v>
      </c>
      <c r="Q168" s="5">
        <v>2.7728535461045496</v>
      </c>
      <c r="R168" s="6">
        <f>+VLOOKUP(YEAR(A168),PIB!$A$1:$C$22,3,0)</f>
        <v>95129.659</v>
      </c>
      <c r="S168" s="8">
        <f t="shared" si="20"/>
        <v>0.15345887686825407</v>
      </c>
      <c r="T168" s="8">
        <f t="shared" si="21"/>
        <v>0.33811642935669517</v>
      </c>
      <c r="U168" s="8">
        <f t="shared" si="22"/>
        <v>7.2762118016211935E-2</v>
      </c>
      <c r="V168" s="8">
        <f t="shared" si="24"/>
        <v>0.16396010411756223</v>
      </c>
      <c r="W168" s="8">
        <f t="shared" si="25"/>
        <v>0.13086153284814461</v>
      </c>
      <c r="X168" s="8">
        <f t="shared" si="23"/>
        <v>0.25666946604522711</v>
      </c>
      <c r="Y168" s="8">
        <f t="shared" si="26"/>
        <v>0.19997051086811624</v>
      </c>
    </row>
    <row r="169" spans="1:25">
      <c r="A169" s="1">
        <v>41548</v>
      </c>
      <c r="B169" s="2">
        <f t="shared" si="18"/>
        <v>10</v>
      </c>
      <c r="C169" s="2">
        <f t="shared" si="19"/>
        <v>2013</v>
      </c>
      <c r="D169" s="3" t="s">
        <v>77</v>
      </c>
      <c r="E169" s="5">
        <v>6994.2789879999982</v>
      </c>
      <c r="F169" s="5">
        <v>85.246661000000003</v>
      </c>
      <c r="G169" s="5"/>
      <c r="H169" s="5">
        <v>7685.32</v>
      </c>
      <c r="I169" s="5">
        <v>14764.845648999999</v>
      </c>
      <c r="J169" s="5">
        <v>17839.11</v>
      </c>
      <c r="K169" s="5">
        <v>32603.955649</v>
      </c>
      <c r="L169" s="5">
        <v>2739.4750029999996</v>
      </c>
      <c r="M169" s="5">
        <v>986.66665399999999</v>
      </c>
      <c r="N169" s="5">
        <v>844.21</v>
      </c>
      <c r="O169" s="5">
        <v>11649.877305999998</v>
      </c>
      <c r="P169" s="5">
        <v>1.2673820728906482</v>
      </c>
      <c r="Q169" s="5">
        <v>2.7986522769821867</v>
      </c>
      <c r="R169" s="6">
        <f>+VLOOKUP(YEAR(A169),PIB!$A$1:$C$22,3,0)</f>
        <v>95129.659</v>
      </c>
      <c r="S169" s="8">
        <f t="shared" si="20"/>
        <v>0.15520759565636622</v>
      </c>
      <c r="T169" s="8">
        <f t="shared" si="21"/>
        <v>0.34273176201546146</v>
      </c>
      <c r="U169" s="8">
        <f t="shared" si="22"/>
        <v>7.3523641959023514E-2</v>
      </c>
      <c r="V169" s="8">
        <f t="shared" si="24"/>
        <v>0.1487385720768255</v>
      </c>
      <c r="W169" s="8">
        <f t="shared" si="25"/>
        <v>0.12648555795557748</v>
      </c>
      <c r="X169" s="8">
        <f t="shared" si="23"/>
        <v>0.24558083477375803</v>
      </c>
      <c r="Y169" s="8">
        <f t="shared" si="26"/>
        <v>0.19997051086811624</v>
      </c>
    </row>
    <row r="170" spans="1:25">
      <c r="A170" s="1">
        <v>41579</v>
      </c>
      <c r="B170" s="2">
        <f t="shared" si="18"/>
        <v>11</v>
      </c>
      <c r="C170" s="2">
        <f t="shared" si="19"/>
        <v>2013</v>
      </c>
      <c r="D170" s="3" t="s">
        <v>77</v>
      </c>
      <c r="E170" s="5">
        <v>6891.9265929999983</v>
      </c>
      <c r="F170" s="5">
        <v>85.701091000000005</v>
      </c>
      <c r="G170" s="5"/>
      <c r="H170" s="5">
        <v>8024.18</v>
      </c>
      <c r="I170" s="5">
        <v>15001.807683999999</v>
      </c>
      <c r="J170" s="5">
        <v>18133.109999999997</v>
      </c>
      <c r="K170" s="5">
        <v>33134.917684</v>
      </c>
      <c r="L170" s="5">
        <v>3271.803762</v>
      </c>
      <c r="M170" s="5">
        <v>1076.2045029999999</v>
      </c>
      <c r="N170" s="5">
        <v>817.81</v>
      </c>
      <c r="O170" s="5">
        <v>12143.445948999999</v>
      </c>
      <c r="P170" s="5">
        <v>1.235383082117262</v>
      </c>
      <c r="Q170" s="5">
        <v>2.7286256160862337</v>
      </c>
      <c r="R170" s="6">
        <f>+VLOOKUP(YEAR(A170),PIB!$A$1:$C$22,3,0)</f>
        <v>95129.659</v>
      </c>
      <c r="S170" s="8">
        <f t="shared" si="20"/>
        <v>0.15769853315673085</v>
      </c>
      <c r="T170" s="8">
        <f t="shared" si="21"/>
        <v>0.34831321832027168</v>
      </c>
      <c r="U170" s="8">
        <f t="shared" si="22"/>
        <v>7.2447716784099878E-2</v>
      </c>
      <c r="V170" s="8">
        <f t="shared" si="24"/>
        <v>0.12485656336284667</v>
      </c>
      <c r="W170" s="8">
        <f t="shared" si="25"/>
        <v>0.1309625111934869</v>
      </c>
      <c r="X170" s="8">
        <f t="shared" si="23"/>
        <v>0.1961769500825632</v>
      </c>
      <c r="Y170" s="8">
        <f t="shared" si="26"/>
        <v>0.19997051086811624</v>
      </c>
    </row>
    <row r="171" spans="1:25">
      <c r="A171" s="1">
        <v>41609</v>
      </c>
      <c r="B171" s="2">
        <f t="shared" si="18"/>
        <v>12</v>
      </c>
      <c r="C171" s="2">
        <f t="shared" si="19"/>
        <v>2013</v>
      </c>
      <c r="D171" s="3" t="s">
        <v>77</v>
      </c>
      <c r="E171" s="5">
        <v>7367.0561909999979</v>
      </c>
      <c r="F171" s="5">
        <v>87.330005</v>
      </c>
      <c r="G171" s="5"/>
      <c r="H171" s="5">
        <v>8818.0400000000009</v>
      </c>
      <c r="I171" s="5">
        <v>16272.426195999999</v>
      </c>
      <c r="J171" s="5">
        <v>18778.71</v>
      </c>
      <c r="K171" s="5">
        <v>35051.136195999999</v>
      </c>
      <c r="L171" s="5">
        <v>3898.1353149999995</v>
      </c>
      <c r="M171" s="5">
        <v>360.43945100000002</v>
      </c>
      <c r="N171" s="5">
        <v>1025.6600000000001</v>
      </c>
      <c r="O171" s="5">
        <v>12738.620961999997</v>
      </c>
      <c r="P171" s="5">
        <v>1.2774087748227643</v>
      </c>
      <c r="Q171" s="5">
        <v>2.7515644197719249</v>
      </c>
      <c r="R171" s="6">
        <f>+VLOOKUP(YEAR(A171),PIB!$A$1:$C$22,3,0)</f>
        <v>95129.659</v>
      </c>
      <c r="S171" s="8">
        <f t="shared" si="20"/>
        <v>0.17105523521323668</v>
      </c>
      <c r="T171" s="8">
        <f t="shared" si="21"/>
        <v>0.36845644738409078</v>
      </c>
      <c r="U171" s="8">
        <f t="shared" si="22"/>
        <v>7.744226425745937E-2</v>
      </c>
      <c r="V171" s="8">
        <f t="shared" si="24"/>
        <v>0.12133730583719426</v>
      </c>
      <c r="W171" s="8">
        <f t="shared" si="25"/>
        <v>0.13413893363241569</v>
      </c>
      <c r="X171" s="8">
        <f t="shared" si="23"/>
        <v>0.16443203828747732</v>
      </c>
      <c r="Y171" s="8">
        <f t="shared" si="26"/>
        <v>8.1946572279067098E-2</v>
      </c>
    </row>
    <row r="172" spans="1:25">
      <c r="A172" s="1">
        <v>41640</v>
      </c>
      <c r="B172" s="2">
        <f t="shared" si="18"/>
        <v>1</v>
      </c>
      <c r="C172" s="2">
        <f t="shared" si="19"/>
        <v>2014</v>
      </c>
      <c r="D172" s="3" t="s">
        <v>78</v>
      </c>
      <c r="E172" s="5">
        <v>7128.6444779999983</v>
      </c>
      <c r="F172" s="5">
        <v>86.154588000000004</v>
      </c>
      <c r="G172" s="5"/>
      <c r="H172" s="5">
        <v>8334.61</v>
      </c>
      <c r="I172" s="5">
        <v>15549.409066</v>
      </c>
      <c r="J172" s="5">
        <v>18821.169999999998</v>
      </c>
      <c r="K172" s="5">
        <v>34370.579065999998</v>
      </c>
      <c r="L172" s="5">
        <v>3406.8733219999995</v>
      </c>
      <c r="M172" s="5">
        <v>689.87116400000002</v>
      </c>
      <c r="N172" s="5">
        <v>865.28</v>
      </c>
      <c r="O172" s="5">
        <v>12176.823552</v>
      </c>
      <c r="P172" s="5">
        <v>1.276967593362726</v>
      </c>
      <c r="Q172" s="5">
        <v>2.8226227405877746</v>
      </c>
      <c r="R172" s="6">
        <f>+VLOOKUP(YEAR(A172),PIB!$A$1:$C$22,3,0)</f>
        <v>101726.33100000001</v>
      </c>
      <c r="S172" s="8">
        <f t="shared" si="20"/>
        <v>0.15285530219309687</v>
      </c>
      <c r="T172" s="8">
        <f t="shared" si="21"/>
        <v>0.3378729845864587</v>
      </c>
      <c r="U172" s="8">
        <f t="shared" si="22"/>
        <v>7.0076689171066214E-2</v>
      </c>
      <c r="V172" s="8">
        <f t="shared" si="24"/>
        <v>0.11039170128651787</v>
      </c>
      <c r="W172" s="8">
        <f t="shared" si="25"/>
        <v>0.12962811646787165</v>
      </c>
      <c r="X172" s="8">
        <f t="shared" si="23"/>
        <v>0.17964329775142529</v>
      </c>
      <c r="Y172" s="8">
        <f t="shared" si="26"/>
        <v>0.15697308592240189</v>
      </c>
    </row>
    <row r="173" spans="1:25">
      <c r="A173" s="1">
        <v>41671</v>
      </c>
      <c r="B173" s="2">
        <f t="shared" si="18"/>
        <v>2</v>
      </c>
      <c r="C173" s="2">
        <f t="shared" si="19"/>
        <v>2014</v>
      </c>
      <c r="D173" s="3" t="s">
        <v>78</v>
      </c>
      <c r="E173" s="5">
        <v>7313.6579829999991</v>
      </c>
      <c r="F173" s="5">
        <v>86.647344000000004</v>
      </c>
      <c r="G173" s="5"/>
      <c r="H173" s="5">
        <v>8224.5299999999988</v>
      </c>
      <c r="I173" s="5">
        <v>15624.835326999997</v>
      </c>
      <c r="J173" s="5">
        <v>19042.560000000001</v>
      </c>
      <c r="K173" s="5">
        <v>34667.395326999998</v>
      </c>
      <c r="L173" s="5">
        <v>3238.8824250000002</v>
      </c>
      <c r="M173" s="5">
        <v>581.367659</v>
      </c>
      <c r="N173" s="5">
        <v>892.25</v>
      </c>
      <c r="O173" s="5">
        <v>12112.805410999999</v>
      </c>
      <c r="P173" s="5">
        <v>1.2899435594672906</v>
      </c>
      <c r="Q173" s="5">
        <v>2.8620450961358221</v>
      </c>
      <c r="R173" s="6">
        <f>+VLOOKUP(YEAR(A173),PIB!$A$1:$C$22,3,0)</f>
        <v>101726.33100000001</v>
      </c>
      <c r="S173" s="8">
        <f t="shared" si="20"/>
        <v>0.15359676470588521</v>
      </c>
      <c r="T173" s="8">
        <f t="shared" si="21"/>
        <v>0.34079077645098588</v>
      </c>
      <c r="U173" s="8">
        <f t="shared" si="22"/>
        <v>7.1895426789746295E-2</v>
      </c>
      <c r="V173" s="8">
        <f t="shared" si="24"/>
        <v>0.11667040037538912</v>
      </c>
      <c r="W173" s="8">
        <f t="shared" si="25"/>
        <v>0.13244131038999463</v>
      </c>
      <c r="X173" s="8">
        <f t="shared" si="23"/>
        <v>0.20319718534399778</v>
      </c>
      <c r="Y173" s="8">
        <f t="shared" si="26"/>
        <v>0.15697308592240189</v>
      </c>
    </row>
    <row r="174" spans="1:25">
      <c r="A174" s="1">
        <v>41699</v>
      </c>
      <c r="B174" s="2">
        <f t="shared" si="18"/>
        <v>3</v>
      </c>
      <c r="C174" s="2">
        <f t="shared" si="19"/>
        <v>2014</v>
      </c>
      <c r="D174" s="3" t="s">
        <v>78</v>
      </c>
      <c r="E174" s="5">
        <v>7407.4632709999996</v>
      </c>
      <c r="F174" s="5">
        <v>86.920140000000004</v>
      </c>
      <c r="G174" s="5"/>
      <c r="H174" s="5">
        <v>8345.01</v>
      </c>
      <c r="I174" s="5">
        <v>15839.393411000001</v>
      </c>
      <c r="J174" s="5">
        <v>19039.41</v>
      </c>
      <c r="K174" s="5">
        <v>34878.803411000001</v>
      </c>
      <c r="L174" s="5">
        <v>3386.2174249999998</v>
      </c>
      <c r="M174" s="5">
        <v>496.22237100000001</v>
      </c>
      <c r="N174" s="5">
        <v>857.27</v>
      </c>
      <c r="O174" s="5">
        <v>12234.093207</v>
      </c>
      <c r="P174" s="5">
        <v>1.2946928834854021</v>
      </c>
      <c r="Q174" s="5">
        <v>2.850951257347242</v>
      </c>
      <c r="R174" s="6">
        <f>+VLOOKUP(YEAR(A174),PIB!$A$1:$C$22,3,0)</f>
        <v>101726.33100000001</v>
      </c>
      <c r="S174" s="8">
        <f t="shared" si="20"/>
        <v>0.15570593429738461</v>
      </c>
      <c r="T174" s="8">
        <f t="shared" si="21"/>
        <v>0.34286898060837362</v>
      </c>
      <c r="U174" s="8">
        <f t="shared" si="22"/>
        <v>7.2817560588123428E-2</v>
      </c>
      <c r="V174" s="8">
        <f t="shared" si="24"/>
        <v>0.12247232494696392</v>
      </c>
      <c r="W174" s="8">
        <f t="shared" si="25"/>
        <v>0.13718209995636466</v>
      </c>
      <c r="X174" s="8">
        <f t="shared" si="23"/>
        <v>0.17730067608217626</v>
      </c>
      <c r="Y174" s="8">
        <f t="shared" si="26"/>
        <v>0.15697308592240189</v>
      </c>
    </row>
    <row r="175" spans="1:25">
      <c r="A175" s="1">
        <v>41730</v>
      </c>
      <c r="B175" s="2">
        <f t="shared" si="18"/>
        <v>4</v>
      </c>
      <c r="C175" s="2">
        <f t="shared" si="19"/>
        <v>2014</v>
      </c>
      <c r="D175" s="3" t="s">
        <v>75</v>
      </c>
      <c r="E175" s="5">
        <v>7648.1078209999996</v>
      </c>
      <c r="F175" s="5">
        <v>86.504071999999994</v>
      </c>
      <c r="G175" s="5"/>
      <c r="H175" s="5">
        <v>8035.2100000000009</v>
      </c>
      <c r="I175" s="5">
        <v>15769.821893</v>
      </c>
      <c r="J175" s="5">
        <v>19367.099999999999</v>
      </c>
      <c r="K175" s="5">
        <v>35136.921892999999</v>
      </c>
      <c r="L175" s="5">
        <v>2819.8969150000003</v>
      </c>
      <c r="M175" s="5">
        <v>442.773821</v>
      </c>
      <c r="N175" s="5">
        <v>929.93</v>
      </c>
      <c r="O175" s="5">
        <v>11927.212629</v>
      </c>
      <c r="P175" s="5">
        <v>1.3221716073592102</v>
      </c>
      <c r="Q175" s="5">
        <v>2.9459457952118311</v>
      </c>
      <c r="R175" s="6">
        <f>+VLOOKUP(YEAR(A175),PIB!$A$1:$C$22,3,0)</f>
        <v>101726.33100000001</v>
      </c>
      <c r="S175" s="8">
        <f t="shared" si="20"/>
        <v>0.15502202564447154</v>
      </c>
      <c r="T175" s="8">
        <f t="shared" si="21"/>
        <v>0.34540636182976064</v>
      </c>
      <c r="U175" s="8">
        <f t="shared" si="22"/>
        <v>7.5183167876171603E-2</v>
      </c>
      <c r="V175" s="8">
        <f t="shared" si="24"/>
        <v>0.12061702937834973</v>
      </c>
      <c r="W175" s="8">
        <f t="shared" si="25"/>
        <v>0.13865401526097387</v>
      </c>
      <c r="X175" s="8">
        <f t="shared" si="23"/>
        <v>0.18392158292137384</v>
      </c>
      <c r="Y175" s="8">
        <f t="shared" si="26"/>
        <v>0.15697308592240189</v>
      </c>
    </row>
    <row r="176" spans="1:25">
      <c r="A176" s="1">
        <v>41760</v>
      </c>
      <c r="B176" s="2">
        <f t="shared" si="18"/>
        <v>5</v>
      </c>
      <c r="C176" s="2">
        <f t="shared" si="19"/>
        <v>2014</v>
      </c>
      <c r="D176" s="3" t="s">
        <v>75</v>
      </c>
      <c r="E176" s="5">
        <v>7726.9459889999998</v>
      </c>
      <c r="F176" s="5">
        <v>87.032544999999999</v>
      </c>
      <c r="G176" s="5"/>
      <c r="H176" s="5">
        <v>8095.7900000000009</v>
      </c>
      <c r="I176" s="5">
        <v>15909.768534000001</v>
      </c>
      <c r="J176" s="5">
        <v>19553.799999999996</v>
      </c>
      <c r="K176" s="5">
        <v>35463.568533999998</v>
      </c>
      <c r="L176" s="5">
        <v>3053.4413290000002</v>
      </c>
      <c r="M176" s="5">
        <v>398.30765300000002</v>
      </c>
      <c r="N176" s="5">
        <v>927.91</v>
      </c>
      <c r="O176" s="5">
        <v>12193.637515999999</v>
      </c>
      <c r="P176" s="5">
        <v>1.3047598399676754</v>
      </c>
      <c r="Q176" s="5">
        <v>2.9083666369010999</v>
      </c>
      <c r="R176" s="6">
        <f>+VLOOKUP(YEAR(A176),PIB!$A$1:$C$22,3,0)</f>
        <v>101726.33100000001</v>
      </c>
      <c r="S176" s="8">
        <f t="shared" si="20"/>
        <v>0.15639774262575143</v>
      </c>
      <c r="T176" s="8">
        <f t="shared" si="21"/>
        <v>0.34861739517568952</v>
      </c>
      <c r="U176" s="8">
        <f t="shared" si="22"/>
        <v>7.5958170446548387E-2</v>
      </c>
      <c r="V176" s="8">
        <f t="shared" si="24"/>
        <v>9.7192114465546764E-2</v>
      </c>
      <c r="W176" s="8">
        <f t="shared" si="25"/>
        <v>0.12840355303677864</v>
      </c>
      <c r="X176" s="8">
        <f t="shared" si="23"/>
        <v>0.17769278485847817</v>
      </c>
      <c r="Y176" s="8">
        <f t="shared" si="26"/>
        <v>0.15697308592240189</v>
      </c>
    </row>
    <row r="177" spans="1:25">
      <c r="A177" s="1">
        <v>41791</v>
      </c>
      <c r="B177" s="2">
        <f t="shared" si="18"/>
        <v>6</v>
      </c>
      <c r="C177" s="2">
        <f t="shared" si="19"/>
        <v>2014</v>
      </c>
      <c r="D177" s="3" t="s">
        <v>75</v>
      </c>
      <c r="E177" s="5">
        <v>7829.1869120000001</v>
      </c>
      <c r="F177" s="5">
        <v>87.097391999999999</v>
      </c>
      <c r="G177" s="5"/>
      <c r="H177" s="5">
        <v>8359.7999999999993</v>
      </c>
      <c r="I177" s="5">
        <v>16276.084304</v>
      </c>
      <c r="J177" s="5">
        <v>19675.8</v>
      </c>
      <c r="K177" s="5">
        <v>35951.884303999999</v>
      </c>
      <c r="L177" s="5">
        <v>3289.3687529999997</v>
      </c>
      <c r="M177" s="5">
        <v>386.07272999999998</v>
      </c>
      <c r="N177" s="5">
        <v>949.2</v>
      </c>
      <c r="O177" s="5">
        <v>12540.925787</v>
      </c>
      <c r="P177" s="5">
        <v>1.2978375424940229</v>
      </c>
      <c r="Q177" s="5">
        <v>2.8667647759520225</v>
      </c>
      <c r="R177" s="6">
        <f>+VLOOKUP(YEAR(A177),PIB!$A$1:$C$22,3,0)</f>
        <v>101726.33100000001</v>
      </c>
      <c r="S177" s="8">
        <f t="shared" si="20"/>
        <v>0.15999873527336791</v>
      </c>
      <c r="T177" s="8">
        <f t="shared" si="21"/>
        <v>0.35341768400159834</v>
      </c>
      <c r="U177" s="8">
        <f t="shared" si="22"/>
        <v>7.6963229038507247E-2</v>
      </c>
      <c r="V177" s="8">
        <f t="shared" si="24"/>
        <v>0.14745935737315419</v>
      </c>
      <c r="W177" s="8">
        <f t="shared" si="25"/>
        <v>0.15089731262536388</v>
      </c>
      <c r="X177" s="8">
        <f t="shared" si="23"/>
        <v>0.18768723213138339</v>
      </c>
      <c r="Y177" s="8">
        <f t="shared" si="26"/>
        <v>0.15697308592240189</v>
      </c>
    </row>
    <row r="178" spans="1:25">
      <c r="A178" s="1">
        <v>41821</v>
      </c>
      <c r="B178" s="2">
        <f t="shared" si="18"/>
        <v>7</v>
      </c>
      <c r="C178" s="2">
        <f t="shared" si="19"/>
        <v>2014</v>
      </c>
      <c r="D178" s="3" t="s">
        <v>76</v>
      </c>
      <c r="E178" s="5">
        <v>8014.8254660000002</v>
      </c>
      <c r="F178" s="5">
        <v>87.111238</v>
      </c>
      <c r="G178" s="5"/>
      <c r="H178" s="5">
        <v>8366.52</v>
      </c>
      <c r="I178" s="5">
        <v>16468.456704</v>
      </c>
      <c r="J178" s="5">
        <v>19859.209999999995</v>
      </c>
      <c r="K178" s="5">
        <v>36327.666703999996</v>
      </c>
      <c r="L178" s="5">
        <v>3076.3495379999995</v>
      </c>
      <c r="M178" s="5">
        <v>469.64217600000001</v>
      </c>
      <c r="N178" s="5">
        <v>931.43</v>
      </c>
      <c r="O178" s="5">
        <v>12579.358418</v>
      </c>
      <c r="P178" s="5">
        <v>1.3091650747811612</v>
      </c>
      <c r="Q178" s="5">
        <v>2.8878791347592236</v>
      </c>
      <c r="R178" s="6">
        <f>+VLOOKUP(YEAR(A178),PIB!$A$1:$C$22,3,0)</f>
        <v>101726.33100000001</v>
      </c>
      <c r="S178" s="8">
        <f t="shared" si="20"/>
        <v>0.16188981301212957</v>
      </c>
      <c r="T178" s="8">
        <f t="shared" si="21"/>
        <v>0.35711173642938121</v>
      </c>
      <c r="U178" s="8">
        <f t="shared" si="22"/>
        <v>7.878811107421145E-2</v>
      </c>
      <c r="V178" s="8">
        <f t="shared" si="24"/>
        <v>0.1530975741535292</v>
      </c>
      <c r="W178" s="8">
        <f t="shared" si="25"/>
        <v>0.15778535028370921</v>
      </c>
      <c r="X178" s="8">
        <f t="shared" si="23"/>
        <v>0.20260717360573244</v>
      </c>
      <c r="Y178" s="8">
        <f t="shared" si="26"/>
        <v>0.15697308592240189</v>
      </c>
    </row>
    <row r="179" spans="1:25">
      <c r="A179" s="1">
        <v>41852</v>
      </c>
      <c r="B179" s="2">
        <f t="shared" si="18"/>
        <v>8</v>
      </c>
      <c r="C179" s="2">
        <f t="shared" si="19"/>
        <v>2014</v>
      </c>
      <c r="D179" s="3" t="s">
        <v>76</v>
      </c>
      <c r="E179" s="5">
        <v>8327.2730009999996</v>
      </c>
      <c r="F179" s="5">
        <v>86.765119999999996</v>
      </c>
      <c r="G179" s="5"/>
      <c r="H179" s="5">
        <v>8567.9599999999991</v>
      </c>
      <c r="I179" s="5">
        <v>16981.998120999997</v>
      </c>
      <c r="J179" s="5">
        <v>20127.060000000001</v>
      </c>
      <c r="K179" s="5">
        <v>37109.058120999995</v>
      </c>
      <c r="L179" s="5">
        <v>3417.2732599999999</v>
      </c>
      <c r="M179" s="5">
        <v>469.244641</v>
      </c>
      <c r="N179" s="5">
        <v>923.43</v>
      </c>
      <c r="O179" s="5">
        <v>13223.986021999999</v>
      </c>
      <c r="P179" s="5">
        <v>1.2841814935941407</v>
      </c>
      <c r="Q179" s="5">
        <v>2.8061930842382736</v>
      </c>
      <c r="R179" s="6">
        <f>+VLOOKUP(YEAR(A179),PIB!$A$1:$C$22,3,0)</f>
        <v>101726.33100000001</v>
      </c>
      <c r="S179" s="8">
        <f t="shared" si="20"/>
        <v>0.16693807742854694</v>
      </c>
      <c r="T179" s="8">
        <f t="shared" si="21"/>
        <v>0.36479304577494287</v>
      </c>
      <c r="U179" s="8">
        <f t="shared" si="22"/>
        <v>8.1859562997509461E-2</v>
      </c>
      <c r="V179" s="8">
        <f t="shared" si="24"/>
        <v>0.17440219948773605</v>
      </c>
      <c r="W179" s="8">
        <f t="shared" si="25"/>
        <v>0.15765239075348436</v>
      </c>
      <c r="X179" s="8">
        <f t="shared" si="23"/>
        <v>0.21270949833123631</v>
      </c>
      <c r="Y179" s="8">
        <f t="shared" si="26"/>
        <v>0.15697308592240189</v>
      </c>
    </row>
    <row r="180" spans="1:25">
      <c r="A180" s="1">
        <v>41883</v>
      </c>
      <c r="B180" s="2">
        <f t="shared" si="18"/>
        <v>9</v>
      </c>
      <c r="C180" s="2">
        <f t="shared" si="19"/>
        <v>2014</v>
      </c>
      <c r="D180" s="3" t="s">
        <v>76</v>
      </c>
      <c r="E180" s="5">
        <v>8398.1116419999998</v>
      </c>
      <c r="F180" s="5">
        <v>87.560704999999999</v>
      </c>
      <c r="G180" s="5"/>
      <c r="H180" s="5">
        <v>8761.35</v>
      </c>
      <c r="I180" s="5">
        <v>17247.022346999998</v>
      </c>
      <c r="J180" s="5">
        <v>20071.64</v>
      </c>
      <c r="K180" s="5">
        <v>37318.662346999998</v>
      </c>
      <c r="L180" s="5">
        <v>3101.382059</v>
      </c>
      <c r="M180" s="5">
        <v>380.37764399999998</v>
      </c>
      <c r="N180" s="5">
        <v>1009.84</v>
      </c>
      <c r="O180" s="5">
        <v>12977.27205</v>
      </c>
      <c r="P180" s="5">
        <v>1.3290175531921595</v>
      </c>
      <c r="Q180" s="5">
        <v>2.8756939211272834</v>
      </c>
      <c r="R180" s="6">
        <f>+VLOOKUP(YEAR(A180),PIB!$A$1:$C$22,3,0)</f>
        <v>101726.33100000001</v>
      </c>
      <c r="S180" s="8">
        <f t="shared" si="20"/>
        <v>0.16954334416130665</v>
      </c>
      <c r="T180" s="8">
        <f t="shared" si="21"/>
        <v>0.3668535174732685</v>
      </c>
      <c r="U180" s="8">
        <f t="shared" si="22"/>
        <v>8.2555927845269481E-2</v>
      </c>
      <c r="V180" s="8">
        <f t="shared" si="24"/>
        <v>0.18142503822289147</v>
      </c>
      <c r="W180" s="8">
        <f t="shared" si="25"/>
        <v>0.16022936864520587</v>
      </c>
      <c r="X180" s="8">
        <f t="shared" si="23"/>
        <v>0.21327813588345967</v>
      </c>
      <c r="Y180" s="8">
        <f t="shared" si="26"/>
        <v>0.15697308592240189</v>
      </c>
    </row>
    <row r="181" spans="1:25">
      <c r="A181" s="1">
        <v>41913</v>
      </c>
      <c r="B181" s="2">
        <f t="shared" si="18"/>
        <v>10</v>
      </c>
      <c r="C181" s="2">
        <f t="shared" si="19"/>
        <v>2014</v>
      </c>
      <c r="D181" s="3" t="s">
        <v>77</v>
      </c>
      <c r="E181" s="5">
        <v>8662.8477139999995</v>
      </c>
      <c r="F181" s="5">
        <v>87.602666999999997</v>
      </c>
      <c r="G181" s="5">
        <v>0.01</v>
      </c>
      <c r="H181" s="5">
        <v>8560.7000000000007</v>
      </c>
      <c r="I181" s="5">
        <v>17311.160380999998</v>
      </c>
      <c r="J181" s="5">
        <v>20578.09</v>
      </c>
      <c r="K181" s="5">
        <v>37889.250380999998</v>
      </c>
      <c r="L181" s="5">
        <v>3286.6041260000002</v>
      </c>
      <c r="M181" s="5">
        <v>483.13192800000002</v>
      </c>
      <c r="N181" s="5">
        <v>937.1</v>
      </c>
      <c r="O181" s="5">
        <v>13457.296435</v>
      </c>
      <c r="P181" s="5">
        <v>1.286377279761542</v>
      </c>
      <c r="Q181" s="5">
        <v>2.8155172596523097</v>
      </c>
      <c r="R181" s="6">
        <f>+VLOOKUP(YEAR(A181),PIB!$A$1:$C$22,3,0)</f>
        <v>101726.33100000001</v>
      </c>
      <c r="S181" s="8">
        <f t="shared" si="20"/>
        <v>0.170173840055236</v>
      </c>
      <c r="T181" s="8">
        <f t="shared" si="21"/>
        <v>0.37246256705159253</v>
      </c>
      <c r="U181" s="8">
        <f t="shared" si="22"/>
        <v>8.5158361938758989E-2</v>
      </c>
      <c r="V181" s="8">
        <f t="shared" si="24"/>
        <v>0.172457930989103</v>
      </c>
      <c r="W181" s="8">
        <f t="shared" si="25"/>
        <v>0.16210593551589825</v>
      </c>
      <c r="X181" s="8">
        <f t="shared" si="23"/>
        <v>0.2385619345271679</v>
      </c>
      <c r="Y181" s="8">
        <f t="shared" si="26"/>
        <v>0.15697308592240189</v>
      </c>
    </row>
    <row r="182" spans="1:25">
      <c r="A182" s="1">
        <v>41944</v>
      </c>
      <c r="B182" s="2">
        <f t="shared" si="18"/>
        <v>11</v>
      </c>
      <c r="C182" s="2">
        <f t="shared" si="19"/>
        <v>2014</v>
      </c>
      <c r="D182" s="3" t="s">
        <v>77</v>
      </c>
      <c r="E182" s="5">
        <v>8796.4334199999976</v>
      </c>
      <c r="F182" s="5">
        <v>88.084970999999996</v>
      </c>
      <c r="G182" s="5">
        <v>7.5326000000000004E-2</v>
      </c>
      <c r="H182" s="5">
        <v>8852.2899999999991</v>
      </c>
      <c r="I182" s="5">
        <v>17736.883716999997</v>
      </c>
      <c r="J182" s="5">
        <v>20625.29</v>
      </c>
      <c r="K182" s="5">
        <v>38362.173716999998</v>
      </c>
      <c r="L182" s="5">
        <v>3510.610095</v>
      </c>
      <c r="M182" s="5">
        <v>847.39022199999999</v>
      </c>
      <c r="N182" s="5">
        <v>960.28</v>
      </c>
      <c r="O182" s="5">
        <v>14202.874033999999</v>
      </c>
      <c r="P182" s="5">
        <v>1.2488235602554805</v>
      </c>
      <c r="Q182" s="5">
        <v>2.7010148527097755</v>
      </c>
      <c r="R182" s="6">
        <f>+VLOOKUP(YEAR(A182),PIB!$A$1:$C$22,3,0)</f>
        <v>101726.33100000001</v>
      </c>
      <c r="S182" s="8">
        <f t="shared" si="20"/>
        <v>0.17435882669355288</v>
      </c>
      <c r="T182" s="8">
        <f t="shared" si="21"/>
        <v>0.37711154368675692</v>
      </c>
      <c r="U182" s="8">
        <f t="shared" si="22"/>
        <v>8.6471549042695717E-2</v>
      </c>
      <c r="V182" s="8">
        <f t="shared" si="24"/>
        <v>0.18231643083366955</v>
      </c>
      <c r="W182" s="8">
        <f t="shared" si="25"/>
        <v>0.15775672306933486</v>
      </c>
      <c r="X182" s="8">
        <f t="shared" si="23"/>
        <v>0.27633881488731626</v>
      </c>
      <c r="Y182" s="8">
        <f t="shared" si="26"/>
        <v>0.15697308592240189</v>
      </c>
    </row>
    <row r="183" spans="1:25">
      <c r="A183" s="1">
        <v>41974</v>
      </c>
      <c r="B183" s="2">
        <f t="shared" si="18"/>
        <v>12</v>
      </c>
      <c r="C183" s="2">
        <f t="shared" si="19"/>
        <v>2014</v>
      </c>
      <c r="D183" s="3" t="s">
        <v>77</v>
      </c>
      <c r="E183" s="5">
        <v>9539.8967329999978</v>
      </c>
      <c r="F183" s="5">
        <v>86.581903999999994</v>
      </c>
      <c r="G183" s="5">
        <v>7.8390000000000001E-2</v>
      </c>
      <c r="H183" s="5">
        <v>9068.7599999999984</v>
      </c>
      <c r="I183" s="5">
        <v>18695.317026999994</v>
      </c>
      <c r="J183" s="5">
        <v>21409.05</v>
      </c>
      <c r="K183" s="5">
        <v>40104.367026999993</v>
      </c>
      <c r="L183" s="5">
        <v>3506.0468250000004</v>
      </c>
      <c r="M183" s="5">
        <v>360.96490899999998</v>
      </c>
      <c r="N183" s="5">
        <v>1237.52</v>
      </c>
      <c r="O183" s="5">
        <v>14731.088760999999</v>
      </c>
      <c r="P183" s="5">
        <v>1.2691062643309257</v>
      </c>
      <c r="Q183" s="5">
        <v>2.7224306144413974</v>
      </c>
      <c r="R183" s="6">
        <f>+VLOOKUP(YEAR(A183),PIB!$A$1:$C$22,3,0)</f>
        <v>101726.33100000001</v>
      </c>
      <c r="S183" s="8">
        <f t="shared" si="20"/>
        <v>0.18378051034790582</v>
      </c>
      <c r="T183" s="8">
        <f t="shared" si="21"/>
        <v>0.39423782055994916</v>
      </c>
      <c r="U183" s="8">
        <f t="shared" si="22"/>
        <v>9.3780013878609236E-2</v>
      </c>
      <c r="V183" s="8">
        <f t="shared" si="24"/>
        <v>0.14889548748394854</v>
      </c>
      <c r="W183" s="8">
        <f t="shared" si="25"/>
        <v>0.14416739025928238</v>
      </c>
      <c r="X183" s="8">
        <f t="shared" si="23"/>
        <v>0.29494013424988696</v>
      </c>
      <c r="Y183" s="8">
        <f t="shared" si="26"/>
        <v>6.9344009737278833E-2</v>
      </c>
    </row>
    <row r="184" spans="1:25">
      <c r="A184" s="1">
        <v>42005</v>
      </c>
      <c r="B184" s="2">
        <f t="shared" si="18"/>
        <v>1</v>
      </c>
      <c r="C184" s="2">
        <f t="shared" si="19"/>
        <v>2015</v>
      </c>
      <c r="D184" s="3" t="s">
        <v>78</v>
      </c>
      <c r="E184" s="5">
        <v>9267.4606419999982</v>
      </c>
      <c r="F184" s="5">
        <v>87.412042</v>
      </c>
      <c r="G184" s="5">
        <v>7.5324000000000002E-2</v>
      </c>
      <c r="H184" s="5">
        <v>8697.380000000001</v>
      </c>
      <c r="I184" s="5">
        <v>18052.328008</v>
      </c>
      <c r="J184" s="5">
        <v>21061.67</v>
      </c>
      <c r="K184" s="5">
        <v>39113.998007999995</v>
      </c>
      <c r="L184" s="5">
        <v>2771.8220089999995</v>
      </c>
      <c r="M184" s="5">
        <v>695.37099999999998</v>
      </c>
      <c r="N184" s="5">
        <v>1105.55</v>
      </c>
      <c r="O184" s="5">
        <v>13927.691016999996</v>
      </c>
      <c r="P184" s="5">
        <v>1.2961465031041768</v>
      </c>
      <c r="Q184" s="5">
        <v>2.8083619862228315</v>
      </c>
      <c r="R184" s="6">
        <f>+VLOOKUP(YEAR(A184),PIB!$A$1:$C$22,3,0)</f>
        <v>99290.380999999994</v>
      </c>
      <c r="S184" s="8">
        <f t="shared" si="20"/>
        <v>0.18181346295770587</v>
      </c>
      <c r="T184" s="8">
        <f t="shared" si="21"/>
        <v>0.39393542067282428</v>
      </c>
      <c r="U184" s="8">
        <f t="shared" si="22"/>
        <v>9.3336943102272904E-2</v>
      </c>
      <c r="V184" s="8">
        <f t="shared" si="24"/>
        <v>0.16096553453422402</v>
      </c>
      <c r="W184" s="8">
        <f t="shared" si="25"/>
        <v>0.13800811830639992</v>
      </c>
      <c r="X184" s="8">
        <f t="shared" si="23"/>
        <v>0.30003125707849332</v>
      </c>
      <c r="Y184" s="8">
        <f t="shared" si="26"/>
        <v>4.3737379527450937E-2</v>
      </c>
    </row>
    <row r="185" spans="1:25">
      <c r="A185" s="1">
        <v>42036</v>
      </c>
      <c r="B185" s="2">
        <f t="shared" si="18"/>
        <v>2</v>
      </c>
      <c r="C185" s="2">
        <f t="shared" si="19"/>
        <v>2015</v>
      </c>
      <c r="D185" s="3" t="s">
        <v>78</v>
      </c>
      <c r="E185" s="5">
        <v>9334.1931219999988</v>
      </c>
      <c r="F185" s="5">
        <v>87.075282000000001</v>
      </c>
      <c r="G185" s="5">
        <v>0.266955</v>
      </c>
      <c r="H185" s="5">
        <v>8426.369999999999</v>
      </c>
      <c r="I185" s="5">
        <v>17847.905358999997</v>
      </c>
      <c r="J185" s="5">
        <v>21210.15</v>
      </c>
      <c r="K185" s="5">
        <v>39058.055358999998</v>
      </c>
      <c r="L185" s="5">
        <v>2620.9749610000003</v>
      </c>
      <c r="M185" s="5">
        <v>529.00851999999998</v>
      </c>
      <c r="N185" s="5">
        <v>1093.98</v>
      </c>
      <c r="O185" s="5">
        <v>13665.498839999997</v>
      </c>
      <c r="P185" s="5">
        <v>1.3060558979931098</v>
      </c>
      <c r="Q185" s="5">
        <v>2.8581507207533456</v>
      </c>
      <c r="R185" s="6">
        <f>+VLOOKUP(YEAR(A185),PIB!$A$1:$C$22,3,0)</f>
        <v>99290.380999999994</v>
      </c>
      <c r="S185" s="8">
        <f t="shared" si="20"/>
        <v>0.17975462657354491</v>
      </c>
      <c r="T185" s="8">
        <f t="shared" si="21"/>
        <v>0.39337199601439743</v>
      </c>
      <c r="U185" s="8">
        <f t="shared" si="22"/>
        <v>9.4009037209757507E-2</v>
      </c>
      <c r="V185" s="8">
        <f t="shared" si="24"/>
        <v>0.14227798152589122</v>
      </c>
      <c r="W185" s="8">
        <f t="shared" si="25"/>
        <v>0.1266509926859265</v>
      </c>
      <c r="X185" s="8">
        <f t="shared" si="23"/>
        <v>0.27626874864760809</v>
      </c>
      <c r="Y185" s="8">
        <f t="shared" si="26"/>
        <v>4.3737379527450937E-2</v>
      </c>
    </row>
    <row r="186" spans="1:25">
      <c r="A186" s="1">
        <v>42064</v>
      </c>
      <c r="B186" s="2">
        <f t="shared" si="18"/>
        <v>3</v>
      </c>
      <c r="C186" s="2">
        <f t="shared" si="19"/>
        <v>2015</v>
      </c>
      <c r="D186" s="3" t="s">
        <v>78</v>
      </c>
      <c r="E186" s="5">
        <v>9476.1044199999978</v>
      </c>
      <c r="F186" s="5">
        <v>86.118814999999998</v>
      </c>
      <c r="G186" s="5">
        <v>0.43618099999999999</v>
      </c>
      <c r="H186" s="5">
        <v>8720.3100000000013</v>
      </c>
      <c r="I186" s="5">
        <v>18282.969416</v>
      </c>
      <c r="J186" s="5">
        <v>21277.909999999996</v>
      </c>
      <c r="K186" s="5">
        <v>39560.879415999996</v>
      </c>
      <c r="L186" s="5">
        <v>2915.1398830000003</v>
      </c>
      <c r="M186" s="5">
        <v>429.67722199999997</v>
      </c>
      <c r="N186" s="5">
        <v>1135.96</v>
      </c>
      <c r="O186" s="5">
        <v>14043.436520999998</v>
      </c>
      <c r="P186" s="5">
        <v>1.3018871405628083</v>
      </c>
      <c r="Q186" s="5">
        <v>2.8170369379917961</v>
      </c>
      <c r="R186" s="6">
        <f>+VLOOKUP(YEAR(A186),PIB!$A$1:$C$22,3,0)</f>
        <v>99290.380999999994</v>
      </c>
      <c r="S186" s="8">
        <f t="shared" si="20"/>
        <v>0.18413636076187481</v>
      </c>
      <c r="T186" s="8">
        <f t="shared" si="21"/>
        <v>0.39843617294609834</v>
      </c>
      <c r="U186" s="8">
        <f t="shared" si="22"/>
        <v>9.5438292456547211E-2</v>
      </c>
      <c r="V186" s="8">
        <f t="shared" si="24"/>
        <v>0.15427206974371921</v>
      </c>
      <c r="W186" s="8">
        <f t="shared" si="25"/>
        <v>0.13423843558587722</v>
      </c>
      <c r="X186" s="8">
        <f t="shared" si="23"/>
        <v>0.27926444901841996</v>
      </c>
      <c r="Y186" s="8">
        <f t="shared" si="26"/>
        <v>4.3737379527450937E-2</v>
      </c>
    </row>
    <row r="187" spans="1:25">
      <c r="A187" s="1">
        <v>42095</v>
      </c>
      <c r="B187" s="2">
        <f t="shared" si="18"/>
        <v>4</v>
      </c>
      <c r="C187" s="2">
        <f t="shared" si="19"/>
        <v>2015</v>
      </c>
      <c r="D187" s="3" t="s">
        <v>75</v>
      </c>
      <c r="E187" s="5">
        <v>10149.165445999997</v>
      </c>
      <c r="F187" s="5">
        <v>86.178939999999997</v>
      </c>
      <c r="G187" s="5">
        <v>0.52166500000000005</v>
      </c>
      <c r="H187" s="5">
        <v>7936.76</v>
      </c>
      <c r="I187" s="5">
        <v>18172.626050999999</v>
      </c>
      <c r="J187" s="5">
        <v>21376.46</v>
      </c>
      <c r="K187" s="5">
        <v>39549.086050999998</v>
      </c>
      <c r="L187" s="5">
        <v>2317.9475790000001</v>
      </c>
      <c r="M187" s="5">
        <v>440.92419599999999</v>
      </c>
      <c r="N187" s="5">
        <v>1154.24</v>
      </c>
      <c r="O187" s="5">
        <v>14148.977825999997</v>
      </c>
      <c r="P187" s="5">
        <v>1.284377307992256</v>
      </c>
      <c r="Q187" s="5">
        <v>2.7951903337020614</v>
      </c>
      <c r="R187" s="6">
        <f>+VLOOKUP(YEAR(A187),PIB!$A$1:$C$22,3,0)</f>
        <v>99290.380999999994</v>
      </c>
      <c r="S187" s="8">
        <f t="shared" si="20"/>
        <v>0.18302504097552008</v>
      </c>
      <c r="T187" s="8">
        <f t="shared" si="21"/>
        <v>0.39831739643541103</v>
      </c>
      <c r="U187" s="8">
        <f t="shared" si="22"/>
        <v>0.1022170057540619</v>
      </c>
      <c r="V187" s="8">
        <f t="shared" si="24"/>
        <v>0.15236723498231575</v>
      </c>
      <c r="W187" s="8">
        <f t="shared" si="25"/>
        <v>0.12557059412990279</v>
      </c>
      <c r="X187" s="8">
        <f t="shared" si="23"/>
        <v>0.32701652271855419</v>
      </c>
      <c r="Y187" s="8">
        <f t="shared" si="26"/>
        <v>4.3737379527450937E-2</v>
      </c>
    </row>
    <row r="188" spans="1:25">
      <c r="A188" s="1">
        <v>42125</v>
      </c>
      <c r="B188" s="2">
        <f t="shared" si="18"/>
        <v>5</v>
      </c>
      <c r="C188" s="2">
        <f t="shared" si="19"/>
        <v>2015</v>
      </c>
      <c r="D188" s="3" t="s">
        <v>75</v>
      </c>
      <c r="E188" s="5">
        <v>10064.448667999997</v>
      </c>
      <c r="F188" s="5">
        <v>86.890769000000006</v>
      </c>
      <c r="G188" s="5">
        <v>0.57729900000000001</v>
      </c>
      <c r="H188" s="5">
        <v>8006.0199999999995</v>
      </c>
      <c r="I188" s="5">
        <v>18157.936735999996</v>
      </c>
      <c r="J188" s="5">
        <v>21408.739999999998</v>
      </c>
      <c r="K188" s="5">
        <v>39566.676735999994</v>
      </c>
      <c r="L188" s="5">
        <v>2910.5016179999998</v>
      </c>
      <c r="M188" s="5">
        <v>564.00497399999995</v>
      </c>
      <c r="N188" s="5">
        <v>1196.46</v>
      </c>
      <c r="O188" s="5">
        <v>14822.883327999996</v>
      </c>
      <c r="P188" s="5">
        <v>1.2249935679990263</v>
      </c>
      <c r="Q188" s="5">
        <v>2.6692969148087196</v>
      </c>
      <c r="R188" s="6">
        <f>+VLOOKUP(YEAR(A188),PIB!$A$1:$C$22,3,0)</f>
        <v>99290.380999999994</v>
      </c>
      <c r="S188" s="8">
        <f t="shared" si="20"/>
        <v>0.18287709799401411</v>
      </c>
      <c r="T188" s="8">
        <f t="shared" si="21"/>
        <v>0.39849456047509774</v>
      </c>
      <c r="U188" s="8">
        <f t="shared" si="22"/>
        <v>0.10136378334574019</v>
      </c>
      <c r="V188" s="8">
        <f t="shared" si="24"/>
        <v>0.14130741105350109</v>
      </c>
      <c r="W188" s="8">
        <f t="shared" si="25"/>
        <v>0.11569924775241458</v>
      </c>
      <c r="X188" s="8">
        <f t="shared" si="23"/>
        <v>0.30251313809202784</v>
      </c>
      <c r="Y188" s="8">
        <f t="shared" si="26"/>
        <v>4.3737379527450937E-2</v>
      </c>
    </row>
    <row r="189" spans="1:25">
      <c r="A189" s="1">
        <v>42156</v>
      </c>
      <c r="B189" s="2">
        <f t="shared" si="18"/>
        <v>6</v>
      </c>
      <c r="C189" s="2">
        <f t="shared" si="19"/>
        <v>2015</v>
      </c>
      <c r="D189" s="3" t="s">
        <v>75</v>
      </c>
      <c r="E189" s="5">
        <v>10202.301204999998</v>
      </c>
      <c r="F189" s="5">
        <v>86.785893000000002</v>
      </c>
      <c r="G189" s="5">
        <v>0.61063900000000004</v>
      </c>
      <c r="H189" s="5">
        <v>7990.02</v>
      </c>
      <c r="I189" s="5">
        <v>18279.717736999999</v>
      </c>
      <c r="J189" s="5">
        <v>21036.019999999997</v>
      </c>
      <c r="K189" s="5">
        <v>39315.737736999996</v>
      </c>
      <c r="L189" s="5">
        <v>2939.9066550000002</v>
      </c>
      <c r="M189" s="5">
        <v>570.52243699999997</v>
      </c>
      <c r="N189" s="5">
        <v>1252.0899999999999</v>
      </c>
      <c r="O189" s="5">
        <v>15052.216828999999</v>
      </c>
      <c r="P189" s="5">
        <v>1.2144203039768742</v>
      </c>
      <c r="Q189" s="5">
        <v>2.6119566429081233</v>
      </c>
      <c r="R189" s="6">
        <f>+VLOOKUP(YEAR(A189),PIB!$A$1:$C$22,3,0)</f>
        <v>99290.380999999994</v>
      </c>
      <c r="S189" s="8">
        <f t="shared" si="20"/>
        <v>0.18410361157743971</v>
      </c>
      <c r="T189" s="8">
        <f t="shared" si="21"/>
        <v>0.39596723611122003</v>
      </c>
      <c r="U189" s="8">
        <f t="shared" si="22"/>
        <v>0.10275216090670454</v>
      </c>
      <c r="V189" s="8">
        <f t="shared" si="24"/>
        <v>0.12310291563847375</v>
      </c>
      <c r="W189" s="8">
        <f t="shared" si="25"/>
        <v>9.3565427741036045E-2</v>
      </c>
      <c r="X189" s="8">
        <f t="shared" si="23"/>
        <v>0.30311120677968018</v>
      </c>
      <c r="Y189" s="8">
        <f t="shared" si="26"/>
        <v>4.3737379527450937E-2</v>
      </c>
    </row>
    <row r="190" spans="1:25">
      <c r="A190" s="1">
        <v>42186</v>
      </c>
      <c r="B190" s="2">
        <f t="shared" si="18"/>
        <v>7</v>
      </c>
      <c r="C190" s="2">
        <f t="shared" si="19"/>
        <v>2015</v>
      </c>
      <c r="D190" s="3" t="s">
        <v>76</v>
      </c>
      <c r="E190" s="5">
        <v>10577.856025999998</v>
      </c>
      <c r="F190" s="5">
        <v>86.526714999999996</v>
      </c>
      <c r="G190" s="5">
        <v>0.65264</v>
      </c>
      <c r="H190" s="5">
        <v>7936.84</v>
      </c>
      <c r="I190" s="5">
        <v>18601.875380999998</v>
      </c>
      <c r="J190" s="5">
        <v>21119.98</v>
      </c>
      <c r="K190" s="5">
        <v>39721.855381000001</v>
      </c>
      <c r="L190" s="5">
        <v>2845.4759949999998</v>
      </c>
      <c r="M190" s="5">
        <v>574.66361600000005</v>
      </c>
      <c r="N190" s="5">
        <v>1169.77</v>
      </c>
      <c r="O190" s="5">
        <v>15254.944991999999</v>
      </c>
      <c r="P190" s="5">
        <v>1.2193997022444327</v>
      </c>
      <c r="Q190" s="5">
        <v>2.6038674935787016</v>
      </c>
      <c r="R190" s="6">
        <f>+VLOOKUP(YEAR(A190),PIB!$A$1:$C$22,3,0)</f>
        <v>99290.380999999994</v>
      </c>
      <c r="S190" s="8">
        <f t="shared" si="20"/>
        <v>0.18734821232078866</v>
      </c>
      <c r="T190" s="8">
        <f t="shared" si="21"/>
        <v>0.40005743739667998</v>
      </c>
      <c r="U190" s="8">
        <f t="shared" si="22"/>
        <v>0.10653454966599432</v>
      </c>
      <c r="V190" s="8">
        <f t="shared" si="24"/>
        <v>0.12954575618988118</v>
      </c>
      <c r="W190" s="8">
        <f t="shared" si="25"/>
        <v>9.3432608943923023E-2</v>
      </c>
      <c r="X190" s="8">
        <f t="shared" si="23"/>
        <v>0.31978619757507243</v>
      </c>
      <c r="Y190" s="8">
        <f t="shared" si="26"/>
        <v>4.3737379527450937E-2</v>
      </c>
    </row>
    <row r="191" spans="1:25">
      <c r="A191" s="1">
        <v>42217</v>
      </c>
      <c r="B191" s="2">
        <f t="shared" si="18"/>
        <v>8</v>
      </c>
      <c r="C191" s="2">
        <f t="shared" si="19"/>
        <v>2015</v>
      </c>
      <c r="D191" s="3" t="s">
        <v>76</v>
      </c>
      <c r="E191" s="5">
        <v>10837.206819999998</v>
      </c>
      <c r="F191" s="5">
        <v>86.155541999999997</v>
      </c>
      <c r="G191" s="5">
        <v>0.75221400000000005</v>
      </c>
      <c r="H191" s="5">
        <v>7848.07</v>
      </c>
      <c r="I191" s="5">
        <v>18772.184576</v>
      </c>
      <c r="J191" s="5">
        <v>20768.43</v>
      </c>
      <c r="K191" s="5">
        <v>39540.614576</v>
      </c>
      <c r="L191" s="5">
        <v>2665.3451970000001</v>
      </c>
      <c r="M191" s="5">
        <v>582.06882199999995</v>
      </c>
      <c r="N191" s="5">
        <v>1193.03</v>
      </c>
      <c r="O191" s="5">
        <v>15364.558594999999</v>
      </c>
      <c r="P191" s="5">
        <v>1.2217848277209165</v>
      </c>
      <c r="Q191" s="5">
        <v>2.5734949905340905</v>
      </c>
      <c r="R191" s="6">
        <f>+VLOOKUP(YEAR(A191),PIB!$A$1:$C$22,3,0)</f>
        <v>99290.380999999994</v>
      </c>
      <c r="S191" s="8">
        <f t="shared" si="20"/>
        <v>0.18906347610852658</v>
      </c>
      <c r="T191" s="8">
        <f t="shared" si="21"/>
        <v>0.3982320762370728</v>
      </c>
      <c r="U191" s="8">
        <f t="shared" si="22"/>
        <v>0.10914659316293689</v>
      </c>
      <c r="V191" s="8">
        <f t="shared" si="24"/>
        <v>0.10541671493805271</v>
      </c>
      <c r="W191" s="8">
        <f t="shared" si="25"/>
        <v>6.5524607147708469E-2</v>
      </c>
      <c r="X191" s="8">
        <f t="shared" si="23"/>
        <v>0.30141125656605561</v>
      </c>
      <c r="Y191" s="8">
        <f t="shared" si="26"/>
        <v>4.3737379527450937E-2</v>
      </c>
    </row>
    <row r="192" spans="1:25">
      <c r="A192" s="1">
        <v>42248</v>
      </c>
      <c r="B192" s="2">
        <f t="shared" si="18"/>
        <v>9</v>
      </c>
      <c r="C192" s="2">
        <f t="shared" si="19"/>
        <v>2015</v>
      </c>
      <c r="D192" s="3" t="s">
        <v>76</v>
      </c>
      <c r="E192" s="5">
        <v>10840.869786999998</v>
      </c>
      <c r="F192" s="5">
        <v>87.190648999999993</v>
      </c>
      <c r="G192" s="5">
        <v>0.75716399999999995</v>
      </c>
      <c r="H192" s="5">
        <v>7500.49</v>
      </c>
      <c r="I192" s="5">
        <v>18429.307599999996</v>
      </c>
      <c r="J192" s="5">
        <v>20575.060000000001</v>
      </c>
      <c r="K192" s="5">
        <v>39004.367599999998</v>
      </c>
      <c r="L192" s="5">
        <v>2493.1739289999996</v>
      </c>
      <c r="M192" s="5">
        <v>644.43585499999995</v>
      </c>
      <c r="N192" s="5">
        <v>1234.5999999999999</v>
      </c>
      <c r="O192" s="5">
        <v>15301.027383999997</v>
      </c>
      <c r="P192" s="5">
        <v>1.2044490306102702</v>
      </c>
      <c r="Q192" s="5">
        <v>2.549133899386792</v>
      </c>
      <c r="R192" s="6">
        <f>+VLOOKUP(YEAR(A192),PIB!$A$1:$C$22,3,0)</f>
        <v>99290.380999999994</v>
      </c>
      <c r="S192" s="8">
        <f t="shared" si="20"/>
        <v>0.18561020125403685</v>
      </c>
      <c r="T192" s="8">
        <f t="shared" si="21"/>
        <v>0.39283128141083473</v>
      </c>
      <c r="U192" s="8">
        <f t="shared" si="22"/>
        <v>0.10918348462173791</v>
      </c>
      <c r="V192" s="8">
        <f t="shared" si="24"/>
        <v>6.8550108489054518E-2</v>
      </c>
      <c r="W192" s="8">
        <f t="shared" si="25"/>
        <v>4.5170570084367201E-2</v>
      </c>
      <c r="X192" s="8">
        <f t="shared" si="23"/>
        <v>0.29086992994752059</v>
      </c>
      <c r="Y192" s="8">
        <f t="shared" si="26"/>
        <v>4.3737379527450937E-2</v>
      </c>
    </row>
    <row r="193" spans="1:25">
      <c r="A193" s="1">
        <v>42278</v>
      </c>
      <c r="B193" s="2">
        <f t="shared" si="18"/>
        <v>10</v>
      </c>
      <c r="C193" s="2">
        <f t="shared" si="19"/>
        <v>2015</v>
      </c>
      <c r="D193" s="3" t="s">
        <v>77</v>
      </c>
      <c r="E193" s="5">
        <v>11106.374096999998</v>
      </c>
      <c r="F193" s="5">
        <v>86.848094000000003</v>
      </c>
      <c r="G193" s="5">
        <v>0.76239100000000004</v>
      </c>
      <c r="H193" s="5">
        <v>7242.06</v>
      </c>
      <c r="I193" s="5">
        <v>18436.044581999999</v>
      </c>
      <c r="J193" s="5">
        <v>20617.21</v>
      </c>
      <c r="K193" s="5">
        <v>39053.254581999994</v>
      </c>
      <c r="L193" s="5">
        <v>2760.9818089999999</v>
      </c>
      <c r="M193" s="5">
        <v>775.65154500000006</v>
      </c>
      <c r="N193" s="5">
        <v>1211.2</v>
      </c>
      <c r="O193" s="5">
        <v>15941.817935999999</v>
      </c>
      <c r="P193" s="5">
        <v>1.156458106347301</v>
      </c>
      <c r="Q193" s="5">
        <v>2.4497365820374526</v>
      </c>
      <c r="R193" s="6">
        <f>+VLOOKUP(YEAR(A193),PIB!$A$1:$C$22,3,0)</f>
        <v>99290.380999999994</v>
      </c>
      <c r="S193" s="8">
        <f t="shared" si="20"/>
        <v>0.18567805255979428</v>
      </c>
      <c r="T193" s="8">
        <f t="shared" si="21"/>
        <v>0.39332364513738743</v>
      </c>
      <c r="U193" s="8">
        <f t="shared" si="22"/>
        <v>0.11185750306467249</v>
      </c>
      <c r="V193" s="8">
        <f t="shared" si="24"/>
        <v>6.498028879881601E-2</v>
      </c>
      <c r="W193" s="8">
        <f t="shared" si="25"/>
        <v>3.0721225394939378E-2</v>
      </c>
      <c r="X193" s="8">
        <f t="shared" si="23"/>
        <v>0.28206964541821788</v>
      </c>
      <c r="Y193" s="8">
        <f t="shared" si="26"/>
        <v>4.3737379527450937E-2</v>
      </c>
    </row>
    <row r="194" spans="1:25">
      <c r="A194" s="1">
        <v>42309</v>
      </c>
      <c r="B194" s="2">
        <f t="shared" si="18"/>
        <v>11</v>
      </c>
      <c r="C194" s="2">
        <f t="shared" si="19"/>
        <v>2015</v>
      </c>
      <c r="D194" s="3" t="s">
        <v>77</v>
      </c>
      <c r="E194" s="5">
        <v>11104.984537999999</v>
      </c>
      <c r="F194" s="5">
        <v>86.495712999999995</v>
      </c>
      <c r="G194" s="5">
        <v>0.77688199999999996</v>
      </c>
      <c r="H194" s="5">
        <v>7290.07</v>
      </c>
      <c r="I194" s="5">
        <v>18482.327132999999</v>
      </c>
      <c r="J194" s="5">
        <v>20359.850000000006</v>
      </c>
      <c r="K194" s="5">
        <v>38842.177133000005</v>
      </c>
      <c r="L194" s="5">
        <v>2829.9322979999997</v>
      </c>
      <c r="M194" s="5">
        <v>1108.461104</v>
      </c>
      <c r="N194" s="5">
        <v>1231.76</v>
      </c>
      <c r="O194" s="5">
        <v>16362.410534999999</v>
      </c>
      <c r="P194" s="5">
        <v>1.1295601643453081</v>
      </c>
      <c r="Q194" s="5">
        <v>2.3738664330609893</v>
      </c>
      <c r="R194" s="6">
        <f>+VLOOKUP(YEAR(A194),PIB!$A$1:$C$22,3,0)</f>
        <v>99290.380999999994</v>
      </c>
      <c r="S194" s="8">
        <f t="shared" si="20"/>
        <v>0.18614418584011677</v>
      </c>
      <c r="T194" s="8">
        <f t="shared" si="21"/>
        <v>0.39119778514093934</v>
      </c>
      <c r="U194" s="8">
        <f t="shared" si="22"/>
        <v>0.1118435081641997</v>
      </c>
      <c r="V194" s="8">
        <f t="shared" si="24"/>
        <v>4.2027868474185714E-2</v>
      </c>
      <c r="W194" s="8">
        <f t="shared" si="25"/>
        <v>1.2512414430449592E-2</v>
      </c>
      <c r="X194" s="8">
        <f t="shared" si="23"/>
        <v>0.26244172015798672</v>
      </c>
      <c r="Y194" s="8">
        <f t="shared" si="26"/>
        <v>4.3737379527450937E-2</v>
      </c>
    </row>
    <row r="195" spans="1:25">
      <c r="A195" s="1">
        <v>42339</v>
      </c>
      <c r="B195" s="2">
        <f t="shared" si="18"/>
        <v>12</v>
      </c>
      <c r="C195" s="2">
        <f t="shared" si="19"/>
        <v>2015</v>
      </c>
      <c r="D195" s="3" t="s">
        <v>77</v>
      </c>
      <c r="E195" s="5">
        <v>11753.669446999998</v>
      </c>
      <c r="F195" s="5">
        <v>86.256283999999994</v>
      </c>
      <c r="G195" s="5">
        <v>0.77738799999999997</v>
      </c>
      <c r="H195" s="5">
        <v>7200.9500000000007</v>
      </c>
      <c r="I195" s="5">
        <v>19041.653118999999</v>
      </c>
      <c r="J195" s="5">
        <v>20608.95</v>
      </c>
      <c r="K195" s="5">
        <v>39650.603118999999</v>
      </c>
      <c r="L195" s="5">
        <v>3053.4430419999999</v>
      </c>
      <c r="M195" s="5">
        <v>434.56019500000002</v>
      </c>
      <c r="N195" s="5">
        <v>1284.56</v>
      </c>
      <c r="O195" s="5">
        <v>16613.266355999996</v>
      </c>
      <c r="P195" s="5">
        <v>1.1461715421256082</v>
      </c>
      <c r="Q195" s="5">
        <v>2.3866831644867905</v>
      </c>
      <c r="R195" s="6">
        <f>+VLOOKUP(YEAR(A195),PIB!$A$1:$C$22,3,0)</f>
        <v>99290.380999999994</v>
      </c>
      <c r="S195" s="8">
        <f t="shared" si="20"/>
        <v>0.19177742020145938</v>
      </c>
      <c r="T195" s="8">
        <f t="shared" si="21"/>
        <v>0.3993398224446334</v>
      </c>
      <c r="U195" s="8">
        <f t="shared" si="22"/>
        <v>0.11837671815359435</v>
      </c>
      <c r="V195" s="8">
        <f t="shared" si="24"/>
        <v>1.8525285850987228E-2</v>
      </c>
      <c r="W195" s="8">
        <f t="shared" si="25"/>
        <v>-1.1314575983570552E-2</v>
      </c>
      <c r="X195" s="8">
        <f t="shared" si="23"/>
        <v>0.23205415907094817</v>
      </c>
      <c r="Y195" s="8">
        <f t="shared" si="26"/>
        <v>-2.3946110864845882E-2</v>
      </c>
    </row>
    <row r="196" spans="1:25">
      <c r="A196" s="1">
        <v>42370</v>
      </c>
      <c r="B196" s="2">
        <f t="shared" ref="B196:B249" si="27">+MONTH(A196)</f>
        <v>1</v>
      </c>
      <c r="C196" s="2">
        <f t="shared" ref="C196:C249" si="28">+YEAR(A196)</f>
        <v>2016</v>
      </c>
      <c r="D196" s="3" t="s">
        <v>78</v>
      </c>
      <c r="E196" s="5">
        <v>11494.346831999997</v>
      </c>
      <c r="F196" s="5">
        <v>84.886662000000001</v>
      </c>
      <c r="G196" s="5">
        <v>0.79337000000000002</v>
      </c>
      <c r="H196" s="5">
        <v>7261.4499999999989</v>
      </c>
      <c r="I196" s="5">
        <v>18841.476863999997</v>
      </c>
      <c r="J196" s="5">
        <v>20932.510000000002</v>
      </c>
      <c r="K196" s="5">
        <v>39773.986863999999</v>
      </c>
      <c r="L196" s="5">
        <v>3759.2975349999997</v>
      </c>
      <c r="M196" s="5">
        <v>702.03281000000004</v>
      </c>
      <c r="N196" s="5">
        <v>1181.1300000000001</v>
      </c>
      <c r="O196" s="5">
        <v>17222.487208999999</v>
      </c>
      <c r="P196" s="5">
        <v>1.0940044045527848</v>
      </c>
      <c r="Q196" s="5">
        <v>2.3094217682574447</v>
      </c>
      <c r="R196" s="6">
        <f>+VLOOKUP(YEAR(A196),PIB!$A$1:$C$22,3,0)</f>
        <v>99937.695999999996</v>
      </c>
      <c r="S196" s="8">
        <f t="shared" si="20"/>
        <v>0.18853223176167677</v>
      </c>
      <c r="T196" s="8">
        <f t="shared" si="21"/>
        <v>0.39798783097821266</v>
      </c>
      <c r="U196" s="8">
        <f t="shared" si="22"/>
        <v>0.11501512734494097</v>
      </c>
      <c r="V196" s="8">
        <f t="shared" si="24"/>
        <v>4.3714520124511269E-2</v>
      </c>
      <c r="W196" s="8">
        <f t="shared" si="25"/>
        <v>1.6873469591756285E-2</v>
      </c>
      <c r="X196" s="8">
        <f t="shared" si="23"/>
        <v>0.24029087104052893</v>
      </c>
      <c r="Y196" s="8">
        <f t="shared" si="26"/>
        <v>-1.758281245786808E-2</v>
      </c>
    </row>
    <row r="197" spans="1:25">
      <c r="A197" s="1">
        <v>42401</v>
      </c>
      <c r="B197" s="2">
        <f t="shared" si="27"/>
        <v>2</v>
      </c>
      <c r="C197" s="2">
        <f t="shared" si="28"/>
        <v>2016</v>
      </c>
      <c r="D197" s="3" t="s">
        <v>78</v>
      </c>
      <c r="E197" s="5">
        <v>11504.226636999998</v>
      </c>
      <c r="F197" s="5">
        <v>83.982169000000013</v>
      </c>
      <c r="G197" s="5">
        <v>0.802315</v>
      </c>
      <c r="H197" s="5">
        <v>7661.47</v>
      </c>
      <c r="I197" s="5">
        <v>19250.481121000001</v>
      </c>
      <c r="J197" s="5">
        <v>20690.550000000003</v>
      </c>
      <c r="K197" s="5">
        <v>39941.031121000007</v>
      </c>
      <c r="L197" s="5">
        <v>3907.9702179999999</v>
      </c>
      <c r="M197" s="5">
        <v>568.15900499999998</v>
      </c>
      <c r="N197" s="5">
        <v>1216.98</v>
      </c>
      <c r="O197" s="5">
        <v>17282.120343999999</v>
      </c>
      <c r="P197" s="5">
        <v>1.1138957915938468</v>
      </c>
      <c r="Q197" s="5">
        <v>2.3111186779153936</v>
      </c>
      <c r="R197" s="6">
        <f>+VLOOKUP(YEAR(A197),PIB!$A$1:$C$22,3,0)</f>
        <v>99937.695999999996</v>
      </c>
      <c r="S197" s="8">
        <f t="shared" ref="S197:S243" si="29">+I197/R197</f>
        <v>0.1926248241804574</v>
      </c>
      <c r="T197" s="8">
        <f t="shared" ref="T197:T243" si="30">+K197/R197</f>
        <v>0.39965931494958629</v>
      </c>
      <c r="U197" s="8">
        <f t="shared" ref="U197:U243" si="31">+E197/R197</f>
        <v>0.11511398698845327</v>
      </c>
      <c r="V197" s="8">
        <f t="shared" si="24"/>
        <v>7.8584894629819324E-2</v>
      </c>
      <c r="W197" s="8">
        <f t="shared" si="25"/>
        <v>2.2606751766932165E-2</v>
      </c>
      <c r="X197" s="8">
        <f t="shared" si="23"/>
        <v>0.23248217458511666</v>
      </c>
      <c r="Y197" s="8">
        <f t="shared" si="26"/>
        <v>-1.758281245786808E-2</v>
      </c>
    </row>
    <row r="198" spans="1:25">
      <c r="A198" s="1">
        <v>42430</v>
      </c>
      <c r="B198" s="2">
        <f t="shared" si="27"/>
        <v>3</v>
      </c>
      <c r="C198" s="2">
        <f t="shared" si="28"/>
        <v>2016</v>
      </c>
      <c r="D198" s="3" t="s">
        <v>78</v>
      </c>
      <c r="E198" s="5">
        <v>11563.483683999999</v>
      </c>
      <c r="F198" s="5">
        <v>83.351992999999993</v>
      </c>
      <c r="G198" s="5">
        <v>0.799597</v>
      </c>
      <c r="H198" s="5">
        <v>7886.4400000000005</v>
      </c>
      <c r="I198" s="5">
        <v>19534.075273999999</v>
      </c>
      <c r="J198" s="5">
        <v>20860.77</v>
      </c>
      <c r="K198" s="5">
        <v>40394.845273999999</v>
      </c>
      <c r="L198" s="5">
        <v>3930.8526840000009</v>
      </c>
      <c r="M198" s="5">
        <v>484.84195799999998</v>
      </c>
      <c r="N198" s="5">
        <v>1277.52</v>
      </c>
      <c r="O198" s="5">
        <v>17340.849916000003</v>
      </c>
      <c r="P198" s="5">
        <v>1.1264773854006058</v>
      </c>
      <c r="Q198" s="5">
        <v>2.329461674005298</v>
      </c>
      <c r="R198" s="6">
        <f>+VLOOKUP(YEAR(A198),PIB!$A$1:$C$22,3,0)</f>
        <v>99937.695999999996</v>
      </c>
      <c r="S198" s="8">
        <f t="shared" si="29"/>
        <v>0.19546253371700703</v>
      </c>
      <c r="T198" s="8">
        <f t="shared" si="30"/>
        <v>0.40420028568599381</v>
      </c>
      <c r="U198" s="8">
        <f t="shared" si="31"/>
        <v>0.11570692688372564</v>
      </c>
      <c r="V198" s="8">
        <f t="shared" si="24"/>
        <v>6.8430123659514397E-2</v>
      </c>
      <c r="W198" s="8">
        <f t="shared" si="25"/>
        <v>2.1080569246969549E-2</v>
      </c>
      <c r="X198" s="8">
        <f t="shared" si="23"/>
        <v>0.22027820415258792</v>
      </c>
      <c r="Y198" s="8">
        <f t="shared" si="26"/>
        <v>-1.758281245786808E-2</v>
      </c>
    </row>
    <row r="199" spans="1:25">
      <c r="A199" s="1">
        <v>42461</v>
      </c>
      <c r="B199" s="2">
        <f t="shared" si="27"/>
        <v>4</v>
      </c>
      <c r="C199" s="2">
        <f t="shared" si="28"/>
        <v>2016</v>
      </c>
      <c r="D199" s="3" t="s">
        <v>75</v>
      </c>
      <c r="E199" s="5">
        <v>12036.926019999999</v>
      </c>
      <c r="F199" s="5">
        <v>83.903732000000005</v>
      </c>
      <c r="G199" s="5">
        <v>0.79361800000000005</v>
      </c>
      <c r="H199" s="5">
        <v>7429.42</v>
      </c>
      <c r="I199" s="5">
        <v>19551.043369999999</v>
      </c>
      <c r="J199" s="5">
        <v>20995.61</v>
      </c>
      <c r="K199" s="5">
        <v>40546.65337</v>
      </c>
      <c r="L199" s="5">
        <v>3710.2874189999998</v>
      </c>
      <c r="M199" s="5">
        <v>241.675622</v>
      </c>
      <c r="N199" s="5">
        <v>1215.52</v>
      </c>
      <c r="O199" s="5">
        <v>17289.106411000001</v>
      </c>
      <c r="P199" s="5">
        <v>1.1308301831933238</v>
      </c>
      <c r="Q199" s="5">
        <v>2.3452139402764418</v>
      </c>
      <c r="R199" s="6">
        <f>+VLOOKUP(YEAR(A199),PIB!$A$1:$C$22,3,0)</f>
        <v>99937.695999999996</v>
      </c>
      <c r="S199" s="8">
        <f t="shared" si="29"/>
        <v>0.19563232046093998</v>
      </c>
      <c r="T199" s="8">
        <f t="shared" si="30"/>
        <v>0.40571931306080944</v>
      </c>
      <c r="U199" s="8">
        <f t="shared" si="31"/>
        <v>0.12044430181780456</v>
      </c>
      <c r="V199" s="8">
        <f t="shared" si="24"/>
        <v>7.5851300474217842E-2</v>
      </c>
      <c r="W199" s="8">
        <f t="shared" si="25"/>
        <v>2.5223523944740478E-2</v>
      </c>
      <c r="X199" s="8">
        <f t="shared" si="23"/>
        <v>0.18600155688111375</v>
      </c>
      <c r="Y199" s="8">
        <f t="shared" si="26"/>
        <v>-1.758281245786808E-2</v>
      </c>
    </row>
    <row r="200" spans="1:25">
      <c r="A200" s="1">
        <v>42491</v>
      </c>
      <c r="B200" s="2">
        <f t="shared" si="27"/>
        <v>5</v>
      </c>
      <c r="C200" s="2">
        <f t="shared" si="28"/>
        <v>2016</v>
      </c>
      <c r="D200" s="3" t="s">
        <v>75</v>
      </c>
      <c r="E200" s="5">
        <v>12019.260186</v>
      </c>
      <c r="F200" s="5">
        <v>83.798086999999995</v>
      </c>
      <c r="G200" s="5">
        <v>0.917902</v>
      </c>
      <c r="H200" s="5">
        <v>7763.43</v>
      </c>
      <c r="I200" s="5">
        <v>19867.406175</v>
      </c>
      <c r="J200" s="5">
        <v>20779.320000000003</v>
      </c>
      <c r="K200" s="5">
        <v>40646.726175000003</v>
      </c>
      <c r="L200" s="5">
        <v>3696.0563369999995</v>
      </c>
      <c r="M200" s="5">
        <v>373.49145600000003</v>
      </c>
      <c r="N200" s="5">
        <v>1351.37</v>
      </c>
      <c r="O200" s="5">
        <v>17524.893968</v>
      </c>
      <c r="P200" s="5">
        <v>1.1336676964367012</v>
      </c>
      <c r="Q200" s="5">
        <v>2.3193707333818891</v>
      </c>
      <c r="R200" s="6">
        <f>+VLOOKUP(YEAR(A200),PIB!$A$1:$C$22,3,0)</f>
        <v>99937.695999999996</v>
      </c>
      <c r="S200" s="8">
        <f t="shared" si="29"/>
        <v>0.19879792080657935</v>
      </c>
      <c r="T200" s="8">
        <f t="shared" si="30"/>
        <v>0.40672066499311738</v>
      </c>
      <c r="U200" s="8">
        <f t="shared" si="31"/>
        <v>0.12026753334397464</v>
      </c>
      <c r="V200" s="8">
        <f t="shared" si="24"/>
        <v>9.4144475986129184E-2</v>
      </c>
      <c r="W200" s="8">
        <f t="shared" si="25"/>
        <v>2.729694601865118E-2</v>
      </c>
      <c r="X200" s="8">
        <f t="shared" si="23"/>
        <v>0.1942293693856616</v>
      </c>
      <c r="Y200" s="8">
        <f t="shared" si="26"/>
        <v>-1.758281245786808E-2</v>
      </c>
    </row>
    <row r="201" spans="1:25">
      <c r="A201" s="1">
        <v>42522</v>
      </c>
      <c r="B201" s="2">
        <f t="shared" si="27"/>
        <v>6</v>
      </c>
      <c r="C201" s="2">
        <f t="shared" si="28"/>
        <v>2016</v>
      </c>
      <c r="D201" s="3" t="s">
        <v>75</v>
      </c>
      <c r="E201" s="5">
        <v>12033.689038999999</v>
      </c>
      <c r="F201" s="5">
        <v>83.429237000000001</v>
      </c>
      <c r="G201" s="5">
        <v>1.0600639999999999</v>
      </c>
      <c r="H201" s="5">
        <v>8098.41</v>
      </c>
      <c r="I201" s="5">
        <v>20216.588339999998</v>
      </c>
      <c r="J201" s="5">
        <v>21115</v>
      </c>
      <c r="K201" s="5">
        <v>41331.588340000002</v>
      </c>
      <c r="L201" s="5">
        <v>4401.4766339999996</v>
      </c>
      <c r="M201" s="5">
        <v>341.32860299999999</v>
      </c>
      <c r="N201" s="5">
        <v>1311.6</v>
      </c>
      <c r="O201" s="5">
        <v>18172.583577000001</v>
      </c>
      <c r="P201" s="5">
        <v>1.1124773895984155</v>
      </c>
      <c r="Q201" s="5">
        <v>2.2743925300919252</v>
      </c>
      <c r="R201" s="6">
        <f>+VLOOKUP(YEAR(A201),PIB!$A$1:$C$22,3,0)</f>
        <v>99937.695999999996</v>
      </c>
      <c r="S201" s="8">
        <f t="shared" si="29"/>
        <v>0.20229191935743646</v>
      </c>
      <c r="T201" s="8">
        <f t="shared" si="30"/>
        <v>0.41357355626849757</v>
      </c>
      <c r="U201" s="8">
        <f t="shared" si="31"/>
        <v>0.12041191182754503</v>
      </c>
      <c r="V201" s="8">
        <f t="shared" si="24"/>
        <v>0.10595735836115105</v>
      </c>
      <c r="W201" s="8">
        <f t="shared" si="25"/>
        <v>5.1273375982027858E-2</v>
      </c>
      <c r="X201" s="8">
        <f t="shared" si="23"/>
        <v>0.17950732851353823</v>
      </c>
      <c r="Y201" s="8">
        <f t="shared" si="26"/>
        <v>-1.758281245786808E-2</v>
      </c>
    </row>
    <row r="202" spans="1:25">
      <c r="A202" s="1">
        <v>42552</v>
      </c>
      <c r="B202" s="2">
        <f t="shared" si="27"/>
        <v>7</v>
      </c>
      <c r="C202" s="2">
        <f t="shared" si="28"/>
        <v>2016</v>
      </c>
      <c r="D202" s="3" t="s">
        <v>76</v>
      </c>
      <c r="E202" s="5">
        <v>12161.622423999999</v>
      </c>
      <c r="F202" s="5">
        <v>84.074710999999994</v>
      </c>
      <c r="G202" s="5">
        <v>1.5436639999999999</v>
      </c>
      <c r="H202" s="5">
        <v>8006.08</v>
      </c>
      <c r="I202" s="5">
        <v>20253.320798999997</v>
      </c>
      <c r="J202" s="5">
        <v>21371.14</v>
      </c>
      <c r="K202" s="5">
        <v>41624.460798999993</v>
      </c>
      <c r="L202" s="5">
        <v>4709.33698</v>
      </c>
      <c r="M202" s="5">
        <v>329.63521800000001</v>
      </c>
      <c r="N202" s="5">
        <v>1254.1600000000001</v>
      </c>
      <c r="O202" s="5">
        <v>18540.372996999999</v>
      </c>
      <c r="P202" s="5">
        <v>1.0923901478291278</v>
      </c>
      <c r="Q202" s="5">
        <v>2.2450713804805984</v>
      </c>
      <c r="R202" s="6">
        <f>+VLOOKUP(YEAR(A202),PIB!$A$1:$C$22,3,0)</f>
        <v>99937.695999999996</v>
      </c>
      <c r="S202" s="8">
        <f t="shared" si="29"/>
        <v>0.20265947294802553</v>
      </c>
      <c r="T202" s="8">
        <f t="shared" si="30"/>
        <v>0.41650410670864368</v>
      </c>
      <c r="U202" s="8">
        <f t="shared" si="31"/>
        <v>0.12169204325062687</v>
      </c>
      <c r="V202" s="8">
        <f t="shared" si="24"/>
        <v>8.8778436806795868E-2</v>
      </c>
      <c r="W202" s="8">
        <f t="shared" si="25"/>
        <v>4.7898201122550166E-2</v>
      </c>
      <c r="X202" s="8">
        <f t="shared" si="23"/>
        <v>0.14972470736103416</v>
      </c>
      <c r="Y202" s="8">
        <f t="shared" si="26"/>
        <v>-1.758281245786808E-2</v>
      </c>
    </row>
    <row r="203" spans="1:25">
      <c r="A203" s="1">
        <v>42583</v>
      </c>
      <c r="B203" s="2">
        <f t="shared" si="27"/>
        <v>8</v>
      </c>
      <c r="C203" s="2">
        <f t="shared" si="28"/>
        <v>2016</v>
      </c>
      <c r="D203" s="3" t="s">
        <v>76</v>
      </c>
      <c r="E203" s="5">
        <v>12291.671445999998</v>
      </c>
      <c r="F203" s="5">
        <v>84.970832000000001</v>
      </c>
      <c r="G203" s="5">
        <v>1.5873839999999999</v>
      </c>
      <c r="H203" s="5">
        <v>8253.2200000000012</v>
      </c>
      <c r="I203" s="5">
        <v>20631.449661999999</v>
      </c>
      <c r="J203" s="5">
        <v>22072.880000000001</v>
      </c>
      <c r="K203" s="5">
        <v>42704.329662000004</v>
      </c>
      <c r="L203" s="5">
        <v>4771.829663999999</v>
      </c>
      <c r="M203" s="5">
        <v>320.73619600000001</v>
      </c>
      <c r="N203" s="5">
        <v>1283.01</v>
      </c>
      <c r="O203" s="5">
        <v>18753.805521999995</v>
      </c>
      <c r="P203" s="5">
        <v>1.1001207001852158</v>
      </c>
      <c r="Q203" s="5">
        <v>2.2771020853289627</v>
      </c>
      <c r="R203" s="6">
        <f>+VLOOKUP(YEAR(A203),PIB!$A$1:$C$22,3,0)</f>
        <v>99937.695999999996</v>
      </c>
      <c r="S203" s="8">
        <f t="shared" si="29"/>
        <v>0.2064431189408249</v>
      </c>
      <c r="T203" s="8">
        <f t="shared" si="30"/>
        <v>0.42730952754804358</v>
      </c>
      <c r="U203" s="8">
        <f t="shared" si="31"/>
        <v>0.12299334423319104</v>
      </c>
      <c r="V203" s="8">
        <f t="shared" si="24"/>
        <v>9.9043618417061996E-2</v>
      </c>
      <c r="W203" s="8">
        <f t="shared" si="25"/>
        <v>8.0011783325196095E-2</v>
      </c>
      <c r="X203" s="8">
        <f t="shared" si="23"/>
        <v>0.13421028593048501</v>
      </c>
      <c r="Y203" s="8">
        <f t="shared" si="26"/>
        <v>-1.758281245786808E-2</v>
      </c>
    </row>
    <row r="204" spans="1:25">
      <c r="A204" s="1">
        <v>42614</v>
      </c>
      <c r="B204" s="2">
        <f t="shared" si="27"/>
        <v>9</v>
      </c>
      <c r="C204" s="2">
        <f t="shared" si="28"/>
        <v>2016</v>
      </c>
      <c r="D204" s="3" t="s">
        <v>76</v>
      </c>
      <c r="E204" s="5">
        <v>12367.708337999997</v>
      </c>
      <c r="F204" s="5">
        <v>85.222752999999997</v>
      </c>
      <c r="G204" s="5">
        <v>2.898244</v>
      </c>
      <c r="H204" s="5">
        <v>8338.7099999999991</v>
      </c>
      <c r="I204" s="5">
        <v>20794.539334999998</v>
      </c>
      <c r="J204" s="5">
        <v>22462.910000000003</v>
      </c>
      <c r="K204" s="5">
        <v>43257.449334999998</v>
      </c>
      <c r="L204" s="5">
        <v>4878.6648139999998</v>
      </c>
      <c r="M204" s="5">
        <v>440.809304</v>
      </c>
      <c r="N204" s="5">
        <v>1266.6400000000001</v>
      </c>
      <c r="O204" s="5">
        <v>19041.943452999993</v>
      </c>
      <c r="P204" s="5">
        <v>1.0920387084609207</v>
      </c>
      <c r="Q204" s="5">
        <v>2.2716929835323576</v>
      </c>
      <c r="R204" s="6">
        <f>+VLOOKUP(YEAR(A204),PIB!$A$1:$C$22,3,0)</f>
        <v>99937.695999999996</v>
      </c>
      <c r="S204" s="8">
        <f t="shared" si="29"/>
        <v>0.20807503241819783</v>
      </c>
      <c r="T204" s="8">
        <f t="shared" si="30"/>
        <v>0.43284417258328628</v>
      </c>
      <c r="U204" s="8">
        <f t="shared" si="31"/>
        <v>0.12375418718878607</v>
      </c>
      <c r="V204" s="8">
        <f t="shared" si="24"/>
        <v>0.12834078123477632</v>
      </c>
      <c r="W204" s="8">
        <f t="shared" si="25"/>
        <v>0.10904116632825489</v>
      </c>
      <c r="X204" s="8">
        <f t="shared" si="23"/>
        <v>0.14084096396314361</v>
      </c>
      <c r="Y204" s="8">
        <f t="shared" si="26"/>
        <v>-1.758281245786808E-2</v>
      </c>
    </row>
    <row r="205" spans="1:25">
      <c r="A205" s="1">
        <v>42644</v>
      </c>
      <c r="B205" s="2">
        <f t="shared" si="27"/>
        <v>10</v>
      </c>
      <c r="C205" s="2">
        <f t="shared" si="28"/>
        <v>2016</v>
      </c>
      <c r="D205" s="3" t="s">
        <v>77</v>
      </c>
      <c r="E205" s="5">
        <v>12379.556325999996</v>
      </c>
      <c r="F205" s="5">
        <v>86.077059999999989</v>
      </c>
      <c r="G205" s="5">
        <v>3.0475430000000001</v>
      </c>
      <c r="H205" s="5">
        <v>8336.4</v>
      </c>
      <c r="I205" s="5">
        <v>20805.080928999996</v>
      </c>
      <c r="J205" s="5">
        <v>22812.649999999998</v>
      </c>
      <c r="K205" s="5">
        <v>43617.730928999998</v>
      </c>
      <c r="L205" s="5">
        <v>5152.5447360000007</v>
      </c>
      <c r="M205" s="5">
        <v>528.02731600000004</v>
      </c>
      <c r="N205" s="5">
        <v>1400.43</v>
      </c>
      <c r="O205" s="5">
        <v>19549.682980999998</v>
      </c>
      <c r="P205" s="5">
        <v>1.0642157701084001</v>
      </c>
      <c r="Q205" s="5">
        <v>2.2311221604663012</v>
      </c>
      <c r="R205" s="6">
        <f>+VLOOKUP(YEAR(A205),PIB!$A$1:$C$22,3,0)</f>
        <v>99937.695999999996</v>
      </c>
      <c r="S205" s="8">
        <f t="shared" si="29"/>
        <v>0.2081805140774908</v>
      </c>
      <c r="T205" s="8">
        <f t="shared" si="30"/>
        <v>0.43644923462113833</v>
      </c>
      <c r="U205" s="8">
        <f t="shared" si="31"/>
        <v>0.12387274093251056</v>
      </c>
      <c r="V205" s="8">
        <f t="shared" si="24"/>
        <v>0.12850025049912284</v>
      </c>
      <c r="W205" s="8">
        <f t="shared" si="25"/>
        <v>0.11687825754486059</v>
      </c>
      <c r="X205" s="8">
        <f t="shared" si="23"/>
        <v>0.11463527321161493</v>
      </c>
      <c r="Y205" s="8">
        <f t="shared" si="26"/>
        <v>-1.758281245786808E-2</v>
      </c>
    </row>
    <row r="206" spans="1:25">
      <c r="A206" s="1">
        <v>42675</v>
      </c>
      <c r="B206" s="2">
        <f t="shared" si="27"/>
        <v>11</v>
      </c>
      <c r="C206" s="2">
        <f t="shared" si="28"/>
        <v>2016</v>
      </c>
      <c r="D206" s="3" t="s">
        <v>77</v>
      </c>
      <c r="E206" s="5">
        <v>12414.640274999998</v>
      </c>
      <c r="F206" s="5">
        <v>86.027585999999999</v>
      </c>
      <c r="G206" s="5">
        <v>3.7741370000000001</v>
      </c>
      <c r="H206" s="5">
        <v>8635.59</v>
      </c>
      <c r="I206" s="5">
        <v>21140.031997999999</v>
      </c>
      <c r="J206" s="5">
        <v>22861.360000000001</v>
      </c>
      <c r="K206" s="5">
        <v>44001.391997999999</v>
      </c>
      <c r="L206" s="5">
        <v>5068.8145059999997</v>
      </c>
      <c r="M206" s="5">
        <v>730.30836699999998</v>
      </c>
      <c r="N206" s="5">
        <v>1405.48</v>
      </c>
      <c r="O206" s="5">
        <v>19709.044870999998</v>
      </c>
      <c r="P206" s="5">
        <v>1.0726056050085695</v>
      </c>
      <c r="Q206" s="5">
        <v>2.232548166894881</v>
      </c>
      <c r="R206" s="6">
        <f>+VLOOKUP(YEAR(A206),PIB!$A$1:$C$22,3,0)</f>
        <v>99937.695999999996</v>
      </c>
      <c r="S206" s="8">
        <f t="shared" si="29"/>
        <v>0.2115321129476509</v>
      </c>
      <c r="T206" s="8">
        <f t="shared" si="30"/>
        <v>0.44028823716328219</v>
      </c>
      <c r="U206" s="8">
        <f t="shared" si="31"/>
        <v>0.1242237991458198</v>
      </c>
      <c r="V206" s="8">
        <f t="shared" si="24"/>
        <v>0.14379709037043797</v>
      </c>
      <c r="W206" s="8">
        <f t="shared" si="25"/>
        <v>0.13282506918534098</v>
      </c>
      <c r="X206" s="8">
        <f t="shared" si="23"/>
        <v>0.11793404416895004</v>
      </c>
      <c r="Y206" s="8">
        <f t="shared" si="26"/>
        <v>-1.758281245786808E-2</v>
      </c>
    </row>
    <row r="207" spans="1:25">
      <c r="A207" s="1">
        <v>42705</v>
      </c>
      <c r="B207" s="2">
        <f t="shared" si="27"/>
        <v>12</v>
      </c>
      <c r="C207" s="2">
        <f t="shared" si="28"/>
        <v>2016</v>
      </c>
      <c r="D207" s="3" t="s">
        <v>77</v>
      </c>
      <c r="E207" s="5">
        <v>13261.119466999997</v>
      </c>
      <c r="F207" s="5">
        <v>88.194712999999993</v>
      </c>
      <c r="G207" s="5">
        <v>4.1267149999999999</v>
      </c>
      <c r="H207" s="5">
        <v>9281.3599999999988</v>
      </c>
      <c r="I207" s="5">
        <v>22634.800894999993</v>
      </c>
      <c r="J207" s="5">
        <v>23553.47</v>
      </c>
      <c r="K207" s="5">
        <v>46188.270894999994</v>
      </c>
      <c r="L207" s="5">
        <v>6044.0527970000003</v>
      </c>
      <c r="M207" s="5">
        <v>357.68917499999998</v>
      </c>
      <c r="N207" s="5">
        <v>1527.52</v>
      </c>
      <c r="O207" s="5">
        <v>21282.702866999996</v>
      </c>
      <c r="P207" s="5">
        <v>1.06353037189165</v>
      </c>
      <c r="Q207" s="5">
        <v>2.1702258018466938</v>
      </c>
      <c r="R207" s="6">
        <f>+VLOOKUP(YEAR(A207),PIB!$A$1:$C$22,3,0)</f>
        <v>99937.695999999996</v>
      </c>
      <c r="S207" s="8">
        <f t="shared" si="29"/>
        <v>0.22648912073178068</v>
      </c>
      <c r="T207" s="8">
        <f t="shared" si="30"/>
        <v>0.46217065975785548</v>
      </c>
      <c r="U207" s="8">
        <f t="shared" si="31"/>
        <v>0.13269386825767923</v>
      </c>
      <c r="V207" s="8">
        <f t="shared" si="24"/>
        <v>0.1886993610032055</v>
      </c>
      <c r="W207" s="8">
        <f t="shared" si="25"/>
        <v>0.16488192515960076</v>
      </c>
      <c r="X207" s="8">
        <f t="shared" si="23"/>
        <v>0.12825356598613213</v>
      </c>
      <c r="Y207" s="8">
        <f t="shared" si="26"/>
        <v>6.5194129932888423E-3</v>
      </c>
    </row>
    <row r="208" spans="1:25">
      <c r="A208" s="1">
        <v>42736</v>
      </c>
      <c r="B208" s="2">
        <f t="shared" si="27"/>
        <v>1</v>
      </c>
      <c r="C208" s="2">
        <f t="shared" si="28"/>
        <v>2017</v>
      </c>
      <c r="D208" s="3" t="s">
        <v>78</v>
      </c>
      <c r="E208" s="5">
        <v>12979.480721999997</v>
      </c>
      <c r="F208" s="5">
        <v>89.163979999999995</v>
      </c>
      <c r="G208" s="5">
        <v>4.9713209999999997</v>
      </c>
      <c r="H208" s="5">
        <v>8838.57</v>
      </c>
      <c r="I208" s="5">
        <v>21912.186022999998</v>
      </c>
      <c r="J208" s="5">
        <v>23345.29</v>
      </c>
      <c r="K208" s="5">
        <v>45257.476022999996</v>
      </c>
      <c r="L208" s="5">
        <v>5336.2845029999999</v>
      </c>
      <c r="M208" s="5">
        <v>525.81592000000001</v>
      </c>
      <c r="N208" s="5">
        <v>1528.2</v>
      </c>
      <c r="O208" s="5">
        <v>20463.916445999999</v>
      </c>
      <c r="P208" s="5">
        <v>1.0707718671947122</v>
      </c>
      <c r="Q208" s="5">
        <v>2.2115745117717336</v>
      </c>
      <c r="R208" s="6">
        <f>+VLOOKUP(YEAR(A208),PIB!$A$1:$C$22,3,0)</f>
        <v>104295.86199999999</v>
      </c>
      <c r="S208" s="8">
        <f t="shared" si="29"/>
        <v>0.21009640845578323</v>
      </c>
      <c r="T208" s="8">
        <f t="shared" si="30"/>
        <v>0.43393357277204342</v>
      </c>
      <c r="U208" s="8">
        <f t="shared" si="31"/>
        <v>0.124448664339147</v>
      </c>
      <c r="V208" s="8">
        <f t="shared" si="24"/>
        <v>0.16297603320401799</v>
      </c>
      <c r="W208" s="8">
        <f t="shared" si="25"/>
        <v>0.13786621838413637</v>
      </c>
      <c r="X208" s="8">
        <f t="shared" ref="X208:X243" si="32">+E208/E196-1</f>
        <v>0.12920559225387396</v>
      </c>
      <c r="Y208" s="8">
        <f t="shared" si="26"/>
        <v>5.0412547011980946E-2</v>
      </c>
    </row>
    <row r="209" spans="1:25">
      <c r="A209" s="1">
        <v>42767</v>
      </c>
      <c r="B209" s="2">
        <f t="shared" si="27"/>
        <v>2</v>
      </c>
      <c r="C209" s="2">
        <f t="shared" si="28"/>
        <v>2017</v>
      </c>
      <c r="D209" s="3" t="s">
        <v>78</v>
      </c>
      <c r="E209" s="5">
        <v>13147.254182999997</v>
      </c>
      <c r="F209" s="5">
        <v>89.385706999999996</v>
      </c>
      <c r="G209" s="5">
        <v>6.1431480000000001</v>
      </c>
      <c r="H209" s="5">
        <v>8950.74</v>
      </c>
      <c r="I209" s="5">
        <v>22193.523037999996</v>
      </c>
      <c r="J209" s="5">
        <v>23786.560000000001</v>
      </c>
      <c r="K209" s="5">
        <v>45980.083037999997</v>
      </c>
      <c r="L209" s="5">
        <v>5418.7928460000003</v>
      </c>
      <c r="M209" s="5">
        <v>580.77045899999996</v>
      </c>
      <c r="N209" s="5">
        <v>1527.28</v>
      </c>
      <c r="O209" s="5">
        <v>20769.626342999993</v>
      </c>
      <c r="P209" s="5">
        <v>1.0685566832780264</v>
      </c>
      <c r="Q209" s="5">
        <v>2.2138136853625539</v>
      </c>
      <c r="R209" s="6">
        <f>+VLOOKUP(YEAR(A209),PIB!$A$1:$C$22,3,0)</f>
        <v>104295.86199999999</v>
      </c>
      <c r="S209" s="8">
        <f t="shared" si="29"/>
        <v>0.21279389817018815</v>
      </c>
      <c r="T209" s="8">
        <f t="shared" si="30"/>
        <v>0.44086200695095651</v>
      </c>
      <c r="U209" s="8">
        <f t="shared" si="31"/>
        <v>0.12605729442075084</v>
      </c>
      <c r="V209" s="8">
        <f t="shared" ref="V209:V243" si="33">+I209/I197-1</f>
        <v>0.15288147337728009</v>
      </c>
      <c r="W209" s="8">
        <f t="shared" ref="W209:W243" si="34">+K209/K197-1</f>
        <v>0.15119919910692547</v>
      </c>
      <c r="X209" s="8">
        <f t="shared" si="32"/>
        <v>0.14281946956049008</v>
      </c>
      <c r="Y209" s="8">
        <f t="shared" si="26"/>
        <v>5.0412547011980946E-2</v>
      </c>
    </row>
    <row r="210" spans="1:25">
      <c r="A210" s="1">
        <v>42795</v>
      </c>
      <c r="B210" s="2">
        <f t="shared" si="27"/>
        <v>3</v>
      </c>
      <c r="C210" s="2">
        <f t="shared" si="28"/>
        <v>2017</v>
      </c>
      <c r="D210" s="3" t="s">
        <v>78</v>
      </c>
      <c r="E210" s="5">
        <v>13301.037601999999</v>
      </c>
      <c r="F210" s="5">
        <v>87.755964000000006</v>
      </c>
      <c r="G210" s="5">
        <v>7.468235</v>
      </c>
      <c r="H210" s="5">
        <v>9636.68</v>
      </c>
      <c r="I210" s="5">
        <v>23032.941801000001</v>
      </c>
      <c r="J210" s="5">
        <v>24042.99</v>
      </c>
      <c r="K210" s="5">
        <v>47075.931800999999</v>
      </c>
      <c r="L210" s="5">
        <v>5626.9882940000016</v>
      </c>
      <c r="M210" s="5">
        <v>503.67703999999998</v>
      </c>
      <c r="N210" s="5">
        <v>1477.85</v>
      </c>
      <c r="O210" s="5">
        <v>21004.777134999997</v>
      </c>
      <c r="P210" s="5">
        <v>1.0965573047009625</v>
      </c>
      <c r="Q210" s="5">
        <v>2.241201203823199</v>
      </c>
      <c r="R210" s="6">
        <f>+VLOOKUP(YEAR(A210),PIB!$A$1:$C$22,3,0)</f>
        <v>104295.86199999999</v>
      </c>
      <c r="S210" s="8">
        <f t="shared" si="29"/>
        <v>0.22084233601712791</v>
      </c>
      <c r="T210" s="8">
        <f t="shared" si="30"/>
        <v>0.45136912335985108</v>
      </c>
      <c r="U210" s="8">
        <f t="shared" si="31"/>
        <v>0.12753178646723298</v>
      </c>
      <c r="V210" s="8">
        <f t="shared" si="33"/>
        <v>0.17911605632323013</v>
      </c>
      <c r="W210" s="8">
        <f t="shared" si="34"/>
        <v>0.16539453194292242</v>
      </c>
      <c r="X210" s="8">
        <f t="shared" si="32"/>
        <v>0.15026214984020725</v>
      </c>
      <c r="Y210" s="8">
        <f t="shared" si="26"/>
        <v>5.0412547011980946E-2</v>
      </c>
    </row>
    <row r="211" spans="1:25">
      <c r="A211" s="1">
        <v>42826</v>
      </c>
      <c r="B211" s="2">
        <f t="shared" si="27"/>
        <v>4</v>
      </c>
      <c r="C211" s="2">
        <f t="shared" si="28"/>
        <v>2017</v>
      </c>
      <c r="D211" s="3" t="s">
        <v>75</v>
      </c>
      <c r="E211" s="5">
        <v>13582.728319</v>
      </c>
      <c r="F211" s="5">
        <v>87.377240999999998</v>
      </c>
      <c r="G211" s="5">
        <v>8.6325749999999992</v>
      </c>
      <c r="H211" s="5">
        <v>9163.56</v>
      </c>
      <c r="I211" s="5">
        <v>22842.298135000001</v>
      </c>
      <c r="J211" s="5">
        <v>24468.489999999998</v>
      </c>
      <c r="K211" s="5">
        <v>47310.788134999995</v>
      </c>
      <c r="L211" s="5">
        <v>5254.079025</v>
      </c>
      <c r="M211" s="5">
        <v>470.67432300000002</v>
      </c>
      <c r="N211" s="5">
        <v>1533.37</v>
      </c>
      <c r="O211" s="5">
        <v>20936.861482999997</v>
      </c>
      <c r="P211" s="5">
        <v>1.0910087050796582</v>
      </c>
      <c r="Q211" s="5">
        <v>2.2596886440412622</v>
      </c>
      <c r="R211" s="6">
        <f>+VLOOKUP(YEAR(A211),PIB!$A$1:$C$22,3,0)</f>
        <v>104295.86199999999</v>
      </c>
      <c r="S211" s="8">
        <f t="shared" si="29"/>
        <v>0.219014423937548</v>
      </c>
      <c r="T211" s="8">
        <f t="shared" si="30"/>
        <v>0.45362095127992708</v>
      </c>
      <c r="U211" s="8">
        <f t="shared" si="31"/>
        <v>0.13023266751465173</v>
      </c>
      <c r="V211" s="8">
        <f t="shared" si="33"/>
        <v>0.16834164308848343</v>
      </c>
      <c r="W211" s="8">
        <f t="shared" si="34"/>
        <v>0.1668235033672274</v>
      </c>
      <c r="X211" s="8">
        <f t="shared" si="32"/>
        <v>0.12842168311341018</v>
      </c>
      <c r="Y211" s="8">
        <f t="shared" si="26"/>
        <v>5.0412547011980946E-2</v>
      </c>
    </row>
    <row r="212" spans="1:25">
      <c r="A212" s="1">
        <v>42856</v>
      </c>
      <c r="B212" s="2">
        <f t="shared" si="27"/>
        <v>5</v>
      </c>
      <c r="C212" s="2">
        <f t="shared" si="28"/>
        <v>2017</v>
      </c>
      <c r="D212" s="3" t="s">
        <v>75</v>
      </c>
      <c r="E212" s="5">
        <v>13642.394549000001</v>
      </c>
      <c r="F212" s="5">
        <v>88.017850999999993</v>
      </c>
      <c r="G212" s="5">
        <v>9.8190159999999995</v>
      </c>
      <c r="H212" s="5">
        <v>8963.52</v>
      </c>
      <c r="I212" s="5">
        <v>22703.751416000003</v>
      </c>
      <c r="J212" s="5">
        <v>24425.66</v>
      </c>
      <c r="K212" s="5">
        <v>47129.411416000003</v>
      </c>
      <c r="L212" s="5">
        <v>4480.7734310000005</v>
      </c>
      <c r="M212" s="5">
        <v>584.49809300000004</v>
      </c>
      <c r="N212" s="5">
        <v>1577.56</v>
      </c>
      <c r="O212" s="5">
        <v>20383.062940000003</v>
      </c>
      <c r="P212" s="5">
        <v>1.1138537658854915</v>
      </c>
      <c r="Q212" s="5">
        <v>2.312184952513324</v>
      </c>
      <c r="R212" s="6">
        <f>+VLOOKUP(YEAR(A212),PIB!$A$1:$C$22,3,0)</f>
        <v>104295.86199999999</v>
      </c>
      <c r="S212" s="8">
        <f t="shared" si="29"/>
        <v>0.21768602301786436</v>
      </c>
      <c r="T212" s="8">
        <f t="shared" si="30"/>
        <v>0.45188189169000786</v>
      </c>
      <c r="U212" s="8">
        <f t="shared" si="31"/>
        <v>0.13080475377824674</v>
      </c>
      <c r="V212" s="8">
        <f t="shared" si="33"/>
        <v>0.14276374157835936</v>
      </c>
      <c r="W212" s="8">
        <f t="shared" si="34"/>
        <v>0.15948849639426088</v>
      </c>
      <c r="X212" s="8">
        <f t="shared" si="32"/>
        <v>0.13504444848366148</v>
      </c>
      <c r="Y212" s="8">
        <f t="shared" si="26"/>
        <v>5.0412547011980946E-2</v>
      </c>
    </row>
    <row r="213" spans="1:25">
      <c r="A213" s="1">
        <v>42887</v>
      </c>
      <c r="B213" s="2">
        <f t="shared" si="27"/>
        <v>6</v>
      </c>
      <c r="C213" s="2">
        <f t="shared" si="28"/>
        <v>2017</v>
      </c>
      <c r="D213" s="3" t="s">
        <v>75</v>
      </c>
      <c r="E213" s="5">
        <v>13730.199055999999</v>
      </c>
      <c r="F213" s="5">
        <v>86.420270000000002</v>
      </c>
      <c r="G213" s="5">
        <v>10.029009</v>
      </c>
      <c r="H213" s="5">
        <v>8998.26</v>
      </c>
      <c r="I213" s="5">
        <v>22824.908335000004</v>
      </c>
      <c r="J213" s="5">
        <v>24761.780000000002</v>
      </c>
      <c r="K213" s="5">
        <v>47586.688335000006</v>
      </c>
      <c r="L213" s="5">
        <v>4921.8030639999997</v>
      </c>
      <c r="M213" s="5">
        <v>485.93958600000002</v>
      </c>
      <c r="N213" s="5">
        <v>1509.37</v>
      </c>
      <c r="O213" s="5">
        <v>20743.760985000001</v>
      </c>
      <c r="P213" s="5">
        <v>1.1003264235210239</v>
      </c>
      <c r="Q213" s="5">
        <v>2.2940241342642911</v>
      </c>
      <c r="R213" s="6">
        <f>+VLOOKUP(YEAR(A213),PIB!$A$1:$C$22,3,0)</f>
        <v>104295.86199999999</v>
      </c>
      <c r="S213" s="8">
        <f t="shared" si="29"/>
        <v>0.2188476886551837</v>
      </c>
      <c r="T213" s="8">
        <f t="shared" si="30"/>
        <v>0.45626631222435277</v>
      </c>
      <c r="U213" s="8">
        <f t="shared" si="31"/>
        <v>0.13164663288367087</v>
      </c>
      <c r="V213" s="8">
        <f t="shared" si="33"/>
        <v>0.12901880134934807</v>
      </c>
      <c r="W213" s="8">
        <f t="shared" si="34"/>
        <v>0.15133945358074774</v>
      </c>
      <c r="X213" s="8">
        <f t="shared" si="32"/>
        <v>0.14098004456503554</v>
      </c>
      <c r="Y213" s="8">
        <f t="shared" si="26"/>
        <v>5.0412547011980946E-2</v>
      </c>
    </row>
    <row r="214" spans="1:25">
      <c r="A214" s="1">
        <v>42917</v>
      </c>
      <c r="B214" s="2">
        <f t="shared" si="27"/>
        <v>7</v>
      </c>
      <c r="C214" s="2">
        <f t="shared" si="28"/>
        <v>2017</v>
      </c>
      <c r="D214" s="3" t="s">
        <v>76</v>
      </c>
      <c r="E214" s="5">
        <v>13776.092211000001</v>
      </c>
      <c r="F214" s="5">
        <v>86.277049000000005</v>
      </c>
      <c r="G214" s="5">
        <v>10.324241000000001</v>
      </c>
      <c r="H214" s="5">
        <v>8939.61</v>
      </c>
      <c r="I214" s="5">
        <v>22812.303500999999</v>
      </c>
      <c r="J214" s="5">
        <v>24687.62</v>
      </c>
      <c r="K214" s="5">
        <v>47499.923500999997</v>
      </c>
      <c r="L214" s="5">
        <v>4696.1995339999994</v>
      </c>
      <c r="M214" s="5">
        <v>584.94443100000001</v>
      </c>
      <c r="N214" s="5">
        <v>1486.36</v>
      </c>
      <c r="O214" s="5">
        <v>20640.197465999998</v>
      </c>
      <c r="P214" s="5">
        <v>1.1052366886788776</v>
      </c>
      <c r="Q214" s="5">
        <v>2.3013308656201206</v>
      </c>
      <c r="R214" s="6">
        <f>+VLOOKUP(YEAR(A214),PIB!$A$1:$C$22,3,0)</f>
        <v>104295.86199999999</v>
      </c>
      <c r="S214" s="8">
        <f t="shared" si="29"/>
        <v>0.21872683214411709</v>
      </c>
      <c r="T214" s="8">
        <f t="shared" si="30"/>
        <v>0.45543440161604876</v>
      </c>
      <c r="U214" s="8">
        <f t="shared" si="31"/>
        <v>0.13208666141519596</v>
      </c>
      <c r="V214" s="8">
        <f t="shared" si="33"/>
        <v>0.1263487961997003</v>
      </c>
      <c r="W214" s="8">
        <f t="shared" si="34"/>
        <v>0.1411540855837623</v>
      </c>
      <c r="X214" s="8">
        <f t="shared" si="32"/>
        <v>0.13275118489240167</v>
      </c>
      <c r="Y214" s="8">
        <f t="shared" si="26"/>
        <v>5.0412547011980946E-2</v>
      </c>
    </row>
    <row r="215" spans="1:25">
      <c r="A215" s="1">
        <v>42948</v>
      </c>
      <c r="B215" s="2">
        <f t="shared" si="27"/>
        <v>8</v>
      </c>
      <c r="C215" s="2">
        <f t="shared" si="28"/>
        <v>2017</v>
      </c>
      <c r="D215" s="3" t="s">
        <v>76</v>
      </c>
      <c r="E215" s="5">
        <v>13943.50576</v>
      </c>
      <c r="F215" s="5">
        <v>85.826087000000001</v>
      </c>
      <c r="G215" s="5">
        <v>10.786659</v>
      </c>
      <c r="H215" s="5">
        <v>8952.81</v>
      </c>
      <c r="I215" s="5">
        <v>22992.928506</v>
      </c>
      <c r="J215" s="5">
        <v>24782.18</v>
      </c>
      <c r="K215" s="5">
        <v>47775.108506000004</v>
      </c>
      <c r="L215" s="5">
        <v>4415.3890950000005</v>
      </c>
      <c r="M215" s="5">
        <v>465.76088199999998</v>
      </c>
      <c r="N215" s="5">
        <v>1579.89</v>
      </c>
      <c r="O215" s="5">
        <v>20501.158482999999</v>
      </c>
      <c r="P215" s="5">
        <v>1.121542888664864</v>
      </c>
      <c r="Q215" s="5">
        <v>2.3303614059476763</v>
      </c>
      <c r="R215" s="6">
        <f>+VLOOKUP(YEAR(A215),PIB!$A$1:$C$22,3,0)</f>
        <v>104295.86199999999</v>
      </c>
      <c r="S215" s="8">
        <f t="shared" si="29"/>
        <v>0.22045868421893863</v>
      </c>
      <c r="T215" s="8">
        <f t="shared" si="30"/>
        <v>0.45807290519349664</v>
      </c>
      <c r="U215" s="8">
        <f t="shared" si="31"/>
        <v>0.13369184062163464</v>
      </c>
      <c r="V215" s="8">
        <f t="shared" si="33"/>
        <v>0.11446015101641094</v>
      </c>
      <c r="W215" s="8">
        <f t="shared" si="34"/>
        <v>0.11874156283764781</v>
      </c>
      <c r="X215" s="8">
        <f t="shared" si="32"/>
        <v>0.13438646820791389</v>
      </c>
      <c r="Y215" s="8">
        <f t="shared" si="26"/>
        <v>5.0412547011980946E-2</v>
      </c>
    </row>
    <row r="216" spans="1:25">
      <c r="A216" s="1">
        <v>42979</v>
      </c>
      <c r="B216" s="2">
        <f t="shared" si="27"/>
        <v>9</v>
      </c>
      <c r="C216" s="2">
        <f t="shared" si="28"/>
        <v>2017</v>
      </c>
      <c r="D216" s="3" t="s">
        <v>76</v>
      </c>
      <c r="E216" s="5">
        <v>13965.808891000001</v>
      </c>
      <c r="F216" s="5">
        <v>85.803218999999999</v>
      </c>
      <c r="G216" s="5">
        <v>8.5526730000000004</v>
      </c>
      <c r="H216" s="5">
        <v>8719.1700000000019</v>
      </c>
      <c r="I216" s="5">
        <v>22779.334782999998</v>
      </c>
      <c r="J216" s="5">
        <v>24879.21</v>
      </c>
      <c r="K216" s="5">
        <v>47658.544782999998</v>
      </c>
      <c r="L216" s="5">
        <v>4251.986148</v>
      </c>
      <c r="M216" s="5">
        <v>568.60775100000001</v>
      </c>
      <c r="N216" s="5">
        <v>1592.5</v>
      </c>
      <c r="O216" s="5">
        <v>20473.258681999996</v>
      </c>
      <c r="P216" s="5">
        <v>1.1126384488575576</v>
      </c>
      <c r="Q216" s="5">
        <v>2.3278436287673729</v>
      </c>
      <c r="R216" s="6">
        <f>+VLOOKUP(YEAR(A216),PIB!$A$1:$C$22,3,0)</f>
        <v>104295.86199999999</v>
      </c>
      <c r="S216" s="8">
        <f t="shared" si="29"/>
        <v>0.21841072451177401</v>
      </c>
      <c r="T216" s="8">
        <f t="shared" si="30"/>
        <v>0.45695527961598326</v>
      </c>
      <c r="U216" s="8">
        <f t="shared" si="31"/>
        <v>0.13390568545279391</v>
      </c>
      <c r="V216" s="8">
        <f t="shared" si="33"/>
        <v>9.5447916206507388E-2</v>
      </c>
      <c r="W216" s="8">
        <f t="shared" si="34"/>
        <v>0.1017419084032547</v>
      </c>
      <c r="X216" s="8">
        <f t="shared" si="32"/>
        <v>0.12921557570126496</v>
      </c>
      <c r="Y216" s="8">
        <f t="shared" si="26"/>
        <v>5.0412547011980946E-2</v>
      </c>
    </row>
    <row r="217" spans="1:25">
      <c r="A217" s="1">
        <v>43009</v>
      </c>
      <c r="B217" s="2">
        <f t="shared" si="27"/>
        <v>10</v>
      </c>
      <c r="C217" s="2">
        <f t="shared" si="28"/>
        <v>2017</v>
      </c>
      <c r="D217" s="3" t="s">
        <v>77</v>
      </c>
      <c r="E217" s="5">
        <v>14047.737407000001</v>
      </c>
      <c r="F217" s="5">
        <v>85.582611999999997</v>
      </c>
      <c r="G217" s="5">
        <v>8.8586240000000007</v>
      </c>
      <c r="H217" s="5">
        <v>9007.7900000000009</v>
      </c>
      <c r="I217" s="5">
        <v>23149.968643</v>
      </c>
      <c r="J217" s="5">
        <v>25016.58</v>
      </c>
      <c r="K217" s="5">
        <v>48166.548643000002</v>
      </c>
      <c r="L217" s="5">
        <v>4508.454976</v>
      </c>
      <c r="M217" s="5">
        <v>536.37123499999996</v>
      </c>
      <c r="N217" s="5">
        <v>1613.4</v>
      </c>
      <c r="O217" s="5">
        <v>20800.404854</v>
      </c>
      <c r="P217" s="5">
        <v>1.1129575989261655</v>
      </c>
      <c r="Q217" s="5">
        <v>2.315654381781775</v>
      </c>
      <c r="R217" s="6">
        <f>+VLOOKUP(YEAR(A217),PIB!$A$1:$C$22,3,0)</f>
        <v>104295.86199999999</v>
      </c>
      <c r="S217" s="8">
        <f t="shared" si="29"/>
        <v>0.22196440202967976</v>
      </c>
      <c r="T217" s="8">
        <f t="shared" si="30"/>
        <v>0.46182607554458877</v>
      </c>
      <c r="U217" s="8">
        <f t="shared" si="31"/>
        <v>0.13469122492127253</v>
      </c>
      <c r="V217" s="8">
        <f t="shared" si="33"/>
        <v>0.1127074545877631</v>
      </c>
      <c r="W217" s="8">
        <f t="shared" si="34"/>
        <v>0.10428827032301324</v>
      </c>
      <c r="X217" s="8">
        <f t="shared" si="32"/>
        <v>0.13475289720168959</v>
      </c>
      <c r="Y217" s="8">
        <f t="shared" si="26"/>
        <v>5.0412547011980946E-2</v>
      </c>
    </row>
    <row r="218" spans="1:25">
      <c r="A218" s="1">
        <v>43040</v>
      </c>
      <c r="B218" s="2">
        <f t="shared" si="27"/>
        <v>11</v>
      </c>
      <c r="C218" s="2">
        <f t="shared" si="28"/>
        <v>2017</v>
      </c>
      <c r="D218" s="3" t="s">
        <v>77</v>
      </c>
      <c r="E218" s="5">
        <v>14170.538186</v>
      </c>
      <c r="F218" s="5">
        <v>84.890475999999992</v>
      </c>
      <c r="G218" s="5">
        <v>10.205476000000001</v>
      </c>
      <c r="H218" s="5">
        <v>9391.369999999999</v>
      </c>
      <c r="I218" s="5">
        <v>23657.004138</v>
      </c>
      <c r="J218" s="5">
        <v>25178.51</v>
      </c>
      <c r="K218" s="5">
        <v>48835.514137999999</v>
      </c>
      <c r="L218" s="5">
        <v>4655.735079</v>
      </c>
      <c r="M218" s="5">
        <v>775.06445599999995</v>
      </c>
      <c r="N218" s="5">
        <v>1579.29</v>
      </c>
      <c r="O218" s="5">
        <v>21275.723673</v>
      </c>
      <c r="P218" s="5">
        <v>1.1119247693568219</v>
      </c>
      <c r="Q218" s="5">
        <v>2.2953632453863277</v>
      </c>
      <c r="R218" s="6">
        <f>+VLOOKUP(YEAR(A218),PIB!$A$1:$C$22,3,0)</f>
        <v>104295.86199999999</v>
      </c>
      <c r="S218" s="8">
        <f t="shared" si="29"/>
        <v>0.22682591316997794</v>
      </c>
      <c r="T218" s="8">
        <f t="shared" si="30"/>
        <v>0.46824018903070191</v>
      </c>
      <c r="U218" s="8">
        <f t="shared" si="31"/>
        <v>0.13586865206598514</v>
      </c>
      <c r="V218" s="8">
        <f t="shared" si="33"/>
        <v>0.11906188884851865</v>
      </c>
      <c r="W218" s="8">
        <f t="shared" si="34"/>
        <v>0.10986293661390811</v>
      </c>
      <c r="X218" s="8">
        <f t="shared" si="32"/>
        <v>0.1414376793934129</v>
      </c>
      <c r="Y218" s="8">
        <f t="shared" si="26"/>
        <v>5.0412547011980946E-2</v>
      </c>
    </row>
    <row r="219" spans="1:25">
      <c r="A219" s="1">
        <v>43070</v>
      </c>
      <c r="B219" s="2">
        <f t="shared" si="27"/>
        <v>12</v>
      </c>
      <c r="C219" s="2">
        <f t="shared" si="28"/>
        <v>2017</v>
      </c>
      <c r="D219" s="3" t="s">
        <v>77</v>
      </c>
      <c r="E219" s="5">
        <v>14858.680926999999</v>
      </c>
      <c r="F219" s="5">
        <v>85.315280999999999</v>
      </c>
      <c r="G219" s="5">
        <v>8.8755070000000007</v>
      </c>
      <c r="H219" s="5">
        <v>9577.6400000000012</v>
      </c>
      <c r="I219" s="5">
        <v>24530.511715000001</v>
      </c>
      <c r="J219" s="5">
        <v>26260.27</v>
      </c>
      <c r="K219" s="5">
        <v>50790.781715000005</v>
      </c>
      <c r="L219" s="5">
        <v>5244.4626639999997</v>
      </c>
      <c r="M219" s="5">
        <v>431.40571499999999</v>
      </c>
      <c r="N219" s="5">
        <v>1631.19</v>
      </c>
      <c r="O219" s="5">
        <v>22259.930093999999</v>
      </c>
      <c r="P219" s="5">
        <v>1.1020030885726824</v>
      </c>
      <c r="Q219" s="5">
        <v>2.2817134420691771</v>
      </c>
      <c r="R219" s="6">
        <f>+VLOOKUP(YEAR(A219),PIB!$A$1:$C$22,3,0)</f>
        <v>104295.86199999999</v>
      </c>
      <c r="S219" s="8">
        <f t="shared" si="29"/>
        <v>0.23520119825079927</v>
      </c>
      <c r="T219" s="8">
        <f t="shared" si="30"/>
        <v>0.4869875059376757</v>
      </c>
      <c r="U219" s="8">
        <f t="shared" si="31"/>
        <v>0.14246663905994661</v>
      </c>
      <c r="V219" s="8">
        <f t="shared" si="33"/>
        <v>8.3752043094788897E-2</v>
      </c>
      <c r="W219" s="8">
        <f t="shared" si="34"/>
        <v>9.9646744310106783E-2</v>
      </c>
      <c r="X219" s="8">
        <f t="shared" si="32"/>
        <v>0.12046957754777021</v>
      </c>
      <c r="Y219" s="8">
        <f t="shared" si="26"/>
        <v>4.3608830045471558E-2</v>
      </c>
    </row>
    <row r="220" spans="1:25">
      <c r="A220" s="1">
        <v>43101</v>
      </c>
      <c r="B220" s="2">
        <f t="shared" si="27"/>
        <v>1</v>
      </c>
      <c r="C220" s="2">
        <f t="shared" si="28"/>
        <v>2018</v>
      </c>
      <c r="D220" s="3" t="s">
        <v>78</v>
      </c>
      <c r="E220" s="5">
        <v>14492.200300999999</v>
      </c>
      <c r="F220" s="5">
        <v>84.783805000000001</v>
      </c>
      <c r="G220" s="5">
        <v>11.315105000000001</v>
      </c>
      <c r="H220" s="5">
        <v>9363.6299999999992</v>
      </c>
      <c r="I220" s="5">
        <v>23951.929210999999</v>
      </c>
      <c r="J220" s="5">
        <v>25962.45</v>
      </c>
      <c r="K220" s="5">
        <v>49914.379210999999</v>
      </c>
      <c r="L220" s="5">
        <v>4295.0077949999995</v>
      </c>
      <c r="M220" s="5">
        <v>598.76634100000001</v>
      </c>
      <c r="N220" s="5">
        <v>1740.79</v>
      </c>
      <c r="O220" s="5">
        <v>21222.863346999999</v>
      </c>
      <c r="P220" s="5">
        <v>1.1285908418378321</v>
      </c>
      <c r="Q220" s="5">
        <v>2.3519154034441705</v>
      </c>
      <c r="R220" s="6">
        <f>+VLOOKUP(YEAR(A220),PIB!$A$1:$C$22,3,0)</f>
        <v>107562.008</v>
      </c>
      <c r="S220" s="8">
        <f t="shared" si="29"/>
        <v>0.22268019774231063</v>
      </c>
      <c r="T220" s="8">
        <f t="shared" si="30"/>
        <v>0.46405213271027812</v>
      </c>
      <c r="U220" s="8">
        <f t="shared" si="31"/>
        <v>0.13473344883074329</v>
      </c>
      <c r="V220" s="8">
        <f t="shared" si="33"/>
        <v>9.3087160991559559E-2</v>
      </c>
      <c r="W220" s="8">
        <f t="shared" si="34"/>
        <v>0.10289798718853316</v>
      </c>
      <c r="X220" s="8">
        <f t="shared" si="32"/>
        <v>0.11654700302732213</v>
      </c>
      <c r="Y220" s="8">
        <f t="shared" ref="Y220:Y243" si="35">+R220/R197-1</f>
        <v>7.629065212790187E-2</v>
      </c>
    </row>
    <row r="221" spans="1:25">
      <c r="A221" s="1">
        <v>43132</v>
      </c>
      <c r="B221" s="2">
        <f t="shared" si="27"/>
        <v>2</v>
      </c>
      <c r="C221" s="2">
        <f t="shared" si="28"/>
        <v>2018</v>
      </c>
      <c r="D221" s="3" t="s">
        <v>78</v>
      </c>
      <c r="E221" s="5">
        <v>14508.138890999999</v>
      </c>
      <c r="F221" s="5">
        <v>84.628823000000011</v>
      </c>
      <c r="G221" s="5">
        <v>11.169677</v>
      </c>
      <c r="H221" s="5">
        <v>9461.65</v>
      </c>
      <c r="I221" s="5">
        <v>24065.587390999997</v>
      </c>
      <c r="J221" s="5">
        <v>26273.08</v>
      </c>
      <c r="K221" s="5">
        <v>50338.667390999995</v>
      </c>
      <c r="L221" s="5">
        <v>4547.1818700000003</v>
      </c>
      <c r="M221" s="5">
        <v>607.55175099999997</v>
      </c>
      <c r="N221" s="5">
        <v>1697.17</v>
      </c>
      <c r="O221" s="5">
        <v>21455.841012000001</v>
      </c>
      <c r="P221" s="5">
        <v>1.1216333760834822</v>
      </c>
      <c r="Q221" s="5">
        <v>2.3461521439707802</v>
      </c>
      <c r="R221" s="6">
        <f>+VLOOKUP(YEAR(A221),PIB!$A$1:$C$22,3,0)</f>
        <v>107562.008</v>
      </c>
      <c r="S221" s="8">
        <f t="shared" si="29"/>
        <v>0.22373687362734987</v>
      </c>
      <c r="T221" s="8">
        <f t="shared" si="30"/>
        <v>0.4679967241872241</v>
      </c>
      <c r="U221" s="8">
        <f t="shared" si="31"/>
        <v>0.13488162931097381</v>
      </c>
      <c r="V221" s="8">
        <f t="shared" si="33"/>
        <v>8.4351833180997593E-2</v>
      </c>
      <c r="W221" s="8">
        <f t="shared" si="34"/>
        <v>9.4792876937561665E-2</v>
      </c>
      <c r="X221" s="8">
        <f t="shared" si="32"/>
        <v>0.10351094525575455</v>
      </c>
      <c r="Y221" s="8">
        <f t="shared" si="35"/>
        <v>7.629065212790187E-2</v>
      </c>
    </row>
    <row r="222" spans="1:25">
      <c r="A222" s="1">
        <v>43160</v>
      </c>
      <c r="B222" s="2">
        <f t="shared" si="27"/>
        <v>3</v>
      </c>
      <c r="C222" s="2">
        <f t="shared" si="28"/>
        <v>2018</v>
      </c>
      <c r="D222" s="3" t="s">
        <v>78</v>
      </c>
      <c r="E222" s="5">
        <v>14721.223042999998</v>
      </c>
      <c r="F222" s="5">
        <v>84.669719999999998</v>
      </c>
      <c r="G222" s="5">
        <v>7.7181319999999998</v>
      </c>
      <c r="H222" s="5">
        <v>9613.58</v>
      </c>
      <c r="I222" s="5">
        <v>24427.190895</v>
      </c>
      <c r="J222" s="5">
        <v>26725.710000000003</v>
      </c>
      <c r="K222" s="5">
        <v>51152.900894999999</v>
      </c>
      <c r="L222" s="5">
        <v>5141.0351570000003</v>
      </c>
      <c r="M222" s="5">
        <v>613.04759899999999</v>
      </c>
      <c r="N222" s="5">
        <v>1558.23</v>
      </c>
      <c r="O222" s="5">
        <v>22125.923651000001</v>
      </c>
      <c r="P222" s="5">
        <v>1.1040077368203334</v>
      </c>
      <c r="Q222" s="5">
        <v>2.3118990059738409</v>
      </c>
      <c r="R222" s="6">
        <f>+VLOOKUP(YEAR(A222),PIB!$A$1:$C$22,3,0)</f>
        <v>107562.008</v>
      </c>
      <c r="S222" s="8">
        <f t="shared" si="29"/>
        <v>0.22709868799585817</v>
      </c>
      <c r="T222" s="8">
        <f t="shared" si="30"/>
        <v>0.47556662288230989</v>
      </c>
      <c r="U222" s="8">
        <f t="shared" si="31"/>
        <v>0.13686266477100351</v>
      </c>
      <c r="V222" s="8">
        <f t="shared" si="33"/>
        <v>6.0532827549603985E-2</v>
      </c>
      <c r="W222" s="8">
        <f t="shared" si="34"/>
        <v>8.6604108257149592E-2</v>
      </c>
      <c r="X222" s="8">
        <f t="shared" si="32"/>
        <v>0.10677253034653877</v>
      </c>
      <c r="Y222" s="8">
        <f t="shared" si="35"/>
        <v>7.629065212790187E-2</v>
      </c>
    </row>
    <row r="223" spans="1:25">
      <c r="A223" s="1">
        <v>43191</v>
      </c>
      <c r="B223" s="2">
        <f t="shared" si="27"/>
        <v>4</v>
      </c>
      <c r="C223" s="2">
        <f t="shared" si="28"/>
        <v>2018</v>
      </c>
      <c r="D223" s="3" t="s">
        <v>75</v>
      </c>
      <c r="E223" s="5">
        <v>14862.999923999998</v>
      </c>
      <c r="F223" s="5">
        <v>84.034212999999994</v>
      </c>
      <c r="G223" s="5">
        <v>0</v>
      </c>
      <c r="H223" s="5">
        <v>9032.39</v>
      </c>
      <c r="I223" s="5">
        <v>23979.424136999998</v>
      </c>
      <c r="J223" s="5">
        <v>27121.309999999998</v>
      </c>
      <c r="K223" s="5">
        <v>51100.734136999992</v>
      </c>
      <c r="L223" s="5">
        <v>4818.146291</v>
      </c>
      <c r="M223" s="5">
        <v>477.81071800000001</v>
      </c>
      <c r="N223" s="5">
        <v>1551.69</v>
      </c>
      <c r="O223" s="5">
        <v>21794.681145999999</v>
      </c>
      <c r="P223" s="5">
        <v>1.1002420258578074</v>
      </c>
      <c r="Q223" s="5">
        <v>2.3446424287963747</v>
      </c>
      <c r="R223" s="6">
        <f>+VLOOKUP(YEAR(A223),PIB!$A$1:$C$22,3,0)</f>
        <v>107562.008</v>
      </c>
      <c r="S223" s="8">
        <f t="shared" si="29"/>
        <v>0.22293581704982671</v>
      </c>
      <c r="T223" s="8">
        <f t="shared" si="30"/>
        <v>0.47508163046751595</v>
      </c>
      <c r="U223" s="8">
        <f t="shared" si="31"/>
        <v>0.13818075917660441</v>
      </c>
      <c r="V223" s="8">
        <f t="shared" si="33"/>
        <v>4.9781593571692317E-2</v>
      </c>
      <c r="W223" s="8">
        <f t="shared" si="34"/>
        <v>8.0107437466175657E-2</v>
      </c>
      <c r="X223" s="8">
        <f t="shared" si="32"/>
        <v>9.4257322603523486E-2</v>
      </c>
      <c r="Y223" s="8">
        <f t="shared" si="35"/>
        <v>7.629065212790187E-2</v>
      </c>
    </row>
    <row r="224" spans="1:25">
      <c r="A224" s="1">
        <v>43221</v>
      </c>
      <c r="B224" s="2">
        <f t="shared" si="27"/>
        <v>5</v>
      </c>
      <c r="C224" s="2">
        <f t="shared" si="28"/>
        <v>2018</v>
      </c>
      <c r="D224" s="3" t="s">
        <v>75</v>
      </c>
      <c r="E224" s="5">
        <v>14799.452939999997</v>
      </c>
      <c r="F224" s="5">
        <v>83.896073999999999</v>
      </c>
      <c r="G224" s="5">
        <v>0</v>
      </c>
      <c r="H224" s="5">
        <v>8997.23</v>
      </c>
      <c r="I224" s="5">
        <v>23880.579013999995</v>
      </c>
      <c r="J224" s="5">
        <v>27016.83</v>
      </c>
      <c r="K224" s="5">
        <v>50897.409013999997</v>
      </c>
      <c r="L224" s="5">
        <v>4591.2108449999996</v>
      </c>
      <c r="M224" s="5">
        <v>565.73770200000001</v>
      </c>
      <c r="N224" s="5">
        <v>1653.39</v>
      </c>
      <c r="O224" s="5">
        <v>21693.687560999995</v>
      </c>
      <c r="P224" s="5">
        <v>1.100807732518998</v>
      </c>
      <c r="Q224" s="5">
        <v>2.3461852149793674</v>
      </c>
      <c r="R224" s="6">
        <f>+VLOOKUP(YEAR(A224),PIB!$A$1:$C$22,3,0)</f>
        <v>107562.008</v>
      </c>
      <c r="S224" s="8">
        <f t="shared" si="29"/>
        <v>0.22201685760645148</v>
      </c>
      <c r="T224" s="8">
        <f t="shared" si="30"/>
        <v>0.47319132433823657</v>
      </c>
      <c r="U224" s="8">
        <f t="shared" si="31"/>
        <v>0.13758996522266484</v>
      </c>
      <c r="V224" s="8">
        <f t="shared" si="33"/>
        <v>5.1834059333941029E-2</v>
      </c>
      <c r="W224" s="8">
        <f t="shared" si="34"/>
        <v>7.9950024513159912E-2</v>
      </c>
      <c r="X224" s="8">
        <f t="shared" si="32"/>
        <v>8.4813438494550031E-2</v>
      </c>
      <c r="Y224" s="8">
        <f t="shared" si="35"/>
        <v>7.629065212790187E-2</v>
      </c>
    </row>
    <row r="225" spans="1:25">
      <c r="A225" s="1">
        <v>43252</v>
      </c>
      <c r="B225" s="2">
        <f t="shared" si="27"/>
        <v>6</v>
      </c>
      <c r="C225" s="2">
        <f t="shared" si="28"/>
        <v>2018</v>
      </c>
      <c r="D225" s="3" t="s">
        <v>75</v>
      </c>
      <c r="E225" s="5">
        <v>14910.815106999999</v>
      </c>
      <c r="F225" s="5">
        <v>84.117752999999993</v>
      </c>
      <c r="G225" s="5">
        <v>0</v>
      </c>
      <c r="H225" s="5">
        <v>9062.57</v>
      </c>
      <c r="I225" s="5">
        <v>24057.502860000001</v>
      </c>
      <c r="J225" s="5">
        <v>27202.360000000004</v>
      </c>
      <c r="K225" s="5">
        <v>51259.862860000008</v>
      </c>
      <c r="L225" s="5">
        <v>4683.1490919999997</v>
      </c>
      <c r="M225" s="5">
        <v>489.67953499999999</v>
      </c>
      <c r="N225" s="5">
        <v>1502.45</v>
      </c>
      <c r="O225" s="5">
        <v>21670.211487</v>
      </c>
      <c r="P225" s="5">
        <v>1.1101646550349609</v>
      </c>
      <c r="Q225" s="5">
        <v>2.3654528194499114</v>
      </c>
      <c r="R225" s="6">
        <f>+VLOOKUP(YEAR(A225),PIB!$A$1:$C$22,3,0)</f>
        <v>107562.008</v>
      </c>
      <c r="S225" s="8">
        <f t="shared" si="29"/>
        <v>0.22366171204241558</v>
      </c>
      <c r="T225" s="8">
        <f t="shared" si="30"/>
        <v>0.47656104430478841</v>
      </c>
      <c r="U225" s="8">
        <f t="shared" si="31"/>
        <v>0.13862529515997876</v>
      </c>
      <c r="V225" s="8">
        <f t="shared" si="33"/>
        <v>5.4002167584170424E-2</v>
      </c>
      <c r="W225" s="8">
        <f t="shared" si="34"/>
        <v>7.7189118501830745E-2</v>
      </c>
      <c r="X225" s="8">
        <f t="shared" si="32"/>
        <v>8.5986812440572713E-2</v>
      </c>
      <c r="Y225" s="8">
        <f t="shared" si="35"/>
        <v>7.629065212790187E-2</v>
      </c>
    </row>
    <row r="226" spans="1:25">
      <c r="A226" s="1">
        <v>43282</v>
      </c>
      <c r="B226" s="2">
        <f t="shared" si="27"/>
        <v>7</v>
      </c>
      <c r="C226" s="2">
        <f t="shared" si="28"/>
        <v>2018</v>
      </c>
      <c r="D226" s="3" t="s">
        <v>76</v>
      </c>
      <c r="E226" s="5">
        <v>15003.073793000001</v>
      </c>
      <c r="F226" s="5">
        <v>84.147178999999994</v>
      </c>
      <c r="G226" s="5">
        <v>0</v>
      </c>
      <c r="H226" s="5">
        <v>8896.2200000000012</v>
      </c>
      <c r="I226" s="5">
        <v>23983.440972000004</v>
      </c>
      <c r="J226" s="5">
        <v>27316.23</v>
      </c>
      <c r="K226" s="5">
        <v>51299.670972000007</v>
      </c>
      <c r="L226" s="5">
        <v>4587.4555780000001</v>
      </c>
      <c r="M226" s="5">
        <v>417.64284900000001</v>
      </c>
      <c r="N226" s="5">
        <v>1568.34</v>
      </c>
      <c r="O226" s="5">
        <v>21660.659399</v>
      </c>
      <c r="P226" s="5">
        <v>1.1072350351950615</v>
      </c>
      <c r="Q226" s="5">
        <v>2.368333762469315</v>
      </c>
      <c r="R226" s="6">
        <f>+VLOOKUP(YEAR(A226),PIB!$A$1:$C$22,3,0)</f>
        <v>107562.008</v>
      </c>
      <c r="S226" s="8">
        <f t="shared" si="29"/>
        <v>0.22297316141587839</v>
      </c>
      <c r="T226" s="8">
        <f t="shared" si="30"/>
        <v>0.47693113884597621</v>
      </c>
      <c r="U226" s="8">
        <f t="shared" si="31"/>
        <v>0.13948302074278868</v>
      </c>
      <c r="V226" s="8">
        <f t="shared" si="33"/>
        <v>5.1337975182938811E-2</v>
      </c>
      <c r="W226" s="8">
        <f t="shared" si="34"/>
        <v>7.9994812432066631E-2</v>
      </c>
      <c r="X226" s="8">
        <f t="shared" si="32"/>
        <v>8.906601111600243E-2</v>
      </c>
      <c r="Y226" s="8">
        <f t="shared" si="35"/>
        <v>7.629065212790187E-2</v>
      </c>
    </row>
    <row r="227" spans="1:25">
      <c r="A227" s="1">
        <v>43313</v>
      </c>
      <c r="B227" s="2">
        <f t="shared" si="27"/>
        <v>8</v>
      </c>
      <c r="C227" s="2">
        <f t="shared" si="28"/>
        <v>2018</v>
      </c>
      <c r="D227" s="3" t="s">
        <v>76</v>
      </c>
      <c r="E227" s="5">
        <v>15190.490010000001</v>
      </c>
      <c r="F227" s="5">
        <v>84.150497999999999</v>
      </c>
      <c r="G227" s="5">
        <v>0</v>
      </c>
      <c r="H227" s="5">
        <v>9023.2100000000009</v>
      </c>
      <c r="I227" s="5">
        <v>24297.850508000003</v>
      </c>
      <c r="J227" s="5">
        <v>27365.49</v>
      </c>
      <c r="K227" s="5">
        <v>51663.340508000008</v>
      </c>
      <c r="L227" s="5">
        <v>4492.4617180000005</v>
      </c>
      <c r="M227" s="5">
        <v>568.73263199999997</v>
      </c>
      <c r="N227" s="5">
        <v>1551.05</v>
      </c>
      <c r="O227" s="5">
        <v>21886.884858000001</v>
      </c>
      <c r="P227" s="5">
        <v>1.1101557241079356</v>
      </c>
      <c r="Q227" s="5">
        <v>2.3604702470537391</v>
      </c>
      <c r="R227" s="6">
        <f>+VLOOKUP(YEAR(A227),PIB!$A$1:$C$22,3,0)</f>
        <v>107562.008</v>
      </c>
      <c r="S227" s="8">
        <f t="shared" si="29"/>
        <v>0.22589621521383277</v>
      </c>
      <c r="T227" s="8">
        <f t="shared" si="30"/>
        <v>0.4803121610373805</v>
      </c>
      <c r="U227" s="8">
        <f t="shared" si="31"/>
        <v>0.14122542236288488</v>
      </c>
      <c r="V227" s="8">
        <f t="shared" si="33"/>
        <v>5.675318834047105E-2</v>
      </c>
      <c r="W227" s="8">
        <f t="shared" si="34"/>
        <v>8.1386146962108663E-2</v>
      </c>
      <c r="X227" s="8">
        <f t="shared" si="32"/>
        <v>8.9431185489753151E-2</v>
      </c>
      <c r="Y227" s="8">
        <f t="shared" si="35"/>
        <v>7.629065212790187E-2</v>
      </c>
    </row>
    <row r="228" spans="1:25">
      <c r="A228" s="1">
        <v>43344</v>
      </c>
      <c r="B228" s="2">
        <f t="shared" si="27"/>
        <v>9</v>
      </c>
      <c r="C228" s="2">
        <f t="shared" si="28"/>
        <v>2018</v>
      </c>
      <c r="D228" s="3" t="s">
        <v>76</v>
      </c>
      <c r="E228" s="5">
        <v>15151.679611</v>
      </c>
      <c r="F228" s="5">
        <v>83.750417999999996</v>
      </c>
      <c r="G228" s="5">
        <v>0</v>
      </c>
      <c r="H228" s="5">
        <v>8856.86</v>
      </c>
      <c r="I228" s="5">
        <v>24092.290029</v>
      </c>
      <c r="J228" s="5">
        <v>27628.18</v>
      </c>
      <c r="K228" s="5">
        <v>51720.470029000004</v>
      </c>
      <c r="L228" s="5">
        <v>4379.4327849999991</v>
      </c>
      <c r="M228" s="5">
        <v>555.18303100000003</v>
      </c>
      <c r="N228" s="5">
        <v>1546.43</v>
      </c>
      <c r="O228" s="5">
        <v>21716.475845000001</v>
      </c>
      <c r="P228" s="5">
        <v>1.1094014609440881</v>
      </c>
      <c r="Q228" s="5">
        <v>2.3816235377301385</v>
      </c>
      <c r="R228" s="6">
        <f>+VLOOKUP(YEAR(A228),PIB!$A$1:$C$22,3,0)</f>
        <v>107562.008</v>
      </c>
      <c r="S228" s="8">
        <f t="shared" si="29"/>
        <v>0.22398512706270787</v>
      </c>
      <c r="T228" s="8">
        <f t="shared" si="30"/>
        <v>0.48084329207576715</v>
      </c>
      <c r="U228" s="8">
        <f t="shared" si="31"/>
        <v>0.14086460352246305</v>
      </c>
      <c r="V228" s="8">
        <f t="shared" si="33"/>
        <v>5.7637997707459254E-2</v>
      </c>
      <c r="W228" s="8">
        <f t="shared" si="34"/>
        <v>8.5229737175040787E-2</v>
      </c>
      <c r="X228" s="8">
        <f t="shared" si="32"/>
        <v>8.4912426430538535E-2</v>
      </c>
      <c r="Y228" s="8">
        <f t="shared" si="35"/>
        <v>7.629065212790187E-2</v>
      </c>
    </row>
    <row r="229" spans="1:25">
      <c r="A229" s="1">
        <v>43374</v>
      </c>
      <c r="B229" s="2">
        <f t="shared" si="27"/>
        <v>10</v>
      </c>
      <c r="C229" s="2">
        <f t="shared" si="28"/>
        <v>2018</v>
      </c>
      <c r="D229" s="3" t="s">
        <v>77</v>
      </c>
      <c r="E229" s="5">
        <v>15327.624813</v>
      </c>
      <c r="F229" s="5">
        <v>83.039849000000004</v>
      </c>
      <c r="G229" s="5">
        <v>0</v>
      </c>
      <c r="H229" s="5">
        <v>8851.09</v>
      </c>
      <c r="I229" s="5">
        <v>24261.754661999999</v>
      </c>
      <c r="J229" s="5">
        <v>27564.620000000003</v>
      </c>
      <c r="K229" s="5">
        <v>51826.374662000002</v>
      </c>
      <c r="L229" s="5">
        <v>4285.2681150000008</v>
      </c>
      <c r="M229" s="5">
        <v>564.54282899999998</v>
      </c>
      <c r="N229" s="5">
        <v>1533.12</v>
      </c>
      <c r="O229" s="5">
        <v>21793.595605999999</v>
      </c>
      <c r="P229" s="5">
        <v>1.1132515763172413</v>
      </c>
      <c r="Q229" s="5">
        <v>2.3780552598549489</v>
      </c>
      <c r="R229" s="6">
        <f>+VLOOKUP(YEAR(A229),PIB!$A$1:$C$22,3,0)</f>
        <v>107562.008</v>
      </c>
      <c r="S229" s="8">
        <f t="shared" si="29"/>
        <v>0.2255606334719969</v>
      </c>
      <c r="T229" s="8">
        <f t="shared" si="30"/>
        <v>0.48182788352184724</v>
      </c>
      <c r="U229" s="8">
        <f t="shared" si="31"/>
        <v>0.14250035954144702</v>
      </c>
      <c r="V229" s="8">
        <f t="shared" si="33"/>
        <v>4.8025379046730432E-2</v>
      </c>
      <c r="W229" s="8">
        <f t="shared" si="34"/>
        <v>7.5982733289151172E-2</v>
      </c>
      <c r="X229" s="8">
        <f t="shared" si="32"/>
        <v>9.1109861247992141E-2</v>
      </c>
      <c r="Y229" s="8">
        <f t="shared" si="35"/>
        <v>7.629065212790187E-2</v>
      </c>
    </row>
    <row r="230" spans="1:25">
      <c r="A230" s="1">
        <v>43405</v>
      </c>
      <c r="B230" s="2">
        <f t="shared" si="27"/>
        <v>11</v>
      </c>
      <c r="C230" s="2">
        <f t="shared" si="28"/>
        <v>2018</v>
      </c>
      <c r="D230" s="3" t="s">
        <v>77</v>
      </c>
      <c r="E230" s="5">
        <v>15346.369073</v>
      </c>
      <c r="F230" s="5">
        <v>83.534904999999995</v>
      </c>
      <c r="G230" s="5">
        <v>0</v>
      </c>
      <c r="H230" s="5">
        <v>9112.7000000000007</v>
      </c>
      <c r="I230" s="5">
        <v>24542.603977999999</v>
      </c>
      <c r="J230" s="5">
        <v>27625.08</v>
      </c>
      <c r="K230" s="5">
        <v>52167.683978000001</v>
      </c>
      <c r="L230" s="5">
        <v>4238.6327630000005</v>
      </c>
      <c r="M230" s="5">
        <v>690.14856899999995</v>
      </c>
      <c r="N230" s="5">
        <v>1526.13</v>
      </c>
      <c r="O230" s="5">
        <v>21884.815310000002</v>
      </c>
      <c r="P230" s="5">
        <v>1.1214444184404679</v>
      </c>
      <c r="Q230" s="5">
        <v>2.383738827083572</v>
      </c>
      <c r="R230" s="6">
        <f>+VLOOKUP(YEAR(A230),PIB!$A$1:$C$22,3,0)</f>
        <v>107562.008</v>
      </c>
      <c r="S230" s="8">
        <f t="shared" si="29"/>
        <v>0.22817167914901698</v>
      </c>
      <c r="T230" s="8">
        <f t="shared" si="30"/>
        <v>0.48500102357702357</v>
      </c>
      <c r="U230" s="8">
        <f t="shared" si="31"/>
        <v>0.14267462423163391</v>
      </c>
      <c r="V230" s="8">
        <f t="shared" si="33"/>
        <v>3.7434995354186373E-2</v>
      </c>
      <c r="W230" s="8">
        <f t="shared" si="34"/>
        <v>6.823251272801012E-2</v>
      </c>
      <c r="X230" s="8">
        <f t="shared" si="32"/>
        <v>8.2977151013338357E-2</v>
      </c>
      <c r="Y230" s="8">
        <f t="shared" si="35"/>
        <v>7.629065212790187E-2</v>
      </c>
    </row>
    <row r="231" spans="1:25">
      <c r="A231" s="1">
        <v>43435</v>
      </c>
      <c r="B231" s="2">
        <f t="shared" si="27"/>
        <v>12</v>
      </c>
      <c r="C231" s="2">
        <f t="shared" si="28"/>
        <v>2018</v>
      </c>
      <c r="D231" s="3" t="s">
        <v>77</v>
      </c>
      <c r="E231" s="5">
        <v>15915.865865</v>
      </c>
      <c r="F231" s="5">
        <v>83.556527000000003</v>
      </c>
      <c r="G231" s="5">
        <v>0</v>
      </c>
      <c r="H231" s="5">
        <v>9260.52</v>
      </c>
      <c r="I231" s="5">
        <v>25259.942392000001</v>
      </c>
      <c r="J231" s="5">
        <v>28404.800000000003</v>
      </c>
      <c r="K231" s="5">
        <v>53664.742392</v>
      </c>
      <c r="L231" s="5">
        <v>4859.4970670000002</v>
      </c>
      <c r="M231" s="5">
        <v>295.893777</v>
      </c>
      <c r="N231" s="5">
        <v>1631.4</v>
      </c>
      <c r="O231" s="5">
        <v>22786.213236000003</v>
      </c>
      <c r="P231" s="5">
        <v>1.1085625386886024</v>
      </c>
      <c r="Q231" s="5">
        <v>2.3551408843666448</v>
      </c>
      <c r="R231" s="6">
        <f>+VLOOKUP(YEAR(A231),PIB!$A$1:$C$22,3,0)</f>
        <v>107562.008</v>
      </c>
      <c r="S231" s="8">
        <f t="shared" si="29"/>
        <v>0.23484074778522171</v>
      </c>
      <c r="T231" s="8">
        <f t="shared" si="30"/>
        <v>0.49891912014137929</v>
      </c>
      <c r="U231" s="8">
        <f t="shared" si="31"/>
        <v>0.14796921479003999</v>
      </c>
      <c r="V231" s="8">
        <f t="shared" si="33"/>
        <v>2.9735648627091882E-2</v>
      </c>
      <c r="W231" s="8">
        <f t="shared" si="34"/>
        <v>5.6584296991657235E-2</v>
      </c>
      <c r="X231" s="8">
        <f t="shared" si="32"/>
        <v>7.1149312862554881E-2</v>
      </c>
      <c r="Y231" s="8">
        <f t="shared" si="35"/>
        <v>3.1316160942224336E-2</v>
      </c>
    </row>
    <row r="232" spans="1:25">
      <c r="A232" s="1">
        <v>43466</v>
      </c>
      <c r="B232" s="2">
        <f t="shared" si="27"/>
        <v>1</v>
      </c>
      <c r="C232" s="2">
        <f t="shared" si="28"/>
        <v>2019</v>
      </c>
      <c r="D232" s="3" t="s">
        <v>78</v>
      </c>
      <c r="E232" s="5">
        <v>15501.354428999999</v>
      </c>
      <c r="F232" s="5">
        <v>82.699122000000003</v>
      </c>
      <c r="G232" s="5">
        <v>0</v>
      </c>
      <c r="H232" s="5">
        <v>9059.66</v>
      </c>
      <c r="I232" s="5">
        <v>24643.713551000001</v>
      </c>
      <c r="J232" s="5">
        <v>28229.69</v>
      </c>
      <c r="K232" s="5">
        <v>52873.403550999996</v>
      </c>
      <c r="L232" s="5">
        <v>4380.1627480000006</v>
      </c>
      <c r="M232" s="5">
        <v>722.357213</v>
      </c>
      <c r="N232" s="5">
        <v>1540.12</v>
      </c>
      <c r="O232" s="5">
        <v>22226.693511999998</v>
      </c>
      <c r="P232" s="5">
        <v>1.1087440215835556</v>
      </c>
      <c r="Q232" s="5">
        <v>2.3788245211755905</v>
      </c>
      <c r="R232" s="6">
        <f>+VLOOKUP(YEAR(A232),PIB!$A$1:$C$22,3,0)</f>
        <v>107435.66499999999</v>
      </c>
      <c r="S232" s="8">
        <f t="shared" si="29"/>
        <v>0.22938112358684615</v>
      </c>
      <c r="T232" s="8">
        <f t="shared" si="30"/>
        <v>0.49214014313589438</v>
      </c>
      <c r="U232" s="8">
        <f t="shared" si="31"/>
        <v>0.14428499538770481</v>
      </c>
      <c r="V232" s="8">
        <f t="shared" si="33"/>
        <v>2.8882197083410555E-2</v>
      </c>
      <c r="W232" s="8">
        <f t="shared" si="34"/>
        <v>5.9282002236098919E-2</v>
      </c>
      <c r="X232" s="8">
        <f t="shared" si="32"/>
        <v>6.9634293415773874E-2</v>
      </c>
      <c r="Y232" s="8">
        <f t="shared" si="35"/>
        <v>3.0104770599623576E-2</v>
      </c>
    </row>
    <row r="233" spans="1:25">
      <c r="A233" s="1">
        <v>43497</v>
      </c>
      <c r="B233" s="2">
        <f t="shared" si="27"/>
        <v>2</v>
      </c>
      <c r="C233" s="2">
        <f t="shared" si="28"/>
        <v>2019</v>
      </c>
      <c r="D233" s="3" t="s">
        <v>78</v>
      </c>
      <c r="E233" s="5">
        <v>15514.706724</v>
      </c>
      <c r="F233" s="5">
        <v>82.006207000000003</v>
      </c>
      <c r="G233" s="5">
        <v>0</v>
      </c>
      <c r="H233" s="5">
        <v>9304.35</v>
      </c>
      <c r="I233" s="5">
        <v>24901.062931</v>
      </c>
      <c r="J233" s="5">
        <v>28515.360000000001</v>
      </c>
      <c r="K233" s="5">
        <v>53416.422931000001</v>
      </c>
      <c r="L233" s="5">
        <v>4816.389572</v>
      </c>
      <c r="M233" s="5">
        <v>725.17491800000005</v>
      </c>
      <c r="N233" s="5">
        <v>1536.29</v>
      </c>
      <c r="O233" s="5">
        <v>22674.567421000003</v>
      </c>
      <c r="P233" s="5">
        <v>1.0981935164918706</v>
      </c>
      <c r="Q233" s="5">
        <v>2.3557857549921102</v>
      </c>
      <c r="R233" s="6">
        <f>+VLOOKUP(YEAR(A233),PIB!$A$1:$C$22,3,0)</f>
        <v>107435.66499999999</v>
      </c>
      <c r="S233" s="8">
        <f t="shared" si="29"/>
        <v>0.2317765048599085</v>
      </c>
      <c r="T233" s="8">
        <f t="shared" si="30"/>
        <v>0.49719451106855439</v>
      </c>
      <c r="U233" s="8">
        <f t="shared" si="31"/>
        <v>0.14440927716135979</v>
      </c>
      <c r="V233" s="8">
        <f t="shared" si="33"/>
        <v>3.4716607013400846E-2</v>
      </c>
      <c r="W233" s="8">
        <f t="shared" si="34"/>
        <v>6.1140981665126048E-2</v>
      </c>
      <c r="X233" s="8">
        <f t="shared" si="32"/>
        <v>6.937952831595906E-2</v>
      </c>
      <c r="Y233" s="8">
        <f t="shared" si="35"/>
        <v>3.0104770599623576E-2</v>
      </c>
    </row>
    <row r="234" spans="1:25">
      <c r="A234" s="1">
        <v>43525</v>
      </c>
      <c r="B234" s="2">
        <f t="shared" si="27"/>
        <v>3</v>
      </c>
      <c r="C234" s="2">
        <f t="shared" si="28"/>
        <v>2019</v>
      </c>
      <c r="D234" s="3" t="s">
        <v>78</v>
      </c>
      <c r="E234" s="5">
        <v>15616.165864999999</v>
      </c>
      <c r="F234" s="5">
        <v>80.450565999999995</v>
      </c>
      <c r="G234" s="5">
        <v>0</v>
      </c>
      <c r="H234" s="5">
        <v>9299.27</v>
      </c>
      <c r="I234" s="5">
        <v>24995.886430999999</v>
      </c>
      <c r="J234" s="5">
        <v>28751.17</v>
      </c>
      <c r="K234" s="5">
        <v>53747.056430999997</v>
      </c>
      <c r="L234" s="5">
        <v>3525.4169549999997</v>
      </c>
      <c r="M234" s="5">
        <v>600.81577700000003</v>
      </c>
      <c r="N234" s="5">
        <v>1473.03</v>
      </c>
      <c r="O234" s="5">
        <v>21295.879162999998</v>
      </c>
      <c r="P234" s="5">
        <v>1.1737428748388321</v>
      </c>
      <c r="Q234" s="5">
        <v>2.523824258187072</v>
      </c>
      <c r="R234" s="6">
        <f>+VLOOKUP(YEAR(A234),PIB!$A$1:$C$22,3,0)</f>
        <v>107435.66499999999</v>
      </c>
      <c r="S234" s="8">
        <f t="shared" si="29"/>
        <v>0.23265911213934404</v>
      </c>
      <c r="T234" s="8">
        <f t="shared" si="30"/>
        <v>0.50027201331140825</v>
      </c>
      <c r="U234" s="8">
        <f t="shared" si="31"/>
        <v>0.14535364829733219</v>
      </c>
      <c r="V234" s="8">
        <f t="shared" si="33"/>
        <v>2.3281249917132429E-2</v>
      </c>
      <c r="W234" s="8">
        <f t="shared" si="34"/>
        <v>5.0713752115934652E-2</v>
      </c>
      <c r="X234" s="8">
        <f t="shared" si="32"/>
        <v>6.0792694967389371E-2</v>
      </c>
      <c r="Y234" s="8">
        <f t="shared" si="35"/>
        <v>3.0104770599623576E-2</v>
      </c>
    </row>
    <row r="235" spans="1:25">
      <c r="A235" s="1">
        <v>43556</v>
      </c>
      <c r="B235" s="2">
        <f t="shared" si="27"/>
        <v>4</v>
      </c>
      <c r="C235" s="2">
        <f t="shared" si="28"/>
        <v>2019</v>
      </c>
      <c r="D235" s="3" t="s">
        <v>75</v>
      </c>
      <c r="E235" s="5">
        <v>15794.425191999999</v>
      </c>
      <c r="F235" s="5">
        <v>81.187765999999996</v>
      </c>
      <c r="G235" s="5">
        <v>0</v>
      </c>
      <c r="H235" s="5">
        <v>9007.7799999999988</v>
      </c>
      <c r="I235" s="5">
        <v>24883.392957999997</v>
      </c>
      <c r="J235" s="5">
        <v>29128.430000000004</v>
      </c>
      <c r="K235" s="5">
        <v>54011.822958000004</v>
      </c>
      <c r="L235" s="5">
        <v>4415.6517530000001</v>
      </c>
      <c r="M235" s="5">
        <v>477.08845000000002</v>
      </c>
      <c r="N235" s="5">
        <v>1529.41</v>
      </c>
      <c r="O235" s="5">
        <v>22297.763160999995</v>
      </c>
      <c r="P235" s="5">
        <v>1.1159591560072899</v>
      </c>
      <c r="Q235" s="5">
        <v>2.4222978138215061</v>
      </c>
      <c r="R235" s="6">
        <f>+VLOOKUP(YEAR(A235),PIB!$A$1:$C$22,3,0)</f>
        <v>107435.66499999999</v>
      </c>
      <c r="S235" s="8">
        <f t="shared" si="29"/>
        <v>0.2316120345883278</v>
      </c>
      <c r="T235" s="8">
        <f t="shared" si="30"/>
        <v>0.50273643261760426</v>
      </c>
      <c r="U235" s="8">
        <f t="shared" si="31"/>
        <v>0.14701286757986745</v>
      </c>
      <c r="V235" s="8">
        <f t="shared" si="33"/>
        <v>3.7697686809967434E-2</v>
      </c>
      <c r="W235" s="8">
        <f t="shared" si="34"/>
        <v>5.6967651642644501E-2</v>
      </c>
      <c r="X235" s="8">
        <f t="shared" si="32"/>
        <v>6.2667380257197092E-2</v>
      </c>
      <c r="Y235" s="8">
        <f t="shared" si="35"/>
        <v>3.0104770599623576E-2</v>
      </c>
    </row>
    <row r="236" spans="1:25">
      <c r="A236" s="1">
        <v>43586</v>
      </c>
      <c r="B236" s="2">
        <f t="shared" si="27"/>
        <v>5</v>
      </c>
      <c r="C236" s="2">
        <f t="shared" si="28"/>
        <v>2019</v>
      </c>
      <c r="D236" s="3" t="s">
        <v>75</v>
      </c>
      <c r="E236" s="5">
        <v>15811.218258999999</v>
      </c>
      <c r="F236" s="5">
        <v>80.683116999999996</v>
      </c>
      <c r="G236" s="5">
        <v>0</v>
      </c>
      <c r="H236" s="5">
        <v>8803.39</v>
      </c>
      <c r="I236" s="5">
        <v>24695.291376000001</v>
      </c>
      <c r="J236" s="5">
        <v>29313.86</v>
      </c>
      <c r="K236" s="5">
        <v>54009.151376000002</v>
      </c>
      <c r="L236" s="5">
        <v>4657.3656179999998</v>
      </c>
      <c r="M236" s="5">
        <v>623.74738300000001</v>
      </c>
      <c r="N236" s="5">
        <v>1486.35</v>
      </c>
      <c r="O236" s="5">
        <v>22659.364376999998</v>
      </c>
      <c r="P236" s="5">
        <v>1.0898492546007397</v>
      </c>
      <c r="Q236" s="5">
        <v>2.3835245542377645</v>
      </c>
      <c r="R236" s="6">
        <f>+VLOOKUP(YEAR(A236),PIB!$A$1:$C$22,3,0)</f>
        <v>107435.66499999999</v>
      </c>
      <c r="S236" s="8">
        <f t="shared" si="29"/>
        <v>0.22986120461952744</v>
      </c>
      <c r="T236" s="8">
        <f t="shared" si="30"/>
        <v>0.50271156581010601</v>
      </c>
      <c r="U236" s="8">
        <f t="shared" si="31"/>
        <v>0.14716917570156987</v>
      </c>
      <c r="V236" s="8">
        <f t="shared" si="33"/>
        <v>3.4116105875086955E-2</v>
      </c>
      <c r="W236" s="8">
        <f t="shared" si="34"/>
        <v>6.1137539656371809E-2</v>
      </c>
      <c r="X236" s="8">
        <f t="shared" si="32"/>
        <v>6.8365048566450648E-2</v>
      </c>
      <c r="Y236" s="8">
        <f t="shared" si="35"/>
        <v>3.0104770599623576E-2</v>
      </c>
    </row>
    <row r="237" spans="1:25">
      <c r="A237" s="1">
        <v>43617</v>
      </c>
      <c r="B237" s="2">
        <f t="shared" si="27"/>
        <v>6</v>
      </c>
      <c r="C237" s="2">
        <f t="shared" si="28"/>
        <v>2019</v>
      </c>
      <c r="D237" s="3" t="s">
        <v>75</v>
      </c>
      <c r="E237" s="5">
        <v>15845.231853999998</v>
      </c>
      <c r="F237" s="5">
        <v>80.756315999999998</v>
      </c>
      <c r="G237" s="5">
        <v>0</v>
      </c>
      <c r="H237" s="5">
        <v>8794.5499999999993</v>
      </c>
      <c r="I237" s="5">
        <v>24720.53817</v>
      </c>
      <c r="J237" s="5">
        <v>29550.749999999996</v>
      </c>
      <c r="K237" s="5">
        <v>54271.28817</v>
      </c>
      <c r="L237" s="5">
        <v>4470.4990520000001</v>
      </c>
      <c r="M237" s="5">
        <v>441.827788</v>
      </c>
      <c r="N237" s="5">
        <v>1452.47</v>
      </c>
      <c r="O237" s="5">
        <v>22290.78501</v>
      </c>
      <c r="P237" s="5">
        <v>1.1090025837542274</v>
      </c>
      <c r="Q237" s="5">
        <v>2.4346961376933578</v>
      </c>
      <c r="R237" s="6">
        <f>+VLOOKUP(YEAR(A237),PIB!$A$1:$C$22,3,0)</f>
        <v>107435.66499999999</v>
      </c>
      <c r="S237" s="8">
        <f t="shared" si="29"/>
        <v>0.23009619915323279</v>
      </c>
      <c r="T237" s="8">
        <f t="shared" si="30"/>
        <v>0.50515150783494478</v>
      </c>
      <c r="U237" s="8">
        <f t="shared" si="31"/>
        <v>0.14748577070752061</v>
      </c>
      <c r="V237" s="8">
        <f t="shared" si="33"/>
        <v>2.7560437750271172E-2</v>
      </c>
      <c r="W237" s="8">
        <f t="shared" si="34"/>
        <v>5.8748212382556231E-2</v>
      </c>
      <c r="X237" s="8">
        <f t="shared" si="32"/>
        <v>6.2667046723779096E-2</v>
      </c>
      <c r="Y237" s="8">
        <f t="shared" si="35"/>
        <v>3.0104770599623576E-2</v>
      </c>
    </row>
    <row r="238" spans="1:25">
      <c r="A238" s="1">
        <v>43647</v>
      </c>
      <c r="B238" s="2">
        <f t="shared" si="27"/>
        <v>7</v>
      </c>
      <c r="C238" s="2">
        <f t="shared" si="28"/>
        <v>2019</v>
      </c>
      <c r="D238" s="3" t="s">
        <v>76</v>
      </c>
      <c r="E238" s="5">
        <v>15891.792200999998</v>
      </c>
      <c r="F238" s="5">
        <v>79.174469999999999</v>
      </c>
      <c r="G238" s="5">
        <v>0</v>
      </c>
      <c r="H238" s="5">
        <v>8950.42</v>
      </c>
      <c r="I238" s="5">
        <v>24921.386671</v>
      </c>
      <c r="J238" s="5">
        <v>29758.73</v>
      </c>
      <c r="K238" s="5">
        <v>54680.116670999996</v>
      </c>
      <c r="L238" s="5">
        <v>4549.2768919999999</v>
      </c>
      <c r="M238" s="5">
        <v>551.72944099999995</v>
      </c>
      <c r="N238" s="5">
        <v>1421.8</v>
      </c>
      <c r="O238" s="5">
        <v>22493.773003999995</v>
      </c>
      <c r="P238" s="5">
        <v>1.107923809250156</v>
      </c>
      <c r="Q238" s="5">
        <v>2.4309001722955239</v>
      </c>
      <c r="R238" s="6">
        <f>+VLOOKUP(YEAR(A238),PIB!$A$1:$C$22,3,0)</f>
        <v>107435.66499999999</v>
      </c>
      <c r="S238" s="8">
        <f t="shared" si="29"/>
        <v>0.2319656761188196</v>
      </c>
      <c r="T238" s="8">
        <f t="shared" si="30"/>
        <v>0.50895684101736605</v>
      </c>
      <c r="U238" s="8">
        <f t="shared" si="31"/>
        <v>0.14791914957663266</v>
      </c>
      <c r="V238" s="8">
        <f t="shared" si="33"/>
        <v>3.9108053764888018E-2</v>
      </c>
      <c r="W238" s="8">
        <f t="shared" si="34"/>
        <v>6.5896050304983023E-2</v>
      </c>
      <c r="X238" s="8">
        <f t="shared" si="32"/>
        <v>5.9235755303333137E-2</v>
      </c>
      <c r="Y238" s="8">
        <f t="shared" si="35"/>
        <v>3.0104770599623576E-2</v>
      </c>
    </row>
    <row r="239" spans="1:25">
      <c r="A239" s="1">
        <v>43678</v>
      </c>
      <c r="B239" s="2">
        <f t="shared" si="27"/>
        <v>8</v>
      </c>
      <c r="C239" s="2">
        <f t="shared" si="28"/>
        <v>2019</v>
      </c>
      <c r="D239" s="3" t="s">
        <v>76</v>
      </c>
      <c r="E239" s="5">
        <v>16135.621642</v>
      </c>
      <c r="F239" s="5">
        <v>79.654212000000001</v>
      </c>
      <c r="G239" s="5">
        <v>0</v>
      </c>
      <c r="H239" s="5">
        <v>8818.66</v>
      </c>
      <c r="I239" s="5">
        <v>25033.935853999999</v>
      </c>
      <c r="J239" s="5">
        <v>30338.050000000003</v>
      </c>
      <c r="K239" s="5">
        <v>55371.985853999999</v>
      </c>
      <c r="L239" s="5">
        <v>4846.2351300000009</v>
      </c>
      <c r="M239" s="5">
        <v>447.69799999999998</v>
      </c>
      <c r="N239" s="5">
        <v>1381.01</v>
      </c>
      <c r="O239" s="5">
        <v>22890.218983999999</v>
      </c>
      <c r="P239" s="5">
        <v>1.0936520909432292</v>
      </c>
      <c r="Q239" s="5">
        <v>2.4190238587365362</v>
      </c>
      <c r="R239" s="6">
        <f>+VLOOKUP(YEAR(A239),PIB!$A$1:$C$22,3,0)</f>
        <v>107435.66499999999</v>
      </c>
      <c r="S239" s="8">
        <f t="shared" si="29"/>
        <v>0.23301327221272378</v>
      </c>
      <c r="T239" s="8">
        <f t="shared" si="30"/>
        <v>0.51539668744080469</v>
      </c>
      <c r="U239" s="8">
        <f t="shared" si="31"/>
        <v>0.1501886886631176</v>
      </c>
      <c r="V239" s="8">
        <f t="shared" si="33"/>
        <v>3.0294257747517372E-2</v>
      </c>
      <c r="W239" s="8">
        <f t="shared" si="34"/>
        <v>7.1784853815747951E-2</v>
      </c>
      <c r="X239" s="8">
        <f t="shared" si="32"/>
        <v>6.2218640174070305E-2</v>
      </c>
      <c r="Y239" s="8">
        <f t="shared" si="35"/>
        <v>3.0104770599623576E-2</v>
      </c>
    </row>
    <row r="240" spans="1:25">
      <c r="A240" s="1">
        <v>43709</v>
      </c>
      <c r="B240" s="2">
        <f t="shared" si="27"/>
        <v>9</v>
      </c>
      <c r="C240" s="2">
        <f t="shared" si="28"/>
        <v>2019</v>
      </c>
      <c r="D240" s="3" t="s">
        <v>76</v>
      </c>
      <c r="E240" s="5">
        <v>16047.572733000001</v>
      </c>
      <c r="F240" s="5">
        <v>79.739293000000004</v>
      </c>
      <c r="G240" s="5">
        <v>0</v>
      </c>
      <c r="H240" s="5">
        <v>8861.69</v>
      </c>
      <c r="I240" s="5">
        <v>24989.002026000002</v>
      </c>
      <c r="J240" s="5">
        <v>30171.340000000004</v>
      </c>
      <c r="K240" s="5">
        <v>55160.342026000006</v>
      </c>
      <c r="L240" s="5">
        <v>3892.5583050000005</v>
      </c>
      <c r="M240" s="5">
        <v>658.62508500000001</v>
      </c>
      <c r="N240" s="5">
        <v>1407.1</v>
      </c>
      <c r="O240" s="5">
        <v>22085.595416</v>
      </c>
      <c r="P240" s="5">
        <v>1.1314615501783853</v>
      </c>
      <c r="Q240" s="5">
        <v>2.4975709727091564</v>
      </c>
      <c r="R240" s="6">
        <f>+VLOOKUP(YEAR(A240),PIB!$A$1:$C$22,3,0)</f>
        <v>107435.66499999999</v>
      </c>
      <c r="S240" s="8">
        <f t="shared" si="29"/>
        <v>0.23259503281335861</v>
      </c>
      <c r="T240" s="8">
        <f t="shared" si="30"/>
        <v>0.51342672869386541</v>
      </c>
      <c r="U240" s="8">
        <f t="shared" si="31"/>
        <v>0.14936913857237261</v>
      </c>
      <c r="V240" s="8">
        <f t="shared" si="33"/>
        <v>3.7219873906574552E-2</v>
      </c>
      <c r="W240" s="8">
        <f t="shared" si="34"/>
        <v>6.6508908273092748E-2</v>
      </c>
      <c r="X240" s="8">
        <f t="shared" si="32"/>
        <v>5.9128304254109976E-2</v>
      </c>
      <c r="Y240" s="8">
        <f t="shared" si="35"/>
        <v>3.0104770599623576E-2</v>
      </c>
    </row>
    <row r="241" spans="1:25">
      <c r="A241" s="1">
        <v>43739</v>
      </c>
      <c r="B241" s="2">
        <f t="shared" si="27"/>
        <v>10</v>
      </c>
      <c r="C241" s="2">
        <f t="shared" si="28"/>
        <v>2019</v>
      </c>
      <c r="D241" s="3" t="s">
        <v>77</v>
      </c>
      <c r="E241" s="5">
        <v>16394.297361000001</v>
      </c>
      <c r="F241" s="5">
        <v>80.421372000000005</v>
      </c>
      <c r="G241" s="5">
        <v>0</v>
      </c>
      <c r="H241" s="5">
        <v>8735.119999999999</v>
      </c>
      <c r="I241" s="5">
        <v>25209.838733000001</v>
      </c>
      <c r="J241" s="5">
        <v>30562.48</v>
      </c>
      <c r="K241" s="5">
        <v>55772.318733</v>
      </c>
      <c r="L241" s="5">
        <v>4227.4200340000007</v>
      </c>
      <c r="M241" s="5">
        <v>537.54445699999997</v>
      </c>
      <c r="N241" s="5">
        <v>1435.84</v>
      </c>
      <c r="O241" s="5">
        <v>22675.523224000004</v>
      </c>
      <c r="P241" s="5">
        <v>1.1117643674178883</v>
      </c>
      <c r="Q241" s="5">
        <v>2.4595824397105868</v>
      </c>
      <c r="R241" s="6">
        <f>+VLOOKUP(YEAR(A241),PIB!$A$1:$C$22,3,0)</f>
        <v>107435.66499999999</v>
      </c>
      <c r="S241" s="8">
        <f t="shared" si="29"/>
        <v>0.23465055792226913</v>
      </c>
      <c r="T241" s="8">
        <f t="shared" si="30"/>
        <v>0.51912294425691885</v>
      </c>
      <c r="U241" s="8">
        <f t="shared" si="31"/>
        <v>0.15259641536169577</v>
      </c>
      <c r="V241" s="8">
        <f t="shared" si="33"/>
        <v>3.9077308472043049E-2</v>
      </c>
      <c r="W241" s="8">
        <f t="shared" si="34"/>
        <v>7.6137759909593594E-2</v>
      </c>
      <c r="X241" s="8">
        <f t="shared" si="32"/>
        <v>6.9591509513940553E-2</v>
      </c>
      <c r="Y241" s="8">
        <f t="shared" si="35"/>
        <v>3.0104770599623576E-2</v>
      </c>
    </row>
    <row r="242" spans="1:25">
      <c r="A242" s="1">
        <v>43770</v>
      </c>
      <c r="B242" s="2">
        <f t="shared" si="27"/>
        <v>11</v>
      </c>
      <c r="C242" s="2">
        <f t="shared" si="28"/>
        <v>2019</v>
      </c>
      <c r="D242" s="3" t="s">
        <v>77</v>
      </c>
      <c r="E242" s="5">
        <v>16390.894356000001</v>
      </c>
      <c r="F242" s="5">
        <v>78.685244999999995</v>
      </c>
      <c r="G242" s="5">
        <v>0</v>
      </c>
      <c r="H242" s="5">
        <v>8894.41</v>
      </c>
      <c r="I242" s="5">
        <v>25363.989601000001</v>
      </c>
      <c r="J242" s="5">
        <v>30737.049999999996</v>
      </c>
      <c r="K242" s="5">
        <v>56101.039600999997</v>
      </c>
      <c r="L242" s="5">
        <v>4267.2427070000003</v>
      </c>
      <c r="M242" s="5">
        <v>673.595462</v>
      </c>
      <c r="N242" s="5">
        <v>1399.48</v>
      </c>
      <c r="O242" s="5">
        <v>22809.897770000003</v>
      </c>
      <c r="P242" s="5">
        <v>1.1119729626477848</v>
      </c>
      <c r="Q242" s="5">
        <v>2.4595042102637179</v>
      </c>
      <c r="R242" s="6">
        <f>+VLOOKUP(YEAR(A242),PIB!$A$1:$C$22,3,0)</f>
        <v>107435.66499999999</v>
      </c>
      <c r="S242" s="8">
        <f t="shared" si="29"/>
        <v>0.23608537817492917</v>
      </c>
      <c r="T242" s="8">
        <f t="shared" si="30"/>
        <v>0.52218264391996827</v>
      </c>
      <c r="U242" s="207">
        <f t="shared" si="31"/>
        <v>0.15256474054495778</v>
      </c>
      <c r="V242" s="8">
        <f t="shared" si="33"/>
        <v>3.346774546565201E-2</v>
      </c>
      <c r="W242" s="8">
        <f t="shared" si="34"/>
        <v>7.539831794447216E-2</v>
      </c>
      <c r="X242" s="8">
        <f t="shared" si="32"/>
        <v>6.8063349580045784E-2</v>
      </c>
      <c r="Y242" s="8">
        <f t="shared" si="35"/>
        <v>3.0104770599623576E-2</v>
      </c>
    </row>
    <row r="243" spans="1:25">
      <c r="A243" s="1">
        <v>43800</v>
      </c>
      <c r="B243" s="2">
        <f t="shared" si="27"/>
        <v>12</v>
      </c>
      <c r="C243" s="2">
        <f t="shared" si="28"/>
        <v>2019</v>
      </c>
      <c r="D243" s="3" t="s">
        <v>77</v>
      </c>
      <c r="E243" s="5">
        <v>16966.231065</v>
      </c>
      <c r="F243" s="5">
        <v>80.509586999999996</v>
      </c>
      <c r="G243" s="5">
        <v>0</v>
      </c>
      <c r="H243" s="5">
        <v>9150</v>
      </c>
      <c r="I243" s="5">
        <v>26196.740652</v>
      </c>
      <c r="J243" s="5">
        <v>31770.989999999994</v>
      </c>
      <c r="K243" s="5">
        <v>57967.730651999998</v>
      </c>
      <c r="L243" s="5">
        <v>4377.4444569999996</v>
      </c>
      <c r="M243" s="5">
        <v>492.87675300000001</v>
      </c>
      <c r="N243" s="5">
        <v>1499.94</v>
      </c>
      <c r="O243" s="5">
        <v>23417.001861999997</v>
      </c>
      <c r="P243" s="5">
        <v>1.118706007130265</v>
      </c>
      <c r="Q243" s="5">
        <v>2.4754548423240847</v>
      </c>
      <c r="R243" s="6">
        <f>+VLOOKUP(YEAR(A243),PIB!$A$1:$C$22,3,0)</f>
        <v>107435.66499999999</v>
      </c>
      <c r="S243" s="8">
        <f t="shared" si="29"/>
        <v>0.24383653837857291</v>
      </c>
      <c r="T243" s="8">
        <f t="shared" si="30"/>
        <v>0.53955761014743109</v>
      </c>
      <c r="U243" s="207">
        <f t="shared" si="31"/>
        <v>0.1579199148159971</v>
      </c>
      <c r="V243" s="8">
        <f t="shared" si="33"/>
        <v>3.7086318149984754E-2</v>
      </c>
      <c r="W243" s="8">
        <f t="shared" si="34"/>
        <v>8.0182780503600393E-2</v>
      </c>
      <c r="X243" s="8">
        <f t="shared" si="32"/>
        <v>6.5994851232682228E-2</v>
      </c>
      <c r="Y243" s="8">
        <f t="shared" si="35"/>
        <v>-1.1746061862289991E-3</v>
      </c>
    </row>
    <row r="244" spans="1:25">
      <c r="A244" s="1">
        <v>43831</v>
      </c>
      <c r="B244" s="2">
        <f t="shared" si="27"/>
        <v>1</v>
      </c>
      <c r="C244" s="2">
        <f t="shared" si="28"/>
        <v>2020</v>
      </c>
      <c r="D244" s="3" t="s">
        <v>78</v>
      </c>
      <c r="E244" s="5">
        <v>16682.279209</v>
      </c>
      <c r="F244" s="5">
        <v>80.708488000000003</v>
      </c>
      <c r="G244" s="5">
        <v>0</v>
      </c>
      <c r="H244" s="5">
        <v>8952.66</v>
      </c>
      <c r="I244" s="5">
        <v>25715.647697</v>
      </c>
      <c r="J244" s="5">
        <v>31878.85</v>
      </c>
      <c r="K244" s="5">
        <v>57594.497696999999</v>
      </c>
      <c r="L244" s="5">
        <v>4533.9289340000005</v>
      </c>
      <c r="M244" s="5">
        <v>692.17860900000005</v>
      </c>
      <c r="N244" s="5">
        <v>1396.31</v>
      </c>
      <c r="O244" s="5">
        <v>23385.40524</v>
      </c>
      <c r="P244" s="5">
        <v>1.0996451604359712</v>
      </c>
      <c r="Q244" s="5">
        <v>2.4628394122709674</v>
      </c>
      <c r="R244" s="6">
        <f>+VLOOKUP(YEAR(A244),PIB!$A$1:$C$22,3,0)</f>
        <v>96512.457999999999</v>
      </c>
      <c r="S244" s="8">
        <f t="shared" ref="S244:S249" si="36">+I244/R244</f>
        <v>0.2664489976724041</v>
      </c>
      <c r="T244" s="8">
        <f t="shared" ref="T244:T249" si="37">+K244/R244</f>
        <v>0.59675713260768881</v>
      </c>
      <c r="U244" s="207">
        <f t="shared" ref="U244:U249" si="38">+E244/R244</f>
        <v>0.17285104487754316</v>
      </c>
      <c r="V244" s="8">
        <f t="shared" ref="V244:V249" si="39">+I244/I232-1</f>
        <v>4.3497265287621545E-2</v>
      </c>
      <c r="W244" s="8">
        <f t="shared" ref="W244:W249" si="40">+K244/K232-1</f>
        <v>8.9290528487468768E-2</v>
      </c>
      <c r="X244" s="8">
        <f t="shared" ref="X244:X249" si="41">+E244/E232-1</f>
        <v>7.618203850566263E-2</v>
      </c>
      <c r="Y244" s="8">
        <f t="shared" ref="Y244:Y249" si="42">+R244/R221-1</f>
        <v>-0.10272725663507509</v>
      </c>
    </row>
    <row r="245" spans="1:25">
      <c r="A245" s="1">
        <v>43862</v>
      </c>
      <c r="B245" s="2">
        <f t="shared" si="27"/>
        <v>2</v>
      </c>
      <c r="C245" s="2">
        <f t="shared" si="28"/>
        <v>2020</v>
      </c>
      <c r="D245" s="3" t="s">
        <v>78</v>
      </c>
      <c r="E245" s="5">
        <v>16683.729610999999</v>
      </c>
      <c r="F245" s="5">
        <v>79.478054</v>
      </c>
      <c r="G245" s="5">
        <v>0</v>
      </c>
      <c r="H245" s="5">
        <v>9373.3000000000011</v>
      </c>
      <c r="I245" s="5">
        <v>26136.507664999997</v>
      </c>
      <c r="J245" s="5">
        <v>32050.899999999998</v>
      </c>
      <c r="K245" s="5">
        <v>58187.407664999992</v>
      </c>
      <c r="L245" s="5">
        <v>4957.7582229999998</v>
      </c>
      <c r="M245" s="5">
        <v>622.49820699999998</v>
      </c>
      <c r="N245" s="5">
        <v>1473.58</v>
      </c>
      <c r="O245" s="5">
        <v>23817.044094999997</v>
      </c>
      <c r="P245" s="5">
        <v>1.0973867101537984</v>
      </c>
      <c r="Q245" s="5">
        <v>2.4430994641024952</v>
      </c>
      <c r="R245" s="6">
        <f>+VLOOKUP(YEAR(A245),PIB!$A$1:$C$22,3,0)</f>
        <v>96512.457999999999</v>
      </c>
      <c r="S245" s="8">
        <f t="shared" si="36"/>
        <v>0.27080967790707389</v>
      </c>
      <c r="T245" s="8">
        <f t="shared" si="37"/>
        <v>0.6029004842566541</v>
      </c>
      <c r="U245" s="207">
        <f t="shared" si="38"/>
        <v>0.17286607300997348</v>
      </c>
      <c r="V245" s="8">
        <f t="shared" si="39"/>
        <v>4.9614136449651625E-2</v>
      </c>
      <c r="W245" s="8">
        <f t="shared" si="40"/>
        <v>8.9316814421715351E-2</v>
      </c>
      <c r="X245" s="8">
        <f t="shared" si="41"/>
        <v>7.5349338392044274E-2</v>
      </c>
      <c r="Y245" s="8">
        <f t="shared" si="42"/>
        <v>-0.10272725663507509</v>
      </c>
    </row>
    <row r="246" spans="1:25">
      <c r="A246" s="1">
        <v>43891</v>
      </c>
      <c r="B246" s="2">
        <f t="shared" si="27"/>
        <v>3</v>
      </c>
      <c r="C246" s="2">
        <f t="shared" si="28"/>
        <v>2020</v>
      </c>
      <c r="D246" s="3" t="s">
        <v>78</v>
      </c>
      <c r="E246" s="5">
        <v>17135.946092999995</v>
      </c>
      <c r="F246" s="5">
        <v>79.441698000000002</v>
      </c>
      <c r="G246" s="5">
        <v>0</v>
      </c>
      <c r="H246" s="5">
        <v>9103.8900000000012</v>
      </c>
      <c r="I246" s="5">
        <v>26319.277790999993</v>
      </c>
      <c r="J246" s="5">
        <v>31577.62</v>
      </c>
      <c r="K246" s="5">
        <v>57896.897790999996</v>
      </c>
      <c r="L246" s="5">
        <v>4602.6557700000003</v>
      </c>
      <c r="M246" s="5">
        <v>420.15372500000001</v>
      </c>
      <c r="N246" s="5">
        <v>1557.8</v>
      </c>
      <c r="O246" s="5">
        <v>23795.997285999994</v>
      </c>
      <c r="P246" s="5">
        <v>1.1060380228940661</v>
      </c>
      <c r="Q246" s="5">
        <v>2.4330519580729124</v>
      </c>
      <c r="R246" s="6">
        <f>+VLOOKUP(YEAR(A246),PIB!$A$1:$C$22,3,0)</f>
        <v>96512.457999999999</v>
      </c>
      <c r="S246" s="8">
        <f t="shared" si="36"/>
        <v>0.27270342437035427</v>
      </c>
      <c r="T246" s="8">
        <f t="shared" si="37"/>
        <v>0.59989040783729697</v>
      </c>
      <c r="U246" s="207">
        <f t="shared" si="38"/>
        <v>0.17755164926998332</v>
      </c>
      <c r="V246" s="8">
        <f t="shared" si="39"/>
        <v>5.2944366012109834E-2</v>
      </c>
      <c r="W246" s="8">
        <f t="shared" si="40"/>
        <v>7.721057924962893E-2</v>
      </c>
      <c r="X246" s="8">
        <f t="shared" si="41"/>
        <v>9.7320958367010491E-2</v>
      </c>
      <c r="Y246" s="8">
        <f t="shared" si="42"/>
        <v>-0.10272725663507509</v>
      </c>
    </row>
    <row r="247" spans="1:25">
      <c r="A247" s="1">
        <v>43922</v>
      </c>
      <c r="B247" s="2">
        <f t="shared" si="27"/>
        <v>4</v>
      </c>
      <c r="C247" s="2">
        <f t="shared" si="28"/>
        <v>2020</v>
      </c>
      <c r="D247" s="3" t="s">
        <v>75</v>
      </c>
      <c r="E247" s="5">
        <v>17848.067450999995</v>
      </c>
      <c r="F247" s="5">
        <v>79.834782000000004</v>
      </c>
      <c r="G247" s="5">
        <v>0</v>
      </c>
      <c r="H247" s="5">
        <v>8787.4599999999991</v>
      </c>
      <c r="I247" s="5">
        <v>26715.362232999996</v>
      </c>
      <c r="J247" s="5">
        <v>31748.570000000003</v>
      </c>
      <c r="K247" s="5">
        <v>58463.932233</v>
      </c>
      <c r="L247" s="5">
        <v>5377.5899429999999</v>
      </c>
      <c r="M247" s="5">
        <v>242.110367</v>
      </c>
      <c r="N247" s="5">
        <v>1595.85</v>
      </c>
      <c r="O247" s="5">
        <v>25143.452542999996</v>
      </c>
      <c r="P247" s="5">
        <v>1.0625176549366775</v>
      </c>
      <c r="Q247" s="5">
        <v>2.3252149693052599</v>
      </c>
      <c r="R247" s="6">
        <f>+VLOOKUP(YEAR(A247),PIB!$A$1:$C$22,3,0)</f>
        <v>96512.457999999999</v>
      </c>
      <c r="S247" s="8">
        <f t="shared" si="36"/>
        <v>0.27680739654356329</v>
      </c>
      <c r="T247" s="8">
        <f t="shared" si="37"/>
        <v>0.60576565393246951</v>
      </c>
      <c r="U247" s="207">
        <f t="shared" si="38"/>
        <v>0.18493019264932611</v>
      </c>
      <c r="V247" s="8">
        <f t="shared" si="39"/>
        <v>7.3622165517866822E-2</v>
      </c>
      <c r="W247" s="8">
        <f t="shared" si="40"/>
        <v>8.2428420874851582E-2</v>
      </c>
      <c r="X247" s="8">
        <f t="shared" si="41"/>
        <v>0.13002323503613056</v>
      </c>
      <c r="Y247" s="8">
        <f t="shared" si="42"/>
        <v>-0.10272725663507509</v>
      </c>
    </row>
    <row r="248" spans="1:25">
      <c r="A248" s="1">
        <v>43952</v>
      </c>
      <c r="B248" s="2">
        <f t="shared" si="27"/>
        <v>5</v>
      </c>
      <c r="C248" s="2">
        <f t="shared" si="28"/>
        <v>2020</v>
      </c>
      <c r="D248" s="3" t="s">
        <v>75</v>
      </c>
      <c r="E248" s="5">
        <v>18152.699810999995</v>
      </c>
      <c r="F248" s="5">
        <v>79.851141999999996</v>
      </c>
      <c r="G248" s="5">
        <v>0</v>
      </c>
      <c r="H248" s="5">
        <v>8905.93</v>
      </c>
      <c r="I248" s="5">
        <v>27138.480952999995</v>
      </c>
      <c r="J248" s="5">
        <v>31811.48</v>
      </c>
      <c r="K248" s="5">
        <v>58949.960952999994</v>
      </c>
      <c r="L248" s="5">
        <v>5634.3167030000004</v>
      </c>
      <c r="M248" s="5">
        <v>336.13800700000002</v>
      </c>
      <c r="N248" s="5">
        <v>1873.35</v>
      </c>
      <c r="O248" s="5">
        <v>26076.355662999995</v>
      </c>
      <c r="P248" s="5">
        <v>1.0407313546312402</v>
      </c>
      <c r="Q248" s="5">
        <v>2.2606671620392373</v>
      </c>
      <c r="R248" s="6">
        <f>+VLOOKUP(YEAR(A248),PIB!$A$1:$C$22,3,0)</f>
        <v>96512.457999999999</v>
      </c>
      <c r="S248" s="8">
        <f t="shared" si="36"/>
        <v>0.28119148051332393</v>
      </c>
      <c r="T248" s="8">
        <f t="shared" si="37"/>
        <v>0.61080157085005538</v>
      </c>
      <c r="U248" s="207">
        <f t="shared" si="38"/>
        <v>0.1880865971831325</v>
      </c>
      <c r="V248" s="8">
        <f t="shared" si="39"/>
        <v>9.8933417703036097E-2</v>
      </c>
      <c r="W248" s="8">
        <f t="shared" si="40"/>
        <v>9.1480970374874904E-2</v>
      </c>
      <c r="X248" s="8">
        <f t="shared" si="41"/>
        <v>0.14808988868819051</v>
      </c>
      <c r="Y248" s="8">
        <f t="shared" si="42"/>
        <v>-0.10272725663507509</v>
      </c>
    </row>
    <row r="249" spans="1:25">
      <c r="A249" s="1">
        <v>43983</v>
      </c>
      <c r="B249" s="2">
        <f t="shared" si="27"/>
        <v>6</v>
      </c>
      <c r="C249" s="2">
        <f t="shared" si="28"/>
        <v>2020</v>
      </c>
      <c r="D249" s="3" t="s">
        <v>75</v>
      </c>
      <c r="E249" s="5">
        <v>18209.894039999996</v>
      </c>
      <c r="F249" s="5">
        <v>80.086129</v>
      </c>
      <c r="G249" s="5">
        <v>0</v>
      </c>
      <c r="H249" s="5">
        <v>9111.0800000000017</v>
      </c>
      <c r="I249" s="5">
        <v>27401.060168999997</v>
      </c>
      <c r="J249" s="5">
        <v>31992.94</v>
      </c>
      <c r="K249" s="5">
        <v>59394.000168999992</v>
      </c>
      <c r="L249" s="5">
        <v>5531.5634639999998</v>
      </c>
      <c r="M249" s="5">
        <v>412.02777800000001</v>
      </c>
      <c r="N249" s="5">
        <v>1904.73</v>
      </c>
      <c r="O249" s="5">
        <v>25776.474821999993</v>
      </c>
      <c r="P249" s="5">
        <v>1.0630258931145011</v>
      </c>
      <c r="Q249" s="5">
        <v>2.3041940598606501</v>
      </c>
      <c r="R249" s="6">
        <f>+VLOOKUP(YEAR(A249),PIB!$A$1:$C$22,3,0)</f>
        <v>96512.457999999999</v>
      </c>
      <c r="S249" s="8">
        <f t="shared" si="36"/>
        <v>0.28391215742324166</v>
      </c>
      <c r="T249" s="8">
        <f t="shared" si="37"/>
        <v>0.6154024195404908</v>
      </c>
      <c r="U249" s="207">
        <f t="shared" si="38"/>
        <v>0.18867920698900856</v>
      </c>
      <c r="V249" s="8">
        <f t="shared" si="39"/>
        <v>0.10843299529186567</v>
      </c>
      <c r="W249" s="8">
        <f t="shared" si="40"/>
        <v>9.4390831169393952E-2</v>
      </c>
      <c r="X249" s="8">
        <f t="shared" si="41"/>
        <v>0.14923493753756967</v>
      </c>
      <c r="Y249" s="8">
        <f t="shared" si="42"/>
        <v>-0.10272725663507509</v>
      </c>
    </row>
    <row r="251" spans="1:25">
      <c r="A251" s="6" t="s">
        <v>225</v>
      </c>
    </row>
  </sheetData>
  <mergeCells count="1">
    <mergeCell ref="AA51:AG53"/>
  </mergeCells>
  <pageMargins left="0.7" right="0.7" top="0.75" bottom="0.75" header="0.3" footer="0.3"/>
  <pageSetup paperSize="9" orientation="portrait" horizontalDpi="4294967295" verticalDpi="4294967295" r:id="rId2"/>
  <drawing r:id="rId3"/>
</worksheet>
</file>

<file path=xl/worksheets/sheet3.xml><?xml version="1.0" encoding="utf-8"?>
<worksheet xmlns="http://schemas.openxmlformats.org/spreadsheetml/2006/main" xmlns:r="http://schemas.openxmlformats.org/officeDocument/2006/relationships">
  <dimension ref="A1:AF251"/>
  <sheetViews>
    <sheetView showGridLines="0" zoomScale="85" zoomScaleNormal="85" workbookViewId="0">
      <pane xSplit="1" ySplit="3" topLeftCell="B16" activePane="bottomRight" state="frozen"/>
      <selection pane="topRight" activeCell="B1" sqref="B1"/>
      <selection pane="bottomLeft" activeCell="A3" sqref="A3"/>
      <selection pane="bottomRight"/>
    </sheetView>
  </sheetViews>
  <sheetFormatPr baseColWidth="10" defaultColWidth="10.85546875" defaultRowHeight="16.5"/>
  <cols>
    <col min="1" max="3" width="10.85546875" style="6"/>
    <col min="4" max="10" width="10.85546875" style="6" customWidth="1"/>
    <col min="11" max="11" width="10.85546875" style="6"/>
    <col min="12" max="18" width="11.42578125" style="6" customWidth="1"/>
    <col min="19" max="19" width="10.7109375" style="6" customWidth="1"/>
    <col min="20" max="27" width="10.85546875" style="6"/>
    <col min="28" max="28" width="17.28515625" style="6" bestFit="1" customWidth="1"/>
    <col min="29" max="29" width="19.140625" style="7" bestFit="1" customWidth="1"/>
    <col min="30" max="31" width="12.7109375" style="7" bestFit="1" customWidth="1"/>
    <col min="32" max="32" width="13.42578125" style="6" bestFit="1" customWidth="1"/>
    <col min="33" max="16384" width="10.85546875" style="6"/>
  </cols>
  <sheetData>
    <row r="1" spans="1:32" ht="20.25">
      <c r="A1" s="134" t="s">
        <v>323</v>
      </c>
      <c r="B1" s="211" t="s">
        <v>342</v>
      </c>
    </row>
    <row r="2" spans="1:32">
      <c r="A2" s="134"/>
      <c r="B2" s="105" t="s">
        <v>343</v>
      </c>
    </row>
    <row r="3" spans="1:32" ht="82.5">
      <c r="A3" s="208" t="s">
        <v>0</v>
      </c>
      <c r="B3" s="208" t="s">
        <v>85</v>
      </c>
      <c r="C3" s="208" t="s">
        <v>86</v>
      </c>
      <c r="D3" s="208" t="s">
        <v>68</v>
      </c>
      <c r="E3" s="208" t="s">
        <v>1</v>
      </c>
      <c r="F3" s="208" t="s">
        <v>2</v>
      </c>
      <c r="G3" s="208" t="s">
        <v>3</v>
      </c>
      <c r="H3" s="208" t="s">
        <v>4</v>
      </c>
      <c r="I3" s="208" t="s">
        <v>5</v>
      </c>
      <c r="J3" s="208" t="s">
        <v>6</v>
      </c>
      <c r="K3" s="208" t="s">
        <v>7</v>
      </c>
      <c r="L3" s="208" t="s">
        <v>8</v>
      </c>
      <c r="M3" s="208" t="s">
        <v>9</v>
      </c>
      <c r="N3" s="208" t="s">
        <v>10</v>
      </c>
      <c r="O3" s="208" t="s">
        <v>11</v>
      </c>
      <c r="P3" s="208" t="s">
        <v>12</v>
      </c>
      <c r="Q3" s="208" t="s">
        <v>13</v>
      </c>
      <c r="R3" s="208" t="s">
        <v>101</v>
      </c>
      <c r="S3" s="208" t="s">
        <v>89</v>
      </c>
      <c r="T3" s="208" t="s">
        <v>90</v>
      </c>
      <c r="U3" s="208" t="s">
        <v>91</v>
      </c>
      <c r="V3" s="208" t="s">
        <v>92</v>
      </c>
      <c r="W3" s="208" t="s">
        <v>93</v>
      </c>
      <c r="X3" s="208" t="s">
        <v>94</v>
      </c>
      <c r="Y3" s="208" t="s">
        <v>95</v>
      </c>
      <c r="AC3" s="6"/>
    </row>
    <row r="4" spans="1:32">
      <c r="A4" s="4">
        <v>36526</v>
      </c>
      <c r="B4" s="2">
        <f t="shared" ref="B4:B67" si="0">+MONTH(A4)</f>
        <v>1</v>
      </c>
      <c r="C4" s="2">
        <f t="shared" ref="C4:C67" si="1">+YEAR(A4)</f>
        <v>2000</v>
      </c>
      <c r="D4" s="3" t="s">
        <v>78</v>
      </c>
      <c r="E4" s="5">
        <v>536.23</v>
      </c>
      <c r="F4" s="5">
        <v>0</v>
      </c>
      <c r="G4" s="5"/>
      <c r="H4" s="5">
        <v>533.76</v>
      </c>
      <c r="I4" s="5">
        <v>1069.99</v>
      </c>
      <c r="J4" s="5">
        <v>2208.4299999999998</v>
      </c>
      <c r="K4" s="5">
        <v>3278.42</v>
      </c>
      <c r="L4" s="5">
        <v>158.56</v>
      </c>
      <c r="M4" s="5">
        <v>82.04</v>
      </c>
      <c r="N4" s="5">
        <v>96.54</v>
      </c>
      <c r="O4" s="5">
        <v>873.36999999999989</v>
      </c>
      <c r="P4" s="5">
        <v>1.2251279526432097</v>
      </c>
      <c r="Q4" s="5">
        <v>3.7537584299895812</v>
      </c>
      <c r="R4" s="6">
        <f>+VLOOKUP(YEAR(A4),PIB!$A$1:$C$22,3,0)</f>
        <v>18318.600999999999</v>
      </c>
      <c r="S4" s="8">
        <f>+I4/R4</f>
        <v>5.8410028145708295E-2</v>
      </c>
      <c r="T4" s="8">
        <f>+K4/R4</f>
        <v>0.17896672349597004</v>
      </c>
      <c r="U4" s="8">
        <f>+E4/R4</f>
        <v>2.9272431884945802E-2</v>
      </c>
      <c r="V4" s="8"/>
      <c r="W4" s="8"/>
      <c r="X4" s="8"/>
      <c r="Y4" s="8"/>
      <c r="AB4" s="6" t="s">
        <v>0</v>
      </c>
      <c r="AC4" s="6" t="s">
        <v>153</v>
      </c>
    </row>
    <row r="5" spans="1:32">
      <c r="A5" s="4">
        <v>36557</v>
      </c>
      <c r="B5" s="2">
        <f t="shared" si="0"/>
        <v>2</v>
      </c>
      <c r="C5" s="2">
        <f t="shared" si="1"/>
        <v>2000</v>
      </c>
      <c r="D5" s="3" t="s">
        <v>78</v>
      </c>
      <c r="E5" s="5">
        <v>530.41999999999996</v>
      </c>
      <c r="F5" s="5">
        <v>0</v>
      </c>
      <c r="G5" s="5"/>
      <c r="H5" s="5">
        <v>596.49</v>
      </c>
      <c r="I5" s="5">
        <v>1126.9099999999999</v>
      </c>
      <c r="J5" s="5">
        <v>2225.48</v>
      </c>
      <c r="K5" s="5">
        <v>3352.39</v>
      </c>
      <c r="L5" s="5">
        <v>124.58</v>
      </c>
      <c r="M5" s="5">
        <v>98.85</v>
      </c>
      <c r="N5" s="5">
        <v>85.54</v>
      </c>
      <c r="O5" s="5">
        <v>839.39</v>
      </c>
      <c r="P5" s="5">
        <v>1.3425344595480049</v>
      </c>
      <c r="Q5" s="5">
        <v>3.9938407653176711</v>
      </c>
      <c r="R5" s="6">
        <f>+VLOOKUP(YEAR(A5),PIB!$A$1:$C$22,3,0)</f>
        <v>18318.600999999999</v>
      </c>
      <c r="S5" s="8">
        <f t="shared" ref="S5:S68" si="2">+I5/R5</f>
        <v>6.1517252327292896E-2</v>
      </c>
      <c r="T5" s="8">
        <f t="shared" ref="T5:T68" si="3">+K5/R5</f>
        <v>0.1830046956096702</v>
      </c>
      <c r="U5" s="8">
        <f t="shared" ref="U5:U68" si="4">+E5/R5</f>
        <v>2.8955267926846596E-2</v>
      </c>
      <c r="V5" s="8"/>
      <c r="W5" s="8"/>
      <c r="X5" s="8"/>
      <c r="Y5" s="8"/>
      <c r="AC5" s="6"/>
      <c r="AD5" s="6"/>
      <c r="AE5" s="6"/>
    </row>
    <row r="6" spans="1:32">
      <c r="A6" s="4">
        <v>36586</v>
      </c>
      <c r="B6" s="2">
        <f t="shared" si="0"/>
        <v>3</v>
      </c>
      <c r="C6" s="2">
        <f t="shared" si="1"/>
        <v>2000</v>
      </c>
      <c r="D6" s="3" t="s">
        <v>78</v>
      </c>
      <c r="E6" s="5">
        <v>557.46</v>
      </c>
      <c r="F6" s="5">
        <v>0</v>
      </c>
      <c r="G6" s="5"/>
      <c r="H6" s="5">
        <v>696.03</v>
      </c>
      <c r="I6" s="5">
        <v>1253.49</v>
      </c>
      <c r="J6" s="5">
        <v>2199.92</v>
      </c>
      <c r="K6" s="5">
        <v>3453.41</v>
      </c>
      <c r="L6" s="5">
        <v>206.19</v>
      </c>
      <c r="M6" s="5">
        <v>54.78</v>
      </c>
      <c r="N6" s="5">
        <v>102.57</v>
      </c>
      <c r="O6" s="5">
        <v>921</v>
      </c>
      <c r="P6" s="5">
        <v>1.3610097719869707</v>
      </c>
      <c r="Q6" s="5">
        <v>3.7496308360477739</v>
      </c>
      <c r="R6" s="6">
        <f>+VLOOKUP(YEAR(A6),PIB!$A$1:$C$22,3,0)</f>
        <v>18318.600999999999</v>
      </c>
      <c r="S6" s="8">
        <f t="shared" si="2"/>
        <v>6.8427168646776032E-2</v>
      </c>
      <c r="T6" s="8">
        <f t="shared" si="3"/>
        <v>0.18851930887080295</v>
      </c>
      <c r="U6" s="8">
        <f t="shared" si="4"/>
        <v>3.0431363181063886E-2</v>
      </c>
      <c r="V6" s="8"/>
      <c r="W6" s="8"/>
      <c r="X6" s="8"/>
      <c r="Y6" s="8"/>
      <c r="AC6" s="6" t="s">
        <v>87</v>
      </c>
      <c r="AD6" s="6"/>
      <c r="AE6" s="6"/>
    </row>
    <row r="7" spans="1:32">
      <c r="A7" s="4">
        <v>36617</v>
      </c>
      <c r="B7" s="2">
        <f t="shared" si="0"/>
        <v>4</v>
      </c>
      <c r="C7" s="2">
        <f t="shared" si="1"/>
        <v>2000</v>
      </c>
      <c r="D7" s="3" t="s">
        <v>75</v>
      </c>
      <c r="E7" s="5">
        <v>567.96</v>
      </c>
      <c r="F7" s="5">
        <v>0</v>
      </c>
      <c r="G7" s="5"/>
      <c r="H7" s="5">
        <v>697.88</v>
      </c>
      <c r="I7" s="5">
        <v>1265.8400000000001</v>
      </c>
      <c r="J7" s="5">
        <v>2380.7199999999998</v>
      </c>
      <c r="K7" s="5">
        <v>3646.56</v>
      </c>
      <c r="L7" s="5">
        <v>223.89</v>
      </c>
      <c r="M7" s="5">
        <v>96.78</v>
      </c>
      <c r="N7" s="5">
        <v>114.36</v>
      </c>
      <c r="O7" s="5">
        <v>1002.99</v>
      </c>
      <c r="P7" s="5">
        <v>1.2620664214000141</v>
      </c>
      <c r="Q7" s="5">
        <v>3.6356892890258128</v>
      </c>
      <c r="R7" s="6">
        <f>+VLOOKUP(YEAR(A7),PIB!$A$1:$C$22,3,0)</f>
        <v>18318.600999999999</v>
      </c>
      <c r="S7" s="8">
        <f t="shared" si="2"/>
        <v>6.9101346767692584E-2</v>
      </c>
      <c r="T7" s="8">
        <f t="shared" si="3"/>
        <v>0.19906323632465167</v>
      </c>
      <c r="U7" s="8">
        <f t="shared" si="4"/>
        <v>3.1004551057146782E-2</v>
      </c>
      <c r="V7" s="8"/>
      <c r="W7" s="8"/>
      <c r="X7" s="8"/>
      <c r="Y7" s="8"/>
      <c r="AB7" s="6" t="s">
        <v>152</v>
      </c>
      <c r="AC7" s="6" t="s">
        <v>99</v>
      </c>
      <c r="AD7" s="6" t="s">
        <v>96</v>
      </c>
      <c r="AE7" s="6" t="s">
        <v>97</v>
      </c>
      <c r="AF7" s="6" t="s">
        <v>98</v>
      </c>
    </row>
    <row r="8" spans="1:32">
      <c r="A8" s="4">
        <v>36647</v>
      </c>
      <c r="B8" s="2">
        <f t="shared" si="0"/>
        <v>5</v>
      </c>
      <c r="C8" s="2">
        <f t="shared" si="1"/>
        <v>2000</v>
      </c>
      <c r="D8" s="3" t="s">
        <v>75</v>
      </c>
      <c r="E8" s="5">
        <v>625.34</v>
      </c>
      <c r="F8" s="5">
        <v>0</v>
      </c>
      <c r="G8" s="5"/>
      <c r="H8" s="5">
        <v>801.82</v>
      </c>
      <c r="I8" s="5">
        <v>1427.16</v>
      </c>
      <c r="J8" s="5">
        <v>2433.46</v>
      </c>
      <c r="K8" s="5">
        <v>3860.62</v>
      </c>
      <c r="L8" s="5">
        <v>201.98</v>
      </c>
      <c r="M8" s="5">
        <v>104.53</v>
      </c>
      <c r="N8" s="5">
        <v>125.77</v>
      </c>
      <c r="O8" s="5">
        <v>1057.6200000000001</v>
      </c>
      <c r="P8" s="5">
        <v>1.3494071594712655</v>
      </c>
      <c r="Q8" s="5">
        <v>3.650290274389667</v>
      </c>
      <c r="R8" s="6">
        <f>+VLOOKUP(YEAR(A8),PIB!$A$1:$C$22,3,0)</f>
        <v>18318.600999999999</v>
      </c>
      <c r="S8" s="8">
        <f t="shared" si="2"/>
        <v>7.790769611718712E-2</v>
      </c>
      <c r="T8" s="8">
        <f t="shared" si="3"/>
        <v>0.21074862649172829</v>
      </c>
      <c r="U8" s="8">
        <f t="shared" si="4"/>
        <v>3.4136886326635973E-2</v>
      </c>
      <c r="V8" s="8"/>
      <c r="W8" s="8"/>
      <c r="X8" s="8"/>
      <c r="Y8" s="8"/>
      <c r="AB8" s="10">
        <v>2001</v>
      </c>
      <c r="AC8" s="11">
        <v>0.26308067754705822</v>
      </c>
      <c r="AD8" s="11">
        <v>0.41701235116088764</v>
      </c>
      <c r="AE8" s="11">
        <v>0.34923650425533026</v>
      </c>
      <c r="AF8" s="11">
        <v>0.33570920617791722</v>
      </c>
    </row>
    <row r="9" spans="1:32">
      <c r="A9" s="4">
        <v>36678</v>
      </c>
      <c r="B9" s="2">
        <f t="shared" si="0"/>
        <v>6</v>
      </c>
      <c r="C9" s="2">
        <f t="shared" si="1"/>
        <v>2000</v>
      </c>
      <c r="D9" s="3" t="s">
        <v>75</v>
      </c>
      <c r="E9" s="5">
        <v>804.82199999999989</v>
      </c>
      <c r="F9" s="5">
        <v>0</v>
      </c>
      <c r="G9" s="5"/>
      <c r="H9" s="5">
        <v>807.97</v>
      </c>
      <c r="I9" s="5">
        <v>1612.7919999999999</v>
      </c>
      <c r="J9" s="5">
        <v>2477.5</v>
      </c>
      <c r="K9" s="5">
        <v>4090.2919999999999</v>
      </c>
      <c r="L9" s="5">
        <v>212.19</v>
      </c>
      <c r="M9" s="5">
        <v>61.71</v>
      </c>
      <c r="N9" s="5">
        <v>102.63</v>
      </c>
      <c r="O9" s="5">
        <v>1181.3519999999999</v>
      </c>
      <c r="P9" s="5">
        <v>1.3652086761608735</v>
      </c>
      <c r="Q9" s="5">
        <v>3.4623820842560051</v>
      </c>
      <c r="R9" s="6">
        <f>+VLOOKUP(YEAR(A9),PIB!$A$1:$C$22,3,0)</f>
        <v>18318.600999999999</v>
      </c>
      <c r="S9" s="8">
        <f t="shared" si="2"/>
        <v>8.8041221051760446E-2</v>
      </c>
      <c r="T9" s="8">
        <f t="shared" si="3"/>
        <v>0.22328626514655786</v>
      </c>
      <c r="U9" s="8">
        <f t="shared" si="4"/>
        <v>4.3934686933789317E-2</v>
      </c>
      <c r="V9" s="8"/>
      <c r="W9" s="8"/>
      <c r="X9" s="8"/>
      <c r="Y9" s="8"/>
      <c r="AB9" s="10">
        <v>2002</v>
      </c>
      <c r="AC9" s="11">
        <v>0.21040877488107834</v>
      </c>
      <c r="AD9" s="11">
        <v>0.24904920313333312</v>
      </c>
      <c r="AE9" s="11">
        <v>0.21721436872705646</v>
      </c>
      <c r="AF9" s="11">
        <v>0.16677157781628194</v>
      </c>
    </row>
    <row r="10" spans="1:32">
      <c r="A10" s="4">
        <v>36708</v>
      </c>
      <c r="B10" s="2">
        <f t="shared" si="0"/>
        <v>7</v>
      </c>
      <c r="C10" s="2">
        <f t="shared" si="1"/>
        <v>2000</v>
      </c>
      <c r="D10" s="3" t="s">
        <v>76</v>
      </c>
      <c r="E10" s="5">
        <v>857.09</v>
      </c>
      <c r="F10" s="5">
        <v>0</v>
      </c>
      <c r="G10" s="5"/>
      <c r="H10" s="5">
        <v>852.62</v>
      </c>
      <c r="I10" s="5">
        <v>1709.71</v>
      </c>
      <c r="J10" s="5">
        <v>2510.1799999999998</v>
      </c>
      <c r="K10" s="5">
        <v>4219.8899999999994</v>
      </c>
      <c r="L10" s="5">
        <v>204.33</v>
      </c>
      <c r="M10" s="5">
        <v>113.37</v>
      </c>
      <c r="N10" s="5">
        <v>102.76</v>
      </c>
      <c r="O10" s="5">
        <v>1277.55</v>
      </c>
      <c r="P10" s="5">
        <v>1.3382724746585262</v>
      </c>
      <c r="Q10" s="5">
        <v>3.3031114242104023</v>
      </c>
      <c r="R10" s="6">
        <f>+VLOOKUP(YEAR(A10),PIB!$A$1:$C$22,3,0)</f>
        <v>18318.600999999999</v>
      </c>
      <c r="S10" s="8">
        <f t="shared" si="2"/>
        <v>9.333190891597018E-2</v>
      </c>
      <c r="T10" s="8">
        <f t="shared" si="3"/>
        <v>0.23036093203842367</v>
      </c>
      <c r="U10" s="8">
        <f t="shared" si="4"/>
        <v>4.6787961591608446E-2</v>
      </c>
      <c r="V10" s="8"/>
      <c r="W10" s="8"/>
      <c r="X10" s="8"/>
      <c r="Y10" s="8"/>
      <c r="AB10" s="10">
        <v>2003</v>
      </c>
      <c r="AC10" s="11">
        <v>-3.7039349202228622E-2</v>
      </c>
      <c r="AD10" s="11">
        <v>6.2948375715218274E-2</v>
      </c>
      <c r="AE10" s="11">
        <v>0.15301647691814235</v>
      </c>
      <c r="AF10" s="11">
        <v>0.13604401143369738</v>
      </c>
    </row>
    <row r="11" spans="1:32">
      <c r="A11" s="4">
        <v>36739</v>
      </c>
      <c r="B11" s="2">
        <f t="shared" si="0"/>
        <v>8</v>
      </c>
      <c r="C11" s="2">
        <f t="shared" si="1"/>
        <v>2000</v>
      </c>
      <c r="D11" s="3" t="s">
        <v>76</v>
      </c>
      <c r="E11" s="5">
        <v>942.57</v>
      </c>
      <c r="F11" s="5">
        <v>0</v>
      </c>
      <c r="G11" s="5"/>
      <c r="H11" s="5">
        <v>827.48</v>
      </c>
      <c r="I11" s="5">
        <v>1770.0500000000002</v>
      </c>
      <c r="J11" s="5">
        <v>2609.8000000000002</v>
      </c>
      <c r="K11" s="5">
        <v>4379.8500000000004</v>
      </c>
      <c r="L11" s="5">
        <v>222.93</v>
      </c>
      <c r="M11" s="5">
        <v>120.58</v>
      </c>
      <c r="N11" s="5">
        <v>100.82</v>
      </c>
      <c r="O11" s="5">
        <v>1386.8999999999999</v>
      </c>
      <c r="P11" s="5">
        <v>1.2762636094887883</v>
      </c>
      <c r="Q11" s="5">
        <v>3.1580142764438683</v>
      </c>
      <c r="R11" s="6">
        <f>+VLOOKUP(YEAR(A11),PIB!$A$1:$C$22,3,0)</f>
        <v>18318.600999999999</v>
      </c>
      <c r="S11" s="8">
        <f t="shared" si="2"/>
        <v>9.6625828577193221E-2</v>
      </c>
      <c r="T11" s="8">
        <f t="shared" si="3"/>
        <v>0.23909303991063513</v>
      </c>
      <c r="U11" s="8">
        <f t="shared" si="4"/>
        <v>5.1454256796138534E-2</v>
      </c>
      <c r="V11" s="8"/>
      <c r="W11" s="8"/>
      <c r="X11" s="8"/>
      <c r="Y11" s="8"/>
      <c r="AB11" s="10">
        <v>2004</v>
      </c>
      <c r="AC11" s="11">
        <v>0.2092810140370529</v>
      </c>
      <c r="AD11" s="11">
        <v>0.16521900487396413</v>
      </c>
      <c r="AE11" s="11">
        <v>6.3161472033251842E-2</v>
      </c>
      <c r="AF11" s="11">
        <v>0.1282280766005881</v>
      </c>
    </row>
    <row r="12" spans="1:32">
      <c r="A12" s="4">
        <v>36770</v>
      </c>
      <c r="B12" s="2">
        <f t="shared" si="0"/>
        <v>9</v>
      </c>
      <c r="C12" s="2">
        <f t="shared" si="1"/>
        <v>2000</v>
      </c>
      <c r="D12" s="3" t="s">
        <v>76</v>
      </c>
      <c r="E12" s="5">
        <v>928.53199999999993</v>
      </c>
      <c r="F12" s="5">
        <v>7.46</v>
      </c>
      <c r="G12" s="5"/>
      <c r="H12" s="5">
        <v>828.77</v>
      </c>
      <c r="I12" s="5">
        <v>1764.7619999999999</v>
      </c>
      <c r="J12" s="5">
        <v>2632.05</v>
      </c>
      <c r="K12" s="5">
        <v>4396.8119999999999</v>
      </c>
      <c r="L12" s="5">
        <v>246.35</v>
      </c>
      <c r="M12" s="5">
        <v>138.6</v>
      </c>
      <c r="N12" s="5">
        <v>96.91</v>
      </c>
      <c r="O12" s="5">
        <v>1417.8519999999999</v>
      </c>
      <c r="P12" s="5">
        <v>1.2446729277808968</v>
      </c>
      <c r="Q12" s="5">
        <v>3.1010373438130356</v>
      </c>
      <c r="R12" s="6">
        <f>+VLOOKUP(YEAR(A12),PIB!$A$1:$C$22,3,0)</f>
        <v>18318.600999999999</v>
      </c>
      <c r="S12" s="8">
        <f t="shared" si="2"/>
        <v>9.6337160244933551E-2</v>
      </c>
      <c r="T12" s="8">
        <f t="shared" si="3"/>
        <v>0.24001898398245589</v>
      </c>
      <c r="U12" s="8">
        <f t="shared" si="4"/>
        <v>5.0687931900476463E-2</v>
      </c>
      <c r="V12" s="8"/>
      <c r="W12" s="8"/>
      <c r="X12" s="8"/>
      <c r="Y12" s="8"/>
      <c r="AB12" s="10">
        <v>2005</v>
      </c>
      <c r="AC12" s="11">
        <v>0.20427989859733486</v>
      </c>
      <c r="AD12" s="11">
        <v>0.17977669596835577</v>
      </c>
      <c r="AE12" s="11">
        <v>0.19220143724861427</v>
      </c>
      <c r="AF12" s="11">
        <v>0.13433180855058757</v>
      </c>
    </row>
    <row r="13" spans="1:32">
      <c r="A13" s="4">
        <v>36800</v>
      </c>
      <c r="B13" s="2">
        <f t="shared" si="0"/>
        <v>10</v>
      </c>
      <c r="C13" s="2">
        <f t="shared" si="1"/>
        <v>2000</v>
      </c>
      <c r="D13" s="3" t="s">
        <v>77</v>
      </c>
      <c r="E13" s="5">
        <v>934.78199999999993</v>
      </c>
      <c r="F13" s="5">
        <v>16.34</v>
      </c>
      <c r="G13" s="5"/>
      <c r="H13" s="5">
        <v>870.22</v>
      </c>
      <c r="I13" s="5">
        <v>1821.3420000000001</v>
      </c>
      <c r="J13" s="5">
        <v>2663.08</v>
      </c>
      <c r="K13" s="5">
        <v>4484.4220000000005</v>
      </c>
      <c r="L13" s="5">
        <v>232.76</v>
      </c>
      <c r="M13" s="5">
        <v>162.78</v>
      </c>
      <c r="N13" s="5">
        <v>105.68</v>
      </c>
      <c r="O13" s="5">
        <v>1452.3420000000001</v>
      </c>
      <c r="P13" s="5">
        <v>1.2540723879086331</v>
      </c>
      <c r="Q13" s="5">
        <v>3.087717631246635</v>
      </c>
      <c r="R13" s="6">
        <f>+VLOOKUP(YEAR(A13),PIB!$A$1:$C$22,3,0)</f>
        <v>18318.600999999999</v>
      </c>
      <c r="S13" s="8">
        <f t="shared" si="2"/>
        <v>9.9425824057197396E-2</v>
      </c>
      <c r="T13" s="8">
        <f t="shared" si="3"/>
        <v>0.24480155444184853</v>
      </c>
      <c r="U13" s="8">
        <f t="shared" si="4"/>
        <v>5.1029115160049612E-2</v>
      </c>
      <c r="V13" s="8"/>
      <c r="W13" s="8"/>
      <c r="X13" s="8"/>
      <c r="Y13" s="8"/>
      <c r="AB13" s="10">
        <v>2006</v>
      </c>
      <c r="AC13" s="11">
        <v>0.15616527785757395</v>
      </c>
      <c r="AD13" s="11">
        <v>0.15687341719724301</v>
      </c>
      <c r="AE13" s="11">
        <v>0.12693936082208412</v>
      </c>
      <c r="AF13" s="11">
        <v>0.12756759478532409</v>
      </c>
    </row>
    <row r="14" spans="1:32">
      <c r="A14" s="4">
        <v>36831</v>
      </c>
      <c r="B14" s="2">
        <f t="shared" si="0"/>
        <v>11</v>
      </c>
      <c r="C14" s="2">
        <f t="shared" si="1"/>
        <v>2000</v>
      </c>
      <c r="D14" s="3" t="s">
        <v>77</v>
      </c>
      <c r="E14" s="5">
        <v>978.85199999999998</v>
      </c>
      <c r="F14" s="5">
        <v>20.76</v>
      </c>
      <c r="G14" s="5"/>
      <c r="H14" s="5">
        <v>871.22</v>
      </c>
      <c r="I14" s="5">
        <v>1870.8319999999999</v>
      </c>
      <c r="J14" s="5">
        <v>2730.1</v>
      </c>
      <c r="K14" s="5">
        <v>4600.9319999999998</v>
      </c>
      <c r="L14" s="5">
        <v>242.5</v>
      </c>
      <c r="M14" s="5">
        <v>189.09</v>
      </c>
      <c r="N14" s="5">
        <v>104.3</v>
      </c>
      <c r="O14" s="5">
        <v>1535.502</v>
      </c>
      <c r="P14" s="5">
        <v>1.2183846064674615</v>
      </c>
      <c r="Q14" s="5">
        <v>2.9963699168089653</v>
      </c>
      <c r="R14" s="6">
        <f>+VLOOKUP(YEAR(A14),PIB!$A$1:$C$22,3,0)</f>
        <v>18318.600999999999</v>
      </c>
      <c r="S14" s="8">
        <f t="shared" si="2"/>
        <v>0.10212744957980142</v>
      </c>
      <c r="T14" s="8">
        <f t="shared" si="3"/>
        <v>0.25116175629350734</v>
      </c>
      <c r="U14" s="8">
        <f t="shared" si="4"/>
        <v>5.3434866559951825E-2</v>
      </c>
      <c r="V14" s="8"/>
      <c r="W14" s="8"/>
      <c r="X14" s="8"/>
      <c r="Y14" s="8"/>
      <c r="AB14" s="10">
        <v>2007</v>
      </c>
      <c r="AC14" s="11">
        <v>0.15969885488258906</v>
      </c>
      <c r="AD14" s="11">
        <v>0.11971930343780279</v>
      </c>
      <c r="AE14" s="11">
        <v>8.2255098439489638E-2</v>
      </c>
      <c r="AF14" s="11">
        <v>8.9862164994332305E-2</v>
      </c>
    </row>
    <row r="15" spans="1:32">
      <c r="A15" s="4">
        <v>36861</v>
      </c>
      <c r="B15" s="2">
        <f t="shared" si="0"/>
        <v>12</v>
      </c>
      <c r="C15" s="2">
        <f t="shared" si="1"/>
        <v>2000</v>
      </c>
      <c r="D15" s="3" t="s">
        <v>77</v>
      </c>
      <c r="E15" s="5">
        <v>1120.242</v>
      </c>
      <c r="F15" s="5">
        <v>23.49</v>
      </c>
      <c r="G15" s="5"/>
      <c r="H15" s="5">
        <v>948.46</v>
      </c>
      <c r="I15" s="5">
        <v>2092.192</v>
      </c>
      <c r="J15" s="5">
        <v>2782.51</v>
      </c>
      <c r="K15" s="5">
        <v>4874.7020000000002</v>
      </c>
      <c r="L15" s="5">
        <v>225.92</v>
      </c>
      <c r="M15" s="5">
        <v>115.41</v>
      </c>
      <c r="N15" s="5">
        <v>121.47</v>
      </c>
      <c r="O15" s="5">
        <v>1606.5320000000002</v>
      </c>
      <c r="P15" s="5">
        <v>1.3023033465875562</v>
      </c>
      <c r="Q15" s="5">
        <v>3.034301215288584</v>
      </c>
      <c r="R15" s="6">
        <f>+VLOOKUP(YEAR(A15),PIB!$A$1:$C$22,3,0)</f>
        <v>18318.600999999999</v>
      </c>
      <c r="S15" s="8">
        <f t="shared" si="2"/>
        <v>0.11421134179405951</v>
      </c>
      <c r="T15" s="8">
        <f t="shared" si="3"/>
        <v>0.26610667484924205</v>
      </c>
      <c r="U15" s="207">
        <f t="shared" si="4"/>
        <v>6.1153250731319497E-2</v>
      </c>
      <c r="V15" s="207"/>
      <c r="W15" s="207"/>
      <c r="X15" s="207"/>
      <c r="Y15" s="207"/>
      <c r="AB15" s="10">
        <v>2008</v>
      </c>
      <c r="AC15" s="11">
        <v>0.22578507775047618</v>
      </c>
      <c r="AD15" s="11">
        <v>0.26694836129747057</v>
      </c>
      <c r="AE15" s="11">
        <v>0.24973499225634721</v>
      </c>
      <c r="AF15" s="11">
        <v>0.21084741646357186</v>
      </c>
    </row>
    <row r="16" spans="1:32">
      <c r="A16" s="4">
        <v>36892</v>
      </c>
      <c r="B16" s="2">
        <f t="shared" si="0"/>
        <v>1</v>
      </c>
      <c r="C16" s="2">
        <f t="shared" si="1"/>
        <v>2001</v>
      </c>
      <c r="D16" s="3" t="s">
        <v>78</v>
      </c>
      <c r="E16" s="5">
        <v>1022.74</v>
      </c>
      <c r="F16" s="5">
        <v>24.04</v>
      </c>
      <c r="G16" s="5"/>
      <c r="H16" s="5">
        <v>1023.79</v>
      </c>
      <c r="I16" s="5">
        <v>2070.5699999999997</v>
      </c>
      <c r="J16" s="5">
        <v>2837.65</v>
      </c>
      <c r="K16" s="5">
        <v>4908.2199999999993</v>
      </c>
      <c r="L16" s="5">
        <v>131.67326999999997</v>
      </c>
      <c r="M16" s="5">
        <v>243.51</v>
      </c>
      <c r="N16" s="5">
        <v>120.92</v>
      </c>
      <c r="O16" s="5">
        <v>1542.88327</v>
      </c>
      <c r="P16" s="5">
        <v>1.3420133851085181</v>
      </c>
      <c r="Q16" s="5">
        <v>3.1811998324409849</v>
      </c>
      <c r="R16" s="6">
        <f>+VLOOKUP(YEAR(A16),PIB!$A$1:$C$22,3,0)</f>
        <v>24468.324000000001</v>
      </c>
      <c r="S16" s="8">
        <f t="shared" si="2"/>
        <v>8.4622469442533113E-2</v>
      </c>
      <c r="T16" s="8">
        <f t="shared" si="3"/>
        <v>0.20059485888776032</v>
      </c>
      <c r="U16" s="8">
        <f t="shared" si="4"/>
        <v>4.179853103138572E-2</v>
      </c>
      <c r="V16" s="8">
        <f>+I16/I4-1</f>
        <v>0.93513023486200786</v>
      </c>
      <c r="W16" s="8">
        <f>+K16/K4-1</f>
        <v>0.49712971492365199</v>
      </c>
      <c r="X16" s="8">
        <f t="shared" ref="X16:X79" si="5">+E16/E4-1</f>
        <v>0.90727859314100279</v>
      </c>
      <c r="Y16" s="8"/>
      <c r="AB16" s="10">
        <v>2009</v>
      </c>
      <c r="AC16" s="11">
        <v>8.2154988514895555E-2</v>
      </c>
      <c r="AD16" s="11">
        <v>3.7088531015612825E-2</v>
      </c>
      <c r="AE16" s="11">
        <v>3.21683460942781E-2</v>
      </c>
      <c r="AF16" s="11">
        <v>1.2257427164498402E-2</v>
      </c>
    </row>
    <row r="17" spans="1:32">
      <c r="A17" s="4">
        <v>36923</v>
      </c>
      <c r="B17" s="2">
        <f t="shared" si="0"/>
        <v>2</v>
      </c>
      <c r="C17" s="2">
        <f t="shared" si="1"/>
        <v>2001</v>
      </c>
      <c r="D17" s="3" t="s">
        <v>78</v>
      </c>
      <c r="E17" s="5">
        <v>1044.5429999999999</v>
      </c>
      <c r="F17" s="5">
        <v>25.516999999999999</v>
      </c>
      <c r="G17" s="5"/>
      <c r="H17" s="5">
        <v>1078.31</v>
      </c>
      <c r="I17" s="5">
        <v>2148.37</v>
      </c>
      <c r="J17" s="5">
        <v>2861.97</v>
      </c>
      <c r="K17" s="5">
        <v>5010.34</v>
      </c>
      <c r="L17" s="5">
        <v>126.443856</v>
      </c>
      <c r="M17" s="5">
        <v>237.61500000000001</v>
      </c>
      <c r="N17" s="5">
        <v>136.72</v>
      </c>
      <c r="O17" s="5">
        <v>1570.8388560000001</v>
      </c>
      <c r="P17" s="5">
        <v>1.3676577911184544</v>
      </c>
      <c r="Q17" s="5">
        <v>3.1895951522095527</v>
      </c>
      <c r="R17" s="6">
        <f>+VLOOKUP(YEAR(A17),PIB!$A$1:$C$22,3,0)</f>
        <v>24468.324000000001</v>
      </c>
      <c r="S17" s="8">
        <f t="shared" si="2"/>
        <v>8.7802090572284386E-2</v>
      </c>
      <c r="T17" s="8">
        <f t="shared" si="3"/>
        <v>0.20476841813930532</v>
      </c>
      <c r="U17" s="8">
        <f t="shared" si="4"/>
        <v>4.268960146187372E-2</v>
      </c>
      <c r="V17" s="8">
        <f t="shared" ref="V17:V80" si="6">+I17/I5-1</f>
        <v>0.90642553531337922</v>
      </c>
      <c r="W17" s="8">
        <f t="shared" ref="W17:W80" si="7">+K17/K5-1</f>
        <v>0.49455761412007559</v>
      </c>
      <c r="X17" s="8">
        <f t="shared" si="5"/>
        <v>0.96927529127860934</v>
      </c>
      <c r="Y17" s="8"/>
      <c r="AB17" s="10">
        <v>2010</v>
      </c>
      <c r="AC17" s="11">
        <v>0.19371740064445286</v>
      </c>
      <c r="AD17" s="11">
        <v>0.17009058169818059</v>
      </c>
      <c r="AE17" s="11">
        <v>7.4534923766109928E-2</v>
      </c>
      <c r="AF17" s="11">
        <v>0.11253545003409005</v>
      </c>
    </row>
    <row r="18" spans="1:32">
      <c r="A18" s="4">
        <v>36951</v>
      </c>
      <c r="B18" s="2">
        <f t="shared" si="0"/>
        <v>3</v>
      </c>
      <c r="C18" s="2">
        <f t="shared" si="1"/>
        <v>2001</v>
      </c>
      <c r="D18" s="3" t="s">
        <v>78</v>
      </c>
      <c r="E18" s="5">
        <v>1067.7828599999998</v>
      </c>
      <c r="F18" s="5">
        <v>27.323350000000001</v>
      </c>
      <c r="G18" s="5"/>
      <c r="H18" s="5">
        <v>1175.8800000000001</v>
      </c>
      <c r="I18" s="5">
        <v>2270.98621</v>
      </c>
      <c r="J18" s="5">
        <v>2912.9</v>
      </c>
      <c r="K18" s="5">
        <v>5183.8862100000006</v>
      </c>
      <c r="L18" s="5">
        <v>169.98129700000001</v>
      </c>
      <c r="M18" s="5">
        <v>246.44314</v>
      </c>
      <c r="N18" s="5">
        <v>104.35</v>
      </c>
      <c r="O18" s="5">
        <v>1615.8806469999997</v>
      </c>
      <c r="P18" s="5">
        <v>1.4054170487258768</v>
      </c>
      <c r="Q18" s="5">
        <v>3.208087317354944</v>
      </c>
      <c r="R18" s="6">
        <f>+VLOOKUP(YEAR(A18),PIB!$A$1:$C$22,3,0)</f>
        <v>24468.324000000001</v>
      </c>
      <c r="S18" s="8">
        <f t="shared" si="2"/>
        <v>9.2813312836629108E-2</v>
      </c>
      <c r="T18" s="8">
        <f t="shared" si="3"/>
        <v>0.21186110703781758</v>
      </c>
      <c r="U18" s="8">
        <f t="shared" si="4"/>
        <v>4.3639395162496611E-2</v>
      </c>
      <c r="V18" s="8">
        <f t="shared" si="6"/>
        <v>0.81173061611979347</v>
      </c>
      <c r="W18" s="8">
        <f t="shared" si="7"/>
        <v>0.50109202498400163</v>
      </c>
      <c r="X18" s="8">
        <f t="shared" si="5"/>
        <v>0.91544300936390011</v>
      </c>
      <c r="Y18" s="8"/>
      <c r="AB18" s="10">
        <v>2011</v>
      </c>
      <c r="AC18" s="11">
        <v>0.19683348605439521</v>
      </c>
      <c r="AD18" s="11">
        <v>0.12219770659699369</v>
      </c>
      <c r="AE18" s="11">
        <v>0.16403353834486478</v>
      </c>
      <c r="AF18" s="11">
        <v>0.1397634347900143</v>
      </c>
    </row>
    <row r="19" spans="1:32">
      <c r="A19" s="4">
        <v>36982</v>
      </c>
      <c r="B19" s="2">
        <f t="shared" si="0"/>
        <v>4</v>
      </c>
      <c r="C19" s="2">
        <f t="shared" si="1"/>
        <v>2001</v>
      </c>
      <c r="D19" s="3" t="s">
        <v>75</v>
      </c>
      <c r="E19" s="5">
        <v>1127.5969399999997</v>
      </c>
      <c r="F19" s="5">
        <v>28.35594</v>
      </c>
      <c r="G19" s="5"/>
      <c r="H19" s="5">
        <v>1189.93</v>
      </c>
      <c r="I19" s="5">
        <v>2345.8828799999997</v>
      </c>
      <c r="J19" s="5">
        <v>2953.75</v>
      </c>
      <c r="K19" s="5">
        <v>5299.6328799999992</v>
      </c>
      <c r="L19" s="5">
        <v>166.54016000000004</v>
      </c>
      <c r="M19" s="5">
        <v>96.609059999999999</v>
      </c>
      <c r="N19" s="5">
        <v>118.27</v>
      </c>
      <c r="O19" s="5">
        <v>1537.3720999999996</v>
      </c>
      <c r="P19" s="5">
        <v>1.525904418325271</v>
      </c>
      <c r="Q19" s="5">
        <v>3.4472024567116839</v>
      </c>
      <c r="R19" s="6">
        <f>+VLOOKUP(YEAR(A19),PIB!$A$1:$C$22,3,0)</f>
        <v>24468.324000000001</v>
      </c>
      <c r="S19" s="8">
        <f t="shared" si="2"/>
        <v>9.5874277290099619E-2</v>
      </c>
      <c r="T19" s="8">
        <f t="shared" si="3"/>
        <v>0.21659157693023842</v>
      </c>
      <c r="U19" s="8">
        <f t="shared" si="4"/>
        <v>4.6083946738648698E-2</v>
      </c>
      <c r="V19" s="8">
        <f t="shared" si="6"/>
        <v>0.85322227137710871</v>
      </c>
      <c r="W19" s="8">
        <f t="shared" si="7"/>
        <v>0.45332392172348723</v>
      </c>
      <c r="X19" s="8">
        <f t="shared" si="5"/>
        <v>0.9853456933586866</v>
      </c>
      <c r="Y19" s="8"/>
      <c r="AB19" s="10">
        <v>2012</v>
      </c>
      <c r="AC19" s="11">
        <v>0.16374331342435688</v>
      </c>
      <c r="AD19" s="11">
        <v>0.20000529216679941</v>
      </c>
      <c r="AE19" s="11">
        <v>0.19575929172354201</v>
      </c>
      <c r="AF19" s="11">
        <v>0.1090848121459802</v>
      </c>
    </row>
    <row r="20" spans="1:32">
      <c r="A20" s="4">
        <v>37012</v>
      </c>
      <c r="B20" s="2">
        <f t="shared" si="0"/>
        <v>5</v>
      </c>
      <c r="C20" s="2">
        <f t="shared" si="1"/>
        <v>2001</v>
      </c>
      <c r="D20" s="3" t="s">
        <v>75</v>
      </c>
      <c r="E20" s="5">
        <v>1173.6826899999996</v>
      </c>
      <c r="F20" s="5">
        <v>27.044509999999999</v>
      </c>
      <c r="G20" s="5"/>
      <c r="H20" s="5">
        <v>1266.1199999999999</v>
      </c>
      <c r="I20" s="5">
        <v>2466.8471999999992</v>
      </c>
      <c r="J20" s="5">
        <v>2911.09</v>
      </c>
      <c r="K20" s="5">
        <v>5377.9371999999994</v>
      </c>
      <c r="L20" s="5">
        <v>150.52871700000003</v>
      </c>
      <c r="M20" s="5">
        <v>164.91331</v>
      </c>
      <c r="N20" s="5">
        <v>123.64</v>
      </c>
      <c r="O20" s="5">
        <v>1639.8092269999995</v>
      </c>
      <c r="P20" s="5">
        <v>1.5043501154784025</v>
      </c>
      <c r="Q20" s="5">
        <v>3.2796115008078321</v>
      </c>
      <c r="R20" s="6">
        <f>+VLOOKUP(YEAR(A20),PIB!$A$1:$C$22,3,0)</f>
        <v>24468.324000000001</v>
      </c>
      <c r="S20" s="8">
        <f t="shared" si="2"/>
        <v>0.10081798818750312</v>
      </c>
      <c r="T20" s="8">
        <f t="shared" si="3"/>
        <v>0.21979180919788374</v>
      </c>
      <c r="U20" s="8">
        <f t="shared" si="4"/>
        <v>4.7967432914489752E-2</v>
      </c>
      <c r="V20" s="8">
        <f t="shared" si="6"/>
        <v>0.72850079878920315</v>
      </c>
      <c r="W20" s="8">
        <f t="shared" si="7"/>
        <v>0.3930242292688737</v>
      </c>
      <c r="X20" s="8">
        <f t="shared" si="5"/>
        <v>0.87687128602040421</v>
      </c>
      <c r="Y20" s="8"/>
      <c r="AB20" s="10">
        <v>2013</v>
      </c>
      <c r="AC20" s="11">
        <v>0.13413893363241569</v>
      </c>
      <c r="AD20" s="11">
        <v>0.12133730583719426</v>
      </c>
      <c r="AE20" s="11">
        <v>0.16443203828747732</v>
      </c>
      <c r="AF20" s="11">
        <v>8.1946572279067098E-2</v>
      </c>
    </row>
    <row r="21" spans="1:32">
      <c r="A21" s="4">
        <v>37043</v>
      </c>
      <c r="B21" s="2">
        <f t="shared" si="0"/>
        <v>6</v>
      </c>
      <c r="C21" s="2">
        <f t="shared" si="1"/>
        <v>2001</v>
      </c>
      <c r="D21" s="3" t="s">
        <v>75</v>
      </c>
      <c r="E21" s="5">
        <v>1194.2480299999995</v>
      </c>
      <c r="F21" s="5">
        <v>25.723520000000001</v>
      </c>
      <c r="G21" s="5"/>
      <c r="H21" s="5">
        <v>1233.49</v>
      </c>
      <c r="I21" s="5">
        <v>2453.4615499999995</v>
      </c>
      <c r="J21" s="5">
        <v>2949.94</v>
      </c>
      <c r="K21" s="5">
        <v>5403.4015499999996</v>
      </c>
      <c r="L21" s="5">
        <v>143.70246399999999</v>
      </c>
      <c r="M21" s="5">
        <v>159.72696999999999</v>
      </c>
      <c r="N21" s="5">
        <v>106.37</v>
      </c>
      <c r="O21" s="5">
        <v>1629.7709839999993</v>
      </c>
      <c r="P21" s="5">
        <v>1.5054026449645028</v>
      </c>
      <c r="Q21" s="5">
        <v>3.315436096879242</v>
      </c>
      <c r="R21" s="6">
        <f>+VLOOKUP(YEAR(A21),PIB!$A$1:$C$22,3,0)</f>
        <v>24468.324000000001</v>
      </c>
      <c r="S21" s="8">
        <f t="shared" si="2"/>
        <v>0.10027092783306284</v>
      </c>
      <c r="T21" s="8">
        <f t="shared" si="3"/>
        <v>0.22083251595000947</v>
      </c>
      <c r="U21" s="8">
        <f t="shared" si="4"/>
        <v>4.8807921212748344E-2</v>
      </c>
      <c r="V21" s="8">
        <f t="shared" si="6"/>
        <v>0.52125106647354391</v>
      </c>
      <c r="W21" s="8">
        <f t="shared" si="7"/>
        <v>0.32103076015110887</v>
      </c>
      <c r="X21" s="8">
        <f t="shared" si="5"/>
        <v>0.48386603497419256</v>
      </c>
      <c r="Y21" s="8"/>
      <c r="AB21" s="10">
        <v>2014</v>
      </c>
      <c r="AC21" s="11">
        <v>0.14416739025928238</v>
      </c>
      <c r="AD21" s="11">
        <v>0.14889548748394854</v>
      </c>
      <c r="AE21" s="11">
        <v>0.29494013424988696</v>
      </c>
      <c r="AF21" s="11">
        <v>6.9344009737278833E-2</v>
      </c>
    </row>
    <row r="22" spans="1:32">
      <c r="A22" s="4">
        <v>37073</v>
      </c>
      <c r="B22" s="2">
        <f t="shared" si="0"/>
        <v>7</v>
      </c>
      <c r="C22" s="2">
        <f t="shared" si="1"/>
        <v>2001</v>
      </c>
      <c r="D22" s="3" t="s">
        <v>76</v>
      </c>
      <c r="E22" s="5">
        <v>1336.7509999999995</v>
      </c>
      <c r="F22" s="5">
        <v>25.49</v>
      </c>
      <c r="G22" s="5"/>
      <c r="H22" s="5">
        <v>1084.83</v>
      </c>
      <c r="I22" s="5">
        <v>2447.0709999999995</v>
      </c>
      <c r="J22" s="5">
        <v>2999.41</v>
      </c>
      <c r="K22" s="5">
        <v>5446.4809999999998</v>
      </c>
      <c r="L22" s="5">
        <v>204.572686</v>
      </c>
      <c r="M22" s="5">
        <v>147.72999999999999</v>
      </c>
      <c r="N22" s="5">
        <v>139.94</v>
      </c>
      <c r="O22" s="5">
        <v>1854.4836859999996</v>
      </c>
      <c r="P22" s="5">
        <v>1.3195430180775394</v>
      </c>
      <c r="Q22" s="5">
        <v>2.9369258091170942</v>
      </c>
      <c r="R22" s="6">
        <f>+VLOOKUP(YEAR(A22),PIB!$A$1:$C$22,3,0)</f>
        <v>24468.324000000001</v>
      </c>
      <c r="S22" s="8">
        <f t="shared" si="2"/>
        <v>0.10000975138305343</v>
      </c>
      <c r="T22" s="8">
        <f t="shared" si="3"/>
        <v>0.22259313715152701</v>
      </c>
      <c r="U22" s="8">
        <f t="shared" si="4"/>
        <v>5.463189877655697E-2</v>
      </c>
      <c r="V22" s="8">
        <f t="shared" si="6"/>
        <v>0.43127840393984918</v>
      </c>
      <c r="W22" s="8">
        <f t="shared" si="7"/>
        <v>0.29066895108640289</v>
      </c>
      <c r="X22" s="8">
        <f t="shared" si="5"/>
        <v>0.55963901107234881</v>
      </c>
      <c r="Y22" s="8"/>
      <c r="AB22" s="10">
        <v>2015</v>
      </c>
      <c r="AC22" s="11">
        <v>-1.1314575983570552E-2</v>
      </c>
      <c r="AD22" s="11">
        <v>1.8525285850987228E-2</v>
      </c>
      <c r="AE22" s="11">
        <v>0.23205415907094817</v>
      </c>
      <c r="AF22" s="11">
        <v>-2.3946110864845882E-2</v>
      </c>
    </row>
    <row r="23" spans="1:32">
      <c r="A23" s="4">
        <v>37104</v>
      </c>
      <c r="B23" s="2">
        <f t="shared" si="0"/>
        <v>8</v>
      </c>
      <c r="C23" s="2">
        <f t="shared" si="1"/>
        <v>2001</v>
      </c>
      <c r="D23" s="3" t="s">
        <v>76</v>
      </c>
      <c r="E23" s="5">
        <v>1368.3309999999994</v>
      </c>
      <c r="F23" s="5">
        <v>25.28</v>
      </c>
      <c r="G23" s="5"/>
      <c r="H23" s="5">
        <v>1225.19</v>
      </c>
      <c r="I23" s="5">
        <v>2618.8009999999995</v>
      </c>
      <c r="J23" s="5">
        <v>3025.77</v>
      </c>
      <c r="K23" s="5">
        <v>5644.5709999999999</v>
      </c>
      <c r="L23" s="5">
        <v>162.16203300000001</v>
      </c>
      <c r="M23" s="5">
        <v>168.93</v>
      </c>
      <c r="N23" s="5">
        <v>103.78</v>
      </c>
      <c r="O23" s="5">
        <v>1828.4830329999995</v>
      </c>
      <c r="P23" s="5">
        <v>1.4322260325835903</v>
      </c>
      <c r="Q23" s="5">
        <v>3.0870239964649437</v>
      </c>
      <c r="R23" s="6">
        <f>+VLOOKUP(YEAR(A23),PIB!$A$1:$C$22,3,0)</f>
        <v>24468.324000000001</v>
      </c>
      <c r="S23" s="8">
        <f t="shared" si="2"/>
        <v>0.10702821329323575</v>
      </c>
      <c r="T23" s="8">
        <f t="shared" si="3"/>
        <v>0.23068891028253508</v>
      </c>
      <c r="U23" s="8">
        <f t="shared" si="4"/>
        <v>5.5922547044905874E-2</v>
      </c>
      <c r="V23" s="8">
        <f t="shared" si="6"/>
        <v>0.47950679359340076</v>
      </c>
      <c r="W23" s="8">
        <f t="shared" si="7"/>
        <v>0.28875897576401011</v>
      </c>
      <c r="X23" s="8">
        <f t="shared" si="5"/>
        <v>0.45170226084004295</v>
      </c>
      <c r="Y23" s="8"/>
      <c r="AB23" s="10">
        <v>2016</v>
      </c>
      <c r="AC23" s="11">
        <v>0.16488192515960076</v>
      </c>
      <c r="AD23" s="11">
        <v>0.1886993610032055</v>
      </c>
      <c r="AE23" s="11">
        <v>0.12825356598613213</v>
      </c>
      <c r="AF23" s="11">
        <v>6.5194129932888423E-3</v>
      </c>
    </row>
    <row r="24" spans="1:32">
      <c r="A24" s="4">
        <v>37135</v>
      </c>
      <c r="B24" s="2">
        <f t="shared" si="0"/>
        <v>9</v>
      </c>
      <c r="C24" s="2">
        <f t="shared" si="1"/>
        <v>2001</v>
      </c>
      <c r="D24" s="3" t="s">
        <v>76</v>
      </c>
      <c r="E24" s="5">
        <v>1358.7709999999995</v>
      </c>
      <c r="F24" s="5">
        <v>25.76</v>
      </c>
      <c r="G24" s="5"/>
      <c r="H24" s="5">
        <v>1259.7</v>
      </c>
      <c r="I24" s="5">
        <v>2644.2309999999998</v>
      </c>
      <c r="J24" s="5">
        <v>3091.87</v>
      </c>
      <c r="K24" s="5">
        <v>5736.1009999999997</v>
      </c>
      <c r="L24" s="5">
        <v>137.44184999999999</v>
      </c>
      <c r="M24" s="5">
        <v>147.58000000000001</v>
      </c>
      <c r="N24" s="5">
        <v>111.03</v>
      </c>
      <c r="O24" s="5">
        <v>1780.5828499999993</v>
      </c>
      <c r="P24" s="5">
        <v>1.4850367675955101</v>
      </c>
      <c r="Q24" s="5">
        <v>3.2214737999975691</v>
      </c>
      <c r="R24" s="6">
        <f>+VLOOKUP(YEAR(A24),PIB!$A$1:$C$22,3,0)</f>
        <v>24468.324000000001</v>
      </c>
      <c r="S24" s="8">
        <f t="shared" si="2"/>
        <v>0.10806751618950279</v>
      </c>
      <c r="T24" s="8">
        <f t="shared" si="3"/>
        <v>0.2344296650641049</v>
      </c>
      <c r="U24" s="8">
        <f t="shared" si="4"/>
        <v>5.5531837816108674E-2</v>
      </c>
      <c r="V24" s="8">
        <f t="shared" si="6"/>
        <v>0.49834991913923798</v>
      </c>
      <c r="W24" s="8">
        <f t="shared" si="7"/>
        <v>0.30460456348827281</v>
      </c>
      <c r="X24" s="8">
        <f t="shared" si="5"/>
        <v>0.46335398241525283</v>
      </c>
      <c r="Y24" s="8"/>
      <c r="AB24" s="10">
        <v>2017</v>
      </c>
      <c r="AC24" s="11">
        <v>9.9646744310106783E-2</v>
      </c>
      <c r="AD24" s="11">
        <v>8.3752043094788897E-2</v>
      </c>
      <c r="AE24" s="11">
        <v>0.12046957754777021</v>
      </c>
      <c r="AF24" s="11">
        <v>4.3608830045471558E-2</v>
      </c>
    </row>
    <row r="25" spans="1:32">
      <c r="A25" s="4">
        <v>37165</v>
      </c>
      <c r="B25" s="2">
        <f t="shared" si="0"/>
        <v>10</v>
      </c>
      <c r="C25" s="2">
        <f t="shared" si="1"/>
        <v>2001</v>
      </c>
      <c r="D25" s="3" t="s">
        <v>77</v>
      </c>
      <c r="E25" s="5">
        <v>1356.0759999999996</v>
      </c>
      <c r="F25" s="5">
        <v>26.32</v>
      </c>
      <c r="G25" s="5"/>
      <c r="H25" s="5">
        <v>1337.71</v>
      </c>
      <c r="I25" s="5">
        <v>2720.1059999999998</v>
      </c>
      <c r="J25" s="5">
        <v>3121.15</v>
      </c>
      <c r="K25" s="5">
        <v>5841.2559999999994</v>
      </c>
      <c r="L25" s="5">
        <v>151.99267900000001</v>
      </c>
      <c r="M25" s="5">
        <v>142.46</v>
      </c>
      <c r="N25" s="5">
        <v>117.62</v>
      </c>
      <c r="O25" s="5">
        <v>1794.4686789999996</v>
      </c>
      <c r="P25" s="5">
        <v>1.5158280731407519</v>
      </c>
      <c r="Q25" s="5">
        <v>3.2551451403738882</v>
      </c>
      <c r="R25" s="6">
        <f>+VLOOKUP(YEAR(A25),PIB!$A$1:$C$22,3,0)</f>
        <v>24468.324000000001</v>
      </c>
      <c r="S25" s="8">
        <f t="shared" si="2"/>
        <v>0.11116846417433413</v>
      </c>
      <c r="T25" s="8">
        <f t="shared" si="3"/>
        <v>0.23872726223504312</v>
      </c>
      <c r="U25" s="8">
        <f t="shared" si="4"/>
        <v>5.5421695413220763E-2</v>
      </c>
      <c r="V25" s="8">
        <f t="shared" si="6"/>
        <v>0.49346251280649089</v>
      </c>
      <c r="W25" s="8">
        <f t="shared" si="7"/>
        <v>0.30256608320983136</v>
      </c>
      <c r="X25" s="8">
        <f t="shared" si="5"/>
        <v>0.45068689812170071</v>
      </c>
      <c r="Y25" s="8"/>
      <c r="AB25" s="10">
        <v>2018</v>
      </c>
      <c r="AC25" s="11">
        <v>5.6584296991657235E-2</v>
      </c>
      <c r="AD25" s="11">
        <v>2.9735648627091882E-2</v>
      </c>
      <c r="AE25" s="11">
        <v>7.1149312862554881E-2</v>
      </c>
      <c r="AF25" s="11">
        <v>3.1316160942224336E-2</v>
      </c>
    </row>
    <row r="26" spans="1:32">
      <c r="A26" s="4">
        <v>37196</v>
      </c>
      <c r="B26" s="2">
        <f t="shared" si="0"/>
        <v>11</v>
      </c>
      <c r="C26" s="2">
        <f t="shared" si="1"/>
        <v>2001</v>
      </c>
      <c r="D26" s="3" t="s">
        <v>77</v>
      </c>
      <c r="E26" s="5">
        <v>1422.0510259999996</v>
      </c>
      <c r="F26" s="5">
        <v>26.313790999999998</v>
      </c>
      <c r="G26" s="5"/>
      <c r="H26" s="5">
        <v>1379.6</v>
      </c>
      <c r="I26" s="5">
        <v>2827.9648169999996</v>
      </c>
      <c r="J26" s="5">
        <v>3201.67</v>
      </c>
      <c r="K26" s="5">
        <v>6029.6348170000001</v>
      </c>
      <c r="L26" s="5">
        <v>199.48053600000003</v>
      </c>
      <c r="M26" s="5">
        <v>123.387974</v>
      </c>
      <c r="N26" s="5">
        <v>116.63</v>
      </c>
      <c r="O26" s="5">
        <v>1887.8633269999996</v>
      </c>
      <c r="P26" s="5">
        <v>1.4979711595404068</v>
      </c>
      <c r="Q26" s="5">
        <v>3.1938937161206913</v>
      </c>
      <c r="R26" s="6">
        <f>+VLOOKUP(YEAR(A26),PIB!$A$1:$C$22,3,0)</f>
        <v>24468.324000000001</v>
      </c>
      <c r="S26" s="8">
        <f t="shared" si="2"/>
        <v>0.11557656409159857</v>
      </c>
      <c r="T26" s="8">
        <f t="shared" si="3"/>
        <v>0.2464261474141016</v>
      </c>
      <c r="U26" s="8">
        <f t="shared" si="4"/>
        <v>5.8118039715347874E-2</v>
      </c>
      <c r="V26" s="8">
        <f t="shared" si="6"/>
        <v>0.51160810644675725</v>
      </c>
      <c r="W26" s="8">
        <f t="shared" si="7"/>
        <v>0.31052465391794537</v>
      </c>
      <c r="X26" s="8">
        <f t="shared" si="5"/>
        <v>0.45277429682934667</v>
      </c>
      <c r="Y26" s="8"/>
      <c r="AB26" s="10">
        <v>2019</v>
      </c>
      <c r="AC26" s="11">
        <v>8.0182780503600393E-2</v>
      </c>
      <c r="AD26" s="11">
        <v>3.7086318149984754E-2</v>
      </c>
      <c r="AE26" s="11">
        <v>6.5994851232682228E-2</v>
      </c>
      <c r="AF26" s="11">
        <v>-1.1746061862289991E-3</v>
      </c>
    </row>
    <row r="27" spans="1:32">
      <c r="A27" s="4">
        <v>37226</v>
      </c>
      <c r="B27" s="2">
        <f t="shared" si="0"/>
        <v>12</v>
      </c>
      <c r="C27" s="2">
        <f t="shared" si="1"/>
        <v>2001</v>
      </c>
      <c r="D27" s="3" t="s">
        <v>77</v>
      </c>
      <c r="E27" s="5">
        <v>1511.4713999999997</v>
      </c>
      <c r="F27" s="5">
        <v>27.210505000000001</v>
      </c>
      <c r="G27" s="5"/>
      <c r="H27" s="5">
        <v>1425.98</v>
      </c>
      <c r="I27" s="5">
        <v>2964.6619049999999</v>
      </c>
      <c r="J27" s="5">
        <v>3192.48</v>
      </c>
      <c r="K27" s="5">
        <v>6157.1419050000004</v>
      </c>
      <c r="L27" s="5">
        <v>261.37105099999997</v>
      </c>
      <c r="M27" s="5">
        <v>79.395600000000002</v>
      </c>
      <c r="N27" s="5">
        <v>149.93</v>
      </c>
      <c r="O27" s="5">
        <v>2029.3785559999997</v>
      </c>
      <c r="P27" s="5">
        <v>1.4608718005000938</v>
      </c>
      <c r="Q27" s="5">
        <v>3.0340036297298894</v>
      </c>
      <c r="R27" s="6">
        <f>+VLOOKUP(YEAR(A27),PIB!$A$1:$C$22,3,0)</f>
        <v>24468.324000000001</v>
      </c>
      <c r="S27" s="8">
        <f t="shared" si="2"/>
        <v>0.12116326009905705</v>
      </c>
      <c r="T27" s="8">
        <f t="shared" si="3"/>
        <v>0.251637255784254</v>
      </c>
      <c r="U27" s="8">
        <f t="shared" si="4"/>
        <v>6.1772575841320378E-2</v>
      </c>
      <c r="V27" s="8">
        <f t="shared" si="6"/>
        <v>0.41701235116088764</v>
      </c>
      <c r="W27" s="8">
        <f t="shared" si="7"/>
        <v>0.26308067754705822</v>
      </c>
      <c r="X27" s="8">
        <f t="shared" si="5"/>
        <v>0.34923650425533026</v>
      </c>
      <c r="Y27" s="8">
        <f>+R27/R15-1</f>
        <v>0.33570920617791722</v>
      </c>
      <c r="AB27" s="10" t="s">
        <v>226</v>
      </c>
      <c r="AC27" s="11">
        <v>9.4390831169393952E-2</v>
      </c>
      <c r="AD27" s="11">
        <v>0.10843299529186567</v>
      </c>
      <c r="AE27" s="11">
        <v>0.14923493753756967</v>
      </c>
      <c r="AF27" s="11">
        <v>-0.10272725663507509</v>
      </c>
    </row>
    <row r="28" spans="1:32">
      <c r="A28" s="4">
        <v>37257</v>
      </c>
      <c r="B28" s="2">
        <f t="shared" si="0"/>
        <v>1</v>
      </c>
      <c r="C28" s="2">
        <f t="shared" si="1"/>
        <v>2002</v>
      </c>
      <c r="D28" s="3" t="s">
        <v>78</v>
      </c>
      <c r="E28" s="5">
        <v>1421.3603209999999</v>
      </c>
      <c r="F28" s="5">
        <v>27.893789999999999</v>
      </c>
      <c r="G28" s="5"/>
      <c r="H28" s="5">
        <v>1550.17</v>
      </c>
      <c r="I28" s="5">
        <v>2999.4241110000003</v>
      </c>
      <c r="J28" s="5">
        <v>3311.07</v>
      </c>
      <c r="K28" s="5">
        <v>6310.494111</v>
      </c>
      <c r="L28" s="5">
        <v>199.44532900000002</v>
      </c>
      <c r="M28" s="5">
        <v>118.363679</v>
      </c>
      <c r="N28" s="5">
        <v>134.72</v>
      </c>
      <c r="O28" s="5">
        <v>1901.7831189999999</v>
      </c>
      <c r="P28" s="5">
        <v>1.5771641261476568</v>
      </c>
      <c r="Q28" s="5">
        <v>3.3181986147390976</v>
      </c>
      <c r="R28" s="6">
        <f>+VLOOKUP(YEAR(A28),PIB!$A$1:$C$22,3,0)</f>
        <v>28548.945</v>
      </c>
      <c r="S28" s="8">
        <f t="shared" si="2"/>
        <v>0.10506252020871526</v>
      </c>
      <c r="T28" s="8">
        <f t="shared" si="3"/>
        <v>0.22104123676023754</v>
      </c>
      <c r="U28" s="8">
        <f t="shared" si="4"/>
        <v>4.9786789704488202E-2</v>
      </c>
      <c r="V28" s="8">
        <f t="shared" si="6"/>
        <v>0.44859826569495387</v>
      </c>
      <c r="W28" s="8">
        <f t="shared" si="7"/>
        <v>0.28569911515783741</v>
      </c>
      <c r="X28" s="8">
        <f t="shared" si="5"/>
        <v>0.38975724133210776</v>
      </c>
      <c r="Y28" s="8">
        <f t="shared" ref="Y28:Y91" si="8">+R28/R16-1</f>
        <v>0.16677157781628194</v>
      </c>
    </row>
    <row r="29" spans="1:32">
      <c r="A29" s="4">
        <v>37288</v>
      </c>
      <c r="B29" s="2">
        <f t="shared" si="0"/>
        <v>2</v>
      </c>
      <c r="C29" s="2">
        <f t="shared" si="1"/>
        <v>2002</v>
      </c>
      <c r="D29" s="3" t="s">
        <v>78</v>
      </c>
      <c r="E29" s="5">
        <v>1422.8858740000001</v>
      </c>
      <c r="F29" s="5">
        <v>28.780721</v>
      </c>
      <c r="G29" s="5"/>
      <c r="H29" s="5">
        <v>1530.78</v>
      </c>
      <c r="I29" s="5">
        <v>2982.4465950000003</v>
      </c>
      <c r="J29" s="5">
        <v>3352.47</v>
      </c>
      <c r="K29" s="5">
        <v>6334.9165950000006</v>
      </c>
      <c r="L29" s="5">
        <v>249.67325099999999</v>
      </c>
      <c r="M29" s="5">
        <v>128.92812599999999</v>
      </c>
      <c r="N29" s="5">
        <v>138.07</v>
      </c>
      <c r="O29" s="5">
        <v>1968.337972</v>
      </c>
      <c r="P29" s="5">
        <v>1.5152106180066114</v>
      </c>
      <c r="Q29" s="5">
        <v>3.2184089750416098</v>
      </c>
      <c r="R29" s="6">
        <f>+VLOOKUP(YEAR(A29),PIB!$A$1:$C$22,3,0)</f>
        <v>28548.945</v>
      </c>
      <c r="S29" s="8">
        <f t="shared" si="2"/>
        <v>0.10446783917934623</v>
      </c>
      <c r="T29" s="8">
        <f t="shared" si="3"/>
        <v>0.22189669688319483</v>
      </c>
      <c r="U29" s="8">
        <f t="shared" si="4"/>
        <v>4.9840226109931558E-2</v>
      </c>
      <c r="V29" s="8">
        <f t="shared" si="6"/>
        <v>0.38823694009877285</v>
      </c>
      <c r="W29" s="8">
        <f t="shared" si="7"/>
        <v>0.26436860472542789</v>
      </c>
      <c r="X29" s="8">
        <f t="shared" si="5"/>
        <v>0.3622089985764112</v>
      </c>
      <c r="Y29" s="8">
        <f t="shared" si="8"/>
        <v>0.16677157781628194</v>
      </c>
    </row>
    <row r="30" spans="1:32">
      <c r="A30" s="4">
        <v>37316</v>
      </c>
      <c r="B30" s="2">
        <f t="shared" si="0"/>
        <v>3</v>
      </c>
      <c r="C30" s="2">
        <f t="shared" si="1"/>
        <v>2002</v>
      </c>
      <c r="D30" s="3" t="s">
        <v>78</v>
      </c>
      <c r="E30" s="5">
        <v>1509.9930379999998</v>
      </c>
      <c r="F30" s="5">
        <v>29.884117</v>
      </c>
      <c r="G30" s="5"/>
      <c r="H30" s="5">
        <v>1544.57</v>
      </c>
      <c r="I30" s="5">
        <v>3084.4471549999998</v>
      </c>
      <c r="J30" s="5">
        <v>3393.36</v>
      </c>
      <c r="K30" s="5">
        <v>6477.8071550000004</v>
      </c>
      <c r="L30" s="5">
        <v>209.94687099999996</v>
      </c>
      <c r="M30" s="5">
        <v>83.402861999999999</v>
      </c>
      <c r="N30" s="5">
        <v>131.19</v>
      </c>
      <c r="O30" s="5">
        <v>1964.4168879999997</v>
      </c>
      <c r="P30" s="5">
        <v>1.5701591519813896</v>
      </c>
      <c r="Q30" s="5">
        <v>3.2975725237198232</v>
      </c>
      <c r="R30" s="6">
        <f>+VLOOKUP(YEAR(A30),PIB!$A$1:$C$22,3,0)</f>
        <v>28548.945</v>
      </c>
      <c r="S30" s="8">
        <f t="shared" si="2"/>
        <v>0.10804067032949903</v>
      </c>
      <c r="T30" s="8">
        <f t="shared" si="3"/>
        <v>0.22690180512800037</v>
      </c>
      <c r="U30" s="8">
        <f t="shared" si="4"/>
        <v>5.2891377877536276E-2</v>
      </c>
      <c r="V30" s="8">
        <f t="shared" si="6"/>
        <v>0.35819721908395019</v>
      </c>
      <c r="W30" s="8">
        <f t="shared" si="7"/>
        <v>0.24960442659870807</v>
      </c>
      <c r="X30" s="8">
        <f t="shared" si="5"/>
        <v>0.41413867422445816</v>
      </c>
      <c r="Y30" s="8">
        <f t="shared" si="8"/>
        <v>0.16677157781628194</v>
      </c>
    </row>
    <row r="31" spans="1:32">
      <c r="A31" s="4">
        <v>37347</v>
      </c>
      <c r="B31" s="2">
        <f t="shared" si="0"/>
        <v>4</v>
      </c>
      <c r="C31" s="2">
        <f t="shared" si="1"/>
        <v>2002</v>
      </c>
      <c r="D31" s="3" t="s">
        <v>75</v>
      </c>
      <c r="E31" s="5">
        <v>1501.5725299999999</v>
      </c>
      <c r="F31" s="5">
        <v>31.180928999999999</v>
      </c>
      <c r="G31" s="5"/>
      <c r="H31" s="5">
        <v>1613.42</v>
      </c>
      <c r="I31" s="5">
        <v>3146.1734590000001</v>
      </c>
      <c r="J31" s="5">
        <v>3358.37</v>
      </c>
      <c r="K31" s="5">
        <v>6504.5434590000004</v>
      </c>
      <c r="L31" s="5">
        <v>207.59883899999997</v>
      </c>
      <c r="M31" s="5">
        <v>104.70837</v>
      </c>
      <c r="N31" s="5">
        <v>147.62</v>
      </c>
      <c r="O31" s="5">
        <v>1992.680668</v>
      </c>
      <c r="P31" s="5">
        <v>1.5788648475009945</v>
      </c>
      <c r="Q31" s="5">
        <v>3.2642176759452561</v>
      </c>
      <c r="R31" s="6">
        <f>+VLOOKUP(YEAR(A31),PIB!$A$1:$C$22,3,0)</f>
        <v>28548.945</v>
      </c>
      <c r="S31" s="8">
        <f t="shared" si="2"/>
        <v>0.11020279239740734</v>
      </c>
      <c r="T31" s="8">
        <f t="shared" si="3"/>
        <v>0.22783831272924449</v>
      </c>
      <c r="U31" s="8">
        <f t="shared" si="4"/>
        <v>5.2596427994099255E-2</v>
      </c>
      <c r="V31" s="8">
        <f t="shared" si="6"/>
        <v>0.3411468602388199</v>
      </c>
      <c r="W31" s="8">
        <f t="shared" si="7"/>
        <v>0.22735736725220135</v>
      </c>
      <c r="X31" s="8">
        <f t="shared" si="5"/>
        <v>0.33165715224448933</v>
      </c>
      <c r="Y31" s="8">
        <f t="shared" si="8"/>
        <v>0.16677157781628194</v>
      </c>
      <c r="AB31" s="355" t="s">
        <v>227</v>
      </c>
      <c r="AC31" s="355"/>
      <c r="AD31" s="355"/>
      <c r="AE31" s="355"/>
      <c r="AF31" s="355"/>
    </row>
    <row r="32" spans="1:32">
      <c r="A32" s="4">
        <v>37377</v>
      </c>
      <c r="B32" s="2">
        <f t="shared" si="0"/>
        <v>5</v>
      </c>
      <c r="C32" s="2">
        <f t="shared" si="1"/>
        <v>2002</v>
      </c>
      <c r="D32" s="3" t="s">
        <v>75</v>
      </c>
      <c r="E32" s="5">
        <v>1535.8121859999999</v>
      </c>
      <c r="F32" s="5">
        <v>32.804133</v>
      </c>
      <c r="G32" s="5"/>
      <c r="H32" s="5">
        <v>1632.47</v>
      </c>
      <c r="I32" s="5">
        <v>3201.086319</v>
      </c>
      <c r="J32" s="5">
        <v>3424.53</v>
      </c>
      <c r="K32" s="5">
        <v>6625.6163190000007</v>
      </c>
      <c r="L32" s="5">
        <v>215.31214000000003</v>
      </c>
      <c r="M32" s="5">
        <v>116.821714</v>
      </c>
      <c r="N32" s="5">
        <v>131.03</v>
      </c>
      <c r="O32" s="5">
        <v>2031.7801729999999</v>
      </c>
      <c r="P32" s="5">
        <v>1.5755081979530667</v>
      </c>
      <c r="Q32" s="5">
        <v>3.2609907346507021</v>
      </c>
      <c r="R32" s="6">
        <f>+VLOOKUP(YEAR(A32),PIB!$A$1:$C$22,3,0)</f>
        <v>28548.945</v>
      </c>
      <c r="S32" s="8">
        <f t="shared" si="2"/>
        <v>0.11212625611909652</v>
      </c>
      <c r="T32" s="8">
        <f t="shared" si="3"/>
        <v>0.23207920008953048</v>
      </c>
      <c r="U32" s="8">
        <f t="shared" si="4"/>
        <v>5.3795759738232002E-2</v>
      </c>
      <c r="V32" s="8">
        <f t="shared" si="6"/>
        <v>0.29764272347310405</v>
      </c>
      <c r="W32" s="8">
        <f t="shared" si="7"/>
        <v>0.23199957020695616</v>
      </c>
      <c r="X32" s="8">
        <f t="shared" si="5"/>
        <v>0.30854122590834177</v>
      </c>
      <c r="Y32" s="8">
        <f t="shared" si="8"/>
        <v>0.16677157781628194</v>
      </c>
    </row>
    <row r="33" spans="1:28">
      <c r="A33" s="4">
        <v>37408</v>
      </c>
      <c r="B33" s="2">
        <f t="shared" si="0"/>
        <v>6</v>
      </c>
      <c r="C33" s="2">
        <f t="shared" si="1"/>
        <v>2002</v>
      </c>
      <c r="D33" s="3" t="s">
        <v>75</v>
      </c>
      <c r="E33" s="5">
        <v>1645.7582109999998</v>
      </c>
      <c r="F33" s="5">
        <v>33.979494000000003</v>
      </c>
      <c r="G33" s="5"/>
      <c r="H33" s="5">
        <v>1609.82</v>
      </c>
      <c r="I33" s="5">
        <v>3289.5577049999997</v>
      </c>
      <c r="J33" s="5">
        <v>3506.82</v>
      </c>
      <c r="K33" s="5">
        <v>6796.3777049999999</v>
      </c>
      <c r="L33" s="5">
        <v>228.16583899999998</v>
      </c>
      <c r="M33" s="5">
        <v>43.035688999999998</v>
      </c>
      <c r="N33" s="5">
        <v>144.36000000000001</v>
      </c>
      <c r="O33" s="5">
        <v>2095.2992329999997</v>
      </c>
      <c r="P33" s="5">
        <v>1.5699703666144569</v>
      </c>
      <c r="Q33" s="5">
        <v>3.243631075676531</v>
      </c>
      <c r="R33" s="6">
        <f>+VLOOKUP(YEAR(A33),PIB!$A$1:$C$22,3,0)</f>
        <v>28548.945</v>
      </c>
      <c r="S33" s="8">
        <f t="shared" si="2"/>
        <v>0.11522519326020628</v>
      </c>
      <c r="T33" s="8">
        <f t="shared" si="3"/>
        <v>0.23806055547761923</v>
      </c>
      <c r="U33" s="8">
        <f t="shared" si="4"/>
        <v>5.764690117270533E-2</v>
      </c>
      <c r="V33" s="8">
        <f t="shared" si="6"/>
        <v>0.3407822531394471</v>
      </c>
      <c r="W33" s="8">
        <f t="shared" si="7"/>
        <v>0.25779615712624593</v>
      </c>
      <c r="X33" s="8">
        <f t="shared" si="5"/>
        <v>0.37807069357275846</v>
      </c>
      <c r="Y33" s="8">
        <f t="shared" si="8"/>
        <v>0.16677157781628194</v>
      </c>
    </row>
    <row r="34" spans="1:28">
      <c r="A34" s="4">
        <v>37438</v>
      </c>
      <c r="B34" s="2">
        <f t="shared" si="0"/>
        <v>7</v>
      </c>
      <c r="C34" s="2">
        <f t="shared" si="1"/>
        <v>2002</v>
      </c>
      <c r="D34" s="3" t="s">
        <v>76</v>
      </c>
      <c r="E34" s="5">
        <v>1604.1539</v>
      </c>
      <c r="F34" s="5">
        <v>35.159999999999997</v>
      </c>
      <c r="G34" s="5"/>
      <c r="H34" s="5">
        <v>1660.94</v>
      </c>
      <c r="I34" s="5">
        <v>3300.2539000000002</v>
      </c>
      <c r="J34" s="5">
        <v>3666.01</v>
      </c>
      <c r="K34" s="5">
        <v>6966.2638999999999</v>
      </c>
      <c r="L34" s="5">
        <v>230.381122</v>
      </c>
      <c r="M34" s="5">
        <v>115.1</v>
      </c>
      <c r="N34" s="5">
        <v>160.38</v>
      </c>
      <c r="O34" s="5">
        <v>2145.1750219999999</v>
      </c>
      <c r="P34" s="5">
        <v>1.5384543760551024</v>
      </c>
      <c r="Q34" s="5">
        <v>3.2474105042977701</v>
      </c>
      <c r="R34" s="6">
        <f>+VLOOKUP(YEAR(A34),PIB!$A$1:$C$22,3,0)</f>
        <v>28548.945</v>
      </c>
      <c r="S34" s="8">
        <f t="shared" si="2"/>
        <v>0.11559985491582965</v>
      </c>
      <c r="T34" s="8">
        <f t="shared" si="3"/>
        <v>0.24401125505688565</v>
      </c>
      <c r="U34" s="8">
        <f t="shared" si="4"/>
        <v>5.6189603503737182E-2</v>
      </c>
      <c r="V34" s="8">
        <f t="shared" si="6"/>
        <v>0.34865473866512287</v>
      </c>
      <c r="W34" s="8">
        <f t="shared" si="7"/>
        <v>0.27903942013200811</v>
      </c>
      <c r="X34" s="8">
        <f t="shared" si="5"/>
        <v>0.20003942394656948</v>
      </c>
      <c r="Y34" s="8">
        <f t="shared" si="8"/>
        <v>0.16677157781628194</v>
      </c>
    </row>
    <row r="35" spans="1:28">
      <c r="A35" s="4">
        <v>37469</v>
      </c>
      <c r="B35" s="2">
        <f t="shared" si="0"/>
        <v>8</v>
      </c>
      <c r="C35" s="2">
        <f t="shared" si="1"/>
        <v>2002</v>
      </c>
      <c r="D35" s="3" t="s">
        <v>76</v>
      </c>
      <c r="E35" s="5">
        <v>1651.3457269999999</v>
      </c>
      <c r="F35" s="5">
        <v>35.753481000000001</v>
      </c>
      <c r="G35" s="5"/>
      <c r="H35" s="5">
        <v>1650.51</v>
      </c>
      <c r="I35" s="5">
        <v>3337.6092079999999</v>
      </c>
      <c r="J35" s="5">
        <v>3728.51</v>
      </c>
      <c r="K35" s="5">
        <v>7066.1192080000001</v>
      </c>
      <c r="L35" s="5">
        <v>260.88990800000005</v>
      </c>
      <c r="M35" s="5">
        <v>88.141172999999995</v>
      </c>
      <c r="N35" s="5">
        <v>134.77000000000001</v>
      </c>
      <c r="O35" s="5">
        <v>2170.9002890000002</v>
      </c>
      <c r="P35" s="5">
        <v>1.5374309105359374</v>
      </c>
      <c r="Q35" s="5">
        <v>3.2549257300319976</v>
      </c>
      <c r="R35" s="6">
        <f>+VLOOKUP(YEAR(A35),PIB!$A$1:$C$22,3,0)</f>
        <v>28548.945</v>
      </c>
      <c r="S35" s="8">
        <f t="shared" si="2"/>
        <v>0.11690832035999929</v>
      </c>
      <c r="T35" s="8">
        <f t="shared" si="3"/>
        <v>0.24750894325517109</v>
      </c>
      <c r="U35" s="8">
        <f t="shared" si="4"/>
        <v>5.7842618247364301E-2</v>
      </c>
      <c r="V35" s="8">
        <f t="shared" si="6"/>
        <v>0.27447988907901011</v>
      </c>
      <c r="W35" s="8">
        <f t="shared" si="7"/>
        <v>0.25184344532117686</v>
      </c>
      <c r="X35" s="8">
        <f t="shared" si="5"/>
        <v>0.20683206548707922</v>
      </c>
      <c r="Y35" s="8">
        <f t="shared" si="8"/>
        <v>0.16677157781628194</v>
      </c>
    </row>
    <row r="36" spans="1:28">
      <c r="A36" s="4">
        <v>37500</v>
      </c>
      <c r="B36" s="2">
        <f t="shared" si="0"/>
        <v>9</v>
      </c>
      <c r="C36" s="2">
        <f t="shared" si="1"/>
        <v>2002</v>
      </c>
      <c r="D36" s="3" t="s">
        <v>76</v>
      </c>
      <c r="E36" s="5">
        <v>1630.9468999999999</v>
      </c>
      <c r="F36" s="5">
        <v>36.81</v>
      </c>
      <c r="G36" s="5"/>
      <c r="H36" s="5">
        <v>1710.87</v>
      </c>
      <c r="I36" s="5">
        <v>3378.6268999999998</v>
      </c>
      <c r="J36" s="5">
        <v>3724.51</v>
      </c>
      <c r="K36" s="5">
        <v>7103.1368999999995</v>
      </c>
      <c r="L36" s="5">
        <v>187.81</v>
      </c>
      <c r="M36" s="5">
        <v>102.35</v>
      </c>
      <c r="N36" s="5">
        <v>158.41999999999999</v>
      </c>
      <c r="O36" s="5">
        <v>2116.3368999999998</v>
      </c>
      <c r="P36" s="5">
        <v>1.5964504044701011</v>
      </c>
      <c r="Q36" s="5">
        <v>3.3563356098927351</v>
      </c>
      <c r="R36" s="6">
        <f>+VLOOKUP(YEAR(A36),PIB!$A$1:$C$22,3,0)</f>
        <v>28548.945</v>
      </c>
      <c r="S36" s="8">
        <f t="shared" si="2"/>
        <v>0.11834507019436269</v>
      </c>
      <c r="T36" s="8">
        <f t="shared" si="3"/>
        <v>0.24880558283327106</v>
      </c>
      <c r="U36" s="8">
        <f t="shared" si="4"/>
        <v>5.7128097027753566E-2</v>
      </c>
      <c r="V36" s="8">
        <f t="shared" si="6"/>
        <v>0.2777351524885685</v>
      </c>
      <c r="W36" s="8">
        <f t="shared" si="7"/>
        <v>0.23832144866347371</v>
      </c>
      <c r="X36" s="8">
        <f t="shared" si="5"/>
        <v>0.20031035398900965</v>
      </c>
      <c r="Y36" s="8">
        <f t="shared" si="8"/>
        <v>0.16677157781628194</v>
      </c>
    </row>
    <row r="37" spans="1:28">
      <c r="A37" s="4">
        <v>37530</v>
      </c>
      <c r="B37" s="2">
        <f t="shared" si="0"/>
        <v>10</v>
      </c>
      <c r="C37" s="2">
        <f t="shared" si="1"/>
        <v>2002</v>
      </c>
      <c r="D37" s="3" t="s">
        <v>77</v>
      </c>
      <c r="E37" s="5">
        <v>1726.9380739999997</v>
      </c>
      <c r="F37" s="5">
        <v>36.785586000000002</v>
      </c>
      <c r="G37" s="5"/>
      <c r="H37" s="5">
        <v>1686.82</v>
      </c>
      <c r="I37" s="5">
        <v>3450.5436599999994</v>
      </c>
      <c r="J37" s="5">
        <v>3747.89</v>
      </c>
      <c r="K37" s="5">
        <v>7198.4336599999988</v>
      </c>
      <c r="L37" s="5">
        <v>214.59372500000001</v>
      </c>
      <c r="M37" s="5">
        <v>43.598826000000003</v>
      </c>
      <c r="N37" s="5">
        <v>131.53</v>
      </c>
      <c r="O37" s="5">
        <v>2153.4462109999995</v>
      </c>
      <c r="P37" s="5">
        <v>1.6023356619609572</v>
      </c>
      <c r="Q37" s="5">
        <v>3.34275062141313</v>
      </c>
      <c r="R37" s="6">
        <f>+VLOOKUP(YEAR(A37),PIB!$A$1:$C$22,3,0)</f>
        <v>28548.945</v>
      </c>
      <c r="S37" s="8">
        <f t="shared" si="2"/>
        <v>0.12086413911267122</v>
      </c>
      <c r="T37" s="8">
        <f t="shared" si="3"/>
        <v>0.25214359619943921</v>
      </c>
      <c r="U37" s="8">
        <f t="shared" si="4"/>
        <v>6.0490434024794953E-2</v>
      </c>
      <c r="V37" s="8">
        <f t="shared" si="6"/>
        <v>0.26853279247205797</v>
      </c>
      <c r="W37" s="8">
        <f t="shared" si="7"/>
        <v>0.23234346517255866</v>
      </c>
      <c r="X37" s="8">
        <f t="shared" si="5"/>
        <v>0.27348177683256703</v>
      </c>
      <c r="Y37" s="8">
        <f t="shared" si="8"/>
        <v>0.16677157781628194</v>
      </c>
    </row>
    <row r="38" spans="1:28">
      <c r="A38" s="4">
        <v>37561</v>
      </c>
      <c r="B38" s="2">
        <f t="shared" si="0"/>
        <v>11</v>
      </c>
      <c r="C38" s="2">
        <f t="shared" si="1"/>
        <v>2002</v>
      </c>
      <c r="D38" s="3" t="s">
        <v>77</v>
      </c>
      <c r="E38" s="5">
        <v>1711.3695599999996</v>
      </c>
      <c r="F38" s="5">
        <v>38.251845000000003</v>
      </c>
      <c r="G38" s="5"/>
      <c r="H38" s="5">
        <v>1685.71</v>
      </c>
      <c r="I38" s="5">
        <v>3435.3314049999999</v>
      </c>
      <c r="J38" s="5">
        <v>3725.16</v>
      </c>
      <c r="K38" s="5">
        <v>7160.4914049999998</v>
      </c>
      <c r="L38" s="5">
        <v>248.60927699999999</v>
      </c>
      <c r="M38" s="5">
        <v>98.843081999999995</v>
      </c>
      <c r="N38" s="5">
        <v>151.34</v>
      </c>
      <c r="O38" s="5">
        <v>2248.4137639999999</v>
      </c>
      <c r="P38" s="5">
        <v>1.5278911115045104</v>
      </c>
      <c r="Q38" s="5">
        <v>3.1846858081233487</v>
      </c>
      <c r="R38" s="6">
        <f>+VLOOKUP(YEAR(A38),PIB!$A$1:$C$22,3,0)</f>
        <v>28548.945</v>
      </c>
      <c r="S38" s="8">
        <f t="shared" si="2"/>
        <v>0.12033129087607265</v>
      </c>
      <c r="T38" s="8">
        <f t="shared" si="3"/>
        <v>0.25081457143162383</v>
      </c>
      <c r="U38" s="8">
        <f t="shared" si="4"/>
        <v>5.9945106903249827E-2</v>
      </c>
      <c r="V38" s="8">
        <f t="shared" si="6"/>
        <v>0.21477162104312009</v>
      </c>
      <c r="W38" s="8">
        <f t="shared" si="7"/>
        <v>0.18754976417670499</v>
      </c>
      <c r="X38" s="8">
        <f t="shared" si="5"/>
        <v>0.20345158416277531</v>
      </c>
      <c r="Y38" s="8">
        <f t="shared" si="8"/>
        <v>0.16677157781628194</v>
      </c>
    </row>
    <row r="39" spans="1:28">
      <c r="A39" s="4">
        <v>37591</v>
      </c>
      <c r="B39" s="2">
        <f t="shared" si="0"/>
        <v>12</v>
      </c>
      <c r="C39" s="2">
        <f t="shared" si="1"/>
        <v>2002</v>
      </c>
      <c r="D39" s="3" t="s">
        <v>77</v>
      </c>
      <c r="E39" s="5">
        <v>1839.7847059999997</v>
      </c>
      <c r="F39" s="5">
        <v>39.633884000000002</v>
      </c>
      <c r="G39" s="5"/>
      <c r="H39" s="5">
        <v>1823.59</v>
      </c>
      <c r="I39" s="5">
        <v>3703.0085899999995</v>
      </c>
      <c r="J39" s="5">
        <v>3749.65</v>
      </c>
      <c r="K39" s="5">
        <v>7452.6585899999991</v>
      </c>
      <c r="L39" s="5">
        <v>264.08578900000003</v>
      </c>
      <c r="M39" s="5">
        <v>81.982935999999995</v>
      </c>
      <c r="N39" s="5">
        <v>206.4</v>
      </c>
      <c r="O39" s="5">
        <v>2431.8873149999999</v>
      </c>
      <c r="P39" s="5">
        <v>1.5226892163792547</v>
      </c>
      <c r="Q39" s="5">
        <v>3.0645575327572279</v>
      </c>
      <c r="R39" s="6">
        <f>+VLOOKUP(YEAR(A39),PIB!$A$1:$C$22,3,0)</f>
        <v>28548.945</v>
      </c>
      <c r="S39" s="8">
        <f t="shared" si="2"/>
        <v>0.12970737062262719</v>
      </c>
      <c r="T39" s="8">
        <f t="shared" si="3"/>
        <v>0.2610484762221511</v>
      </c>
      <c r="U39" s="8">
        <f t="shared" si="4"/>
        <v>6.4443176656790641E-2</v>
      </c>
      <c r="V39" s="8">
        <f t="shared" si="6"/>
        <v>0.24904920313333312</v>
      </c>
      <c r="W39" s="8">
        <f t="shared" si="7"/>
        <v>0.21040877488107834</v>
      </c>
      <c r="X39" s="8">
        <f t="shared" si="5"/>
        <v>0.21721436872705646</v>
      </c>
      <c r="Y39" s="8">
        <f t="shared" si="8"/>
        <v>0.16677157781628194</v>
      </c>
    </row>
    <row r="40" spans="1:28">
      <c r="A40" s="4">
        <v>37622</v>
      </c>
      <c r="B40" s="2">
        <f t="shared" si="0"/>
        <v>1</v>
      </c>
      <c r="C40" s="2">
        <f t="shared" si="1"/>
        <v>2003</v>
      </c>
      <c r="D40" s="3" t="s">
        <v>78</v>
      </c>
      <c r="E40" s="5">
        <v>1800.3638419999997</v>
      </c>
      <c r="F40" s="5">
        <v>40.058401000000003</v>
      </c>
      <c r="G40" s="5"/>
      <c r="H40" s="5">
        <v>1703.96</v>
      </c>
      <c r="I40" s="5">
        <v>3544.382243</v>
      </c>
      <c r="J40" s="5">
        <v>3727.02</v>
      </c>
      <c r="K40" s="5">
        <v>7271.4022430000005</v>
      </c>
      <c r="L40" s="5">
        <v>207.839744</v>
      </c>
      <c r="M40" s="5">
        <v>80.187799999999996</v>
      </c>
      <c r="N40" s="5">
        <v>146.06</v>
      </c>
      <c r="O40" s="5">
        <v>2274.509787</v>
      </c>
      <c r="P40" s="5">
        <v>1.558305997739811</v>
      </c>
      <c r="Q40" s="5">
        <v>3.1969096306201124</v>
      </c>
      <c r="R40" s="6">
        <f>+VLOOKUP(YEAR(A40),PIB!$A$1:$C$22,3,0)</f>
        <v>32432.858</v>
      </c>
      <c r="S40" s="8">
        <f t="shared" si="2"/>
        <v>0.10928368517507769</v>
      </c>
      <c r="T40" s="8">
        <f t="shared" si="3"/>
        <v>0.22419862729951212</v>
      </c>
      <c r="U40" s="8">
        <f t="shared" si="4"/>
        <v>5.5510490071519439E-2</v>
      </c>
      <c r="V40" s="8">
        <f t="shared" si="6"/>
        <v>0.18168758796111439</v>
      </c>
      <c r="W40" s="8">
        <f t="shared" si="7"/>
        <v>0.15227145689352817</v>
      </c>
      <c r="X40" s="8">
        <f t="shared" si="5"/>
        <v>0.26664844614020988</v>
      </c>
      <c r="Y40" s="8">
        <f t="shared" si="8"/>
        <v>0.13604401143369738</v>
      </c>
    </row>
    <row r="41" spans="1:28">
      <c r="A41" s="4">
        <v>37653</v>
      </c>
      <c r="B41" s="2">
        <f t="shared" si="0"/>
        <v>2</v>
      </c>
      <c r="C41" s="2">
        <f t="shared" si="1"/>
        <v>2003</v>
      </c>
      <c r="D41" s="3" t="s">
        <v>78</v>
      </c>
      <c r="E41" s="5">
        <v>1819.2292215199998</v>
      </c>
      <c r="F41" s="5">
        <v>40.524760000000001</v>
      </c>
      <c r="G41" s="5"/>
      <c r="H41" s="5">
        <v>1505.16918923</v>
      </c>
      <c r="I41" s="5">
        <v>3364.9231707499998</v>
      </c>
      <c r="J41" s="5">
        <v>2739.3257883899996</v>
      </c>
      <c r="K41" s="5">
        <v>6104.248959139999</v>
      </c>
      <c r="L41" s="5">
        <v>233.840304</v>
      </c>
      <c r="M41" s="5">
        <v>62.193147000000003</v>
      </c>
      <c r="N41" s="5">
        <v>167.06927347999999</v>
      </c>
      <c r="O41" s="5">
        <v>2322.8567059999996</v>
      </c>
      <c r="P41" s="5">
        <v>1.4486141835862347</v>
      </c>
      <c r="Q41" s="5">
        <v>2.6279059501916602</v>
      </c>
      <c r="R41" s="6">
        <f>+VLOOKUP(YEAR(A41),PIB!$A$1:$C$22,3,0)</f>
        <v>32432.858</v>
      </c>
      <c r="S41" s="8">
        <f t="shared" si="2"/>
        <v>0.10375043638614888</v>
      </c>
      <c r="T41" s="8">
        <f t="shared" si="3"/>
        <v>0.18821187325335309</v>
      </c>
      <c r="U41" s="8">
        <f t="shared" si="4"/>
        <v>5.6092164974175254E-2</v>
      </c>
      <c r="V41" s="8">
        <f t="shared" si="6"/>
        <v>0.12824255642706639</v>
      </c>
      <c r="W41" s="8">
        <f t="shared" si="7"/>
        <v>-3.6412103048375166E-2</v>
      </c>
      <c r="X41" s="8">
        <f t="shared" si="5"/>
        <v>0.27854893689105498</v>
      </c>
      <c r="Y41" s="8">
        <f t="shared" si="8"/>
        <v>0.13604401143369738</v>
      </c>
    </row>
    <row r="42" spans="1:28">
      <c r="A42" s="4">
        <v>37681</v>
      </c>
      <c r="B42" s="2">
        <f t="shared" si="0"/>
        <v>3</v>
      </c>
      <c r="C42" s="2">
        <f t="shared" si="1"/>
        <v>2003</v>
      </c>
      <c r="D42" s="3" t="s">
        <v>78</v>
      </c>
      <c r="E42" s="5">
        <v>1793.4282624099999</v>
      </c>
      <c r="F42" s="5">
        <v>41.348624000000001</v>
      </c>
      <c r="G42" s="5"/>
      <c r="H42" s="5">
        <v>1594.1461018700002</v>
      </c>
      <c r="I42" s="5">
        <v>3428.92298828</v>
      </c>
      <c r="J42" s="5">
        <v>2785.0514317393358</v>
      </c>
      <c r="K42" s="5">
        <v>6213.9744200193363</v>
      </c>
      <c r="L42" s="5">
        <v>199.68068200000002</v>
      </c>
      <c r="M42" s="5">
        <v>60.096311</v>
      </c>
      <c r="N42" s="5">
        <v>179.95606859</v>
      </c>
      <c r="O42" s="5">
        <v>2274.5099479999999</v>
      </c>
      <c r="P42" s="5">
        <v>1.5075436321107707</v>
      </c>
      <c r="Q42" s="5">
        <v>2.7320058219500636</v>
      </c>
      <c r="R42" s="6">
        <f>+VLOOKUP(YEAR(A42),PIB!$A$1:$C$22,3,0)</f>
        <v>32432.858</v>
      </c>
      <c r="S42" s="8">
        <f t="shared" si="2"/>
        <v>0.10572373820031525</v>
      </c>
      <c r="T42" s="8">
        <f t="shared" si="3"/>
        <v>0.19159503057113672</v>
      </c>
      <c r="U42" s="8">
        <f t="shared" si="4"/>
        <v>5.5296645840153834E-2</v>
      </c>
      <c r="V42" s="8">
        <f t="shared" si="6"/>
        <v>0.11168154809253017</v>
      </c>
      <c r="W42" s="8">
        <f t="shared" si="7"/>
        <v>-4.072871091523933E-2</v>
      </c>
      <c r="X42" s="8">
        <f t="shared" si="5"/>
        <v>0.18770631206711563</v>
      </c>
      <c r="Y42" s="8">
        <f t="shared" si="8"/>
        <v>0.13604401143369738</v>
      </c>
    </row>
    <row r="43" spans="1:28">
      <c r="A43" s="4">
        <v>37712</v>
      </c>
      <c r="B43" s="2">
        <f t="shared" si="0"/>
        <v>4</v>
      </c>
      <c r="C43" s="2">
        <f t="shared" si="1"/>
        <v>2003</v>
      </c>
      <c r="D43" s="3" t="s">
        <v>75</v>
      </c>
      <c r="E43" s="5">
        <v>1820.852893</v>
      </c>
      <c r="F43" s="5">
        <v>43.228642000000001</v>
      </c>
      <c r="G43" s="5"/>
      <c r="H43" s="5">
        <v>1554.8200000000002</v>
      </c>
      <c r="I43" s="5">
        <v>3418.901535</v>
      </c>
      <c r="J43" s="5">
        <v>2841.7200000000003</v>
      </c>
      <c r="K43" s="5">
        <v>6260.6215350000002</v>
      </c>
      <c r="L43" s="5">
        <v>222.62166499999998</v>
      </c>
      <c r="M43" s="5">
        <v>81.789749</v>
      </c>
      <c r="N43" s="5">
        <v>188.57</v>
      </c>
      <c r="O43" s="5">
        <v>2357.0629490000001</v>
      </c>
      <c r="P43" s="5">
        <v>1.4504922477571047</v>
      </c>
      <c r="Q43" s="5">
        <v>2.6561113005726518</v>
      </c>
      <c r="R43" s="6">
        <f>+VLOOKUP(YEAR(A43),PIB!$A$1:$C$22,3,0)</f>
        <v>32432.858</v>
      </c>
      <c r="S43" s="8">
        <f t="shared" si="2"/>
        <v>0.10541474744532227</v>
      </c>
      <c r="T43" s="8">
        <f t="shared" si="3"/>
        <v>0.19303329774391145</v>
      </c>
      <c r="U43" s="8">
        <f t="shared" si="4"/>
        <v>5.6142227521237875E-2</v>
      </c>
      <c r="V43" s="8">
        <f t="shared" si="6"/>
        <v>8.6685645134990663E-2</v>
      </c>
      <c r="W43" s="8">
        <f t="shared" si="7"/>
        <v>-3.7500237416739579E-2</v>
      </c>
      <c r="X43" s="8">
        <f t="shared" si="5"/>
        <v>0.21263066326872671</v>
      </c>
      <c r="Y43" s="8">
        <f t="shared" si="8"/>
        <v>0.13604401143369738</v>
      </c>
    </row>
    <row r="44" spans="1:28">
      <c r="A44" s="4">
        <v>37742</v>
      </c>
      <c r="B44" s="2">
        <f t="shared" si="0"/>
        <v>5</v>
      </c>
      <c r="C44" s="2">
        <f t="shared" si="1"/>
        <v>2003</v>
      </c>
      <c r="D44" s="3" t="s">
        <v>75</v>
      </c>
      <c r="E44" s="5">
        <v>1898.9424319999998</v>
      </c>
      <c r="F44" s="5">
        <v>43.535169000000003</v>
      </c>
      <c r="G44" s="5"/>
      <c r="H44" s="5">
        <v>1593.15</v>
      </c>
      <c r="I44" s="5">
        <v>3535.6276010000001</v>
      </c>
      <c r="J44" s="5">
        <v>2894.5200000000004</v>
      </c>
      <c r="K44" s="5">
        <v>6430.1476010000006</v>
      </c>
      <c r="L44" s="5">
        <v>243.47795499999998</v>
      </c>
      <c r="M44" s="5">
        <v>18.856210000000001</v>
      </c>
      <c r="N44" s="5">
        <v>152.01</v>
      </c>
      <c r="O44" s="5">
        <v>2356.821766</v>
      </c>
      <c r="P44" s="5">
        <v>1.500167578221526</v>
      </c>
      <c r="Q44" s="5">
        <v>2.7283130586125113</v>
      </c>
      <c r="R44" s="6">
        <f>+VLOOKUP(YEAR(A44),PIB!$A$1:$C$22,3,0)</f>
        <v>32432.858</v>
      </c>
      <c r="S44" s="8">
        <f t="shared" si="2"/>
        <v>0.10901375392202563</v>
      </c>
      <c r="T44" s="8">
        <f t="shared" si="3"/>
        <v>0.19826028285882177</v>
      </c>
      <c r="U44" s="8">
        <f t="shared" si="4"/>
        <v>5.8549956713651319E-2</v>
      </c>
      <c r="V44" s="8">
        <f t="shared" si="6"/>
        <v>0.10450867257603624</v>
      </c>
      <c r="W44" s="8">
        <f t="shared" si="7"/>
        <v>-2.950196760404955E-2</v>
      </c>
      <c r="X44" s="8">
        <f t="shared" si="5"/>
        <v>0.23644183143628217</v>
      </c>
      <c r="Y44" s="8">
        <f t="shared" si="8"/>
        <v>0.13604401143369738</v>
      </c>
    </row>
    <row r="45" spans="1:28">
      <c r="A45" s="4">
        <v>37773</v>
      </c>
      <c r="B45" s="2">
        <f t="shared" si="0"/>
        <v>6</v>
      </c>
      <c r="C45" s="2">
        <f t="shared" si="1"/>
        <v>2003</v>
      </c>
      <c r="D45" s="3" t="s">
        <v>75</v>
      </c>
      <c r="E45" s="5">
        <v>1938.4918589999997</v>
      </c>
      <c r="F45" s="5">
        <v>44.453142999999997</v>
      </c>
      <c r="G45" s="5"/>
      <c r="H45" s="5">
        <v>1565.5900000000001</v>
      </c>
      <c r="I45" s="5">
        <v>3548.5350019999996</v>
      </c>
      <c r="J45" s="5">
        <v>2862.3099999999995</v>
      </c>
      <c r="K45" s="5">
        <v>6410.8450019999991</v>
      </c>
      <c r="L45" s="5">
        <v>183.12961499999997</v>
      </c>
      <c r="M45" s="5">
        <v>109.31478300000001</v>
      </c>
      <c r="N45" s="5">
        <v>201.04</v>
      </c>
      <c r="O45" s="5">
        <v>2476.4293999999995</v>
      </c>
      <c r="P45" s="5">
        <v>1.432923951718551</v>
      </c>
      <c r="Q45" s="5">
        <v>2.5887453129089812</v>
      </c>
      <c r="R45" s="6">
        <f>+VLOOKUP(YEAR(A45),PIB!$A$1:$C$22,3,0)</f>
        <v>32432.858</v>
      </c>
      <c r="S45" s="8">
        <f t="shared" si="2"/>
        <v>0.10941172689745689</v>
      </c>
      <c r="T45" s="8">
        <f t="shared" si="3"/>
        <v>0.19766512719908924</v>
      </c>
      <c r="U45" s="8">
        <f t="shared" si="4"/>
        <v>5.9769381378600668E-2</v>
      </c>
      <c r="V45" s="8">
        <f t="shared" si="6"/>
        <v>7.8727087415540575E-2</v>
      </c>
      <c r="W45" s="8">
        <f t="shared" si="7"/>
        <v>-5.6726203241525219E-2</v>
      </c>
      <c r="X45" s="8">
        <f t="shared" si="5"/>
        <v>0.17787160109146805</v>
      </c>
      <c r="Y45" s="8">
        <f t="shared" si="8"/>
        <v>0.13604401143369738</v>
      </c>
    </row>
    <row r="46" spans="1:28">
      <c r="A46" s="4">
        <v>37803</v>
      </c>
      <c r="B46" s="2">
        <f t="shared" si="0"/>
        <v>7</v>
      </c>
      <c r="C46" s="2">
        <f t="shared" si="1"/>
        <v>2003</v>
      </c>
      <c r="D46" s="3" t="s">
        <v>76</v>
      </c>
      <c r="E46" s="5">
        <v>1931.6936799999999</v>
      </c>
      <c r="F46" s="5">
        <v>45.475693999999997</v>
      </c>
      <c r="G46" s="5"/>
      <c r="H46" s="5">
        <v>1607.81</v>
      </c>
      <c r="I46" s="5">
        <v>3584.9793739999996</v>
      </c>
      <c r="J46" s="5">
        <v>2917.03</v>
      </c>
      <c r="K46" s="5">
        <v>6502.0093739999993</v>
      </c>
      <c r="L46" s="5">
        <v>254.507768</v>
      </c>
      <c r="M46" s="5">
        <v>59.938961999999997</v>
      </c>
      <c r="N46" s="5">
        <v>205.98</v>
      </c>
      <c r="O46" s="5">
        <v>2497.5961040000002</v>
      </c>
      <c r="P46" s="5">
        <v>1.4353719435494441</v>
      </c>
      <c r="Q46" s="5">
        <v>2.6033069812956429</v>
      </c>
      <c r="R46" s="6">
        <f>+VLOOKUP(YEAR(A46),PIB!$A$1:$C$22,3,0)</f>
        <v>32432.858</v>
      </c>
      <c r="S46" s="8">
        <f t="shared" si="2"/>
        <v>0.11053541362281423</v>
      </c>
      <c r="T46" s="8">
        <f t="shared" si="3"/>
        <v>0.20047599178586109</v>
      </c>
      <c r="U46" s="8">
        <f t="shared" si="4"/>
        <v>5.9559773609837281E-2</v>
      </c>
      <c r="V46" s="8">
        <f t="shared" si="6"/>
        <v>8.6273808812103558E-2</v>
      </c>
      <c r="W46" s="8">
        <f t="shared" si="7"/>
        <v>-6.6643258519103798E-2</v>
      </c>
      <c r="X46" s="8">
        <f t="shared" si="5"/>
        <v>0.20418226705056153</v>
      </c>
      <c r="Y46" s="8">
        <f t="shared" si="8"/>
        <v>0.13604401143369738</v>
      </c>
    </row>
    <row r="47" spans="1:28">
      <c r="A47" s="4">
        <v>37834</v>
      </c>
      <c r="B47" s="2">
        <f t="shared" si="0"/>
        <v>8</v>
      </c>
      <c r="C47" s="2">
        <f t="shared" si="1"/>
        <v>2003</v>
      </c>
      <c r="D47" s="3" t="s">
        <v>76</v>
      </c>
      <c r="E47" s="5">
        <v>1931.009877</v>
      </c>
      <c r="F47" s="5">
        <v>46.070386999999997</v>
      </c>
      <c r="G47" s="5"/>
      <c r="H47" s="5">
        <v>1608.8</v>
      </c>
      <c r="I47" s="5">
        <v>3585.8802639999999</v>
      </c>
      <c r="J47" s="5">
        <v>2982.89</v>
      </c>
      <c r="K47" s="5">
        <v>6568.7702639999998</v>
      </c>
      <c r="L47" s="5">
        <v>293.20639399999999</v>
      </c>
      <c r="M47" s="5">
        <v>85.832764999999995</v>
      </c>
      <c r="N47" s="5">
        <v>187.70999999999998</v>
      </c>
      <c r="O47" s="5">
        <v>2543.8294230000001</v>
      </c>
      <c r="P47" s="5">
        <v>1.409638646199431</v>
      </c>
      <c r="Q47" s="5">
        <v>2.5822369238316649</v>
      </c>
      <c r="R47" s="6">
        <f>+VLOOKUP(YEAR(A47),PIB!$A$1:$C$22,3,0)</f>
        <v>32432.858</v>
      </c>
      <c r="S47" s="8">
        <f t="shared" si="2"/>
        <v>0.11056319069999936</v>
      </c>
      <c r="T47" s="8">
        <f t="shared" si="3"/>
        <v>0.20253442555077938</v>
      </c>
      <c r="U47" s="8">
        <f t="shared" si="4"/>
        <v>5.9538689960656567E-2</v>
      </c>
      <c r="V47" s="8">
        <f t="shared" si="6"/>
        <v>7.4385897367766463E-2</v>
      </c>
      <c r="W47" s="8">
        <f t="shared" si="7"/>
        <v>-7.0385020314534197E-2</v>
      </c>
      <c r="X47" s="8">
        <f t="shared" si="5"/>
        <v>0.16935529939455263</v>
      </c>
      <c r="Y47" s="8">
        <f t="shared" si="8"/>
        <v>0.13604401143369738</v>
      </c>
      <c r="AB47" s="6" t="s">
        <v>225</v>
      </c>
    </row>
    <row r="48" spans="1:28">
      <c r="A48" s="4">
        <v>37865</v>
      </c>
      <c r="B48" s="2">
        <f t="shared" si="0"/>
        <v>9</v>
      </c>
      <c r="C48" s="2">
        <f t="shared" si="1"/>
        <v>2003</v>
      </c>
      <c r="D48" s="3" t="s">
        <v>76</v>
      </c>
      <c r="E48" s="5">
        <v>1897.0806419999999</v>
      </c>
      <c r="F48" s="5">
        <v>46.44</v>
      </c>
      <c r="G48" s="5"/>
      <c r="H48" s="5">
        <v>1617.74</v>
      </c>
      <c r="I48" s="5">
        <v>3561.2606420000002</v>
      </c>
      <c r="J48" s="5">
        <v>3051.1899999999996</v>
      </c>
      <c r="K48" s="5">
        <v>6612.4506419999998</v>
      </c>
      <c r="L48" s="5">
        <v>247.86999999999998</v>
      </c>
      <c r="M48" s="5">
        <v>113</v>
      </c>
      <c r="N48" s="5">
        <v>212.18</v>
      </c>
      <c r="O48" s="5">
        <v>2516.5706419999997</v>
      </c>
      <c r="P48" s="5">
        <v>1.4151244485510455</v>
      </c>
      <c r="Q48" s="5">
        <v>2.6275640872711099</v>
      </c>
      <c r="R48" s="6">
        <f>+VLOOKUP(YEAR(A48),PIB!$A$1:$C$22,3,0)</f>
        <v>32432.858</v>
      </c>
      <c r="S48" s="8">
        <f t="shared" si="2"/>
        <v>0.10980409564892493</v>
      </c>
      <c r="T48" s="8">
        <f t="shared" si="3"/>
        <v>0.20388121953359767</v>
      </c>
      <c r="U48" s="8">
        <f t="shared" si="4"/>
        <v>5.849255227522656E-2</v>
      </c>
      <c r="V48" s="8">
        <f t="shared" si="6"/>
        <v>5.4055611171508922E-2</v>
      </c>
      <c r="W48" s="8">
        <f t="shared" si="7"/>
        <v>-6.9080219754739547E-2</v>
      </c>
      <c r="X48" s="8">
        <f t="shared" si="5"/>
        <v>0.16317744127659828</v>
      </c>
      <c r="Y48" s="8">
        <f t="shared" si="8"/>
        <v>0.13604401143369738</v>
      </c>
    </row>
    <row r="49" spans="1:25">
      <c r="A49" s="4">
        <v>37895</v>
      </c>
      <c r="B49" s="2">
        <f t="shared" si="0"/>
        <v>10</v>
      </c>
      <c r="C49" s="2">
        <f t="shared" si="1"/>
        <v>2003</v>
      </c>
      <c r="D49" s="3" t="s">
        <v>77</v>
      </c>
      <c r="E49" s="5">
        <v>1962.240642</v>
      </c>
      <c r="F49" s="5">
        <v>47.1</v>
      </c>
      <c r="G49" s="5"/>
      <c r="H49" s="5">
        <v>1637.4699999999998</v>
      </c>
      <c r="I49" s="5">
        <v>3646.8106419999995</v>
      </c>
      <c r="J49" s="5">
        <v>3106.6800000000003</v>
      </c>
      <c r="K49" s="5">
        <v>6753.4906419999998</v>
      </c>
      <c r="L49" s="5">
        <v>225.35</v>
      </c>
      <c r="M49" s="5">
        <v>89.67</v>
      </c>
      <c r="N49" s="5">
        <v>172.42</v>
      </c>
      <c r="O49" s="5">
        <v>2496.7806420000002</v>
      </c>
      <c r="P49" s="5">
        <v>1.4606051411383856</v>
      </c>
      <c r="Q49" s="5">
        <v>2.7048794469145836</v>
      </c>
      <c r="R49" s="6">
        <f>+VLOOKUP(YEAR(A49),PIB!$A$1:$C$22,3,0)</f>
        <v>32432.858</v>
      </c>
      <c r="S49" s="8">
        <f t="shared" si="2"/>
        <v>0.11244185270382276</v>
      </c>
      <c r="T49" s="8">
        <f t="shared" si="3"/>
        <v>0.20822989580505052</v>
      </c>
      <c r="U49" s="8">
        <f t="shared" si="4"/>
        <v>6.050162591283198E-2</v>
      </c>
      <c r="V49" s="8">
        <f t="shared" si="6"/>
        <v>5.6880016988395399E-2</v>
      </c>
      <c r="W49" s="8">
        <f t="shared" si="7"/>
        <v>-6.1811088219433485E-2</v>
      </c>
      <c r="X49" s="8">
        <f t="shared" si="5"/>
        <v>0.1362542013188599</v>
      </c>
      <c r="Y49" s="8">
        <f t="shared" si="8"/>
        <v>0.13604401143369738</v>
      </c>
    </row>
    <row r="50" spans="1:25">
      <c r="A50" s="4">
        <v>37926</v>
      </c>
      <c r="B50" s="2">
        <f t="shared" si="0"/>
        <v>11</v>
      </c>
      <c r="C50" s="2">
        <f t="shared" si="1"/>
        <v>2003</v>
      </c>
      <c r="D50" s="3" t="s">
        <v>77</v>
      </c>
      <c r="E50" s="5">
        <v>1954.0524779999998</v>
      </c>
      <c r="F50" s="5">
        <v>48.175237000000003</v>
      </c>
      <c r="G50" s="5"/>
      <c r="H50" s="5">
        <v>1700.71</v>
      </c>
      <c r="I50" s="5">
        <v>3702.937715</v>
      </c>
      <c r="J50" s="5">
        <v>3248.41</v>
      </c>
      <c r="K50" s="5">
        <v>6951.3477149999999</v>
      </c>
      <c r="L50" s="5">
        <v>300.71541300000013</v>
      </c>
      <c r="M50" s="5">
        <v>52.128163999999998</v>
      </c>
      <c r="N50" s="5">
        <v>192.76</v>
      </c>
      <c r="O50" s="5">
        <v>2547.8312919999998</v>
      </c>
      <c r="P50" s="5">
        <v>1.453368488968225</v>
      </c>
      <c r="Q50" s="5">
        <v>2.7283390924770856</v>
      </c>
      <c r="R50" s="6">
        <f>+VLOOKUP(YEAR(A50),PIB!$A$1:$C$22,3,0)</f>
        <v>32432.858</v>
      </c>
      <c r="S50" s="8">
        <f t="shared" si="2"/>
        <v>0.11417241474679783</v>
      </c>
      <c r="T50" s="8">
        <f t="shared" si="3"/>
        <v>0.21433040884031868</v>
      </c>
      <c r="U50" s="8">
        <f t="shared" si="4"/>
        <v>6.0249160835594562E-2</v>
      </c>
      <c r="V50" s="8">
        <f t="shared" si="6"/>
        <v>7.7898251566212551E-2</v>
      </c>
      <c r="W50" s="8">
        <f t="shared" si="7"/>
        <v>-2.9208007966319172E-2</v>
      </c>
      <c r="X50" s="8">
        <f t="shared" si="5"/>
        <v>0.14180626071203473</v>
      </c>
      <c r="Y50" s="8">
        <f t="shared" si="8"/>
        <v>0.13604401143369738</v>
      </c>
    </row>
    <row r="51" spans="1:25">
      <c r="A51" s="4">
        <v>37956</v>
      </c>
      <c r="B51" s="2">
        <f t="shared" si="0"/>
        <v>12</v>
      </c>
      <c r="C51" s="2">
        <f t="shared" si="1"/>
        <v>2003</v>
      </c>
      <c r="D51" s="3" t="s">
        <v>77</v>
      </c>
      <c r="E51" s="5">
        <v>2121.3020799999999</v>
      </c>
      <c r="F51" s="5">
        <v>49.714886</v>
      </c>
      <c r="G51" s="5"/>
      <c r="H51" s="5">
        <v>1765.0900000000001</v>
      </c>
      <c r="I51" s="5">
        <v>3936.1069660000003</v>
      </c>
      <c r="J51" s="5">
        <v>3240.51</v>
      </c>
      <c r="K51" s="5">
        <v>7176.6169660000005</v>
      </c>
      <c r="L51" s="5">
        <v>271.40951599999994</v>
      </c>
      <c r="M51" s="5">
        <v>93.723562000000001</v>
      </c>
      <c r="N51" s="5">
        <v>240.71</v>
      </c>
      <c r="O51" s="5">
        <v>2776.860044</v>
      </c>
      <c r="P51" s="5">
        <v>1.4174668163434456</v>
      </c>
      <c r="Q51" s="5">
        <v>2.584435964465194</v>
      </c>
      <c r="R51" s="6">
        <f>+VLOOKUP(YEAR(A51),PIB!$A$1:$C$22,3,0)</f>
        <v>32432.858</v>
      </c>
      <c r="S51" s="8">
        <f t="shared" si="2"/>
        <v>0.12136170565048569</v>
      </c>
      <c r="T51" s="8">
        <f t="shared" si="3"/>
        <v>0.22127611960685056</v>
      </c>
      <c r="U51" s="8">
        <f t="shared" si="4"/>
        <v>6.5405955898182017E-2</v>
      </c>
      <c r="V51" s="8">
        <f t="shared" si="6"/>
        <v>6.2948375715218274E-2</v>
      </c>
      <c r="W51" s="8">
        <f t="shared" si="7"/>
        <v>-3.7039349202228622E-2</v>
      </c>
      <c r="X51" s="8">
        <f t="shared" si="5"/>
        <v>0.15301647691814235</v>
      </c>
      <c r="Y51" s="8">
        <f t="shared" si="8"/>
        <v>0.13604401143369738</v>
      </c>
    </row>
    <row r="52" spans="1:25">
      <c r="A52" s="4">
        <v>37987</v>
      </c>
      <c r="B52" s="2">
        <f t="shared" si="0"/>
        <v>1</v>
      </c>
      <c r="C52" s="2">
        <f t="shared" si="1"/>
        <v>2004</v>
      </c>
      <c r="D52" s="3" t="s">
        <v>78</v>
      </c>
      <c r="E52" s="5">
        <v>2016.3946429999999</v>
      </c>
      <c r="F52" s="5">
        <v>49.96</v>
      </c>
      <c r="G52" s="5"/>
      <c r="H52" s="5">
        <v>1780.53</v>
      </c>
      <c r="I52" s="5">
        <v>3846.8846429999994</v>
      </c>
      <c r="J52" s="5">
        <v>3323.74</v>
      </c>
      <c r="K52" s="5">
        <v>7170.6246429999992</v>
      </c>
      <c r="L52" s="5">
        <v>303.71999999999997</v>
      </c>
      <c r="M52" s="5">
        <v>84.67</v>
      </c>
      <c r="N52" s="5">
        <v>193.89</v>
      </c>
      <c r="O52" s="5">
        <v>2648.6346429999994</v>
      </c>
      <c r="P52" s="5">
        <v>1.4524029024413845</v>
      </c>
      <c r="Q52" s="5">
        <v>2.7072909666688223</v>
      </c>
      <c r="R52" s="6">
        <f>+VLOOKUP(YEAR(A52),PIB!$A$1:$C$22,3,0)</f>
        <v>36591.661</v>
      </c>
      <c r="S52" s="8">
        <f t="shared" si="2"/>
        <v>0.10513009078762507</v>
      </c>
      <c r="T52" s="8">
        <f t="shared" si="3"/>
        <v>0.19596335468346188</v>
      </c>
      <c r="U52" s="8">
        <f t="shared" si="4"/>
        <v>5.5105305085768032E-2</v>
      </c>
      <c r="V52" s="8">
        <f t="shared" si="6"/>
        <v>8.5347002456472643E-2</v>
      </c>
      <c r="W52" s="8">
        <f t="shared" si="7"/>
        <v>-1.3859445074300147E-2</v>
      </c>
      <c r="X52" s="8">
        <f t="shared" si="5"/>
        <v>0.11999285697718443</v>
      </c>
      <c r="Y52" s="8">
        <f t="shared" si="8"/>
        <v>0.1282280766005881</v>
      </c>
    </row>
    <row r="53" spans="1:25">
      <c r="A53" s="4">
        <v>38018</v>
      </c>
      <c r="B53" s="2">
        <f t="shared" si="0"/>
        <v>2</v>
      </c>
      <c r="C53" s="2">
        <f t="shared" si="1"/>
        <v>2004</v>
      </c>
      <c r="D53" s="3" t="s">
        <v>78</v>
      </c>
      <c r="E53" s="5">
        <v>2007.8146419999998</v>
      </c>
      <c r="F53" s="5">
        <v>51.1</v>
      </c>
      <c r="G53" s="5"/>
      <c r="H53" s="5">
        <v>1808.44</v>
      </c>
      <c r="I53" s="5">
        <v>3867.3546419999998</v>
      </c>
      <c r="J53" s="5">
        <v>3401.8700000000003</v>
      </c>
      <c r="K53" s="5">
        <v>7269.2246420000001</v>
      </c>
      <c r="L53" s="5">
        <v>315.90000000000003</v>
      </c>
      <c r="M53" s="5">
        <v>78.430000000000007</v>
      </c>
      <c r="N53" s="5">
        <v>221.31</v>
      </c>
      <c r="O53" s="5">
        <v>2674.5546419999996</v>
      </c>
      <c r="P53" s="5">
        <v>1.4459807929398065</v>
      </c>
      <c r="Q53" s="5">
        <v>2.7179196595378445</v>
      </c>
      <c r="R53" s="6">
        <f>+VLOOKUP(YEAR(A53),PIB!$A$1:$C$22,3,0)</f>
        <v>36591.661</v>
      </c>
      <c r="S53" s="8">
        <f t="shared" si="2"/>
        <v>0.1056895078362253</v>
      </c>
      <c r="T53" s="8">
        <f t="shared" si="3"/>
        <v>0.198657957669645</v>
      </c>
      <c r="U53" s="8">
        <f t="shared" si="4"/>
        <v>5.4870825404728138E-2</v>
      </c>
      <c r="V53" s="8">
        <f t="shared" si="6"/>
        <v>0.14931439612572617</v>
      </c>
      <c r="W53" s="8">
        <f t="shared" si="7"/>
        <v>0.19084668575249752</v>
      </c>
      <c r="X53" s="8">
        <f t="shared" si="5"/>
        <v>0.10366226435305026</v>
      </c>
      <c r="Y53" s="8">
        <f t="shared" si="8"/>
        <v>0.1282280766005881</v>
      </c>
    </row>
    <row r="54" spans="1:25">
      <c r="A54" s="4">
        <v>38047</v>
      </c>
      <c r="B54" s="2">
        <f t="shared" si="0"/>
        <v>3</v>
      </c>
      <c r="C54" s="2">
        <f t="shared" si="1"/>
        <v>2004</v>
      </c>
      <c r="D54" s="3" t="s">
        <v>78</v>
      </c>
      <c r="E54" s="5">
        <v>1953.4076419999997</v>
      </c>
      <c r="F54" s="5">
        <v>52.67</v>
      </c>
      <c r="G54" s="5"/>
      <c r="H54" s="5">
        <v>1925.67</v>
      </c>
      <c r="I54" s="5">
        <v>3931.7476419999998</v>
      </c>
      <c r="J54" s="5">
        <v>3440.12</v>
      </c>
      <c r="K54" s="5">
        <v>7371.8676419999993</v>
      </c>
      <c r="L54" s="5">
        <v>240.92999999999998</v>
      </c>
      <c r="M54" s="5">
        <v>87.69</v>
      </c>
      <c r="N54" s="5">
        <v>225.68</v>
      </c>
      <c r="O54" s="5">
        <v>2560.3776419999995</v>
      </c>
      <c r="P54" s="5">
        <v>1.5356123946344009</v>
      </c>
      <c r="Q54" s="5">
        <v>2.8792110667868425</v>
      </c>
      <c r="R54" s="6">
        <f>+VLOOKUP(YEAR(A54),PIB!$A$1:$C$22,3,0)</f>
        <v>36591.661</v>
      </c>
      <c r="S54" s="8">
        <f t="shared" si="2"/>
        <v>0.10744928037019144</v>
      </c>
      <c r="T54" s="8">
        <f t="shared" si="3"/>
        <v>0.20146305033816309</v>
      </c>
      <c r="U54" s="8">
        <f t="shared" si="4"/>
        <v>5.338395657961522E-2</v>
      </c>
      <c r="V54" s="8">
        <f t="shared" si="6"/>
        <v>0.14664215423870575</v>
      </c>
      <c r="W54" s="8">
        <f t="shared" si="7"/>
        <v>0.18633697915625791</v>
      </c>
      <c r="X54" s="8">
        <f t="shared" si="5"/>
        <v>8.9203110569374244E-2</v>
      </c>
      <c r="Y54" s="8">
        <f t="shared" si="8"/>
        <v>0.1282280766005881</v>
      </c>
    </row>
    <row r="55" spans="1:25">
      <c r="A55" s="4">
        <v>38078</v>
      </c>
      <c r="B55" s="2">
        <f t="shared" si="0"/>
        <v>4</v>
      </c>
      <c r="C55" s="2">
        <f t="shared" si="1"/>
        <v>2004</v>
      </c>
      <c r="D55" s="3" t="s">
        <v>75</v>
      </c>
      <c r="E55" s="5">
        <v>2032.1136419999996</v>
      </c>
      <c r="F55" s="5">
        <v>53.4</v>
      </c>
      <c r="G55" s="5"/>
      <c r="H55" s="5">
        <v>1851.5900000000001</v>
      </c>
      <c r="I55" s="5">
        <v>3937.1036419999996</v>
      </c>
      <c r="J55" s="5">
        <v>3541.3399999999992</v>
      </c>
      <c r="K55" s="5">
        <v>7478.4436419999984</v>
      </c>
      <c r="L55" s="5">
        <v>236.86</v>
      </c>
      <c r="M55" s="5">
        <v>57.84</v>
      </c>
      <c r="N55" s="5">
        <v>194.08</v>
      </c>
      <c r="O55" s="5">
        <v>2574.2936419999996</v>
      </c>
      <c r="P55" s="5">
        <v>1.5293918214167737</v>
      </c>
      <c r="Q55" s="5">
        <v>2.9050468524600426</v>
      </c>
      <c r="R55" s="6">
        <f>+VLOOKUP(YEAR(A55),PIB!$A$1:$C$22,3,0)</f>
        <v>36591.661</v>
      </c>
      <c r="S55" s="8">
        <f t="shared" si="2"/>
        <v>0.10759565251765968</v>
      </c>
      <c r="T55" s="8">
        <f t="shared" si="3"/>
        <v>0.204375626512281</v>
      </c>
      <c r="U55" s="8">
        <f t="shared" si="4"/>
        <v>5.5534883808636061E-2</v>
      </c>
      <c r="V55" s="8">
        <f t="shared" si="6"/>
        <v>0.15156976639866859</v>
      </c>
      <c r="W55" s="8">
        <f t="shared" si="7"/>
        <v>0.194520959331556</v>
      </c>
      <c r="X55" s="8">
        <f t="shared" si="5"/>
        <v>0.11602296364091802</v>
      </c>
      <c r="Y55" s="8">
        <f t="shared" si="8"/>
        <v>0.1282280766005881</v>
      </c>
    </row>
    <row r="56" spans="1:25">
      <c r="A56" s="4">
        <v>38108</v>
      </c>
      <c r="B56" s="2">
        <f t="shared" si="0"/>
        <v>5</v>
      </c>
      <c r="C56" s="2">
        <f t="shared" si="1"/>
        <v>2004</v>
      </c>
      <c r="D56" s="3" t="s">
        <v>75</v>
      </c>
      <c r="E56" s="5">
        <v>2018.5331009999995</v>
      </c>
      <c r="F56" s="5">
        <v>54.137645999999997</v>
      </c>
      <c r="G56" s="5"/>
      <c r="H56" s="5">
        <v>1944.97</v>
      </c>
      <c r="I56" s="5">
        <v>4017.6407469999995</v>
      </c>
      <c r="J56" s="5">
        <v>3536.06</v>
      </c>
      <c r="K56" s="5">
        <v>7553.700746999999</v>
      </c>
      <c r="L56" s="5">
        <v>270.8374</v>
      </c>
      <c r="M56" s="5">
        <v>108.095541</v>
      </c>
      <c r="N56" s="5">
        <v>214.15</v>
      </c>
      <c r="O56" s="5">
        <v>2665.7536879999998</v>
      </c>
      <c r="P56" s="5">
        <v>1.5071312721372476</v>
      </c>
      <c r="Q56" s="5">
        <v>2.8336079139656807</v>
      </c>
      <c r="R56" s="6">
        <f>+VLOOKUP(YEAR(A56),PIB!$A$1:$C$22,3,0)</f>
        <v>36591.661</v>
      </c>
      <c r="S56" s="8">
        <f t="shared" si="2"/>
        <v>0.10979662133949042</v>
      </c>
      <c r="T56" s="8">
        <f t="shared" si="3"/>
        <v>0.20643230016259712</v>
      </c>
      <c r="U56" s="8">
        <f t="shared" si="4"/>
        <v>5.5163746215292048E-2</v>
      </c>
      <c r="V56" s="8">
        <f t="shared" si="6"/>
        <v>0.13633029277847841</v>
      </c>
      <c r="W56" s="8">
        <f t="shared" si="7"/>
        <v>0.17473209259228617</v>
      </c>
      <c r="X56" s="8">
        <f t="shared" si="5"/>
        <v>6.2977511579455747E-2</v>
      </c>
      <c r="Y56" s="8">
        <f t="shared" si="8"/>
        <v>0.1282280766005881</v>
      </c>
    </row>
    <row r="57" spans="1:25">
      <c r="A57" s="4">
        <v>38139</v>
      </c>
      <c r="B57" s="2">
        <f t="shared" si="0"/>
        <v>6</v>
      </c>
      <c r="C57" s="2">
        <f t="shared" si="1"/>
        <v>2004</v>
      </c>
      <c r="D57" s="3" t="s">
        <v>75</v>
      </c>
      <c r="E57" s="5">
        <v>2033.2657899999995</v>
      </c>
      <c r="F57" s="5">
        <v>54.999547999999997</v>
      </c>
      <c r="G57" s="5"/>
      <c r="H57" s="5">
        <v>1954.4100000000003</v>
      </c>
      <c r="I57" s="5">
        <v>4042.6753379999996</v>
      </c>
      <c r="J57" s="5">
        <v>3581.6400000000003</v>
      </c>
      <c r="K57" s="5">
        <v>7624.3153380000003</v>
      </c>
      <c r="L57" s="5">
        <v>253.10473200000001</v>
      </c>
      <c r="M57" s="5">
        <v>146.106852</v>
      </c>
      <c r="N57" s="5">
        <v>223.9</v>
      </c>
      <c r="O57" s="5">
        <v>2711.376921999999</v>
      </c>
      <c r="P57" s="5">
        <v>1.4910045538847443</v>
      </c>
      <c r="Q57" s="5">
        <v>2.8119717609664021</v>
      </c>
      <c r="R57" s="6">
        <f>+VLOOKUP(YEAR(A57),PIB!$A$1:$C$22,3,0)</f>
        <v>36591.661</v>
      </c>
      <c r="S57" s="8">
        <f t="shared" si="2"/>
        <v>0.11048078243838123</v>
      </c>
      <c r="T57" s="8">
        <f t="shared" si="3"/>
        <v>0.20836210026104035</v>
      </c>
      <c r="U57" s="8">
        <f t="shared" si="4"/>
        <v>5.5566370436149357E-2</v>
      </c>
      <c r="V57" s="8">
        <f t="shared" si="6"/>
        <v>0.13925192670256781</v>
      </c>
      <c r="W57" s="8">
        <f t="shared" si="7"/>
        <v>0.18928399230077053</v>
      </c>
      <c r="X57" s="8">
        <f t="shared" si="5"/>
        <v>4.8890548887262408E-2</v>
      </c>
      <c r="Y57" s="8">
        <f t="shared" si="8"/>
        <v>0.1282280766005881</v>
      </c>
    </row>
    <row r="58" spans="1:25">
      <c r="A58" s="4">
        <v>38169</v>
      </c>
      <c r="B58" s="2">
        <f t="shared" si="0"/>
        <v>7</v>
      </c>
      <c r="C58" s="2">
        <f t="shared" si="1"/>
        <v>2004</v>
      </c>
      <c r="D58" s="3" t="s">
        <v>76</v>
      </c>
      <c r="E58" s="5">
        <v>2072.9382189999997</v>
      </c>
      <c r="F58" s="5">
        <v>55.478171000000003</v>
      </c>
      <c r="G58" s="5"/>
      <c r="H58" s="5">
        <v>1968.7199999999998</v>
      </c>
      <c r="I58" s="5">
        <v>4097.1363899999997</v>
      </c>
      <c r="J58" s="5">
        <v>3655.11</v>
      </c>
      <c r="K58" s="5">
        <v>7752.2463900000002</v>
      </c>
      <c r="L58" s="5">
        <v>229.83928100000003</v>
      </c>
      <c r="M58" s="5">
        <v>120.82342300000001</v>
      </c>
      <c r="N58" s="5">
        <v>193.64</v>
      </c>
      <c r="O58" s="5">
        <v>2672.7190939999996</v>
      </c>
      <c r="P58" s="5">
        <v>1.5329468776564217</v>
      </c>
      <c r="Q58" s="5">
        <v>2.9005092257555449</v>
      </c>
      <c r="R58" s="6">
        <f>+VLOOKUP(YEAR(A58),PIB!$A$1:$C$22,3,0)</f>
        <v>36591.661</v>
      </c>
      <c r="S58" s="8">
        <f t="shared" si="2"/>
        <v>0.11196912843065528</v>
      </c>
      <c r="T58" s="8">
        <f t="shared" si="3"/>
        <v>0.21185828077058322</v>
      </c>
      <c r="U58" s="8">
        <f t="shared" si="4"/>
        <v>5.6650563607921478E-2</v>
      </c>
      <c r="V58" s="8">
        <f t="shared" si="6"/>
        <v>0.14286191427331763</v>
      </c>
      <c r="W58" s="8">
        <f t="shared" si="7"/>
        <v>0.19228471447602091</v>
      </c>
      <c r="X58" s="8">
        <f t="shared" si="5"/>
        <v>7.3119532595872005E-2</v>
      </c>
      <c r="Y58" s="8">
        <f t="shared" si="8"/>
        <v>0.1282280766005881</v>
      </c>
    </row>
    <row r="59" spans="1:25">
      <c r="A59" s="4">
        <v>38200</v>
      </c>
      <c r="B59" s="2">
        <f t="shared" si="0"/>
        <v>8</v>
      </c>
      <c r="C59" s="2">
        <f t="shared" si="1"/>
        <v>2004</v>
      </c>
      <c r="D59" s="3" t="s">
        <v>76</v>
      </c>
      <c r="E59" s="5">
        <v>2035.6882319999995</v>
      </c>
      <c r="F59" s="5">
        <v>55.735737</v>
      </c>
      <c r="G59" s="5"/>
      <c r="H59" s="5">
        <v>2035.9299999999998</v>
      </c>
      <c r="I59" s="5">
        <v>4127.3539689999998</v>
      </c>
      <c r="J59" s="5">
        <v>3725.93</v>
      </c>
      <c r="K59" s="5">
        <v>7853.2839690000001</v>
      </c>
      <c r="L59" s="5">
        <v>245.62439599999996</v>
      </c>
      <c r="M59" s="5">
        <v>117.61541</v>
      </c>
      <c r="N59" s="5">
        <v>232.37</v>
      </c>
      <c r="O59" s="5">
        <v>2687.0337749999994</v>
      </c>
      <c r="P59" s="5">
        <v>1.536026084748414</v>
      </c>
      <c r="Q59" s="5">
        <v>2.9226591947099743</v>
      </c>
      <c r="R59" s="6">
        <f>+VLOOKUP(YEAR(A59),PIB!$A$1:$C$22,3,0)</f>
        <v>36591.661</v>
      </c>
      <c r="S59" s="8">
        <f t="shared" si="2"/>
        <v>0.11279493349591317</v>
      </c>
      <c r="T59" s="8">
        <f t="shared" si="3"/>
        <v>0.21461949948104297</v>
      </c>
      <c r="U59" s="8">
        <f t="shared" si="4"/>
        <v>5.563257245961039E-2</v>
      </c>
      <c r="V59" s="8">
        <f t="shared" si="6"/>
        <v>0.15100161330986372</v>
      </c>
      <c r="W59" s="8">
        <f t="shared" si="7"/>
        <v>0.1955485811461164</v>
      </c>
      <c r="X59" s="8">
        <f t="shared" si="5"/>
        <v>5.4209124586471313E-2</v>
      </c>
      <c r="Y59" s="8">
        <f t="shared" si="8"/>
        <v>0.1282280766005881</v>
      </c>
    </row>
    <row r="60" spans="1:25">
      <c r="A60" s="4">
        <v>38231</v>
      </c>
      <c r="B60" s="2">
        <f t="shared" si="0"/>
        <v>9</v>
      </c>
      <c r="C60" s="2">
        <f t="shared" si="1"/>
        <v>2004</v>
      </c>
      <c r="D60" s="3" t="s">
        <v>76</v>
      </c>
      <c r="E60" s="5">
        <v>2124.9406239999994</v>
      </c>
      <c r="F60" s="5">
        <v>54.364559</v>
      </c>
      <c r="G60" s="5"/>
      <c r="H60" s="5">
        <v>2025.8000000000002</v>
      </c>
      <c r="I60" s="5">
        <v>4205.1051829999997</v>
      </c>
      <c r="J60" s="5">
        <v>3702.29</v>
      </c>
      <c r="K60" s="5">
        <v>7907.3951829999996</v>
      </c>
      <c r="L60" s="5">
        <v>339.27467200000001</v>
      </c>
      <c r="M60" s="5">
        <v>333.02001799999999</v>
      </c>
      <c r="N60" s="5">
        <v>258.42</v>
      </c>
      <c r="O60" s="5">
        <v>3110.0198729999997</v>
      </c>
      <c r="P60" s="5">
        <v>1.3521152129949749</v>
      </c>
      <c r="Q60" s="5">
        <v>2.5425545513869454</v>
      </c>
      <c r="R60" s="6">
        <f>+VLOOKUP(YEAR(A60),PIB!$A$1:$C$22,3,0)</f>
        <v>36591.661</v>
      </c>
      <c r="S60" s="8">
        <f t="shared" si="2"/>
        <v>0.11491976773068595</v>
      </c>
      <c r="T60" s="8">
        <f t="shared" si="3"/>
        <v>0.21609828487971616</v>
      </c>
      <c r="U60" s="8">
        <f t="shared" si="4"/>
        <v>5.8071718143650253E-2</v>
      </c>
      <c r="V60" s="8">
        <f t="shared" si="6"/>
        <v>0.18079118765045443</v>
      </c>
      <c r="W60" s="8">
        <f t="shared" si="7"/>
        <v>0.19583428461075525</v>
      </c>
      <c r="X60" s="8">
        <f t="shared" si="5"/>
        <v>0.12011085715353564</v>
      </c>
      <c r="Y60" s="8">
        <f t="shared" si="8"/>
        <v>0.1282280766005881</v>
      </c>
    </row>
    <row r="61" spans="1:25">
      <c r="A61" s="4">
        <v>38261</v>
      </c>
      <c r="B61" s="2">
        <f t="shared" si="0"/>
        <v>10</v>
      </c>
      <c r="C61" s="2">
        <f t="shared" si="1"/>
        <v>2004</v>
      </c>
      <c r="D61" s="3" t="s">
        <v>77</v>
      </c>
      <c r="E61" s="5">
        <v>2179.9056929999992</v>
      </c>
      <c r="F61" s="5">
        <v>55.137075000000003</v>
      </c>
      <c r="G61" s="5"/>
      <c r="H61" s="5">
        <v>1991.75</v>
      </c>
      <c r="I61" s="5">
        <v>4226.7927679999993</v>
      </c>
      <c r="J61" s="5">
        <v>3834.0299999999997</v>
      </c>
      <c r="K61" s="5">
        <v>8060.8227679999991</v>
      </c>
      <c r="L61" s="5">
        <v>343.97220899999996</v>
      </c>
      <c r="M61" s="5">
        <v>120.059949</v>
      </c>
      <c r="N61" s="5">
        <v>238.74</v>
      </c>
      <c r="O61" s="5">
        <v>2937.8149259999991</v>
      </c>
      <c r="P61" s="5">
        <v>1.4387539291847142</v>
      </c>
      <c r="Q61" s="5">
        <v>2.7438157171375206</v>
      </c>
      <c r="R61" s="6">
        <f>+VLOOKUP(YEAR(A61),PIB!$A$1:$C$22,3,0)</f>
        <v>36591.661</v>
      </c>
      <c r="S61" s="8">
        <f t="shared" si="2"/>
        <v>0.1155124597377528</v>
      </c>
      <c r="T61" s="8">
        <f t="shared" si="3"/>
        <v>0.22029125073059677</v>
      </c>
      <c r="U61" s="8">
        <f t="shared" si="4"/>
        <v>5.9573838230519226E-2</v>
      </c>
      <c r="V61" s="8">
        <f t="shared" si="6"/>
        <v>0.159038179641245</v>
      </c>
      <c r="W61" s="8">
        <f t="shared" si="7"/>
        <v>0.19357872769819107</v>
      </c>
      <c r="X61" s="8">
        <f t="shared" si="5"/>
        <v>0.11092678764320452</v>
      </c>
      <c r="Y61" s="8">
        <f t="shared" si="8"/>
        <v>0.1282280766005881</v>
      </c>
    </row>
    <row r="62" spans="1:25">
      <c r="A62" s="4">
        <v>38292</v>
      </c>
      <c r="B62" s="2">
        <f t="shared" si="0"/>
        <v>11</v>
      </c>
      <c r="C62" s="2">
        <f t="shared" si="1"/>
        <v>2004</v>
      </c>
      <c r="D62" s="3" t="s">
        <v>77</v>
      </c>
      <c r="E62" s="5">
        <v>2098.0742639999989</v>
      </c>
      <c r="F62" s="5">
        <v>56.172530999999999</v>
      </c>
      <c r="G62" s="5"/>
      <c r="H62" s="5">
        <v>2146.62</v>
      </c>
      <c r="I62" s="5">
        <v>4300.866794999999</v>
      </c>
      <c r="J62" s="5">
        <v>3883.4100000000003</v>
      </c>
      <c r="K62" s="5">
        <v>8184.2767949999998</v>
      </c>
      <c r="L62" s="5">
        <v>281.00471299999998</v>
      </c>
      <c r="M62" s="5">
        <v>141.12437800000001</v>
      </c>
      <c r="N62" s="5">
        <v>249.22</v>
      </c>
      <c r="O62" s="5">
        <v>2825.5958859999987</v>
      </c>
      <c r="P62" s="5">
        <v>1.5221096605885986</v>
      </c>
      <c r="Q62" s="5">
        <v>2.8964781678621128</v>
      </c>
      <c r="R62" s="6">
        <f>+VLOOKUP(YEAR(A62),PIB!$A$1:$C$22,3,0)</f>
        <v>36591.661</v>
      </c>
      <c r="S62" s="8">
        <f t="shared" si="2"/>
        <v>0.11753680148599975</v>
      </c>
      <c r="T62" s="8">
        <f t="shared" si="3"/>
        <v>0.22366508027607709</v>
      </c>
      <c r="U62" s="8">
        <f t="shared" si="4"/>
        <v>5.7337497305738568E-2</v>
      </c>
      <c r="V62" s="8">
        <f t="shared" si="6"/>
        <v>0.16147424721131154</v>
      </c>
      <c r="W62" s="8">
        <f t="shared" si="7"/>
        <v>0.17736547365333455</v>
      </c>
      <c r="X62" s="8">
        <f t="shared" si="5"/>
        <v>7.3704154633250862E-2</v>
      </c>
      <c r="Y62" s="8">
        <f t="shared" si="8"/>
        <v>0.1282280766005881</v>
      </c>
    </row>
    <row r="63" spans="1:25">
      <c r="A63" s="4">
        <v>38322</v>
      </c>
      <c r="B63" s="2">
        <f t="shared" si="0"/>
        <v>12</v>
      </c>
      <c r="C63" s="2">
        <f t="shared" si="1"/>
        <v>2004</v>
      </c>
      <c r="D63" s="3" t="s">
        <v>77</v>
      </c>
      <c r="E63" s="5">
        <v>2255.2866419999991</v>
      </c>
      <c r="F63" s="5">
        <v>58.1</v>
      </c>
      <c r="G63" s="5"/>
      <c r="H63" s="5">
        <v>2273.04</v>
      </c>
      <c r="I63" s="5">
        <v>4586.4266419999985</v>
      </c>
      <c r="J63" s="5">
        <v>4092.1200000000003</v>
      </c>
      <c r="K63" s="5">
        <v>8678.5466419999993</v>
      </c>
      <c r="L63" s="5">
        <v>332.79999999999995</v>
      </c>
      <c r="M63" s="5">
        <v>191.37</v>
      </c>
      <c r="N63" s="5">
        <v>247.22</v>
      </c>
      <c r="O63" s="5">
        <v>3084.7766419999984</v>
      </c>
      <c r="P63" s="5">
        <v>1.4867937534130229</v>
      </c>
      <c r="Q63" s="5">
        <v>2.8133468478201746</v>
      </c>
      <c r="R63" s="6">
        <f>+VLOOKUP(YEAR(A63),PIB!$A$1:$C$22,3,0)</f>
        <v>36591.661</v>
      </c>
      <c r="S63" s="8">
        <f t="shared" si="2"/>
        <v>0.12534076116413514</v>
      </c>
      <c r="T63" s="8">
        <f t="shared" si="3"/>
        <v>0.23717279852368547</v>
      </c>
      <c r="U63" s="8">
        <f t="shared" si="4"/>
        <v>6.1633896367809027E-2</v>
      </c>
      <c r="V63" s="8">
        <f t="shared" si="6"/>
        <v>0.16521900487396413</v>
      </c>
      <c r="W63" s="8">
        <f t="shared" si="7"/>
        <v>0.2092810140370529</v>
      </c>
      <c r="X63" s="8">
        <f t="shared" si="5"/>
        <v>6.3161472033251842E-2</v>
      </c>
      <c r="Y63" s="8">
        <f t="shared" si="8"/>
        <v>0.1282280766005881</v>
      </c>
    </row>
    <row r="64" spans="1:25">
      <c r="A64" s="4">
        <v>38353</v>
      </c>
      <c r="B64" s="2">
        <f t="shared" si="0"/>
        <v>1</v>
      </c>
      <c r="C64" s="2">
        <f t="shared" si="1"/>
        <v>2005</v>
      </c>
      <c r="D64" s="3" t="s">
        <v>78</v>
      </c>
      <c r="E64" s="5">
        <v>2144.0923979999993</v>
      </c>
      <c r="F64" s="5">
        <v>57.496031000000002</v>
      </c>
      <c r="G64" s="5"/>
      <c r="H64" s="5">
        <v>2248.7799999999997</v>
      </c>
      <c r="I64" s="5">
        <v>4450.3684289999992</v>
      </c>
      <c r="J64" s="5">
        <v>4128.4399999999996</v>
      </c>
      <c r="K64" s="5">
        <v>8578.8084289999988</v>
      </c>
      <c r="L64" s="5">
        <v>270.66345099999995</v>
      </c>
      <c r="M64" s="5">
        <v>195.969244</v>
      </c>
      <c r="N64" s="5">
        <v>259.74</v>
      </c>
      <c r="O64" s="5">
        <v>2927.9611239999995</v>
      </c>
      <c r="P64" s="5">
        <v>1.5199547536752063</v>
      </c>
      <c r="Q64" s="5">
        <v>2.9299598135647926</v>
      </c>
      <c r="R64" s="6">
        <f>+VLOOKUP(YEAR(A64),PIB!$A$1:$C$22,3,0)</f>
        <v>41507.084999999999</v>
      </c>
      <c r="S64" s="8">
        <f t="shared" si="2"/>
        <v>0.10721948864874513</v>
      </c>
      <c r="T64" s="8">
        <f t="shared" si="3"/>
        <v>0.20668298987992048</v>
      </c>
      <c r="U64" s="8">
        <f t="shared" si="4"/>
        <v>5.1656058188620069E-2</v>
      </c>
      <c r="V64" s="8">
        <f t="shared" si="6"/>
        <v>0.15687597679803877</v>
      </c>
      <c r="W64" s="8">
        <f t="shared" si="7"/>
        <v>0.19638230364974918</v>
      </c>
      <c r="X64" s="8">
        <f t="shared" si="5"/>
        <v>6.33297432341966E-2</v>
      </c>
      <c r="Y64" s="8">
        <f t="shared" si="8"/>
        <v>0.13433180855058757</v>
      </c>
    </row>
    <row r="65" spans="1:25">
      <c r="A65" s="4">
        <v>38384</v>
      </c>
      <c r="B65" s="2">
        <f t="shared" si="0"/>
        <v>2</v>
      </c>
      <c r="C65" s="2">
        <f t="shared" si="1"/>
        <v>2005</v>
      </c>
      <c r="D65" s="3" t="s">
        <v>78</v>
      </c>
      <c r="E65" s="5">
        <v>2144.3224149999992</v>
      </c>
      <c r="F65" s="5">
        <v>57.616137999999999</v>
      </c>
      <c r="G65" s="5"/>
      <c r="H65" s="5">
        <v>2286.3200000000002</v>
      </c>
      <c r="I65" s="5">
        <v>4488.2585529999997</v>
      </c>
      <c r="J65" s="5">
        <v>4182.12</v>
      </c>
      <c r="K65" s="5">
        <v>8670.3785529999986</v>
      </c>
      <c r="L65" s="5">
        <v>325.77738799999997</v>
      </c>
      <c r="M65" s="5">
        <v>142.88522699999999</v>
      </c>
      <c r="N65" s="5">
        <v>258.20999999999998</v>
      </c>
      <c r="O65" s="5">
        <v>2928.8111679999993</v>
      </c>
      <c r="P65" s="5">
        <v>1.5324506414201167</v>
      </c>
      <c r="Q65" s="5">
        <v>2.9603747239603537</v>
      </c>
      <c r="R65" s="6">
        <f>+VLOOKUP(YEAR(A65),PIB!$A$1:$C$22,3,0)</f>
        <v>41507.084999999999</v>
      </c>
      <c r="S65" s="8">
        <f t="shared" si="2"/>
        <v>0.10813234783892918</v>
      </c>
      <c r="T65" s="8">
        <f t="shared" si="3"/>
        <v>0.20888912225467046</v>
      </c>
      <c r="U65" s="8">
        <f t="shared" si="4"/>
        <v>5.1661599820849842E-2</v>
      </c>
      <c r="V65" s="8">
        <f t="shared" si="6"/>
        <v>0.16055003186335659</v>
      </c>
      <c r="W65" s="8">
        <f t="shared" si="7"/>
        <v>0.19275149414208981</v>
      </c>
      <c r="X65" s="8">
        <f t="shared" si="5"/>
        <v>6.7988234643026058E-2</v>
      </c>
      <c r="Y65" s="8">
        <f t="shared" si="8"/>
        <v>0.13433180855058757</v>
      </c>
    </row>
    <row r="66" spans="1:25">
      <c r="A66" s="4">
        <v>38412</v>
      </c>
      <c r="B66" s="2">
        <f t="shared" si="0"/>
        <v>3</v>
      </c>
      <c r="C66" s="2">
        <f t="shared" si="1"/>
        <v>2005</v>
      </c>
      <c r="D66" s="3" t="s">
        <v>78</v>
      </c>
      <c r="E66" s="5">
        <v>2116.8676419999993</v>
      </c>
      <c r="F66" s="5">
        <v>58.33</v>
      </c>
      <c r="G66" s="5"/>
      <c r="H66" s="5">
        <v>2421.3000000000002</v>
      </c>
      <c r="I66" s="5">
        <v>4596.4976419999994</v>
      </c>
      <c r="J66" s="5">
        <v>4309.4500000000007</v>
      </c>
      <c r="K66" s="5">
        <v>8905.9476419999992</v>
      </c>
      <c r="L66" s="5">
        <v>282.7</v>
      </c>
      <c r="M66" s="5">
        <v>174.2</v>
      </c>
      <c r="N66" s="5">
        <v>267.06</v>
      </c>
      <c r="O66" s="5">
        <v>2899.1576419999988</v>
      </c>
      <c r="P66" s="5">
        <v>1.5854597126457333</v>
      </c>
      <c r="Q66" s="5">
        <v>3.0719087203054558</v>
      </c>
      <c r="R66" s="6">
        <f>+VLOOKUP(YEAR(A66),PIB!$A$1:$C$22,3,0)</f>
        <v>41507.084999999999</v>
      </c>
      <c r="S66" s="8">
        <f t="shared" si="2"/>
        <v>0.11074007345974789</v>
      </c>
      <c r="T66" s="8">
        <f t="shared" si="3"/>
        <v>0.21456451692524298</v>
      </c>
      <c r="U66" s="8">
        <f t="shared" si="4"/>
        <v>5.1000151949962262E-2</v>
      </c>
      <c r="V66" s="8">
        <f t="shared" si="6"/>
        <v>0.16907239744966307</v>
      </c>
      <c r="W66" s="8">
        <f t="shared" si="7"/>
        <v>0.20809923271815567</v>
      </c>
      <c r="X66" s="8">
        <f t="shared" si="5"/>
        <v>8.3679410526233511E-2</v>
      </c>
      <c r="Y66" s="8">
        <f t="shared" si="8"/>
        <v>0.13433180855058757</v>
      </c>
    </row>
    <row r="67" spans="1:25">
      <c r="A67" s="4">
        <v>38443</v>
      </c>
      <c r="B67" s="2">
        <f t="shared" si="0"/>
        <v>4</v>
      </c>
      <c r="C67" s="2">
        <f t="shared" si="1"/>
        <v>2005</v>
      </c>
      <c r="D67" s="3" t="s">
        <v>75</v>
      </c>
      <c r="E67" s="5">
        <v>2219.3295239999989</v>
      </c>
      <c r="F67" s="5">
        <v>59.348022999999998</v>
      </c>
      <c r="G67" s="5"/>
      <c r="H67" s="5">
        <v>2355.8899999999994</v>
      </c>
      <c r="I67" s="5">
        <v>4634.5675469999987</v>
      </c>
      <c r="J67" s="5">
        <v>4309.2299999999996</v>
      </c>
      <c r="K67" s="5">
        <v>8943.7975469999983</v>
      </c>
      <c r="L67" s="5">
        <v>369.18275599999998</v>
      </c>
      <c r="M67" s="5">
        <v>217.56611799999999</v>
      </c>
      <c r="N67" s="5">
        <v>258.57</v>
      </c>
      <c r="O67" s="5">
        <v>3123.9964209999994</v>
      </c>
      <c r="P67" s="5">
        <v>1.4835380462812635</v>
      </c>
      <c r="Q67" s="5">
        <v>2.8629346329843313</v>
      </c>
      <c r="R67" s="6">
        <f>+VLOOKUP(YEAR(A67),PIB!$A$1:$C$22,3,0)</f>
        <v>41507.084999999999</v>
      </c>
      <c r="S67" s="8">
        <f t="shared" si="2"/>
        <v>0.11165726398276339</v>
      </c>
      <c r="T67" s="8">
        <f t="shared" si="3"/>
        <v>0.21547640714832175</v>
      </c>
      <c r="U67" s="8">
        <f t="shared" si="4"/>
        <v>5.3468691525796114E-2</v>
      </c>
      <c r="V67" s="8">
        <f t="shared" si="6"/>
        <v>0.17715152264716516</v>
      </c>
      <c r="W67" s="8">
        <f t="shared" si="7"/>
        <v>0.19594369833455261</v>
      </c>
      <c r="X67" s="8">
        <f t="shared" si="5"/>
        <v>9.2128647793408902E-2</v>
      </c>
      <c r="Y67" s="8">
        <f t="shared" si="8"/>
        <v>0.13433180855058757</v>
      </c>
    </row>
    <row r="68" spans="1:25">
      <c r="A68" s="4">
        <v>38473</v>
      </c>
      <c r="B68" s="2">
        <f t="shared" ref="B68:B131" si="9">+MONTH(A68)</f>
        <v>5</v>
      </c>
      <c r="C68" s="2">
        <f t="shared" ref="C68:C131" si="10">+YEAR(A68)</f>
        <v>2005</v>
      </c>
      <c r="D68" s="3" t="s">
        <v>75</v>
      </c>
      <c r="E68" s="5">
        <v>2262.9363949999988</v>
      </c>
      <c r="F68" s="5">
        <v>59.742693000000003</v>
      </c>
      <c r="G68" s="5"/>
      <c r="H68" s="5">
        <v>2427.4</v>
      </c>
      <c r="I68" s="5">
        <v>4750.0790879999986</v>
      </c>
      <c r="J68" s="5">
        <v>4357.4299999999994</v>
      </c>
      <c r="K68" s="5">
        <v>9107.5090879999989</v>
      </c>
      <c r="L68" s="5">
        <v>266.29153500000007</v>
      </c>
      <c r="M68" s="5">
        <v>129.30724699999999</v>
      </c>
      <c r="N68" s="5">
        <v>284.02999999999997</v>
      </c>
      <c r="O68" s="5">
        <v>3002.3078699999996</v>
      </c>
      <c r="P68" s="5">
        <v>1.5821425695426763</v>
      </c>
      <c r="Q68" s="5">
        <v>3.0335027193596904</v>
      </c>
      <c r="R68" s="6">
        <f>+VLOOKUP(YEAR(A68),PIB!$A$1:$C$22,3,0)</f>
        <v>41507.084999999999</v>
      </c>
      <c r="S68" s="8">
        <f t="shared" si="2"/>
        <v>0.11444019949847113</v>
      </c>
      <c r="T68" s="8">
        <f t="shared" si="3"/>
        <v>0.21942059019562563</v>
      </c>
      <c r="U68" s="8">
        <f t="shared" si="4"/>
        <v>5.451928014217329E-2</v>
      </c>
      <c r="V68" s="8">
        <f t="shared" si="6"/>
        <v>0.18230558358084048</v>
      </c>
      <c r="W68" s="8">
        <f t="shared" si="7"/>
        <v>0.20570160151196148</v>
      </c>
      <c r="X68" s="8">
        <f t="shared" si="5"/>
        <v>0.12107965625082873</v>
      </c>
      <c r="Y68" s="8">
        <f t="shared" si="8"/>
        <v>0.13433180855058757</v>
      </c>
    </row>
    <row r="69" spans="1:25">
      <c r="A69" s="4">
        <v>38504</v>
      </c>
      <c r="B69" s="2">
        <f t="shared" si="9"/>
        <v>6</v>
      </c>
      <c r="C69" s="2">
        <f t="shared" si="10"/>
        <v>2005</v>
      </c>
      <c r="D69" s="3" t="s">
        <v>75</v>
      </c>
      <c r="E69" s="5">
        <v>2289.8496549999986</v>
      </c>
      <c r="F69" s="5">
        <v>60.058979999999998</v>
      </c>
      <c r="G69" s="5"/>
      <c r="H69" s="5">
        <v>2472.85</v>
      </c>
      <c r="I69" s="5">
        <v>4822.7586349999983</v>
      </c>
      <c r="J69" s="5">
        <v>4404.2499999999991</v>
      </c>
      <c r="K69" s="5">
        <v>9227.0086349999983</v>
      </c>
      <c r="L69" s="5">
        <v>333.47011300000003</v>
      </c>
      <c r="M69" s="5">
        <v>119.671987</v>
      </c>
      <c r="N69" s="5">
        <v>268.49</v>
      </c>
      <c r="O69" s="5">
        <v>3071.5407349999987</v>
      </c>
      <c r="P69" s="5">
        <v>1.5701431467422815</v>
      </c>
      <c r="Q69" s="5">
        <v>3.0040326438972009</v>
      </c>
      <c r="R69" s="6">
        <f>+VLOOKUP(YEAR(A69),PIB!$A$1:$C$22,3,0)</f>
        <v>41507.084999999999</v>
      </c>
      <c r="S69" s="8">
        <f t="shared" ref="S69:S132" si="11">+I69/R69</f>
        <v>0.11619121494559298</v>
      </c>
      <c r="T69" s="8">
        <f t="shared" ref="T69:T132" si="12">+K69/R69</f>
        <v>0.22229960583837671</v>
      </c>
      <c r="U69" s="8">
        <f t="shared" ref="U69:U132" si="13">+E69/R69</f>
        <v>5.51676817343352E-2</v>
      </c>
      <c r="V69" s="8">
        <f t="shared" si="6"/>
        <v>0.19296214308070625</v>
      </c>
      <c r="W69" s="8">
        <f t="shared" si="7"/>
        <v>0.21020815980840779</v>
      </c>
      <c r="X69" s="8">
        <f t="shared" si="5"/>
        <v>0.1261929779480524</v>
      </c>
      <c r="Y69" s="8">
        <f t="shared" si="8"/>
        <v>0.13433180855058757</v>
      </c>
    </row>
    <row r="70" spans="1:25">
      <c r="A70" s="4">
        <v>38534</v>
      </c>
      <c r="B70" s="2">
        <f t="shared" si="9"/>
        <v>7</v>
      </c>
      <c r="C70" s="2">
        <f t="shared" si="10"/>
        <v>2005</v>
      </c>
      <c r="D70" s="3" t="s">
        <v>76</v>
      </c>
      <c r="E70" s="5">
        <v>2353.286943999999</v>
      </c>
      <c r="F70" s="5">
        <v>60.108181999999999</v>
      </c>
      <c r="G70" s="5"/>
      <c r="H70" s="5">
        <v>2460.3199999999997</v>
      </c>
      <c r="I70" s="5">
        <v>4873.7151259999991</v>
      </c>
      <c r="J70" s="5">
        <v>4463.83</v>
      </c>
      <c r="K70" s="5">
        <v>9337.5451259999991</v>
      </c>
      <c r="L70" s="5">
        <v>368.79216700000001</v>
      </c>
      <c r="M70" s="5">
        <v>108.55269800000001</v>
      </c>
      <c r="N70" s="5">
        <v>256.27</v>
      </c>
      <c r="O70" s="5">
        <v>3147.009990999999</v>
      </c>
      <c r="P70" s="5">
        <v>1.548681173538734</v>
      </c>
      <c r="Q70" s="5">
        <v>2.9671164542546893</v>
      </c>
      <c r="R70" s="6">
        <f>+VLOOKUP(YEAR(A70),PIB!$A$1:$C$22,3,0)</f>
        <v>41507.084999999999</v>
      </c>
      <c r="S70" s="8">
        <f t="shared" si="11"/>
        <v>0.11741887260933885</v>
      </c>
      <c r="T70" s="8">
        <f t="shared" si="12"/>
        <v>0.22496268109408307</v>
      </c>
      <c r="U70" s="8">
        <f t="shared" si="13"/>
        <v>5.6696030183762583E-2</v>
      </c>
      <c r="V70" s="8">
        <f t="shared" si="6"/>
        <v>0.18954183167917416</v>
      </c>
      <c r="W70" s="8">
        <f t="shared" si="7"/>
        <v>0.20449540123556353</v>
      </c>
      <c r="X70" s="8">
        <f t="shared" si="5"/>
        <v>0.13524219990272623</v>
      </c>
      <c r="Y70" s="8">
        <f t="shared" si="8"/>
        <v>0.13433180855058757</v>
      </c>
    </row>
    <row r="71" spans="1:25">
      <c r="A71" s="4">
        <v>38565</v>
      </c>
      <c r="B71" s="2">
        <f t="shared" si="9"/>
        <v>8</v>
      </c>
      <c r="C71" s="2">
        <f t="shared" si="10"/>
        <v>2005</v>
      </c>
      <c r="D71" s="3" t="s">
        <v>76</v>
      </c>
      <c r="E71" s="5">
        <v>2324.1270949999994</v>
      </c>
      <c r="F71" s="5">
        <v>60.105891</v>
      </c>
      <c r="G71" s="5"/>
      <c r="H71" s="5">
        <v>2417.0100000000002</v>
      </c>
      <c r="I71" s="5">
        <v>4801.2429859999993</v>
      </c>
      <c r="J71" s="5">
        <v>4544.47</v>
      </c>
      <c r="K71" s="5">
        <v>9345.7129859999986</v>
      </c>
      <c r="L71" s="5">
        <v>322.57872500000002</v>
      </c>
      <c r="M71" s="5">
        <v>123.21654700000001</v>
      </c>
      <c r="N71" s="5">
        <v>282.02999999999997</v>
      </c>
      <c r="O71" s="5">
        <v>3112.0582579999991</v>
      </c>
      <c r="P71" s="5">
        <v>1.5427869878906364</v>
      </c>
      <c r="Q71" s="5">
        <v>3.0030649207724442</v>
      </c>
      <c r="R71" s="6">
        <f>+VLOOKUP(YEAR(A71),PIB!$A$1:$C$22,3,0)</f>
        <v>41507.084999999999</v>
      </c>
      <c r="S71" s="8">
        <f t="shared" si="11"/>
        <v>0.11567285406816691</v>
      </c>
      <c r="T71" s="8">
        <f t="shared" si="12"/>
        <v>0.22515946340245283</v>
      </c>
      <c r="U71" s="8">
        <f t="shared" si="13"/>
        <v>5.599350315735252E-2</v>
      </c>
      <c r="V71" s="8">
        <f t="shared" si="6"/>
        <v>0.16327386070142991</v>
      </c>
      <c r="W71" s="8">
        <f t="shared" si="7"/>
        <v>0.19003884526412174</v>
      </c>
      <c r="X71" s="8">
        <f t="shared" si="5"/>
        <v>0.141691079442267</v>
      </c>
      <c r="Y71" s="8">
        <f t="shared" si="8"/>
        <v>0.13433180855058757</v>
      </c>
    </row>
    <row r="72" spans="1:25">
      <c r="A72" s="4">
        <v>38596</v>
      </c>
      <c r="B72" s="2">
        <f t="shared" si="9"/>
        <v>9</v>
      </c>
      <c r="C72" s="2">
        <f t="shared" si="10"/>
        <v>2005</v>
      </c>
      <c r="D72" s="3" t="s">
        <v>76</v>
      </c>
      <c r="E72" s="5">
        <v>2440.4344299999993</v>
      </c>
      <c r="F72" s="5">
        <v>60.447994000000001</v>
      </c>
      <c r="G72" s="5"/>
      <c r="H72" s="5">
        <v>2413.6000000000004</v>
      </c>
      <c r="I72" s="5">
        <v>4914.4824239999998</v>
      </c>
      <c r="J72" s="5">
        <v>4775.3400000000011</v>
      </c>
      <c r="K72" s="5">
        <v>9689.8224240000018</v>
      </c>
      <c r="L72" s="5">
        <v>343.17946400000005</v>
      </c>
      <c r="M72" s="5">
        <v>74.899212000000006</v>
      </c>
      <c r="N72" s="5">
        <v>259.27</v>
      </c>
      <c r="O72" s="5">
        <v>3178.2310999999991</v>
      </c>
      <c r="P72" s="5">
        <v>1.5462948632023648</v>
      </c>
      <c r="Q72" s="5">
        <v>3.0488098942836488</v>
      </c>
      <c r="R72" s="6">
        <f>+VLOOKUP(YEAR(A72),PIB!$A$1:$C$22,3,0)</f>
        <v>41507.084999999999</v>
      </c>
      <c r="S72" s="8">
        <f t="shared" si="11"/>
        <v>0.11840104945938747</v>
      </c>
      <c r="T72" s="8">
        <f t="shared" si="12"/>
        <v>0.23344984173183933</v>
      </c>
      <c r="U72" s="8">
        <f t="shared" si="13"/>
        <v>5.8795611158914178E-2</v>
      </c>
      <c r="V72" s="8">
        <f t="shared" si="6"/>
        <v>0.16869429184977425</v>
      </c>
      <c r="W72" s="8">
        <f t="shared" si="7"/>
        <v>0.22541269277043563</v>
      </c>
      <c r="X72" s="8">
        <f t="shared" si="5"/>
        <v>0.14847182195901198</v>
      </c>
      <c r="Y72" s="8">
        <f t="shared" si="8"/>
        <v>0.13433180855058757</v>
      </c>
    </row>
    <row r="73" spans="1:25">
      <c r="A73" s="4">
        <v>38626</v>
      </c>
      <c r="B73" s="2">
        <f t="shared" si="9"/>
        <v>10</v>
      </c>
      <c r="C73" s="2">
        <f t="shared" si="10"/>
        <v>2005</v>
      </c>
      <c r="D73" s="3" t="s">
        <v>77</v>
      </c>
      <c r="E73" s="5">
        <v>2441.9413169999998</v>
      </c>
      <c r="F73" s="5">
        <v>59.671937999999997</v>
      </c>
      <c r="G73" s="5"/>
      <c r="H73" s="5">
        <v>2452.75</v>
      </c>
      <c r="I73" s="5">
        <v>4954.3632550000002</v>
      </c>
      <c r="J73" s="5">
        <v>4800.4399999999996</v>
      </c>
      <c r="K73" s="5">
        <v>9754.8032549999989</v>
      </c>
      <c r="L73" s="5">
        <v>314.28120699999999</v>
      </c>
      <c r="M73" s="5">
        <v>103.770325</v>
      </c>
      <c r="N73" s="5">
        <v>298.86</v>
      </c>
      <c r="O73" s="5">
        <v>3218.5247869999998</v>
      </c>
      <c r="P73" s="5">
        <v>1.5393273573692072</v>
      </c>
      <c r="Q73" s="5">
        <v>3.0308305514379743</v>
      </c>
      <c r="R73" s="6">
        <f>+VLOOKUP(YEAR(A73),PIB!$A$1:$C$22,3,0)</f>
        <v>41507.084999999999</v>
      </c>
      <c r="S73" s="8">
        <f t="shared" si="11"/>
        <v>0.11936186930496324</v>
      </c>
      <c r="T73" s="8">
        <f t="shared" si="12"/>
        <v>0.23501537761565283</v>
      </c>
      <c r="U73" s="8">
        <f t="shared" si="13"/>
        <v>5.8831915491054113E-2</v>
      </c>
      <c r="V73" s="8">
        <f t="shared" si="6"/>
        <v>0.17213299230287715</v>
      </c>
      <c r="W73" s="8">
        <f t="shared" si="7"/>
        <v>0.21014982412524863</v>
      </c>
      <c r="X73" s="8">
        <f t="shared" si="5"/>
        <v>0.12020502760345808</v>
      </c>
      <c r="Y73" s="8">
        <f t="shared" si="8"/>
        <v>0.13433180855058757</v>
      </c>
    </row>
    <row r="74" spans="1:25">
      <c r="A74" s="4">
        <v>38657</v>
      </c>
      <c r="B74" s="2">
        <f t="shared" si="9"/>
        <v>11</v>
      </c>
      <c r="C74" s="2">
        <f t="shared" si="10"/>
        <v>2005</v>
      </c>
      <c r="D74" s="3" t="s">
        <v>77</v>
      </c>
      <c r="E74" s="5">
        <v>2451.1643129999998</v>
      </c>
      <c r="F74" s="5">
        <v>60.992592999999999</v>
      </c>
      <c r="G74" s="5"/>
      <c r="H74" s="5">
        <v>2510.4499999999998</v>
      </c>
      <c r="I74" s="5">
        <v>5022.6069059999991</v>
      </c>
      <c r="J74" s="5">
        <v>4837.1899999999996</v>
      </c>
      <c r="K74" s="5">
        <v>9859.7969059999996</v>
      </c>
      <c r="L74" s="5">
        <v>345.63235899999995</v>
      </c>
      <c r="M74" s="5">
        <v>118.88132899999999</v>
      </c>
      <c r="N74" s="5">
        <v>300.98</v>
      </c>
      <c r="O74" s="5">
        <v>3277.6505939999993</v>
      </c>
      <c r="P74" s="5">
        <v>1.5323802101402393</v>
      </c>
      <c r="Q74" s="5">
        <v>3.0081903556312999</v>
      </c>
      <c r="R74" s="6">
        <f>+VLOOKUP(YEAR(A74),PIB!$A$1:$C$22,3,0)</f>
        <v>41507.084999999999</v>
      </c>
      <c r="S74" s="8">
        <f t="shared" si="11"/>
        <v>0.12100601393713867</v>
      </c>
      <c r="T74" s="8">
        <f t="shared" si="12"/>
        <v>0.23754491325998922</v>
      </c>
      <c r="U74" s="8">
        <f t="shared" si="13"/>
        <v>5.9054118423396869E-2</v>
      </c>
      <c r="V74" s="8">
        <f t="shared" si="6"/>
        <v>0.16781270971680962</v>
      </c>
      <c r="W74" s="8">
        <f t="shared" si="7"/>
        <v>0.20472427228067613</v>
      </c>
      <c r="X74" s="8">
        <f t="shared" si="5"/>
        <v>0.16829244562908419</v>
      </c>
      <c r="Y74" s="8">
        <f t="shared" si="8"/>
        <v>0.13433180855058757</v>
      </c>
    </row>
    <row r="75" spans="1:25">
      <c r="A75" s="4">
        <v>38687</v>
      </c>
      <c r="B75" s="2">
        <f t="shared" si="9"/>
        <v>12</v>
      </c>
      <c r="C75" s="2">
        <f t="shared" si="10"/>
        <v>2005</v>
      </c>
      <c r="D75" s="3" t="s">
        <v>77</v>
      </c>
      <c r="E75" s="5">
        <v>2688.7559759999999</v>
      </c>
      <c r="F75" s="5">
        <v>62.753293999999997</v>
      </c>
      <c r="G75" s="5"/>
      <c r="H75" s="5">
        <v>2659.45</v>
      </c>
      <c r="I75" s="5">
        <v>5410.9592699999994</v>
      </c>
      <c r="J75" s="5">
        <v>5040.4400000000005</v>
      </c>
      <c r="K75" s="5">
        <v>10451.39927</v>
      </c>
      <c r="L75" s="5">
        <v>493.45803000000006</v>
      </c>
      <c r="M75" s="5">
        <v>123.69366599999999</v>
      </c>
      <c r="N75" s="5">
        <v>282.39</v>
      </c>
      <c r="O75" s="5">
        <v>3651.0509660000002</v>
      </c>
      <c r="P75" s="5">
        <v>1.482027865507479</v>
      </c>
      <c r="Q75" s="5">
        <v>2.8625728228193679</v>
      </c>
      <c r="R75" s="6">
        <f>+VLOOKUP(YEAR(A75),PIB!$A$1:$C$22,3,0)</f>
        <v>41507.084999999999</v>
      </c>
      <c r="S75" s="8">
        <f t="shared" si="11"/>
        <v>0.13036230489324893</v>
      </c>
      <c r="T75" s="8">
        <f t="shared" si="12"/>
        <v>0.25179795858947934</v>
      </c>
      <c r="U75" s="8">
        <f t="shared" si="13"/>
        <v>6.4778241497806935E-2</v>
      </c>
      <c r="V75" s="8">
        <f t="shared" si="6"/>
        <v>0.17977669596835577</v>
      </c>
      <c r="W75" s="8">
        <f t="shared" si="7"/>
        <v>0.20427989859733486</v>
      </c>
      <c r="X75" s="8">
        <f t="shared" si="5"/>
        <v>0.19220143724861427</v>
      </c>
      <c r="Y75" s="8">
        <f t="shared" si="8"/>
        <v>0.13433180855058757</v>
      </c>
    </row>
    <row r="76" spans="1:25">
      <c r="A76" s="4">
        <v>38718</v>
      </c>
      <c r="B76" s="2">
        <f t="shared" si="9"/>
        <v>1</v>
      </c>
      <c r="C76" s="2">
        <f t="shared" si="10"/>
        <v>2006</v>
      </c>
      <c r="D76" s="3" t="s">
        <v>78</v>
      </c>
      <c r="E76" s="5">
        <v>2539.4082649999996</v>
      </c>
      <c r="F76" s="5">
        <v>62</v>
      </c>
      <c r="G76" s="5"/>
      <c r="H76" s="5">
        <v>2687.7799999999997</v>
      </c>
      <c r="I76" s="5">
        <v>5289.1882649999989</v>
      </c>
      <c r="J76" s="5">
        <v>5138.72</v>
      </c>
      <c r="K76" s="5">
        <v>10427.908264999998</v>
      </c>
      <c r="L76" s="5">
        <v>347.58000000000004</v>
      </c>
      <c r="M76" s="5">
        <v>155.91</v>
      </c>
      <c r="N76" s="5">
        <v>306.95</v>
      </c>
      <c r="O76" s="5">
        <v>3411.8482649999992</v>
      </c>
      <c r="P76" s="5">
        <v>1.5502413513691238</v>
      </c>
      <c r="Q76" s="5">
        <v>3.0563810155256128</v>
      </c>
      <c r="R76" s="6">
        <f>+VLOOKUP(YEAR(A76),PIB!$A$1:$C$22,3,0)</f>
        <v>46802.044000000002</v>
      </c>
      <c r="S76" s="8">
        <f t="shared" si="11"/>
        <v>0.11301190745002501</v>
      </c>
      <c r="T76" s="8">
        <f t="shared" si="12"/>
        <v>0.22280882144805467</v>
      </c>
      <c r="U76" s="8">
        <f t="shared" si="13"/>
        <v>5.4258490612076674E-2</v>
      </c>
      <c r="V76" s="8">
        <f t="shared" si="6"/>
        <v>0.18848323445177839</v>
      </c>
      <c r="W76" s="8">
        <f t="shared" si="7"/>
        <v>0.21554273548634795</v>
      </c>
      <c r="X76" s="8">
        <f t="shared" si="5"/>
        <v>0.1843744548363444</v>
      </c>
      <c r="Y76" s="8">
        <f t="shared" si="8"/>
        <v>0.12756759478532409</v>
      </c>
    </row>
    <row r="77" spans="1:25">
      <c r="A77" s="4">
        <v>38749</v>
      </c>
      <c r="B77" s="2">
        <f t="shared" si="9"/>
        <v>2</v>
      </c>
      <c r="C77" s="2">
        <f t="shared" si="10"/>
        <v>2006</v>
      </c>
      <c r="D77" s="3" t="s">
        <v>78</v>
      </c>
      <c r="E77" s="5">
        <v>2591.8357349999997</v>
      </c>
      <c r="F77" s="5">
        <v>60.435124999999999</v>
      </c>
      <c r="G77" s="5"/>
      <c r="H77" s="5">
        <v>2726.5699999999997</v>
      </c>
      <c r="I77" s="5">
        <v>5378.8408599999993</v>
      </c>
      <c r="J77" s="5">
        <v>5269.73</v>
      </c>
      <c r="K77" s="5">
        <v>10648.57086</v>
      </c>
      <c r="L77" s="5">
        <v>432.70185599999996</v>
      </c>
      <c r="M77" s="5">
        <v>145.193907</v>
      </c>
      <c r="N77" s="5">
        <v>287.24</v>
      </c>
      <c r="O77" s="5">
        <v>3517.4066229999999</v>
      </c>
      <c r="P77" s="5">
        <v>1.5292064400027712</v>
      </c>
      <c r="Q77" s="5">
        <v>3.0273926222717527</v>
      </c>
      <c r="R77" s="6">
        <f>+VLOOKUP(YEAR(A77),PIB!$A$1:$C$22,3,0)</f>
        <v>46802.044000000002</v>
      </c>
      <c r="S77" s="8">
        <f t="shared" si="11"/>
        <v>0.11492747752640887</v>
      </c>
      <c r="T77" s="8">
        <f t="shared" si="12"/>
        <v>0.22752362824153577</v>
      </c>
      <c r="U77" s="8">
        <f t="shared" si="13"/>
        <v>5.5378686772740091E-2</v>
      </c>
      <c r="V77" s="8">
        <f t="shared" si="6"/>
        <v>0.19842491168534071</v>
      </c>
      <c r="W77" s="8">
        <f t="shared" si="7"/>
        <v>0.2281552408476486</v>
      </c>
      <c r="X77" s="8">
        <f t="shared" si="5"/>
        <v>0.20869684375332187</v>
      </c>
      <c r="Y77" s="8">
        <f t="shared" si="8"/>
        <v>0.12756759478532409</v>
      </c>
    </row>
    <row r="78" spans="1:25">
      <c r="A78" s="4">
        <v>38777</v>
      </c>
      <c r="B78" s="2">
        <f t="shared" si="9"/>
        <v>3</v>
      </c>
      <c r="C78" s="2">
        <f t="shared" si="10"/>
        <v>2006</v>
      </c>
      <c r="D78" s="3" t="s">
        <v>78</v>
      </c>
      <c r="E78" s="5">
        <v>2561.6430249999999</v>
      </c>
      <c r="F78" s="5">
        <v>61.91</v>
      </c>
      <c r="G78" s="5"/>
      <c r="H78" s="5">
        <v>2780.7799999999997</v>
      </c>
      <c r="I78" s="5">
        <v>5404.3330249999999</v>
      </c>
      <c r="J78" s="5">
        <v>5351.92</v>
      </c>
      <c r="K78" s="5">
        <v>10756.253025</v>
      </c>
      <c r="L78" s="5">
        <v>423.23</v>
      </c>
      <c r="M78" s="5">
        <v>178.71</v>
      </c>
      <c r="N78" s="5">
        <v>270.58999999999997</v>
      </c>
      <c r="O78" s="5">
        <v>3496.0830249999999</v>
      </c>
      <c r="P78" s="5">
        <v>1.5458251381201109</v>
      </c>
      <c r="Q78" s="5">
        <v>3.0766583482381686</v>
      </c>
      <c r="R78" s="6">
        <f>+VLOOKUP(YEAR(A78),PIB!$A$1:$C$22,3,0)</f>
        <v>46802.044000000002</v>
      </c>
      <c r="S78" s="8">
        <f t="shared" si="11"/>
        <v>0.11547215811770956</v>
      </c>
      <c r="T78" s="8">
        <f t="shared" si="12"/>
        <v>0.22982442871512193</v>
      </c>
      <c r="U78" s="8">
        <f t="shared" si="13"/>
        <v>5.4733571572215943E-2</v>
      </c>
      <c r="V78" s="8">
        <f t="shared" si="6"/>
        <v>0.17575020067855407</v>
      </c>
      <c r="W78" s="8">
        <f t="shared" si="7"/>
        <v>0.20776064012256867</v>
      </c>
      <c r="X78" s="8">
        <f t="shared" si="5"/>
        <v>0.21011015246082199</v>
      </c>
      <c r="Y78" s="8">
        <f t="shared" si="8"/>
        <v>0.12756759478532409</v>
      </c>
    </row>
    <row r="79" spans="1:25">
      <c r="A79" s="4">
        <v>38808</v>
      </c>
      <c r="B79" s="2">
        <f t="shared" si="9"/>
        <v>4</v>
      </c>
      <c r="C79" s="2">
        <f t="shared" si="10"/>
        <v>2006</v>
      </c>
      <c r="D79" s="3" t="s">
        <v>75</v>
      </c>
      <c r="E79" s="5">
        <v>2636.7796419999995</v>
      </c>
      <c r="F79" s="5">
        <v>61.18</v>
      </c>
      <c r="G79" s="5"/>
      <c r="H79" s="5">
        <v>2836.2</v>
      </c>
      <c r="I79" s="5">
        <v>5534.1596419999987</v>
      </c>
      <c r="J79" s="5">
        <v>5405.51</v>
      </c>
      <c r="K79" s="5">
        <v>10939.669641999999</v>
      </c>
      <c r="L79" s="5">
        <v>453.46000000000004</v>
      </c>
      <c r="M79" s="5">
        <v>117.34</v>
      </c>
      <c r="N79" s="5">
        <v>284.45999999999998</v>
      </c>
      <c r="O79" s="5">
        <v>3553.2196419999996</v>
      </c>
      <c r="P79" s="5">
        <v>1.5575056426528668</v>
      </c>
      <c r="Q79" s="5">
        <v>3.0788047867039232</v>
      </c>
      <c r="R79" s="6">
        <f>+VLOOKUP(YEAR(A79),PIB!$A$1:$C$22,3,0)</f>
        <v>46802.044000000002</v>
      </c>
      <c r="S79" s="8">
        <f t="shared" si="11"/>
        <v>0.11824610997758983</v>
      </c>
      <c r="T79" s="8">
        <f t="shared" si="12"/>
        <v>0.23374341603541929</v>
      </c>
      <c r="U79" s="8">
        <f t="shared" si="13"/>
        <v>5.6338984724684231E-2</v>
      </c>
      <c r="V79" s="8">
        <f t="shared" si="6"/>
        <v>0.19410486218553769</v>
      </c>
      <c r="W79" s="8">
        <f t="shared" si="7"/>
        <v>0.22315711916684333</v>
      </c>
      <c r="X79" s="8">
        <f t="shared" si="5"/>
        <v>0.18809740215937443</v>
      </c>
      <c r="Y79" s="8">
        <f t="shared" si="8"/>
        <v>0.12756759478532409</v>
      </c>
    </row>
    <row r="80" spans="1:25">
      <c r="A80" s="4">
        <v>38838</v>
      </c>
      <c r="B80" s="2">
        <f t="shared" si="9"/>
        <v>5</v>
      </c>
      <c r="C80" s="2">
        <f t="shared" si="10"/>
        <v>2006</v>
      </c>
      <c r="D80" s="3" t="s">
        <v>75</v>
      </c>
      <c r="E80" s="5">
        <v>2556.7496419999993</v>
      </c>
      <c r="F80" s="5">
        <v>62.501905000000001</v>
      </c>
      <c r="G80" s="5"/>
      <c r="H80" s="5">
        <v>2873.4700000000003</v>
      </c>
      <c r="I80" s="5">
        <v>5492.7215469999992</v>
      </c>
      <c r="J80" s="5">
        <v>5533.1900000000005</v>
      </c>
      <c r="K80" s="5">
        <v>11025.911547</v>
      </c>
      <c r="L80" s="5">
        <v>370.25207500000005</v>
      </c>
      <c r="M80" s="5">
        <v>246.41322700000001</v>
      </c>
      <c r="N80" s="5">
        <v>322.92</v>
      </c>
      <c r="O80" s="5">
        <v>3558.8368489999993</v>
      </c>
      <c r="P80" s="5">
        <v>1.5434035838263853</v>
      </c>
      <c r="Q80" s="5">
        <v>3.0981784259366036</v>
      </c>
      <c r="R80" s="6">
        <f>+VLOOKUP(YEAR(A80),PIB!$A$1:$C$22,3,0)</f>
        <v>46802.044000000002</v>
      </c>
      <c r="S80" s="8">
        <f t="shared" si="11"/>
        <v>0.11736071926687644</v>
      </c>
      <c r="T80" s="8">
        <f t="shared" si="12"/>
        <v>0.23558611130317297</v>
      </c>
      <c r="U80" s="8">
        <f t="shared" si="13"/>
        <v>5.4629016672861533E-2</v>
      </c>
      <c r="V80" s="8">
        <f t="shared" si="6"/>
        <v>0.15634317771173945</v>
      </c>
      <c r="W80" s="8">
        <f t="shared" si="7"/>
        <v>0.21063964257007184</v>
      </c>
      <c r="X80" s="8">
        <f t="shared" ref="X80:X143" si="14">+E80/E68-1</f>
        <v>0.1298371653967767</v>
      </c>
      <c r="Y80" s="8">
        <f t="shared" si="8"/>
        <v>0.12756759478532409</v>
      </c>
    </row>
    <row r="81" spans="1:25">
      <c r="A81" s="4">
        <v>38869</v>
      </c>
      <c r="B81" s="2">
        <f t="shared" si="9"/>
        <v>6</v>
      </c>
      <c r="C81" s="2">
        <f t="shared" si="10"/>
        <v>2006</v>
      </c>
      <c r="D81" s="3" t="s">
        <v>75</v>
      </c>
      <c r="E81" s="5">
        <v>2663.9896419999991</v>
      </c>
      <c r="F81" s="5">
        <v>62.4</v>
      </c>
      <c r="G81" s="5"/>
      <c r="H81" s="5">
        <v>2888.7400000000002</v>
      </c>
      <c r="I81" s="5">
        <v>5615.1296419999999</v>
      </c>
      <c r="J81" s="5">
        <v>5549.01</v>
      </c>
      <c r="K81" s="5">
        <v>11164.139642</v>
      </c>
      <c r="L81" s="5">
        <v>491.48999999999995</v>
      </c>
      <c r="M81" s="5">
        <v>131.32</v>
      </c>
      <c r="N81" s="5">
        <v>263.13</v>
      </c>
      <c r="O81" s="5">
        <v>3612.3296419999992</v>
      </c>
      <c r="P81" s="5">
        <v>1.5544344504758796</v>
      </c>
      <c r="Q81" s="5">
        <v>3.0905650226923567</v>
      </c>
      <c r="R81" s="6">
        <f>+VLOOKUP(YEAR(A81),PIB!$A$1:$C$22,3,0)</f>
        <v>46802.044000000002</v>
      </c>
      <c r="S81" s="8">
        <f t="shared" si="11"/>
        <v>0.11997616262229914</v>
      </c>
      <c r="T81" s="8">
        <f t="shared" si="12"/>
        <v>0.23853957408355925</v>
      </c>
      <c r="U81" s="8">
        <f t="shared" si="13"/>
        <v>5.6920369588986303E-2</v>
      </c>
      <c r="V81" s="8">
        <f t="shared" ref="V81:V144" si="15">+I81/I69-1</f>
        <v>0.16429829211222846</v>
      </c>
      <c r="W81" s="8">
        <f t="shared" ref="W81:W144" si="16">+K81/K69-1</f>
        <v>0.20994138876732515</v>
      </c>
      <c r="X81" s="8">
        <f t="shared" si="14"/>
        <v>0.16339063404579757</v>
      </c>
      <c r="Y81" s="8">
        <f t="shared" si="8"/>
        <v>0.12756759478532409</v>
      </c>
    </row>
    <row r="82" spans="1:25">
      <c r="A82" s="4">
        <v>38899</v>
      </c>
      <c r="B82" s="2">
        <f t="shared" si="9"/>
        <v>7</v>
      </c>
      <c r="C82" s="2">
        <f t="shared" si="10"/>
        <v>2006</v>
      </c>
      <c r="D82" s="3" t="s">
        <v>76</v>
      </c>
      <c r="E82" s="5">
        <v>2670.049641999999</v>
      </c>
      <c r="F82" s="5">
        <v>63.04</v>
      </c>
      <c r="G82" s="5"/>
      <c r="H82" s="5">
        <v>2917.68</v>
      </c>
      <c r="I82" s="5">
        <v>5650.7696419999993</v>
      </c>
      <c r="J82" s="5">
        <v>5561.86</v>
      </c>
      <c r="K82" s="5">
        <v>11212.629642</v>
      </c>
      <c r="L82" s="5">
        <v>384.89</v>
      </c>
      <c r="M82" s="5">
        <v>97.43</v>
      </c>
      <c r="N82" s="5">
        <v>297.70999999999998</v>
      </c>
      <c r="O82" s="5">
        <v>3513.1196419999987</v>
      </c>
      <c r="P82" s="5">
        <v>1.6084762882664163</v>
      </c>
      <c r="Q82" s="5">
        <v>3.1916446875167379</v>
      </c>
      <c r="R82" s="6">
        <f>+VLOOKUP(YEAR(A82),PIB!$A$1:$C$22,3,0)</f>
        <v>46802.044000000002</v>
      </c>
      <c r="S82" s="8">
        <f t="shared" si="11"/>
        <v>0.12073766782493515</v>
      </c>
      <c r="T82" s="8">
        <f t="shared" si="12"/>
        <v>0.2395756399442725</v>
      </c>
      <c r="U82" s="8">
        <f t="shared" si="13"/>
        <v>5.7049851113340239E-2</v>
      </c>
      <c r="V82" s="8">
        <f t="shared" si="15"/>
        <v>0.1594378202071387</v>
      </c>
      <c r="W82" s="8">
        <f t="shared" si="16"/>
        <v>0.2008112936213724</v>
      </c>
      <c r="X82" s="8">
        <f t="shared" si="14"/>
        <v>0.1346043663768357</v>
      </c>
      <c r="Y82" s="8">
        <f t="shared" si="8"/>
        <v>0.12756759478532409</v>
      </c>
    </row>
    <row r="83" spans="1:25">
      <c r="A83" s="4">
        <v>38930</v>
      </c>
      <c r="B83" s="2">
        <f t="shared" si="9"/>
        <v>8</v>
      </c>
      <c r="C83" s="2">
        <f t="shared" si="10"/>
        <v>2006</v>
      </c>
      <c r="D83" s="3" t="s">
        <v>76</v>
      </c>
      <c r="E83" s="5">
        <v>2685.408641999999</v>
      </c>
      <c r="F83" s="5">
        <v>64.069999999999993</v>
      </c>
      <c r="G83" s="5"/>
      <c r="H83" s="5">
        <v>2938.17</v>
      </c>
      <c r="I83" s="5">
        <v>5687.6486419999992</v>
      </c>
      <c r="J83" s="5">
        <v>5610.06</v>
      </c>
      <c r="K83" s="5">
        <v>11297.708642</v>
      </c>
      <c r="L83" s="5">
        <v>452.21000000000004</v>
      </c>
      <c r="M83" s="5">
        <v>112.07</v>
      </c>
      <c r="N83" s="5">
        <v>307.56</v>
      </c>
      <c r="O83" s="5">
        <v>3621.3186419999993</v>
      </c>
      <c r="P83" s="5">
        <v>1.5706015416690307</v>
      </c>
      <c r="Q83" s="5">
        <v>3.1197775614024525</v>
      </c>
      <c r="R83" s="6">
        <f>+VLOOKUP(YEAR(A83),PIB!$A$1:$C$22,3,0)</f>
        <v>46802.044000000002</v>
      </c>
      <c r="S83" s="8">
        <f t="shared" si="11"/>
        <v>0.12152564623032273</v>
      </c>
      <c r="T83" s="8">
        <f t="shared" si="12"/>
        <v>0.24139348789980197</v>
      </c>
      <c r="U83" s="8">
        <f t="shared" si="13"/>
        <v>5.7378020541154116E-2</v>
      </c>
      <c r="V83" s="8">
        <f t="shared" si="15"/>
        <v>0.18462003664148652</v>
      </c>
      <c r="W83" s="8">
        <f t="shared" si="16"/>
        <v>0.20886535451325283</v>
      </c>
      <c r="X83" s="8">
        <f t="shared" si="14"/>
        <v>0.15544827465642519</v>
      </c>
      <c r="Y83" s="8">
        <f t="shared" si="8"/>
        <v>0.12756759478532409</v>
      </c>
    </row>
    <row r="84" spans="1:25">
      <c r="A84" s="4">
        <v>38961</v>
      </c>
      <c r="B84" s="2">
        <f t="shared" si="9"/>
        <v>9</v>
      </c>
      <c r="C84" s="2">
        <f t="shared" si="10"/>
        <v>2006</v>
      </c>
      <c r="D84" s="3" t="s">
        <v>76</v>
      </c>
      <c r="E84" s="5">
        <v>2728.8158009999993</v>
      </c>
      <c r="F84" s="5">
        <v>63.421188999999998</v>
      </c>
      <c r="G84" s="5"/>
      <c r="H84" s="5">
        <v>2916.7799999999997</v>
      </c>
      <c r="I84" s="5">
        <v>5709.0169899999992</v>
      </c>
      <c r="J84" s="5">
        <v>5684.0000000000009</v>
      </c>
      <c r="K84" s="5">
        <v>11393.01699</v>
      </c>
      <c r="L84" s="5">
        <v>436.42356500000005</v>
      </c>
      <c r="M84" s="5">
        <v>114.463841</v>
      </c>
      <c r="N84" s="5">
        <v>288.83999999999997</v>
      </c>
      <c r="O84" s="5">
        <v>3631.9643959999994</v>
      </c>
      <c r="P84" s="5">
        <v>1.5718813202815329</v>
      </c>
      <c r="Q84" s="5">
        <v>3.1368746352655608</v>
      </c>
      <c r="R84" s="6">
        <f>+VLOOKUP(YEAR(A84),PIB!$A$1:$C$22,3,0)</f>
        <v>46802.044000000002</v>
      </c>
      <c r="S84" s="8">
        <f t="shared" si="11"/>
        <v>0.12198221492206621</v>
      </c>
      <c r="T84" s="8">
        <f t="shared" si="12"/>
        <v>0.24342990212136889</v>
      </c>
      <c r="U84" s="8">
        <f t="shared" si="13"/>
        <v>5.830548343145011E-2</v>
      </c>
      <c r="V84" s="8">
        <f t="shared" si="15"/>
        <v>0.16167207397464067</v>
      </c>
      <c r="W84" s="8">
        <f t="shared" si="16"/>
        <v>0.17577149420008786</v>
      </c>
      <c r="X84" s="8">
        <f t="shared" si="14"/>
        <v>0.1181680472357538</v>
      </c>
      <c r="Y84" s="8">
        <f t="shared" si="8"/>
        <v>0.12756759478532409</v>
      </c>
    </row>
    <row r="85" spans="1:25">
      <c r="A85" s="4">
        <v>38991</v>
      </c>
      <c r="B85" s="2">
        <f t="shared" si="9"/>
        <v>10</v>
      </c>
      <c r="C85" s="2">
        <f t="shared" si="10"/>
        <v>2006</v>
      </c>
      <c r="D85" s="3" t="s">
        <v>77</v>
      </c>
      <c r="E85" s="5">
        <v>2729.5057279999992</v>
      </c>
      <c r="F85" s="5">
        <v>63.66</v>
      </c>
      <c r="G85" s="5"/>
      <c r="H85" s="5">
        <v>2895.98</v>
      </c>
      <c r="I85" s="5">
        <v>5689.1457279999995</v>
      </c>
      <c r="J85" s="5">
        <v>5854.3099999999995</v>
      </c>
      <c r="K85" s="5">
        <v>11543.455727999999</v>
      </c>
      <c r="L85" s="5">
        <v>403.25999999999993</v>
      </c>
      <c r="M85" s="5">
        <v>132.19</v>
      </c>
      <c r="N85" s="5">
        <v>338.45</v>
      </c>
      <c r="O85" s="5">
        <v>3667.0657279999987</v>
      </c>
      <c r="P85" s="5">
        <v>1.5514163502880092</v>
      </c>
      <c r="Q85" s="5">
        <v>3.1478726001171919</v>
      </c>
      <c r="R85" s="6">
        <f>+VLOOKUP(YEAR(A85),PIB!$A$1:$C$22,3,0)</f>
        <v>46802.044000000002</v>
      </c>
      <c r="S85" s="8">
        <f t="shared" si="11"/>
        <v>0.12155763385035062</v>
      </c>
      <c r="T85" s="8">
        <f t="shared" si="12"/>
        <v>0.24664426468211514</v>
      </c>
      <c r="U85" s="8">
        <f t="shared" si="13"/>
        <v>5.8320224817531456E-2</v>
      </c>
      <c r="V85" s="8">
        <f t="shared" si="15"/>
        <v>0.14831017331206953</v>
      </c>
      <c r="W85" s="8">
        <f t="shared" si="16"/>
        <v>0.18336120434650427</v>
      </c>
      <c r="X85" s="8">
        <f t="shared" si="14"/>
        <v>0.11776057393274342</v>
      </c>
      <c r="Y85" s="8">
        <f t="shared" si="8"/>
        <v>0.12756759478532409</v>
      </c>
    </row>
    <row r="86" spans="1:25">
      <c r="A86" s="4">
        <v>39022</v>
      </c>
      <c r="B86" s="2">
        <f t="shared" si="9"/>
        <v>11</v>
      </c>
      <c r="C86" s="2">
        <f t="shared" si="10"/>
        <v>2006</v>
      </c>
      <c r="D86" s="3" t="s">
        <v>77</v>
      </c>
      <c r="E86" s="5">
        <v>2734.0993359999989</v>
      </c>
      <c r="F86" s="5">
        <v>64.569999999999993</v>
      </c>
      <c r="G86" s="5"/>
      <c r="H86" s="5">
        <v>3010.46</v>
      </c>
      <c r="I86" s="5">
        <v>5809.1293359999991</v>
      </c>
      <c r="J86" s="5">
        <v>5790.0000000000009</v>
      </c>
      <c r="K86" s="5">
        <v>11599.129336</v>
      </c>
      <c r="L86" s="5">
        <v>436.31</v>
      </c>
      <c r="M86" s="5">
        <v>310.62</v>
      </c>
      <c r="N86" s="5">
        <v>315.56</v>
      </c>
      <c r="O86" s="5">
        <v>3861.1593359999988</v>
      </c>
      <c r="P86" s="5">
        <v>1.504503914624258</v>
      </c>
      <c r="Q86" s="5">
        <v>3.0040535307243283</v>
      </c>
      <c r="R86" s="6">
        <f>+VLOOKUP(YEAR(A86),PIB!$A$1:$C$22,3,0)</f>
        <v>46802.044000000002</v>
      </c>
      <c r="S86" s="8">
        <f t="shared" si="11"/>
        <v>0.12412127419050328</v>
      </c>
      <c r="T86" s="8">
        <f t="shared" si="12"/>
        <v>0.24783381973659099</v>
      </c>
      <c r="U86" s="8">
        <f t="shared" si="13"/>
        <v>5.8418374547915021E-2</v>
      </c>
      <c r="V86" s="8">
        <f t="shared" si="15"/>
        <v>0.15659645373808195</v>
      </c>
      <c r="W86" s="8">
        <f t="shared" si="16"/>
        <v>0.17640651694778442</v>
      </c>
      <c r="X86" s="8">
        <f t="shared" si="14"/>
        <v>0.11542882763894058</v>
      </c>
      <c r="Y86" s="8">
        <f t="shared" si="8"/>
        <v>0.12756759478532409</v>
      </c>
    </row>
    <row r="87" spans="1:25">
      <c r="A87" s="4">
        <v>39052</v>
      </c>
      <c r="B87" s="2">
        <f t="shared" si="9"/>
        <v>12</v>
      </c>
      <c r="C87" s="2">
        <f t="shared" si="10"/>
        <v>2006</v>
      </c>
      <c r="D87" s="3" t="s">
        <v>77</v>
      </c>
      <c r="E87" s="5">
        <v>3030.0649409999987</v>
      </c>
      <c r="F87" s="5">
        <v>65.95</v>
      </c>
      <c r="G87" s="5"/>
      <c r="H87" s="5">
        <v>3163.7799999999997</v>
      </c>
      <c r="I87" s="5">
        <v>6259.7949409999983</v>
      </c>
      <c r="J87" s="5">
        <v>5823.7499999999991</v>
      </c>
      <c r="K87" s="5">
        <v>12083.544940999996</v>
      </c>
      <c r="L87" s="5">
        <v>519.15</v>
      </c>
      <c r="M87" s="5">
        <v>124.41</v>
      </c>
      <c r="N87" s="5">
        <v>332.9</v>
      </c>
      <c r="O87" s="5">
        <v>4072.4749409999986</v>
      </c>
      <c r="P87" s="5">
        <v>1.5370984552854983</v>
      </c>
      <c r="Q87" s="5">
        <v>2.9671256707678784</v>
      </c>
      <c r="R87" s="6">
        <f>+VLOOKUP(YEAR(A87),PIB!$A$1:$C$22,3,0)</f>
        <v>46802.044000000002</v>
      </c>
      <c r="S87" s="8">
        <f t="shared" si="11"/>
        <v>0.13375046057817472</v>
      </c>
      <c r="T87" s="8">
        <f t="shared" si="12"/>
        <v>0.25818412847524341</v>
      </c>
      <c r="U87" s="8">
        <f t="shared" si="13"/>
        <v>6.4742149744570959E-2</v>
      </c>
      <c r="V87" s="8">
        <f t="shared" si="15"/>
        <v>0.15687341719724301</v>
      </c>
      <c r="W87" s="8">
        <f t="shared" si="16"/>
        <v>0.15616527785757395</v>
      </c>
      <c r="X87" s="8">
        <f t="shared" si="14"/>
        <v>0.12693936082208412</v>
      </c>
      <c r="Y87" s="8">
        <f t="shared" si="8"/>
        <v>0.12756759478532409</v>
      </c>
    </row>
    <row r="88" spans="1:25">
      <c r="A88" s="4">
        <v>39083</v>
      </c>
      <c r="B88" s="2">
        <f t="shared" si="9"/>
        <v>1</v>
      </c>
      <c r="C88" s="2">
        <f t="shared" si="10"/>
        <v>2007</v>
      </c>
      <c r="D88" s="3" t="s">
        <v>78</v>
      </c>
      <c r="E88" s="5">
        <v>2844.923068999999</v>
      </c>
      <c r="F88" s="5">
        <v>66.06</v>
      </c>
      <c r="G88" s="5"/>
      <c r="H88" s="5">
        <v>3058.0200000000004</v>
      </c>
      <c r="I88" s="5">
        <v>5969.0030689999994</v>
      </c>
      <c r="J88" s="5">
        <v>5823.3900000000012</v>
      </c>
      <c r="K88" s="5">
        <v>11792.393069000002</v>
      </c>
      <c r="L88" s="5">
        <v>435.69</v>
      </c>
      <c r="M88" s="5">
        <v>247.31</v>
      </c>
      <c r="N88" s="5">
        <v>322.89999999999998</v>
      </c>
      <c r="O88" s="5">
        <v>3916.8830689999991</v>
      </c>
      <c r="P88" s="5">
        <v>1.5239165846541132</v>
      </c>
      <c r="Q88" s="5">
        <v>3.0106574184790924</v>
      </c>
      <c r="R88" s="6">
        <f>+VLOOKUP(YEAR(A88),PIB!$A$1:$C$22,3,0)</f>
        <v>51007.777000000002</v>
      </c>
      <c r="S88" s="8">
        <f t="shared" si="11"/>
        <v>0.11702143124174964</v>
      </c>
      <c r="T88" s="8">
        <f t="shared" si="12"/>
        <v>0.23118813958506762</v>
      </c>
      <c r="U88" s="8">
        <f t="shared" si="13"/>
        <v>5.577430024052997E-2</v>
      </c>
      <c r="V88" s="8">
        <f t="shared" si="15"/>
        <v>0.12852913716430181</v>
      </c>
      <c r="W88" s="8">
        <f t="shared" si="16"/>
        <v>0.13084932944603378</v>
      </c>
      <c r="X88" s="8">
        <f t="shared" si="14"/>
        <v>0.12030944697267865</v>
      </c>
      <c r="Y88" s="8">
        <f t="shared" si="8"/>
        <v>8.9862164994332305E-2</v>
      </c>
    </row>
    <row r="89" spans="1:25">
      <c r="A89" s="4">
        <v>39114</v>
      </c>
      <c r="B89" s="2">
        <f t="shared" si="9"/>
        <v>2</v>
      </c>
      <c r="C89" s="2">
        <f t="shared" si="10"/>
        <v>2007</v>
      </c>
      <c r="D89" s="3" t="s">
        <v>78</v>
      </c>
      <c r="E89" s="5">
        <v>2840.0916349999993</v>
      </c>
      <c r="F89" s="5">
        <v>66.180000000000007</v>
      </c>
      <c r="G89" s="5"/>
      <c r="H89" s="5">
        <v>3010.5</v>
      </c>
      <c r="I89" s="5">
        <v>5916.7716349999992</v>
      </c>
      <c r="J89" s="5">
        <v>5887.9400000000005</v>
      </c>
      <c r="K89" s="5">
        <v>11804.711635</v>
      </c>
      <c r="L89" s="5">
        <v>420.01</v>
      </c>
      <c r="M89" s="5">
        <v>181.74</v>
      </c>
      <c r="N89" s="5">
        <v>356.21</v>
      </c>
      <c r="O89" s="5">
        <v>3864.2316349999992</v>
      </c>
      <c r="P89" s="5">
        <v>1.5311638105255563</v>
      </c>
      <c r="Q89" s="5">
        <v>3.0548664650637596</v>
      </c>
      <c r="R89" s="6">
        <f>+VLOOKUP(YEAR(A89),PIB!$A$1:$C$22,3,0)</f>
        <v>51007.777000000002</v>
      </c>
      <c r="S89" s="8">
        <f t="shared" si="11"/>
        <v>0.11599744162542114</v>
      </c>
      <c r="T89" s="8">
        <f t="shared" si="12"/>
        <v>0.23142964326792753</v>
      </c>
      <c r="U89" s="8">
        <f t="shared" si="13"/>
        <v>5.5679580684333672E-2</v>
      </c>
      <c r="V89" s="8">
        <f t="shared" si="15"/>
        <v>0.10000868012295117</v>
      </c>
      <c r="W89" s="8">
        <f t="shared" si="16"/>
        <v>0.10857238874588293</v>
      </c>
      <c r="X89" s="8">
        <f t="shared" si="14"/>
        <v>9.5783809385589613E-2</v>
      </c>
      <c r="Y89" s="8">
        <f t="shared" si="8"/>
        <v>8.9862164994332305E-2</v>
      </c>
    </row>
    <row r="90" spans="1:25">
      <c r="A90" s="4">
        <v>39142</v>
      </c>
      <c r="B90" s="2">
        <f t="shared" si="9"/>
        <v>3</v>
      </c>
      <c r="C90" s="2">
        <f t="shared" si="10"/>
        <v>2007</v>
      </c>
      <c r="D90" s="3" t="s">
        <v>78</v>
      </c>
      <c r="E90" s="5">
        <v>2977.7356419999996</v>
      </c>
      <c r="F90" s="5">
        <v>65.48</v>
      </c>
      <c r="G90" s="5"/>
      <c r="H90" s="5">
        <v>2927.87</v>
      </c>
      <c r="I90" s="5">
        <v>5971.085642</v>
      </c>
      <c r="J90" s="5">
        <v>5892.5499999999993</v>
      </c>
      <c r="K90" s="5">
        <v>11863.635641999999</v>
      </c>
      <c r="L90" s="5">
        <v>493.78000000000003</v>
      </c>
      <c r="M90" s="5">
        <v>217.24</v>
      </c>
      <c r="N90" s="5">
        <v>311.01</v>
      </c>
      <c r="O90" s="5">
        <v>4065.2456419999999</v>
      </c>
      <c r="P90" s="5">
        <v>1.4688129987299794</v>
      </c>
      <c r="Q90" s="5">
        <v>2.9183072037347748</v>
      </c>
      <c r="R90" s="6">
        <f>+VLOOKUP(YEAR(A90),PIB!$A$1:$C$22,3,0)</f>
        <v>51007.777000000002</v>
      </c>
      <c r="S90" s="8">
        <f t="shared" si="11"/>
        <v>0.11706225978050366</v>
      </c>
      <c r="T90" s="8">
        <f t="shared" si="12"/>
        <v>0.23258483979805666</v>
      </c>
      <c r="U90" s="8">
        <f t="shared" si="13"/>
        <v>5.8378071289011471E-2</v>
      </c>
      <c r="V90" s="8">
        <f t="shared" si="15"/>
        <v>0.10487003935143324</v>
      </c>
      <c r="W90" s="8">
        <f t="shared" si="16"/>
        <v>0.10295245141836928</v>
      </c>
      <c r="X90" s="8">
        <f t="shared" si="14"/>
        <v>0.16243192862518385</v>
      </c>
      <c r="Y90" s="8">
        <f t="shared" si="8"/>
        <v>8.9862164994332305E-2</v>
      </c>
    </row>
    <row r="91" spans="1:25">
      <c r="A91" s="4">
        <v>39173</v>
      </c>
      <c r="B91" s="2">
        <f t="shared" si="9"/>
        <v>4</v>
      </c>
      <c r="C91" s="2">
        <f t="shared" si="10"/>
        <v>2007</v>
      </c>
      <c r="D91" s="3" t="s">
        <v>75</v>
      </c>
      <c r="E91" s="5">
        <v>3011.5443369999994</v>
      </c>
      <c r="F91" s="5">
        <v>65.91</v>
      </c>
      <c r="G91" s="5"/>
      <c r="H91" s="5">
        <v>2950.64</v>
      </c>
      <c r="I91" s="5">
        <v>6028.0943369999986</v>
      </c>
      <c r="J91" s="5">
        <v>6073.5</v>
      </c>
      <c r="K91" s="5">
        <v>12101.594336999999</v>
      </c>
      <c r="L91" s="5">
        <v>417.75000000000006</v>
      </c>
      <c r="M91" s="5">
        <v>218.13</v>
      </c>
      <c r="N91" s="5">
        <v>326.62</v>
      </c>
      <c r="O91" s="5">
        <v>4039.9543369999992</v>
      </c>
      <c r="P91" s="5">
        <v>1.4921194236755553</v>
      </c>
      <c r="Q91" s="5">
        <v>2.9954779998791854</v>
      </c>
      <c r="R91" s="6">
        <f>+VLOOKUP(YEAR(A91),PIB!$A$1:$C$22,3,0)</f>
        <v>51007.777000000002</v>
      </c>
      <c r="S91" s="8">
        <f t="shared" si="11"/>
        <v>0.11817990689929496</v>
      </c>
      <c r="T91" s="8">
        <f t="shared" si="12"/>
        <v>0.23724998517382945</v>
      </c>
      <c r="U91" s="8">
        <f t="shared" si="13"/>
        <v>5.9040885804531325E-2</v>
      </c>
      <c r="V91" s="8">
        <f t="shared" si="15"/>
        <v>8.9251978069338156E-2</v>
      </c>
      <c r="W91" s="8">
        <f t="shared" si="16"/>
        <v>0.10621204597797851</v>
      </c>
      <c r="X91" s="8">
        <f t="shared" si="14"/>
        <v>0.14212969829960476</v>
      </c>
      <c r="Y91" s="8">
        <f t="shared" si="8"/>
        <v>8.9862164994332305E-2</v>
      </c>
    </row>
    <row r="92" spans="1:25">
      <c r="A92" s="4">
        <v>39203</v>
      </c>
      <c r="B92" s="2">
        <f t="shared" si="9"/>
        <v>5</v>
      </c>
      <c r="C92" s="2">
        <f t="shared" si="10"/>
        <v>2007</v>
      </c>
      <c r="D92" s="3" t="s">
        <v>75</v>
      </c>
      <c r="E92" s="5">
        <v>2975.8456419999998</v>
      </c>
      <c r="F92" s="5">
        <v>65.78</v>
      </c>
      <c r="G92" s="5"/>
      <c r="H92" s="5">
        <v>3041.56</v>
      </c>
      <c r="I92" s="5">
        <v>6083.1856420000004</v>
      </c>
      <c r="J92" s="5">
        <v>6161.86</v>
      </c>
      <c r="K92" s="5">
        <v>12245.045642000001</v>
      </c>
      <c r="L92" s="5">
        <v>447.15999999999997</v>
      </c>
      <c r="M92" s="5">
        <v>154.54</v>
      </c>
      <c r="N92" s="5">
        <v>345.36</v>
      </c>
      <c r="O92" s="5">
        <v>3988.6856419999999</v>
      </c>
      <c r="P92" s="5">
        <v>1.5251103215418551</v>
      </c>
      <c r="Q92" s="5">
        <v>3.069945024762621</v>
      </c>
      <c r="R92" s="6">
        <f>+VLOOKUP(YEAR(A92),PIB!$A$1:$C$22,3,0)</f>
        <v>51007.777000000002</v>
      </c>
      <c r="S92" s="8">
        <f t="shared" si="11"/>
        <v>0.11925996386786274</v>
      </c>
      <c r="T92" s="8">
        <f t="shared" si="12"/>
        <v>0.24006232700554664</v>
      </c>
      <c r="U92" s="8">
        <f t="shared" si="13"/>
        <v>5.8341018115727721E-2</v>
      </c>
      <c r="V92" s="8">
        <f t="shared" si="15"/>
        <v>0.10749936801775428</v>
      </c>
      <c r="W92" s="8">
        <f t="shared" si="16"/>
        <v>0.11056991431531227</v>
      </c>
      <c r="X92" s="8">
        <f t="shared" si="14"/>
        <v>0.16391749630682084</v>
      </c>
      <c r="Y92" s="8">
        <f t="shared" ref="Y92:Y155" si="17">+R92/R80-1</f>
        <v>8.9862164994332305E-2</v>
      </c>
    </row>
    <row r="93" spans="1:25">
      <c r="A93" s="4">
        <v>39234</v>
      </c>
      <c r="B93" s="2">
        <f t="shared" si="9"/>
        <v>6</v>
      </c>
      <c r="C93" s="2">
        <f t="shared" si="10"/>
        <v>2007</v>
      </c>
      <c r="D93" s="3" t="s">
        <v>75</v>
      </c>
      <c r="E93" s="5">
        <v>3006.4956419999999</v>
      </c>
      <c r="F93" s="5">
        <v>65.599999999999994</v>
      </c>
      <c r="G93" s="5"/>
      <c r="H93" s="5">
        <v>3017</v>
      </c>
      <c r="I93" s="5">
        <v>6089.0956420000002</v>
      </c>
      <c r="J93" s="5">
        <v>6183.3899999999994</v>
      </c>
      <c r="K93" s="5">
        <v>12272.485642</v>
      </c>
      <c r="L93" s="5">
        <v>482.06</v>
      </c>
      <c r="M93" s="5">
        <v>149.04</v>
      </c>
      <c r="N93" s="5">
        <v>321.32</v>
      </c>
      <c r="O93" s="5">
        <v>4024.5156419999998</v>
      </c>
      <c r="P93" s="5">
        <v>1.5130008636204477</v>
      </c>
      <c r="Q93" s="5">
        <v>3.049431716434114</v>
      </c>
      <c r="R93" s="6">
        <f>+VLOOKUP(YEAR(A93),PIB!$A$1:$C$22,3,0)</f>
        <v>51007.777000000002</v>
      </c>
      <c r="S93" s="8">
        <f t="shared" si="11"/>
        <v>0.11937582855257542</v>
      </c>
      <c r="T93" s="8">
        <f t="shared" si="12"/>
        <v>0.24060028418803664</v>
      </c>
      <c r="U93" s="8">
        <f t="shared" si="13"/>
        <v>5.8941906878239365E-2</v>
      </c>
      <c r="V93" s="8">
        <f t="shared" si="15"/>
        <v>8.4408736791192318E-2</v>
      </c>
      <c r="W93" s="8">
        <f t="shared" si="16"/>
        <v>9.9277332203043356E-2</v>
      </c>
      <c r="X93" s="8">
        <f t="shared" si="14"/>
        <v>0.12856881821164401</v>
      </c>
      <c r="Y93" s="8">
        <f t="shared" si="17"/>
        <v>8.9862164994332305E-2</v>
      </c>
    </row>
    <row r="94" spans="1:25">
      <c r="A94" s="4">
        <v>39264</v>
      </c>
      <c r="B94" s="2">
        <f t="shared" si="9"/>
        <v>7</v>
      </c>
      <c r="C94" s="2">
        <f t="shared" si="10"/>
        <v>2007</v>
      </c>
      <c r="D94" s="3" t="s">
        <v>76</v>
      </c>
      <c r="E94" s="5">
        <v>2982.248642</v>
      </c>
      <c r="F94" s="5">
        <v>66.39</v>
      </c>
      <c r="G94" s="5"/>
      <c r="H94" s="5">
        <v>3115.75</v>
      </c>
      <c r="I94" s="5">
        <v>6164.3886419999999</v>
      </c>
      <c r="J94" s="5">
        <v>6285.18</v>
      </c>
      <c r="K94" s="5">
        <v>12449.568642</v>
      </c>
      <c r="L94" s="5">
        <v>460.21999999999997</v>
      </c>
      <c r="M94" s="5">
        <v>139.5</v>
      </c>
      <c r="N94" s="5">
        <v>370.51</v>
      </c>
      <c r="O94" s="5">
        <v>4018.8686419999995</v>
      </c>
      <c r="P94" s="5">
        <v>1.5338616887294623</v>
      </c>
      <c r="Q94" s="5">
        <v>3.0977794376987755</v>
      </c>
      <c r="R94" s="6">
        <f>+VLOOKUP(YEAR(A94),PIB!$A$1:$C$22,3,0)</f>
        <v>51007.777000000002</v>
      </c>
      <c r="S94" s="8">
        <f t="shared" si="11"/>
        <v>0.1208519367938736</v>
      </c>
      <c r="T94" s="8">
        <f t="shared" si="12"/>
        <v>0.24407197047618837</v>
      </c>
      <c r="U94" s="8">
        <f t="shared" si="13"/>
        <v>5.8466547993259926E-2</v>
      </c>
      <c r="V94" s="8">
        <f t="shared" si="15"/>
        <v>9.0893636184081528E-2</v>
      </c>
      <c r="W94" s="8">
        <f t="shared" si="16"/>
        <v>0.11031658402117417</v>
      </c>
      <c r="X94" s="8">
        <f t="shared" si="14"/>
        <v>0.11692629046632574</v>
      </c>
      <c r="Y94" s="8">
        <f t="shared" si="17"/>
        <v>8.9862164994332305E-2</v>
      </c>
    </row>
    <row r="95" spans="1:25">
      <c r="A95" s="4">
        <v>39295</v>
      </c>
      <c r="B95" s="2">
        <f t="shared" si="9"/>
        <v>8</v>
      </c>
      <c r="C95" s="2">
        <f t="shared" si="10"/>
        <v>2007</v>
      </c>
      <c r="D95" s="3" t="s">
        <v>76</v>
      </c>
      <c r="E95" s="5">
        <v>3063.9486419999998</v>
      </c>
      <c r="F95" s="5">
        <v>67.260000000000005</v>
      </c>
      <c r="G95" s="5"/>
      <c r="H95" s="5">
        <v>3196.7999999999997</v>
      </c>
      <c r="I95" s="5">
        <v>6328.0086419999998</v>
      </c>
      <c r="J95" s="5">
        <v>6465.71</v>
      </c>
      <c r="K95" s="5">
        <v>12793.718642</v>
      </c>
      <c r="L95" s="5">
        <v>529.64</v>
      </c>
      <c r="M95" s="5">
        <v>124.24</v>
      </c>
      <c r="N95" s="5">
        <v>322.89</v>
      </c>
      <c r="O95" s="5">
        <v>4107.978642</v>
      </c>
      <c r="P95" s="5">
        <v>1.5404190706598129</v>
      </c>
      <c r="Q95" s="5">
        <v>3.1143586072227682</v>
      </c>
      <c r="R95" s="6">
        <f>+VLOOKUP(YEAR(A95),PIB!$A$1:$C$22,3,0)</f>
        <v>51007.777000000002</v>
      </c>
      <c r="S95" s="8">
        <f t="shared" si="11"/>
        <v>0.12405968293815274</v>
      </c>
      <c r="T95" s="8">
        <f t="shared" si="12"/>
        <v>0.25081898083894144</v>
      </c>
      <c r="U95" s="8">
        <f t="shared" si="13"/>
        <v>6.006826453150467E-2</v>
      </c>
      <c r="V95" s="8">
        <f t="shared" si="15"/>
        <v>0.11258782676400081</v>
      </c>
      <c r="W95" s="8">
        <f t="shared" si="16"/>
        <v>0.1324171163733574</v>
      </c>
      <c r="X95" s="8">
        <f t="shared" si="14"/>
        <v>0.1409617866270354</v>
      </c>
      <c r="Y95" s="8">
        <f t="shared" si="17"/>
        <v>8.9862164994332305E-2</v>
      </c>
    </row>
    <row r="96" spans="1:25">
      <c r="A96" s="4">
        <v>39326</v>
      </c>
      <c r="B96" s="2">
        <f t="shared" si="9"/>
        <v>9</v>
      </c>
      <c r="C96" s="2">
        <f t="shared" si="10"/>
        <v>2007</v>
      </c>
      <c r="D96" s="3" t="s">
        <v>76</v>
      </c>
      <c r="E96" s="5">
        <v>2983.1146419999995</v>
      </c>
      <c r="F96" s="5">
        <v>67.900000000000006</v>
      </c>
      <c r="G96" s="5"/>
      <c r="H96" s="5">
        <v>3225.33</v>
      </c>
      <c r="I96" s="5">
        <v>6276.344642</v>
      </c>
      <c r="J96" s="5">
        <v>6499.6599999999989</v>
      </c>
      <c r="K96" s="5">
        <v>12776.004642</v>
      </c>
      <c r="L96" s="5">
        <v>535.80999999999995</v>
      </c>
      <c r="M96" s="5">
        <v>221.16</v>
      </c>
      <c r="N96" s="5">
        <v>339.72</v>
      </c>
      <c r="O96" s="5">
        <v>4147.7046419999997</v>
      </c>
      <c r="P96" s="5">
        <v>1.5132091563235279</v>
      </c>
      <c r="Q96" s="5">
        <v>3.0802590214908561</v>
      </c>
      <c r="R96" s="6">
        <f>+VLOOKUP(YEAR(A96),PIB!$A$1:$C$22,3,0)</f>
        <v>51007.777000000002</v>
      </c>
      <c r="S96" s="8">
        <f t="shared" si="11"/>
        <v>0.12304681778231581</v>
      </c>
      <c r="T96" s="8">
        <f t="shared" si="12"/>
        <v>0.25047170046246087</v>
      </c>
      <c r="U96" s="8">
        <f t="shared" si="13"/>
        <v>5.848352579646824E-2</v>
      </c>
      <c r="V96" s="8">
        <f t="shared" si="15"/>
        <v>9.9373964553572058E-2</v>
      </c>
      <c r="W96" s="8">
        <f t="shared" si="16"/>
        <v>0.12138906254716297</v>
      </c>
      <c r="X96" s="8">
        <f t="shared" si="14"/>
        <v>9.319018194881834E-2</v>
      </c>
      <c r="Y96" s="8">
        <f t="shared" si="17"/>
        <v>8.9862164994332305E-2</v>
      </c>
    </row>
    <row r="97" spans="1:25">
      <c r="A97" s="4">
        <v>39356</v>
      </c>
      <c r="B97" s="2">
        <f t="shared" si="9"/>
        <v>10</v>
      </c>
      <c r="C97" s="2">
        <f t="shared" si="10"/>
        <v>2007</v>
      </c>
      <c r="D97" s="3" t="s">
        <v>77</v>
      </c>
      <c r="E97" s="5">
        <v>2975.7188579999997</v>
      </c>
      <c r="F97" s="5">
        <v>69.790000000000006</v>
      </c>
      <c r="G97" s="5"/>
      <c r="H97" s="5">
        <v>3317.08</v>
      </c>
      <c r="I97" s="5">
        <v>6362.5888579999992</v>
      </c>
      <c r="J97" s="5">
        <v>6614.43</v>
      </c>
      <c r="K97" s="5">
        <v>12977.018857999999</v>
      </c>
      <c r="L97" s="5">
        <v>474.78000000000009</v>
      </c>
      <c r="M97" s="5">
        <v>167.73</v>
      </c>
      <c r="N97" s="5">
        <v>375.4</v>
      </c>
      <c r="O97" s="5">
        <v>4063.418858</v>
      </c>
      <c r="P97" s="5">
        <v>1.5658215606972012</v>
      </c>
      <c r="Q97" s="5">
        <v>3.1936207689864493</v>
      </c>
      <c r="R97" s="6">
        <f>+VLOOKUP(YEAR(A97),PIB!$A$1:$C$22,3,0)</f>
        <v>51007.777000000002</v>
      </c>
      <c r="S97" s="8">
        <f t="shared" si="11"/>
        <v>0.12473762300991864</v>
      </c>
      <c r="T97" s="8">
        <f t="shared" si="12"/>
        <v>0.25441255473650615</v>
      </c>
      <c r="U97" s="8">
        <f t="shared" si="13"/>
        <v>5.8338532533970255E-2</v>
      </c>
      <c r="V97" s="8">
        <f t="shared" si="15"/>
        <v>0.11837333093535407</v>
      </c>
      <c r="W97" s="8">
        <f t="shared" si="16"/>
        <v>0.12418838550424072</v>
      </c>
      <c r="X97" s="8">
        <f t="shared" si="14"/>
        <v>9.0204291375643786E-2</v>
      </c>
      <c r="Y97" s="8">
        <f t="shared" si="17"/>
        <v>8.9862164994332305E-2</v>
      </c>
    </row>
    <row r="98" spans="1:25">
      <c r="A98" s="4">
        <v>39387</v>
      </c>
      <c r="B98" s="2">
        <f t="shared" si="9"/>
        <v>11</v>
      </c>
      <c r="C98" s="2">
        <f t="shared" si="10"/>
        <v>2007</v>
      </c>
      <c r="D98" s="3" t="s">
        <v>77</v>
      </c>
      <c r="E98" s="5">
        <v>3028.6146479999998</v>
      </c>
      <c r="F98" s="5">
        <v>70.31</v>
      </c>
      <c r="G98" s="5"/>
      <c r="H98" s="5">
        <v>3425.1099999999997</v>
      </c>
      <c r="I98" s="5">
        <v>6524.0346479999989</v>
      </c>
      <c r="J98" s="5">
        <v>6786.87</v>
      </c>
      <c r="K98" s="5">
        <v>13310.904648</v>
      </c>
      <c r="L98" s="5">
        <v>527.57000000000005</v>
      </c>
      <c r="M98" s="5">
        <v>191.73</v>
      </c>
      <c r="N98" s="5">
        <v>333.6</v>
      </c>
      <c r="O98" s="5">
        <v>4151.8246479999998</v>
      </c>
      <c r="P98" s="5">
        <v>1.571365652723973</v>
      </c>
      <c r="Q98" s="5">
        <v>3.206037291197275</v>
      </c>
      <c r="R98" s="6">
        <f>+VLOOKUP(YEAR(A98),PIB!$A$1:$C$22,3,0)</f>
        <v>51007.777000000002</v>
      </c>
      <c r="S98" s="8">
        <f t="shared" si="11"/>
        <v>0.12790274408547542</v>
      </c>
      <c r="T98" s="8">
        <f t="shared" si="12"/>
        <v>0.26095833676499958</v>
      </c>
      <c r="U98" s="8">
        <f t="shared" si="13"/>
        <v>5.9375546752409927E-2</v>
      </c>
      <c r="V98" s="8">
        <f t="shared" si="15"/>
        <v>0.12306582805268773</v>
      </c>
      <c r="W98" s="8">
        <f t="shared" si="16"/>
        <v>0.14757791403249509</v>
      </c>
      <c r="X98" s="8">
        <f t="shared" si="14"/>
        <v>0.10771931660349932</v>
      </c>
      <c r="Y98" s="8">
        <f t="shared" si="17"/>
        <v>8.9862164994332305E-2</v>
      </c>
    </row>
    <row r="99" spans="1:25">
      <c r="A99" s="4">
        <v>39417</v>
      </c>
      <c r="B99" s="2">
        <f t="shared" si="9"/>
        <v>12</v>
      </c>
      <c r="C99" s="2">
        <f t="shared" si="10"/>
        <v>2007</v>
      </c>
      <c r="D99" s="3" t="s">
        <v>77</v>
      </c>
      <c r="E99" s="5">
        <v>3279.3032309999999</v>
      </c>
      <c r="F99" s="5">
        <v>71.42</v>
      </c>
      <c r="G99" s="5"/>
      <c r="H99" s="5">
        <v>3658.49</v>
      </c>
      <c r="I99" s="5">
        <v>7009.2132309999997</v>
      </c>
      <c r="J99" s="5">
        <v>7004.06</v>
      </c>
      <c r="K99" s="5">
        <v>14013.273230999999</v>
      </c>
      <c r="L99" s="5">
        <v>692.24</v>
      </c>
      <c r="M99" s="5">
        <v>121.79</v>
      </c>
      <c r="N99" s="5">
        <v>397.55</v>
      </c>
      <c r="O99" s="5">
        <v>4562.3032309999999</v>
      </c>
      <c r="P99" s="5">
        <v>1.5363321717359124</v>
      </c>
      <c r="Q99" s="5">
        <v>3.0715348194706613</v>
      </c>
      <c r="R99" s="6">
        <f>+VLOOKUP(YEAR(A99),PIB!$A$1:$C$22,3,0)</f>
        <v>51007.777000000002</v>
      </c>
      <c r="S99" s="8">
        <f t="shared" si="11"/>
        <v>0.13741459916984816</v>
      </c>
      <c r="T99" s="8">
        <f t="shared" si="12"/>
        <v>0.27472817000042954</v>
      </c>
      <c r="U99" s="8">
        <f t="shared" si="13"/>
        <v>6.4290259718630741E-2</v>
      </c>
      <c r="V99" s="8">
        <f t="shared" si="15"/>
        <v>0.11971930343780279</v>
      </c>
      <c r="W99" s="8">
        <f t="shared" si="16"/>
        <v>0.15969885488258906</v>
      </c>
      <c r="X99" s="8">
        <f t="shared" si="14"/>
        <v>8.2255098439489638E-2</v>
      </c>
      <c r="Y99" s="8">
        <f t="shared" si="17"/>
        <v>8.9862164994332305E-2</v>
      </c>
    </row>
    <row r="100" spans="1:25">
      <c r="A100" s="4">
        <v>39448</v>
      </c>
      <c r="B100" s="2">
        <f t="shared" si="9"/>
        <v>1</v>
      </c>
      <c r="C100" s="2">
        <f t="shared" si="10"/>
        <v>2008</v>
      </c>
      <c r="D100" s="3" t="s">
        <v>78</v>
      </c>
      <c r="E100" s="5">
        <v>3070.6206419999999</v>
      </c>
      <c r="F100" s="5">
        <v>72.173156000000006</v>
      </c>
      <c r="G100" s="5"/>
      <c r="H100" s="5">
        <v>3753.49</v>
      </c>
      <c r="I100" s="5">
        <v>6896.2837979999995</v>
      </c>
      <c r="J100" s="5">
        <v>7061.2899999999991</v>
      </c>
      <c r="K100" s="5">
        <v>13957.573797999998</v>
      </c>
      <c r="L100" s="5">
        <v>763.32705099999987</v>
      </c>
      <c r="M100" s="5">
        <v>265.34906599999999</v>
      </c>
      <c r="N100" s="5">
        <v>391.26</v>
      </c>
      <c r="O100" s="5">
        <v>4562.7299149999999</v>
      </c>
      <c r="P100" s="5">
        <v>1.5114380922106365</v>
      </c>
      <c r="Q100" s="5">
        <v>3.0590401049412099</v>
      </c>
      <c r="R100" s="6">
        <f>+VLOOKUP(YEAR(A100),PIB!$A$1:$C$22,3,0)</f>
        <v>61762.635000000002</v>
      </c>
      <c r="S100" s="8">
        <f t="shared" si="11"/>
        <v>0.1116578623628995</v>
      </c>
      <c r="T100" s="8">
        <f t="shared" si="12"/>
        <v>0.22598734328611461</v>
      </c>
      <c r="U100" s="8">
        <f t="shared" si="13"/>
        <v>4.9716477316746603E-2</v>
      </c>
      <c r="V100" s="8">
        <f t="shared" si="15"/>
        <v>0.15534934699830028</v>
      </c>
      <c r="W100" s="8">
        <f t="shared" si="16"/>
        <v>0.18360825629972011</v>
      </c>
      <c r="X100" s="8">
        <f t="shared" si="14"/>
        <v>7.9333453849539159E-2</v>
      </c>
      <c r="Y100" s="8">
        <f t="shared" si="17"/>
        <v>0.21084741646357186</v>
      </c>
    </row>
    <row r="101" spans="1:25">
      <c r="A101" s="4">
        <v>39479</v>
      </c>
      <c r="B101" s="2">
        <f t="shared" si="9"/>
        <v>2</v>
      </c>
      <c r="C101" s="2">
        <f t="shared" si="10"/>
        <v>2008</v>
      </c>
      <c r="D101" s="3" t="s">
        <v>78</v>
      </c>
      <c r="E101" s="5">
        <v>3078.0086419999998</v>
      </c>
      <c r="F101" s="5">
        <v>72.090990000000005</v>
      </c>
      <c r="G101" s="5"/>
      <c r="H101" s="5">
        <v>3664.21</v>
      </c>
      <c r="I101" s="5">
        <v>6814.3096320000004</v>
      </c>
      <c r="J101" s="5">
        <v>7264.87</v>
      </c>
      <c r="K101" s="5">
        <v>14079.179631999999</v>
      </c>
      <c r="L101" s="5">
        <v>710.31868200000008</v>
      </c>
      <c r="M101" s="5">
        <v>234.66779700000001</v>
      </c>
      <c r="N101" s="5">
        <v>340.67</v>
      </c>
      <c r="O101" s="5">
        <v>4435.7561109999997</v>
      </c>
      <c r="P101" s="5">
        <v>1.5362227907665054</v>
      </c>
      <c r="Q101" s="5">
        <v>3.1740202300766218</v>
      </c>
      <c r="R101" s="6">
        <f>+VLOOKUP(YEAR(A101),PIB!$A$1:$C$22,3,0)</f>
        <v>61762.635000000002</v>
      </c>
      <c r="S101" s="8">
        <f t="shared" si="11"/>
        <v>0.11033061707940409</v>
      </c>
      <c r="T101" s="8">
        <f t="shared" si="12"/>
        <v>0.22795626566126914</v>
      </c>
      <c r="U101" s="8">
        <f t="shared" si="13"/>
        <v>4.9836096565504362E-2</v>
      </c>
      <c r="V101" s="8">
        <f t="shared" si="15"/>
        <v>0.15169387165303383</v>
      </c>
      <c r="W101" s="8">
        <f t="shared" si="16"/>
        <v>0.19267459191941549</v>
      </c>
      <c r="X101" s="8">
        <f t="shared" si="14"/>
        <v>8.3770891075491738E-2</v>
      </c>
      <c r="Y101" s="8">
        <f t="shared" si="17"/>
        <v>0.21084741646357186</v>
      </c>
    </row>
    <row r="102" spans="1:25">
      <c r="A102" s="4">
        <v>39508</v>
      </c>
      <c r="B102" s="2">
        <f t="shared" si="9"/>
        <v>3</v>
      </c>
      <c r="C102" s="2">
        <f t="shared" si="10"/>
        <v>2008</v>
      </c>
      <c r="D102" s="3" t="s">
        <v>78</v>
      </c>
      <c r="E102" s="5">
        <v>3068.9596419999998</v>
      </c>
      <c r="F102" s="5">
        <v>73.528707999999995</v>
      </c>
      <c r="G102" s="5"/>
      <c r="H102" s="5">
        <v>3823.5899999999997</v>
      </c>
      <c r="I102" s="5">
        <v>6966.0783499999998</v>
      </c>
      <c r="J102" s="5">
        <v>7336.05</v>
      </c>
      <c r="K102" s="5">
        <v>14302.128349999999</v>
      </c>
      <c r="L102" s="5">
        <v>671.14970199999993</v>
      </c>
      <c r="M102" s="5">
        <v>214.303292</v>
      </c>
      <c r="N102" s="5">
        <v>390.77</v>
      </c>
      <c r="O102" s="5">
        <v>4418.7113439999994</v>
      </c>
      <c r="P102" s="5">
        <v>1.5764954548250756</v>
      </c>
      <c r="Q102" s="5">
        <v>3.2367193139738166</v>
      </c>
      <c r="R102" s="6">
        <f>+VLOOKUP(YEAR(A102),PIB!$A$1:$C$22,3,0)</f>
        <v>61762.635000000002</v>
      </c>
      <c r="S102" s="8">
        <f t="shared" si="11"/>
        <v>0.11278790728407231</v>
      </c>
      <c r="T102" s="8">
        <f t="shared" si="12"/>
        <v>0.23156603260207403</v>
      </c>
      <c r="U102" s="8">
        <f t="shared" si="13"/>
        <v>4.968958403410087E-2</v>
      </c>
      <c r="V102" s="8">
        <f t="shared" si="15"/>
        <v>0.16663514269521174</v>
      </c>
      <c r="W102" s="8">
        <f t="shared" si="16"/>
        <v>0.20554345915405348</v>
      </c>
      <c r="X102" s="8">
        <f t="shared" si="14"/>
        <v>3.0635358865748641E-2</v>
      </c>
      <c r="Y102" s="8">
        <f t="shared" si="17"/>
        <v>0.21084741646357186</v>
      </c>
    </row>
    <row r="103" spans="1:25">
      <c r="A103" s="4">
        <v>39539</v>
      </c>
      <c r="B103" s="2">
        <f t="shared" si="9"/>
        <v>4</v>
      </c>
      <c r="C103" s="2">
        <f t="shared" si="10"/>
        <v>2008</v>
      </c>
      <c r="D103" s="3" t="s">
        <v>75</v>
      </c>
      <c r="E103" s="5">
        <v>3164.7166419999999</v>
      </c>
      <c r="F103" s="5">
        <v>74.432900000000004</v>
      </c>
      <c r="G103" s="5"/>
      <c r="H103" s="5">
        <v>3895.5299999999997</v>
      </c>
      <c r="I103" s="5">
        <v>7134.6795419999999</v>
      </c>
      <c r="J103" s="5">
        <v>7763.7300000000014</v>
      </c>
      <c r="K103" s="5">
        <v>14898.409542000001</v>
      </c>
      <c r="L103" s="5">
        <v>701.00419799999997</v>
      </c>
      <c r="M103" s="5">
        <v>143.77720099999999</v>
      </c>
      <c r="N103" s="5">
        <v>383.99</v>
      </c>
      <c r="O103" s="5">
        <v>4467.9209409999994</v>
      </c>
      <c r="P103" s="5">
        <v>1.5968679025916543</v>
      </c>
      <c r="Q103" s="5">
        <v>3.3345284616127238</v>
      </c>
      <c r="R103" s="6">
        <f>+VLOOKUP(YEAR(A103),PIB!$A$1:$C$22,3,0)</f>
        <v>61762.635000000002</v>
      </c>
      <c r="S103" s="8">
        <f t="shared" si="11"/>
        <v>0.11551773239597048</v>
      </c>
      <c r="T103" s="8">
        <f t="shared" si="12"/>
        <v>0.24122043274222352</v>
      </c>
      <c r="U103" s="8">
        <f t="shared" si="13"/>
        <v>5.1239987445483824E-2</v>
      </c>
      <c r="V103" s="8">
        <f t="shared" si="15"/>
        <v>0.18357131510166691</v>
      </c>
      <c r="W103" s="8">
        <f t="shared" si="16"/>
        <v>0.23111130047128459</v>
      </c>
      <c r="X103" s="8">
        <f t="shared" si="14"/>
        <v>5.086171341332002E-2</v>
      </c>
      <c r="Y103" s="8">
        <f t="shared" si="17"/>
        <v>0.21084741646357186</v>
      </c>
    </row>
    <row r="104" spans="1:25">
      <c r="A104" s="4">
        <v>39569</v>
      </c>
      <c r="B104" s="2">
        <f t="shared" si="9"/>
        <v>5</v>
      </c>
      <c r="C104" s="2">
        <f t="shared" si="10"/>
        <v>2008</v>
      </c>
      <c r="D104" s="3" t="s">
        <v>75</v>
      </c>
      <c r="E104" s="5">
        <v>3177.0846419999998</v>
      </c>
      <c r="F104" s="5">
        <v>74.267401000000007</v>
      </c>
      <c r="G104" s="5"/>
      <c r="H104" s="5">
        <v>4052.7599999999998</v>
      </c>
      <c r="I104" s="5">
        <v>7304.1120429999992</v>
      </c>
      <c r="J104" s="5">
        <v>7813.2699999999995</v>
      </c>
      <c r="K104" s="5">
        <v>15117.382042999998</v>
      </c>
      <c r="L104" s="5">
        <v>754.97764400000005</v>
      </c>
      <c r="M104" s="5">
        <v>139.89314400000001</v>
      </c>
      <c r="N104" s="5">
        <v>359.05</v>
      </c>
      <c r="O104" s="5">
        <v>4505.2728310000002</v>
      </c>
      <c r="P104" s="5">
        <v>1.6212363417242286</v>
      </c>
      <c r="Q104" s="5">
        <v>3.355486473311875</v>
      </c>
      <c r="R104" s="6">
        <f>+VLOOKUP(YEAR(A104),PIB!$A$1:$C$22,3,0)</f>
        <v>61762.635000000002</v>
      </c>
      <c r="S104" s="8">
        <f t="shared" si="11"/>
        <v>0.11826101724772589</v>
      </c>
      <c r="T104" s="8">
        <f t="shared" si="12"/>
        <v>0.24476582067782562</v>
      </c>
      <c r="U104" s="8">
        <f t="shared" si="13"/>
        <v>5.1440237969121616E-2</v>
      </c>
      <c r="V104" s="8">
        <f t="shared" si="15"/>
        <v>0.20070510302535971</v>
      </c>
      <c r="W104" s="8">
        <f t="shared" si="16"/>
        <v>0.23457131030594125</v>
      </c>
      <c r="X104" s="8">
        <f t="shared" si="14"/>
        <v>6.7624139222742574E-2</v>
      </c>
      <c r="Y104" s="8">
        <f t="shared" si="17"/>
        <v>0.21084741646357186</v>
      </c>
    </row>
    <row r="105" spans="1:25">
      <c r="A105" s="4">
        <v>39600</v>
      </c>
      <c r="B105" s="2">
        <f t="shared" si="9"/>
        <v>6</v>
      </c>
      <c r="C105" s="2">
        <f t="shared" si="10"/>
        <v>2008</v>
      </c>
      <c r="D105" s="3" t="s">
        <v>75</v>
      </c>
      <c r="E105" s="5">
        <v>3180.9200209999995</v>
      </c>
      <c r="F105" s="5">
        <v>74.362308999999996</v>
      </c>
      <c r="G105" s="5"/>
      <c r="H105" s="5">
        <v>4058.7200000000003</v>
      </c>
      <c r="I105" s="5">
        <v>7314.0023299999993</v>
      </c>
      <c r="J105" s="5">
        <v>7841.4800000000005</v>
      </c>
      <c r="K105" s="5">
        <v>15155.482329999999</v>
      </c>
      <c r="L105" s="5">
        <v>724.40005200000007</v>
      </c>
      <c r="M105" s="5">
        <v>124.68462100000001</v>
      </c>
      <c r="N105" s="5">
        <v>386.26</v>
      </c>
      <c r="O105" s="5">
        <v>4490.6270029999996</v>
      </c>
      <c r="P105" s="5">
        <v>1.628726305951</v>
      </c>
      <c r="Q105" s="5">
        <v>3.3749145319518314</v>
      </c>
      <c r="R105" s="6">
        <f>+VLOOKUP(YEAR(A105),PIB!$A$1:$C$22,3,0)</f>
        <v>61762.635000000002</v>
      </c>
      <c r="S105" s="8">
        <f t="shared" si="11"/>
        <v>0.11842115107297477</v>
      </c>
      <c r="T105" s="8">
        <f t="shared" si="12"/>
        <v>0.24538270315053751</v>
      </c>
      <c r="U105" s="8">
        <f t="shared" si="13"/>
        <v>5.1502336663583073E-2</v>
      </c>
      <c r="V105" s="8">
        <f t="shared" si="15"/>
        <v>0.20116397573904288</v>
      </c>
      <c r="W105" s="8">
        <f t="shared" si="16"/>
        <v>0.23491546636107286</v>
      </c>
      <c r="X105" s="8">
        <f t="shared" si="14"/>
        <v>5.80158429512867E-2</v>
      </c>
      <c r="Y105" s="8">
        <f t="shared" si="17"/>
        <v>0.21084741646357186</v>
      </c>
    </row>
    <row r="106" spans="1:25">
      <c r="A106" s="4">
        <v>39630</v>
      </c>
      <c r="B106" s="2">
        <f t="shared" si="9"/>
        <v>7</v>
      </c>
      <c r="C106" s="2">
        <f t="shared" si="10"/>
        <v>2008</v>
      </c>
      <c r="D106" s="3" t="s">
        <v>76</v>
      </c>
      <c r="E106" s="5">
        <v>3231.2694609999994</v>
      </c>
      <c r="F106" s="5">
        <v>75.268478000000002</v>
      </c>
      <c r="G106" s="5"/>
      <c r="H106" s="5">
        <v>4246.87</v>
      </c>
      <c r="I106" s="5">
        <v>7553.4079389999988</v>
      </c>
      <c r="J106" s="5">
        <v>8060.7300000000005</v>
      </c>
      <c r="K106" s="5">
        <v>15614.137939</v>
      </c>
      <c r="L106" s="5">
        <v>754.42946399999994</v>
      </c>
      <c r="M106" s="5">
        <v>155.953181</v>
      </c>
      <c r="N106" s="5">
        <v>409.41</v>
      </c>
      <c r="O106" s="5">
        <v>4626.3305839999994</v>
      </c>
      <c r="P106" s="5">
        <v>1.6326995665037844</v>
      </c>
      <c r="Q106" s="5">
        <v>3.3750588410177484</v>
      </c>
      <c r="R106" s="6">
        <f>+VLOOKUP(YEAR(A106),PIB!$A$1:$C$22,3,0)</f>
        <v>61762.635000000002</v>
      </c>
      <c r="S106" s="8">
        <f t="shared" si="11"/>
        <v>0.12229737184950089</v>
      </c>
      <c r="T106" s="8">
        <f t="shared" si="12"/>
        <v>0.25280880485426183</v>
      </c>
      <c r="U106" s="8">
        <f t="shared" si="13"/>
        <v>5.2317545405891432E-2</v>
      </c>
      <c r="V106" s="8">
        <f t="shared" si="15"/>
        <v>0.22532961136424068</v>
      </c>
      <c r="W106" s="8">
        <f t="shared" si="16"/>
        <v>0.2541910798679381</v>
      </c>
      <c r="X106" s="8">
        <f t="shared" si="14"/>
        <v>8.350102519721414E-2</v>
      </c>
      <c r="Y106" s="8">
        <f t="shared" si="17"/>
        <v>0.21084741646357186</v>
      </c>
    </row>
    <row r="107" spans="1:25">
      <c r="A107" s="4">
        <v>39661</v>
      </c>
      <c r="B107" s="2">
        <f t="shared" si="9"/>
        <v>8</v>
      </c>
      <c r="C107" s="2">
        <f t="shared" si="10"/>
        <v>2008</v>
      </c>
      <c r="D107" s="3" t="s">
        <v>76</v>
      </c>
      <c r="E107" s="5">
        <v>3331.5546049999998</v>
      </c>
      <c r="F107" s="5">
        <v>75.036154999999994</v>
      </c>
      <c r="G107" s="5"/>
      <c r="H107" s="5">
        <v>4407.68</v>
      </c>
      <c r="I107" s="5">
        <v>7814.2707599999994</v>
      </c>
      <c r="J107" s="5">
        <v>8182.0700000000006</v>
      </c>
      <c r="K107" s="5">
        <v>15996.340759999999</v>
      </c>
      <c r="L107" s="5">
        <v>744.39414000000011</v>
      </c>
      <c r="M107" s="5">
        <v>150.00603699999999</v>
      </c>
      <c r="N107" s="5">
        <v>381.32</v>
      </c>
      <c r="O107" s="5">
        <v>4682.3109369999993</v>
      </c>
      <c r="P107" s="5">
        <v>1.6688918923027944</v>
      </c>
      <c r="Q107" s="5">
        <v>3.4163345782091534</v>
      </c>
      <c r="R107" s="6">
        <f>+VLOOKUP(YEAR(A107),PIB!$A$1:$C$22,3,0)</f>
        <v>61762.635000000002</v>
      </c>
      <c r="S107" s="8">
        <f t="shared" si="11"/>
        <v>0.12652100675432645</v>
      </c>
      <c r="T107" s="8">
        <f t="shared" si="12"/>
        <v>0.25899705801088307</v>
      </c>
      <c r="U107" s="8">
        <f t="shared" si="13"/>
        <v>5.3941264083049563E-2</v>
      </c>
      <c r="V107" s="8">
        <f t="shared" si="15"/>
        <v>0.23487043113933836</v>
      </c>
      <c r="W107" s="8">
        <f t="shared" si="16"/>
        <v>0.25032769655307541</v>
      </c>
      <c r="X107" s="8">
        <f t="shared" si="14"/>
        <v>8.7340224745189987E-2</v>
      </c>
      <c r="Y107" s="8">
        <f t="shared" si="17"/>
        <v>0.21084741646357186</v>
      </c>
    </row>
    <row r="108" spans="1:25">
      <c r="A108" s="4">
        <v>39692</v>
      </c>
      <c r="B108" s="2">
        <f t="shared" si="9"/>
        <v>9</v>
      </c>
      <c r="C108" s="2">
        <f t="shared" si="10"/>
        <v>2008</v>
      </c>
      <c r="D108" s="3" t="s">
        <v>76</v>
      </c>
      <c r="E108" s="5">
        <v>3316.5981109999998</v>
      </c>
      <c r="F108" s="5">
        <v>75.191046</v>
      </c>
      <c r="G108" s="5"/>
      <c r="H108" s="5">
        <v>4391.6399999999994</v>
      </c>
      <c r="I108" s="5">
        <v>7783.4291569999987</v>
      </c>
      <c r="J108" s="5">
        <v>8148.0099999999993</v>
      </c>
      <c r="K108" s="5">
        <v>15931.439156999997</v>
      </c>
      <c r="L108" s="5">
        <v>634.3039940000001</v>
      </c>
      <c r="M108" s="5">
        <v>178.77353099999999</v>
      </c>
      <c r="N108" s="5">
        <v>421.83</v>
      </c>
      <c r="O108" s="5">
        <v>4626.6966819999998</v>
      </c>
      <c r="P108" s="5">
        <v>1.6822864544548932</v>
      </c>
      <c r="Q108" s="5">
        <v>3.4433722917218019</v>
      </c>
      <c r="R108" s="6">
        <f>+VLOOKUP(YEAR(A108),PIB!$A$1:$C$22,3,0)</f>
        <v>61762.635000000002</v>
      </c>
      <c r="S108" s="8">
        <f t="shared" si="11"/>
        <v>0.12602164977255259</v>
      </c>
      <c r="T108" s="8">
        <f t="shared" si="12"/>
        <v>0.25794623492019075</v>
      </c>
      <c r="U108" s="8">
        <f t="shared" si="13"/>
        <v>5.3699103203741223E-2</v>
      </c>
      <c r="V108" s="8">
        <f t="shared" si="15"/>
        <v>0.24012137652781229</v>
      </c>
      <c r="W108" s="8">
        <f t="shared" si="16"/>
        <v>0.24698132189360522</v>
      </c>
      <c r="X108" s="8">
        <f t="shared" si="14"/>
        <v>0.11179036310063473</v>
      </c>
      <c r="Y108" s="8">
        <f t="shared" si="17"/>
        <v>0.21084741646357186</v>
      </c>
    </row>
    <row r="109" spans="1:25">
      <c r="A109" s="4">
        <v>39722</v>
      </c>
      <c r="B109" s="2">
        <f t="shared" si="9"/>
        <v>10</v>
      </c>
      <c r="C109" s="2">
        <f t="shared" si="10"/>
        <v>2008</v>
      </c>
      <c r="D109" s="3" t="s">
        <v>77</v>
      </c>
      <c r="E109" s="5">
        <v>3408.4451809999996</v>
      </c>
      <c r="F109" s="5">
        <v>75.969425000000001</v>
      </c>
      <c r="G109" s="5"/>
      <c r="H109" s="5">
        <v>4323.57</v>
      </c>
      <c r="I109" s="5">
        <v>7807.9846059999991</v>
      </c>
      <c r="J109" s="5">
        <v>8282.42</v>
      </c>
      <c r="K109" s="5">
        <v>16090.404606</v>
      </c>
      <c r="L109" s="5">
        <v>815.14484299999992</v>
      </c>
      <c r="M109" s="5">
        <v>219.304461</v>
      </c>
      <c r="N109" s="5">
        <v>387.4</v>
      </c>
      <c r="O109" s="5">
        <v>4906.2639099999988</v>
      </c>
      <c r="P109" s="5">
        <v>1.5914318408526054</v>
      </c>
      <c r="Q109" s="5">
        <v>3.2795636152397689</v>
      </c>
      <c r="R109" s="6">
        <f>+VLOOKUP(YEAR(A109),PIB!$A$1:$C$22,3,0)</f>
        <v>61762.635000000002</v>
      </c>
      <c r="S109" s="8">
        <f t="shared" si="11"/>
        <v>0.12641922751514728</v>
      </c>
      <c r="T109" s="8">
        <f t="shared" si="12"/>
        <v>0.2605200475335937</v>
      </c>
      <c r="U109" s="8">
        <f t="shared" si="13"/>
        <v>5.518620086400134E-2</v>
      </c>
      <c r="V109" s="8">
        <f t="shared" si="15"/>
        <v>0.22717101171524412</v>
      </c>
      <c r="W109" s="8">
        <f t="shared" si="16"/>
        <v>0.23991532894172218</v>
      </c>
      <c r="X109" s="8">
        <f t="shared" si="14"/>
        <v>0.14541908817650806</v>
      </c>
      <c r="Y109" s="8">
        <f t="shared" si="17"/>
        <v>0.21084741646357186</v>
      </c>
    </row>
    <row r="110" spans="1:25">
      <c r="A110" s="4">
        <v>39753</v>
      </c>
      <c r="B110" s="2">
        <f t="shared" si="9"/>
        <v>11</v>
      </c>
      <c r="C110" s="2">
        <f t="shared" si="10"/>
        <v>2008</v>
      </c>
      <c r="D110" s="3" t="s">
        <v>77</v>
      </c>
      <c r="E110" s="5">
        <v>3409.1520629999995</v>
      </c>
      <c r="F110" s="5">
        <v>75.751953</v>
      </c>
      <c r="G110" s="5"/>
      <c r="H110" s="5">
        <v>4608.0600000000004</v>
      </c>
      <c r="I110" s="5">
        <v>8092.9640159999999</v>
      </c>
      <c r="J110" s="5">
        <v>8314.34</v>
      </c>
      <c r="K110" s="5">
        <v>16407.304016000002</v>
      </c>
      <c r="L110" s="5">
        <v>991.49687200000017</v>
      </c>
      <c r="M110" s="5">
        <v>220.795579</v>
      </c>
      <c r="N110" s="5">
        <v>416.99</v>
      </c>
      <c r="O110" s="5">
        <v>5114.1864669999995</v>
      </c>
      <c r="P110" s="5">
        <v>1.5824538405513717</v>
      </c>
      <c r="Q110" s="5">
        <v>3.208194328046194</v>
      </c>
      <c r="R110" s="6">
        <f>+VLOOKUP(YEAR(A110),PIB!$A$1:$C$22,3,0)</f>
        <v>61762.635000000002</v>
      </c>
      <c r="S110" s="8">
        <f t="shared" si="11"/>
        <v>0.1310333345719463</v>
      </c>
      <c r="T110" s="8">
        <f t="shared" si="12"/>
        <v>0.26565097191853942</v>
      </c>
      <c r="U110" s="8">
        <f t="shared" si="13"/>
        <v>5.5197646003931011E-2</v>
      </c>
      <c r="V110" s="8">
        <f t="shared" si="15"/>
        <v>0.24048452417109245</v>
      </c>
      <c r="W110" s="8">
        <f t="shared" si="16"/>
        <v>0.23262125677275014</v>
      </c>
      <c r="X110" s="8">
        <f t="shared" si="14"/>
        <v>0.12564735340340993</v>
      </c>
      <c r="Y110" s="8">
        <f t="shared" si="17"/>
        <v>0.21084741646357186</v>
      </c>
    </row>
    <row r="111" spans="1:25">
      <c r="A111" s="4">
        <v>39783</v>
      </c>
      <c r="B111" s="2">
        <f t="shared" si="9"/>
        <v>12</v>
      </c>
      <c r="C111" s="2">
        <f t="shared" si="10"/>
        <v>2008</v>
      </c>
      <c r="D111" s="3" t="s">
        <v>77</v>
      </c>
      <c r="E111" s="5">
        <v>4098.2599979999995</v>
      </c>
      <c r="F111" s="5">
        <v>77.321218999999999</v>
      </c>
      <c r="G111" s="5"/>
      <c r="H111" s="5">
        <v>4704.7299999999996</v>
      </c>
      <c r="I111" s="5">
        <v>8880.3112169999986</v>
      </c>
      <c r="J111" s="5">
        <v>8296.9500000000007</v>
      </c>
      <c r="K111" s="5">
        <v>17177.261216999999</v>
      </c>
      <c r="L111" s="5">
        <v>1239.022475</v>
      </c>
      <c r="M111" s="5">
        <v>191.56964400000001</v>
      </c>
      <c r="N111" s="5">
        <v>522.16</v>
      </c>
      <c r="O111" s="5">
        <v>6128.3333359999997</v>
      </c>
      <c r="P111" s="5">
        <v>1.4490581256136814</v>
      </c>
      <c r="Q111" s="5">
        <v>2.8029254081357955</v>
      </c>
      <c r="R111" s="6">
        <f>+VLOOKUP(YEAR(A111),PIB!$A$1:$C$22,3,0)</f>
        <v>61762.635000000002</v>
      </c>
      <c r="S111" s="8">
        <f t="shared" si="11"/>
        <v>0.14378128810404539</v>
      </c>
      <c r="T111" s="8">
        <f t="shared" si="12"/>
        <v>0.27811736362932055</v>
      </c>
      <c r="U111" s="8">
        <f t="shared" si="13"/>
        <v>6.6355005708548534E-2</v>
      </c>
      <c r="V111" s="8">
        <f t="shared" si="15"/>
        <v>0.26694836129747057</v>
      </c>
      <c r="W111" s="8">
        <f t="shared" si="16"/>
        <v>0.22578507775047618</v>
      </c>
      <c r="X111" s="8">
        <f t="shared" si="14"/>
        <v>0.24973499225634721</v>
      </c>
      <c r="Y111" s="8">
        <f t="shared" si="17"/>
        <v>0.21084741646357186</v>
      </c>
    </row>
    <row r="112" spans="1:25">
      <c r="A112" s="4">
        <v>39814</v>
      </c>
      <c r="B112" s="2">
        <f t="shared" si="9"/>
        <v>1</v>
      </c>
      <c r="C112" s="2">
        <f t="shared" si="10"/>
        <v>2009</v>
      </c>
      <c r="D112" s="3" t="s">
        <v>78</v>
      </c>
      <c r="E112" s="5">
        <v>3781.3268579999994</v>
      </c>
      <c r="F112" s="5">
        <v>76.041247999999996</v>
      </c>
      <c r="G112" s="5"/>
      <c r="H112" s="5">
        <v>4386.63</v>
      </c>
      <c r="I112" s="5">
        <v>8243.9981059999991</v>
      </c>
      <c r="J112" s="5">
        <v>8148.7100000000009</v>
      </c>
      <c r="K112" s="5">
        <v>16392.708105999998</v>
      </c>
      <c r="L112" s="5">
        <v>759.72817099999997</v>
      </c>
      <c r="M112" s="5">
        <v>535.53378399999997</v>
      </c>
      <c r="N112" s="5">
        <v>461.11</v>
      </c>
      <c r="O112" s="5">
        <v>5613.7400609999995</v>
      </c>
      <c r="P112" s="5">
        <v>1.4685393367735413</v>
      </c>
      <c r="Q112" s="5">
        <v>2.920104587649877</v>
      </c>
      <c r="R112" s="6">
        <f>+VLOOKUP(YEAR(A112),PIB!$A$1:$C$22,3,0)</f>
        <v>62519.686000000002</v>
      </c>
      <c r="S112" s="8">
        <f t="shared" si="11"/>
        <v>0.13186243619329757</v>
      </c>
      <c r="T112" s="8">
        <f t="shared" si="12"/>
        <v>0.26220074275485</v>
      </c>
      <c r="U112" s="8">
        <f t="shared" si="13"/>
        <v>6.0482179293094969E-2</v>
      </c>
      <c r="V112" s="8">
        <f t="shared" si="15"/>
        <v>0.19542616682782854</v>
      </c>
      <c r="W112" s="8">
        <f t="shared" si="16"/>
        <v>0.17446687678262074</v>
      </c>
      <c r="X112" s="8">
        <f t="shared" si="14"/>
        <v>0.23145360461626163</v>
      </c>
      <c r="Y112" s="8">
        <f t="shared" si="17"/>
        <v>1.2257427164498402E-2</v>
      </c>
    </row>
    <row r="113" spans="1:25">
      <c r="A113" s="4">
        <v>39845</v>
      </c>
      <c r="B113" s="2">
        <f t="shared" si="9"/>
        <v>2</v>
      </c>
      <c r="C113" s="2">
        <f t="shared" si="10"/>
        <v>2009</v>
      </c>
      <c r="D113" s="3" t="s">
        <v>78</v>
      </c>
      <c r="E113" s="5">
        <v>3718.1739329999996</v>
      </c>
      <c r="F113" s="5">
        <v>74.907802000000004</v>
      </c>
      <c r="G113" s="5"/>
      <c r="H113" s="5">
        <v>4289.37</v>
      </c>
      <c r="I113" s="5">
        <v>8082.4517349999996</v>
      </c>
      <c r="J113" s="5">
        <v>8159.8600000000006</v>
      </c>
      <c r="K113" s="5">
        <v>16242.311734999999</v>
      </c>
      <c r="L113" s="5">
        <v>851.87562700000001</v>
      </c>
      <c r="M113" s="5">
        <v>436.03470900000002</v>
      </c>
      <c r="N113" s="5">
        <v>503.25</v>
      </c>
      <c r="O113" s="5">
        <v>5584.2420710000006</v>
      </c>
      <c r="P113" s="5">
        <v>1.4473677237191529</v>
      </c>
      <c r="Q113" s="5">
        <v>2.9085973581534583</v>
      </c>
      <c r="R113" s="6">
        <f>+VLOOKUP(YEAR(A113),PIB!$A$1:$C$22,3,0)</f>
        <v>62519.686000000002</v>
      </c>
      <c r="S113" s="8">
        <f t="shared" si="11"/>
        <v>0.1292785081326224</v>
      </c>
      <c r="T113" s="8">
        <f t="shared" si="12"/>
        <v>0.25979515852014995</v>
      </c>
      <c r="U113" s="8">
        <f t="shared" si="13"/>
        <v>5.9472050659371507E-2</v>
      </c>
      <c r="V113" s="8">
        <f t="shared" si="15"/>
        <v>0.18609986506113607</v>
      </c>
      <c r="W113" s="8">
        <f t="shared" si="16"/>
        <v>0.15364049323466999</v>
      </c>
      <c r="X113" s="8">
        <f t="shared" si="14"/>
        <v>0.20798034231120255</v>
      </c>
      <c r="Y113" s="8">
        <f t="shared" si="17"/>
        <v>1.2257427164498402E-2</v>
      </c>
    </row>
    <row r="114" spans="1:25">
      <c r="A114" s="4">
        <v>39873</v>
      </c>
      <c r="B114" s="2">
        <f t="shared" si="9"/>
        <v>3</v>
      </c>
      <c r="C114" s="2">
        <f t="shared" si="10"/>
        <v>2009</v>
      </c>
      <c r="D114" s="3" t="s">
        <v>78</v>
      </c>
      <c r="E114" s="5">
        <v>3808.7072059999996</v>
      </c>
      <c r="F114" s="5">
        <v>74.157026000000002</v>
      </c>
      <c r="G114" s="5"/>
      <c r="H114" s="5">
        <v>4213.2700000000004</v>
      </c>
      <c r="I114" s="5">
        <v>8096.1342320000003</v>
      </c>
      <c r="J114" s="5">
        <v>8071.03</v>
      </c>
      <c r="K114" s="5">
        <v>16167.164231999999</v>
      </c>
      <c r="L114" s="5">
        <v>552.71173700000008</v>
      </c>
      <c r="M114" s="5">
        <v>354.41143599999998</v>
      </c>
      <c r="N114" s="5">
        <v>500.76</v>
      </c>
      <c r="O114" s="5">
        <v>5290.7474050000001</v>
      </c>
      <c r="P114" s="5">
        <v>1.5302439546346098</v>
      </c>
      <c r="Q114" s="5">
        <v>3.0557429781511178</v>
      </c>
      <c r="R114" s="6">
        <f>+VLOOKUP(YEAR(A114),PIB!$A$1:$C$22,3,0)</f>
        <v>62519.686000000002</v>
      </c>
      <c r="S114" s="8">
        <f t="shared" si="11"/>
        <v>0.1294973591518038</v>
      </c>
      <c r="T114" s="8">
        <f t="shared" si="12"/>
        <v>0.25859317706745999</v>
      </c>
      <c r="U114" s="8">
        <f t="shared" si="13"/>
        <v>6.0920126918103834E-2</v>
      </c>
      <c r="V114" s="8">
        <f t="shared" si="15"/>
        <v>0.16222267755572983</v>
      </c>
      <c r="W114" s="8">
        <f t="shared" si="16"/>
        <v>0.13040268108067998</v>
      </c>
      <c r="X114" s="8">
        <f t="shared" si="14"/>
        <v>0.24104180253016172</v>
      </c>
      <c r="Y114" s="8">
        <f t="shared" si="17"/>
        <v>1.2257427164498402E-2</v>
      </c>
    </row>
    <row r="115" spans="1:25">
      <c r="A115" s="4">
        <v>39904</v>
      </c>
      <c r="B115" s="2">
        <f t="shared" si="9"/>
        <v>4</v>
      </c>
      <c r="C115" s="2">
        <f t="shared" si="10"/>
        <v>2009</v>
      </c>
      <c r="D115" s="3" t="s">
        <v>75</v>
      </c>
      <c r="E115" s="5">
        <v>3912.2037289999998</v>
      </c>
      <c r="F115" s="5">
        <v>75.303190999999998</v>
      </c>
      <c r="G115" s="5"/>
      <c r="H115" s="5">
        <v>4116.47</v>
      </c>
      <c r="I115" s="5">
        <v>8103.9769200000001</v>
      </c>
      <c r="J115" s="5">
        <v>8353.619999999999</v>
      </c>
      <c r="K115" s="5">
        <v>16457.59692</v>
      </c>
      <c r="L115" s="5">
        <v>640.8314170000001</v>
      </c>
      <c r="M115" s="5">
        <v>255.566913</v>
      </c>
      <c r="N115" s="5">
        <v>471.18</v>
      </c>
      <c r="O115" s="5">
        <v>5355.0852500000001</v>
      </c>
      <c r="P115" s="5">
        <v>1.5133236058193471</v>
      </c>
      <c r="Q115" s="5">
        <v>3.0732651585705382</v>
      </c>
      <c r="R115" s="6">
        <f>+VLOOKUP(YEAR(A115),PIB!$A$1:$C$22,3,0)</f>
        <v>62519.686000000002</v>
      </c>
      <c r="S115" s="8">
        <f t="shared" si="11"/>
        <v>0.1296228026481131</v>
      </c>
      <c r="T115" s="8">
        <f t="shared" si="12"/>
        <v>0.26323863686711413</v>
      </c>
      <c r="U115" s="8">
        <f t="shared" si="13"/>
        <v>6.2575549867604899E-2</v>
      </c>
      <c r="V115" s="8">
        <f t="shared" si="15"/>
        <v>0.13585717092043148</v>
      </c>
      <c r="W115" s="8">
        <f t="shared" si="16"/>
        <v>0.10465461924673947</v>
      </c>
      <c r="X115" s="8">
        <f t="shared" si="14"/>
        <v>0.23619400140911573</v>
      </c>
      <c r="Y115" s="8">
        <f t="shared" si="17"/>
        <v>1.2257427164498402E-2</v>
      </c>
    </row>
    <row r="116" spans="1:25">
      <c r="A116" s="4">
        <v>39934</v>
      </c>
      <c r="B116" s="2">
        <f t="shared" si="9"/>
        <v>5</v>
      </c>
      <c r="C116" s="2">
        <f t="shared" si="10"/>
        <v>2009</v>
      </c>
      <c r="D116" s="3" t="s">
        <v>75</v>
      </c>
      <c r="E116" s="5">
        <v>3844.8339470000001</v>
      </c>
      <c r="F116" s="5">
        <v>74.12518</v>
      </c>
      <c r="G116" s="5"/>
      <c r="H116" s="5">
        <v>4234.8599999999997</v>
      </c>
      <c r="I116" s="5">
        <v>8153.8191269999998</v>
      </c>
      <c r="J116" s="5">
        <v>8197.91</v>
      </c>
      <c r="K116" s="5">
        <v>16351.729126999999</v>
      </c>
      <c r="L116" s="5">
        <v>576.37327400000004</v>
      </c>
      <c r="M116" s="5">
        <v>305.78269499999999</v>
      </c>
      <c r="N116" s="5">
        <v>483.1</v>
      </c>
      <c r="O116" s="5">
        <v>5284.2150959999999</v>
      </c>
      <c r="P116" s="5">
        <v>1.5430520860462718</v>
      </c>
      <c r="Q116" s="5">
        <v>3.0944480551856777</v>
      </c>
      <c r="R116" s="6">
        <f>+VLOOKUP(YEAR(A116),PIB!$A$1:$C$22,3,0)</f>
        <v>62519.686000000002</v>
      </c>
      <c r="S116" s="8">
        <f t="shared" si="11"/>
        <v>0.13042002685362175</v>
      </c>
      <c r="T116" s="8">
        <f t="shared" si="12"/>
        <v>0.26154528554414042</v>
      </c>
      <c r="U116" s="8">
        <f t="shared" si="13"/>
        <v>6.1497972766529886E-2</v>
      </c>
      <c r="V116" s="8">
        <f t="shared" si="15"/>
        <v>0.11633270122332395</v>
      </c>
      <c r="W116" s="8">
        <f t="shared" si="16"/>
        <v>8.1650849365916267E-2</v>
      </c>
      <c r="X116" s="8">
        <f t="shared" si="14"/>
        <v>0.21017674385270602</v>
      </c>
      <c r="Y116" s="8">
        <f t="shared" si="17"/>
        <v>1.2257427164498402E-2</v>
      </c>
    </row>
    <row r="117" spans="1:25">
      <c r="A117" s="4">
        <v>39965</v>
      </c>
      <c r="B117" s="2">
        <f t="shared" si="9"/>
        <v>6</v>
      </c>
      <c r="C117" s="2">
        <f t="shared" si="10"/>
        <v>2009</v>
      </c>
      <c r="D117" s="3" t="s">
        <v>75</v>
      </c>
      <c r="E117" s="5">
        <v>3784.9034879999999</v>
      </c>
      <c r="F117" s="5">
        <v>73.831599999999995</v>
      </c>
      <c r="G117" s="5"/>
      <c r="H117" s="5">
        <v>4254.3900000000003</v>
      </c>
      <c r="I117" s="5">
        <v>8113.1250880000007</v>
      </c>
      <c r="J117" s="5">
        <v>8248.5500000000011</v>
      </c>
      <c r="K117" s="5">
        <v>16361.675088000002</v>
      </c>
      <c r="L117" s="5">
        <v>746.28870399999994</v>
      </c>
      <c r="M117" s="5">
        <v>263.31515400000001</v>
      </c>
      <c r="N117" s="5">
        <v>519.73</v>
      </c>
      <c r="O117" s="5">
        <v>5388.0689459999994</v>
      </c>
      <c r="P117" s="5">
        <v>1.5057574743959117</v>
      </c>
      <c r="Q117" s="5">
        <v>3.0366491691140292</v>
      </c>
      <c r="R117" s="6">
        <f>+VLOOKUP(YEAR(A117),PIB!$A$1:$C$22,3,0)</f>
        <v>62519.686000000002</v>
      </c>
      <c r="S117" s="8">
        <f t="shared" si="11"/>
        <v>0.12976912724737613</v>
      </c>
      <c r="T117" s="8">
        <f t="shared" si="12"/>
        <v>0.26170437081209913</v>
      </c>
      <c r="U117" s="8">
        <f t="shared" si="13"/>
        <v>6.0539387353928803E-2</v>
      </c>
      <c r="V117" s="8">
        <f t="shared" si="15"/>
        <v>0.10925929770656784</v>
      </c>
      <c r="W117" s="8">
        <f t="shared" si="16"/>
        <v>7.9587883231691414E-2</v>
      </c>
      <c r="X117" s="8">
        <f t="shared" si="14"/>
        <v>0.18987697364680156</v>
      </c>
      <c r="Y117" s="8">
        <f t="shared" si="17"/>
        <v>1.2257427164498402E-2</v>
      </c>
    </row>
    <row r="118" spans="1:25">
      <c r="A118" s="4">
        <v>39995</v>
      </c>
      <c r="B118" s="2">
        <f t="shared" si="9"/>
        <v>7</v>
      </c>
      <c r="C118" s="2">
        <f t="shared" si="10"/>
        <v>2009</v>
      </c>
      <c r="D118" s="3" t="s">
        <v>76</v>
      </c>
      <c r="E118" s="5">
        <v>3815.63184</v>
      </c>
      <c r="F118" s="5">
        <v>74.526574999999994</v>
      </c>
      <c r="G118" s="5"/>
      <c r="H118" s="5">
        <v>4259.59</v>
      </c>
      <c r="I118" s="5">
        <v>8149.748415</v>
      </c>
      <c r="J118" s="5">
        <v>8433.27</v>
      </c>
      <c r="K118" s="5">
        <v>16583.018414999999</v>
      </c>
      <c r="L118" s="5">
        <v>861.08510999999999</v>
      </c>
      <c r="M118" s="5">
        <v>231.43480199999999</v>
      </c>
      <c r="N118" s="5">
        <v>450.33</v>
      </c>
      <c r="O118" s="5">
        <v>5433.0083269999996</v>
      </c>
      <c r="P118" s="5">
        <v>1.5000434242846321</v>
      </c>
      <c r="Q118" s="5">
        <v>3.0522718569358083</v>
      </c>
      <c r="R118" s="6">
        <f>+VLOOKUP(YEAR(A118),PIB!$A$1:$C$22,3,0)</f>
        <v>62519.686000000002</v>
      </c>
      <c r="S118" s="8">
        <f t="shared" si="11"/>
        <v>0.13035491596998744</v>
      </c>
      <c r="T118" s="8">
        <f t="shared" si="12"/>
        <v>0.2652447489099673</v>
      </c>
      <c r="U118" s="8">
        <f t="shared" si="13"/>
        <v>6.1030886175595954E-2</v>
      </c>
      <c r="V118" s="8">
        <f t="shared" si="15"/>
        <v>7.8949856914381167E-2</v>
      </c>
      <c r="W118" s="8">
        <f t="shared" si="16"/>
        <v>6.2051486914304066E-2</v>
      </c>
      <c r="X118" s="8">
        <f t="shared" si="14"/>
        <v>0.18084606872097719</v>
      </c>
      <c r="Y118" s="8">
        <f t="shared" si="17"/>
        <v>1.2257427164498402E-2</v>
      </c>
    </row>
    <row r="119" spans="1:25">
      <c r="A119" s="4">
        <v>40026</v>
      </c>
      <c r="B119" s="2">
        <f t="shared" si="9"/>
        <v>8</v>
      </c>
      <c r="C119" s="2">
        <f t="shared" si="10"/>
        <v>2009</v>
      </c>
      <c r="D119" s="3" t="s">
        <v>76</v>
      </c>
      <c r="E119" s="5">
        <v>3825.5310999999997</v>
      </c>
      <c r="F119" s="5">
        <v>75.242283999999998</v>
      </c>
      <c r="G119" s="5"/>
      <c r="H119" s="5">
        <v>4300.72</v>
      </c>
      <c r="I119" s="5">
        <v>8201.4933839999994</v>
      </c>
      <c r="J119" s="5">
        <v>8541.4600000000009</v>
      </c>
      <c r="K119" s="5">
        <v>16742.953384</v>
      </c>
      <c r="L119" s="5">
        <v>938.24113599999998</v>
      </c>
      <c r="M119" s="5">
        <v>269.32354199999997</v>
      </c>
      <c r="N119" s="5">
        <v>478.47</v>
      </c>
      <c r="O119" s="5">
        <v>5586.8080620000001</v>
      </c>
      <c r="P119" s="5">
        <v>1.4680105872590115</v>
      </c>
      <c r="Q119" s="5">
        <v>2.9968728472848687</v>
      </c>
      <c r="R119" s="6">
        <f>+VLOOKUP(YEAR(A119),PIB!$A$1:$C$22,3,0)</f>
        <v>62519.686000000002</v>
      </c>
      <c r="S119" s="8">
        <f t="shared" si="11"/>
        <v>0.13118257478132567</v>
      </c>
      <c r="T119" s="8">
        <f t="shared" si="12"/>
        <v>0.26780290265693274</v>
      </c>
      <c r="U119" s="8">
        <f t="shared" si="13"/>
        <v>6.118922446283559E-2</v>
      </c>
      <c r="V119" s="8">
        <f t="shared" si="15"/>
        <v>4.9553264263906716E-2</v>
      </c>
      <c r="W119" s="8">
        <f t="shared" si="16"/>
        <v>4.6673963452126488E-2</v>
      </c>
      <c r="X119" s="8">
        <f t="shared" si="14"/>
        <v>0.14827206921916858</v>
      </c>
      <c r="Y119" s="8">
        <f t="shared" si="17"/>
        <v>1.2257427164498402E-2</v>
      </c>
    </row>
    <row r="120" spans="1:25">
      <c r="A120" s="4">
        <v>40057</v>
      </c>
      <c r="B120" s="2">
        <f t="shared" si="9"/>
        <v>9</v>
      </c>
      <c r="C120" s="2">
        <f t="shared" si="10"/>
        <v>2009</v>
      </c>
      <c r="D120" s="3" t="s">
        <v>76</v>
      </c>
      <c r="E120" s="5">
        <v>3750.0910279999998</v>
      </c>
      <c r="F120" s="5">
        <v>76.712003999999993</v>
      </c>
      <c r="G120" s="5"/>
      <c r="H120" s="5">
        <v>4202.8499999999995</v>
      </c>
      <c r="I120" s="5">
        <v>8029.6530319999993</v>
      </c>
      <c r="J120" s="5">
        <v>8586.57</v>
      </c>
      <c r="K120" s="5">
        <v>16616.223031999998</v>
      </c>
      <c r="L120" s="5">
        <v>806.45034099999998</v>
      </c>
      <c r="M120" s="5">
        <v>235.97561400000001</v>
      </c>
      <c r="N120" s="5">
        <v>538.27</v>
      </c>
      <c r="O120" s="5">
        <v>5407.498986999999</v>
      </c>
      <c r="P120" s="5">
        <v>1.4849106863087427</v>
      </c>
      <c r="Q120" s="5">
        <v>3.0728111224702115</v>
      </c>
      <c r="R120" s="6">
        <f>+VLOOKUP(YEAR(A120),PIB!$A$1:$C$22,3,0)</f>
        <v>62519.686000000002</v>
      </c>
      <c r="S120" s="8">
        <f t="shared" si="11"/>
        <v>0.12843399488602678</v>
      </c>
      <c r="T120" s="8">
        <f t="shared" si="12"/>
        <v>0.26577585549613919</v>
      </c>
      <c r="U120" s="8">
        <f t="shared" si="13"/>
        <v>5.9982563380116781E-2</v>
      </c>
      <c r="V120" s="8">
        <f t="shared" si="15"/>
        <v>3.1634369637521642E-2</v>
      </c>
      <c r="W120" s="8">
        <f t="shared" si="16"/>
        <v>4.2983177367194703E-2</v>
      </c>
      <c r="X120" s="8">
        <f t="shared" si="14"/>
        <v>0.13070408367002773</v>
      </c>
      <c r="Y120" s="8">
        <f t="shared" si="17"/>
        <v>1.2257427164498402E-2</v>
      </c>
    </row>
    <row r="121" spans="1:25">
      <c r="A121" s="4">
        <v>40087</v>
      </c>
      <c r="B121" s="2">
        <f t="shared" si="9"/>
        <v>10</v>
      </c>
      <c r="C121" s="2">
        <f t="shared" si="10"/>
        <v>2009</v>
      </c>
      <c r="D121" s="3" t="s">
        <v>77</v>
      </c>
      <c r="E121" s="5">
        <v>3894.3280829999994</v>
      </c>
      <c r="F121" s="5">
        <v>75.497603999999995</v>
      </c>
      <c r="G121" s="5"/>
      <c r="H121" s="5">
        <v>4219.82</v>
      </c>
      <c r="I121" s="5">
        <v>8189.6456869999993</v>
      </c>
      <c r="J121" s="5">
        <v>8891.0300000000007</v>
      </c>
      <c r="K121" s="5">
        <v>17080.675686999999</v>
      </c>
      <c r="L121" s="5">
        <v>915.08637999999996</v>
      </c>
      <c r="M121" s="5">
        <v>179.98855900000001</v>
      </c>
      <c r="N121" s="5">
        <v>479.34</v>
      </c>
      <c r="O121" s="5">
        <v>5544.2406259999998</v>
      </c>
      <c r="P121" s="5">
        <v>1.477144705551602</v>
      </c>
      <c r="Q121" s="5">
        <v>3.0807962423022004</v>
      </c>
      <c r="R121" s="6">
        <f>+VLOOKUP(YEAR(A121),PIB!$A$1:$C$22,3,0)</f>
        <v>62519.686000000002</v>
      </c>
      <c r="S121" s="8">
        <f t="shared" si="11"/>
        <v>0.1309930713183684</v>
      </c>
      <c r="T121" s="8">
        <f t="shared" si="12"/>
        <v>0.27320475805012839</v>
      </c>
      <c r="U121" s="8">
        <f t="shared" si="13"/>
        <v>6.2289629589630365E-2</v>
      </c>
      <c r="V121" s="8">
        <f t="shared" si="15"/>
        <v>4.8880870065588278E-2</v>
      </c>
      <c r="W121" s="8">
        <f t="shared" si="16"/>
        <v>6.154420011481454E-2</v>
      </c>
      <c r="X121" s="8">
        <f t="shared" si="14"/>
        <v>0.14255265266066197</v>
      </c>
      <c r="Y121" s="8">
        <f t="shared" si="17"/>
        <v>1.2257427164498402E-2</v>
      </c>
    </row>
    <row r="122" spans="1:25">
      <c r="A122" s="4">
        <v>40118</v>
      </c>
      <c r="B122" s="2">
        <f t="shared" si="9"/>
        <v>11</v>
      </c>
      <c r="C122" s="2">
        <f t="shared" si="10"/>
        <v>2009</v>
      </c>
      <c r="D122" s="3" t="s">
        <v>77</v>
      </c>
      <c r="E122" s="5">
        <v>3918.3037389999995</v>
      </c>
      <c r="F122" s="5">
        <v>76.095147999999995</v>
      </c>
      <c r="G122" s="5"/>
      <c r="H122" s="5">
        <v>4628.33</v>
      </c>
      <c r="I122" s="5">
        <v>8622.7288869999993</v>
      </c>
      <c r="J122" s="5">
        <v>8825.49</v>
      </c>
      <c r="K122" s="5">
        <v>17448.218886999999</v>
      </c>
      <c r="L122" s="5">
        <v>1046.545318</v>
      </c>
      <c r="M122" s="5">
        <v>333.29290300000002</v>
      </c>
      <c r="N122" s="5">
        <v>516.82000000000005</v>
      </c>
      <c r="O122" s="5">
        <v>5891.0571079999991</v>
      </c>
      <c r="P122" s="5">
        <v>1.4636980645274031</v>
      </c>
      <c r="Q122" s="5">
        <v>2.9618145889819139</v>
      </c>
      <c r="R122" s="6">
        <f>+VLOOKUP(YEAR(A122),PIB!$A$1:$C$22,3,0)</f>
        <v>62519.686000000002</v>
      </c>
      <c r="S122" s="8">
        <f t="shared" si="11"/>
        <v>0.13792022063258602</v>
      </c>
      <c r="T122" s="8">
        <f t="shared" si="12"/>
        <v>0.27908359755677592</v>
      </c>
      <c r="U122" s="8">
        <f t="shared" si="13"/>
        <v>6.2673119295576743E-2</v>
      </c>
      <c r="V122" s="8">
        <f t="shared" si="15"/>
        <v>6.5459931608819799E-2</v>
      </c>
      <c r="W122" s="8">
        <f t="shared" si="16"/>
        <v>6.344216392802382E-2</v>
      </c>
      <c r="X122" s="8">
        <f t="shared" si="14"/>
        <v>0.14934847920862593</v>
      </c>
      <c r="Y122" s="8">
        <f t="shared" si="17"/>
        <v>1.2257427164498402E-2</v>
      </c>
    </row>
    <row r="123" spans="1:25">
      <c r="A123" s="4">
        <v>40148</v>
      </c>
      <c r="B123" s="2">
        <f t="shared" si="9"/>
        <v>12</v>
      </c>
      <c r="C123" s="2">
        <f t="shared" si="10"/>
        <v>2009</v>
      </c>
      <c r="D123" s="3" t="s">
        <v>77</v>
      </c>
      <c r="E123" s="5">
        <v>4230.094243999999</v>
      </c>
      <c r="F123" s="5">
        <v>77.364671000000001</v>
      </c>
      <c r="G123" s="5"/>
      <c r="H123" s="5">
        <v>4902.21</v>
      </c>
      <c r="I123" s="5">
        <v>9209.6689149999984</v>
      </c>
      <c r="J123" s="5">
        <v>9378.7899999999991</v>
      </c>
      <c r="K123" s="5">
        <v>18588.458914999996</v>
      </c>
      <c r="L123" s="5">
        <v>1702.566804</v>
      </c>
      <c r="M123" s="5">
        <v>358.895398</v>
      </c>
      <c r="N123" s="5">
        <v>554.21</v>
      </c>
      <c r="O123" s="5">
        <v>6923.131116999999</v>
      </c>
      <c r="P123" s="5">
        <v>1.3302750965362078</v>
      </c>
      <c r="Q123" s="5">
        <v>2.6849786030132177</v>
      </c>
      <c r="R123" s="6">
        <f>+VLOOKUP(YEAR(A123),PIB!$A$1:$C$22,3,0)</f>
        <v>62519.686000000002</v>
      </c>
      <c r="S123" s="8">
        <f t="shared" si="11"/>
        <v>0.14730830405962048</v>
      </c>
      <c r="T123" s="8">
        <f t="shared" si="12"/>
        <v>0.29732169344228626</v>
      </c>
      <c r="U123" s="8">
        <f t="shared" si="13"/>
        <v>6.7660196565926436E-2</v>
      </c>
      <c r="V123" s="8">
        <f t="shared" si="15"/>
        <v>3.7088531015612825E-2</v>
      </c>
      <c r="W123" s="8">
        <f t="shared" si="16"/>
        <v>8.2154988514895555E-2</v>
      </c>
      <c r="X123" s="8">
        <f t="shared" si="14"/>
        <v>3.21683460942781E-2</v>
      </c>
      <c r="Y123" s="8">
        <f t="shared" si="17"/>
        <v>1.2257427164498402E-2</v>
      </c>
    </row>
    <row r="124" spans="1:25">
      <c r="A124" s="4">
        <v>40179</v>
      </c>
      <c r="B124" s="2">
        <f t="shared" si="9"/>
        <v>1</v>
      </c>
      <c r="C124" s="2">
        <f t="shared" si="10"/>
        <v>2010</v>
      </c>
      <c r="D124" s="3" t="s">
        <v>78</v>
      </c>
      <c r="E124" s="5">
        <v>3984.1614639999989</v>
      </c>
      <c r="F124" s="5">
        <v>77.224970999999996</v>
      </c>
      <c r="G124" s="5"/>
      <c r="H124" s="5">
        <v>4872.2199999999993</v>
      </c>
      <c r="I124" s="5">
        <v>8933.6064349999979</v>
      </c>
      <c r="J124" s="5">
        <v>9424.7199999999993</v>
      </c>
      <c r="K124" s="5">
        <v>18358.326434999995</v>
      </c>
      <c r="L124" s="5">
        <v>1697.533799</v>
      </c>
      <c r="M124" s="5">
        <v>538.52017799999999</v>
      </c>
      <c r="N124" s="5">
        <v>543.19000000000005</v>
      </c>
      <c r="O124" s="5">
        <v>6840.6304119999986</v>
      </c>
      <c r="P124" s="5">
        <v>1.3059624474563705</v>
      </c>
      <c r="Q124" s="5">
        <v>2.6837185068199823</v>
      </c>
      <c r="R124" s="6">
        <f>+VLOOKUP(YEAR(A124),PIB!$A$1:$C$22,3,0)</f>
        <v>69555.366999999998</v>
      </c>
      <c r="S124" s="8">
        <f t="shared" si="11"/>
        <v>0.12843877935400727</v>
      </c>
      <c r="T124" s="8">
        <f t="shared" si="12"/>
        <v>0.26393831600370959</v>
      </c>
      <c r="U124" s="8">
        <f t="shared" si="13"/>
        <v>5.7280431918359354E-2</v>
      </c>
      <c r="V124" s="8">
        <f t="shared" si="15"/>
        <v>8.3649743744858451E-2</v>
      </c>
      <c r="W124" s="8">
        <f t="shared" si="16"/>
        <v>0.11990809061503072</v>
      </c>
      <c r="X124" s="8">
        <f t="shared" si="14"/>
        <v>5.3641119537410686E-2</v>
      </c>
      <c r="Y124" s="8">
        <f t="shared" si="17"/>
        <v>0.11253545003409005</v>
      </c>
    </row>
    <row r="125" spans="1:25">
      <c r="A125" s="4">
        <v>40210</v>
      </c>
      <c r="B125" s="2">
        <f t="shared" si="9"/>
        <v>2</v>
      </c>
      <c r="C125" s="2">
        <f t="shared" si="10"/>
        <v>2010</v>
      </c>
      <c r="D125" s="3" t="s">
        <v>78</v>
      </c>
      <c r="E125" s="5">
        <v>3954.4719959999989</v>
      </c>
      <c r="F125" s="5">
        <v>77.439155999999997</v>
      </c>
      <c r="G125" s="5"/>
      <c r="H125" s="5">
        <v>5008.04</v>
      </c>
      <c r="I125" s="5">
        <v>9039.9511519999978</v>
      </c>
      <c r="J125" s="5">
        <v>9455.0099999999984</v>
      </c>
      <c r="K125" s="5">
        <v>18494.961151999996</v>
      </c>
      <c r="L125" s="5">
        <v>1444.474563</v>
      </c>
      <c r="M125" s="5">
        <v>531.61764600000004</v>
      </c>
      <c r="N125" s="5">
        <v>543.66999999999996</v>
      </c>
      <c r="O125" s="5">
        <v>6551.6733609999983</v>
      </c>
      <c r="P125" s="5">
        <v>1.3797927115554807</v>
      </c>
      <c r="Q125" s="5">
        <v>2.8229370014223458</v>
      </c>
      <c r="R125" s="6">
        <f>+VLOOKUP(YEAR(A125),PIB!$A$1:$C$22,3,0)</f>
        <v>69555.366999999998</v>
      </c>
      <c r="S125" s="8">
        <f t="shared" si="11"/>
        <v>0.12996770115525375</v>
      </c>
      <c r="T125" s="8">
        <f t="shared" si="12"/>
        <v>0.26590271821871053</v>
      </c>
      <c r="U125" s="8">
        <f t="shared" si="13"/>
        <v>5.6853585374655548E-2</v>
      </c>
      <c r="V125" s="8">
        <f t="shared" si="15"/>
        <v>0.11846645651512788</v>
      </c>
      <c r="W125" s="8">
        <f t="shared" si="16"/>
        <v>0.13869019716853725</v>
      </c>
      <c r="X125" s="8">
        <f t="shared" si="14"/>
        <v>6.3552181059303603E-2</v>
      </c>
      <c r="Y125" s="8">
        <f t="shared" si="17"/>
        <v>0.11253545003409005</v>
      </c>
    </row>
    <row r="126" spans="1:25">
      <c r="A126" s="4">
        <v>40238</v>
      </c>
      <c r="B126" s="2">
        <f t="shared" si="9"/>
        <v>3</v>
      </c>
      <c r="C126" s="2">
        <f t="shared" si="10"/>
        <v>2010</v>
      </c>
      <c r="D126" s="3" t="s">
        <v>78</v>
      </c>
      <c r="E126" s="5">
        <v>3927.2175129999991</v>
      </c>
      <c r="F126" s="5">
        <v>77.904669999999996</v>
      </c>
      <c r="G126" s="5"/>
      <c r="H126" s="5">
        <v>5250.95</v>
      </c>
      <c r="I126" s="5">
        <v>9256.0721829999984</v>
      </c>
      <c r="J126" s="5">
        <v>9574.5399999999972</v>
      </c>
      <c r="K126" s="5">
        <v>18830.612182999997</v>
      </c>
      <c r="L126" s="5">
        <v>1632.2810689999999</v>
      </c>
      <c r="M126" s="5">
        <v>482.472129</v>
      </c>
      <c r="N126" s="5">
        <v>575.77</v>
      </c>
      <c r="O126" s="5">
        <v>6695.6453809999985</v>
      </c>
      <c r="P126" s="5">
        <v>1.3824017934500585</v>
      </c>
      <c r="Q126" s="5">
        <v>2.8123670104206795</v>
      </c>
      <c r="R126" s="6">
        <f>+VLOOKUP(YEAR(A126),PIB!$A$1:$C$22,3,0)</f>
        <v>69555.366999999998</v>
      </c>
      <c r="S126" s="8">
        <f t="shared" si="11"/>
        <v>0.13307488095059578</v>
      </c>
      <c r="T126" s="8">
        <f t="shared" si="12"/>
        <v>0.27072838510074998</v>
      </c>
      <c r="U126" s="8">
        <f t="shared" si="13"/>
        <v>5.6461746697418755E-2</v>
      </c>
      <c r="V126" s="8">
        <f t="shared" si="15"/>
        <v>0.1432705928238367</v>
      </c>
      <c r="W126" s="8">
        <f t="shared" si="16"/>
        <v>0.16474428741981728</v>
      </c>
      <c r="X126" s="8">
        <f t="shared" si="14"/>
        <v>3.111562548397151E-2</v>
      </c>
      <c r="Y126" s="8">
        <f t="shared" si="17"/>
        <v>0.11253545003409005</v>
      </c>
    </row>
    <row r="127" spans="1:25">
      <c r="A127" s="4">
        <v>40269</v>
      </c>
      <c r="B127" s="2">
        <f t="shared" si="9"/>
        <v>4</v>
      </c>
      <c r="C127" s="2">
        <f t="shared" si="10"/>
        <v>2010</v>
      </c>
      <c r="D127" s="3" t="s">
        <v>75</v>
      </c>
      <c r="E127" s="5">
        <v>4029.1082559999991</v>
      </c>
      <c r="F127" s="5">
        <v>78.303752000000003</v>
      </c>
      <c r="G127" s="5"/>
      <c r="H127" s="5">
        <v>5120.9400000000005</v>
      </c>
      <c r="I127" s="5">
        <v>9228.3520079999998</v>
      </c>
      <c r="J127" s="5">
        <v>9891.8300000000017</v>
      </c>
      <c r="K127" s="5">
        <v>19120.182008000003</v>
      </c>
      <c r="L127" s="5">
        <v>1720.1362649999999</v>
      </c>
      <c r="M127" s="5">
        <v>504.471386</v>
      </c>
      <c r="N127" s="5">
        <v>499.62</v>
      </c>
      <c r="O127" s="5">
        <v>6831.6396589999995</v>
      </c>
      <c r="P127" s="5">
        <v>1.3508253462757762</v>
      </c>
      <c r="Q127" s="5">
        <v>2.798769104106813</v>
      </c>
      <c r="R127" s="6">
        <f>+VLOOKUP(YEAR(A127),PIB!$A$1:$C$22,3,0)</f>
        <v>69555.366999999998</v>
      </c>
      <c r="S127" s="8">
        <f t="shared" si="11"/>
        <v>0.13267634700281289</v>
      </c>
      <c r="T127" s="8">
        <f t="shared" si="12"/>
        <v>0.27489154083537515</v>
      </c>
      <c r="U127" s="8">
        <f t="shared" si="13"/>
        <v>5.7926633555107243E-2</v>
      </c>
      <c r="V127" s="8">
        <f t="shared" si="15"/>
        <v>0.13874361922541101</v>
      </c>
      <c r="W127" s="8">
        <f t="shared" si="16"/>
        <v>0.16178456070729941</v>
      </c>
      <c r="X127" s="8">
        <f t="shared" si="14"/>
        <v>2.9882014102031729E-2</v>
      </c>
      <c r="Y127" s="8">
        <f t="shared" si="17"/>
        <v>0.11253545003409005</v>
      </c>
    </row>
    <row r="128" spans="1:25">
      <c r="A128" s="4">
        <v>40299</v>
      </c>
      <c r="B128" s="2">
        <f t="shared" si="9"/>
        <v>5</v>
      </c>
      <c r="C128" s="2">
        <f t="shared" si="10"/>
        <v>2010</v>
      </c>
      <c r="D128" s="3" t="s">
        <v>75</v>
      </c>
      <c r="E128" s="5">
        <v>4078.7517959999986</v>
      </c>
      <c r="F128" s="5">
        <v>78.34093</v>
      </c>
      <c r="G128" s="5"/>
      <c r="H128" s="5">
        <v>5215.3099999999995</v>
      </c>
      <c r="I128" s="5">
        <v>9372.4027259999984</v>
      </c>
      <c r="J128" s="5">
        <v>9971.7899999999991</v>
      </c>
      <c r="K128" s="5">
        <v>19344.192725999997</v>
      </c>
      <c r="L128" s="5">
        <v>1850.0470999999998</v>
      </c>
      <c r="M128" s="5">
        <v>462.31584600000002</v>
      </c>
      <c r="N128" s="5">
        <v>595.34</v>
      </c>
      <c r="O128" s="5">
        <v>7064.7956719999993</v>
      </c>
      <c r="P128" s="5">
        <v>1.3266346489178404</v>
      </c>
      <c r="Q128" s="5">
        <v>2.7381107146052504</v>
      </c>
      <c r="R128" s="6">
        <f>+VLOOKUP(YEAR(A128),PIB!$A$1:$C$22,3,0)</f>
        <v>69555.366999999998</v>
      </c>
      <c r="S128" s="8">
        <f t="shared" si="11"/>
        <v>0.13474736932952994</v>
      </c>
      <c r="T128" s="8">
        <f t="shared" si="12"/>
        <v>0.2781121509430034</v>
      </c>
      <c r="U128" s="8">
        <f t="shared" si="13"/>
        <v>5.8640360505897389E-2</v>
      </c>
      <c r="V128" s="8">
        <f t="shared" si="15"/>
        <v>0.14944942731987565</v>
      </c>
      <c r="W128" s="8">
        <f t="shared" si="16"/>
        <v>0.18300594241491197</v>
      </c>
      <c r="X128" s="8">
        <f t="shared" si="14"/>
        <v>6.0839519267800179E-2</v>
      </c>
      <c r="Y128" s="8">
        <f t="shared" si="17"/>
        <v>0.11253545003409005</v>
      </c>
    </row>
    <row r="129" spans="1:25">
      <c r="A129" s="4">
        <v>40330</v>
      </c>
      <c r="B129" s="2">
        <f t="shared" si="9"/>
        <v>6</v>
      </c>
      <c r="C129" s="2">
        <f t="shared" si="10"/>
        <v>2010</v>
      </c>
      <c r="D129" s="3" t="s">
        <v>75</v>
      </c>
      <c r="E129" s="5">
        <v>4065.1884549999991</v>
      </c>
      <c r="F129" s="5">
        <v>78.665863999999999</v>
      </c>
      <c r="G129" s="5"/>
      <c r="H129" s="5">
        <v>5206.74</v>
      </c>
      <c r="I129" s="5">
        <v>9350.5943189999998</v>
      </c>
      <c r="J129" s="5">
        <v>10213.640000000001</v>
      </c>
      <c r="K129" s="5">
        <v>19564.234319000003</v>
      </c>
      <c r="L129" s="5">
        <v>1546.4144679999999</v>
      </c>
      <c r="M129" s="5">
        <v>417.509187</v>
      </c>
      <c r="N129" s="5">
        <v>628.91</v>
      </c>
      <c r="O129" s="5">
        <v>6736.6879739999986</v>
      </c>
      <c r="P129" s="5">
        <v>1.3880106003258987</v>
      </c>
      <c r="Q129" s="5">
        <v>2.9041324749650648</v>
      </c>
      <c r="R129" s="6">
        <f>+VLOOKUP(YEAR(A129),PIB!$A$1:$C$22,3,0)</f>
        <v>69555.366999999998</v>
      </c>
      <c r="S129" s="8">
        <f t="shared" si="11"/>
        <v>0.13443382908180185</v>
      </c>
      <c r="T129" s="8">
        <f t="shared" si="12"/>
        <v>0.2812756967984944</v>
      </c>
      <c r="U129" s="8">
        <f t="shared" si="13"/>
        <v>5.8445359867053813E-2</v>
      </c>
      <c r="V129" s="8">
        <f t="shared" si="15"/>
        <v>0.15252682752670998</v>
      </c>
      <c r="W129" s="8">
        <f t="shared" si="16"/>
        <v>0.19573541301702213</v>
      </c>
      <c r="X129" s="8">
        <f t="shared" si="14"/>
        <v>7.405339868999028E-2</v>
      </c>
      <c r="Y129" s="8">
        <f t="shared" si="17"/>
        <v>0.11253545003409005</v>
      </c>
    </row>
    <row r="130" spans="1:25">
      <c r="A130" s="4">
        <v>40360</v>
      </c>
      <c r="B130" s="2">
        <f t="shared" si="9"/>
        <v>7</v>
      </c>
      <c r="C130" s="2">
        <f t="shared" si="10"/>
        <v>2010</v>
      </c>
      <c r="D130" s="3" t="s">
        <v>76</v>
      </c>
      <c r="E130" s="5">
        <v>4159.2881259999995</v>
      </c>
      <c r="F130" s="5">
        <v>79.794747000000001</v>
      </c>
      <c r="G130" s="5"/>
      <c r="H130" s="5">
        <v>5278.7900000000009</v>
      </c>
      <c r="I130" s="5">
        <v>9517.8728730000003</v>
      </c>
      <c r="J130" s="5">
        <v>10438.94</v>
      </c>
      <c r="K130" s="5">
        <v>19956.812873000003</v>
      </c>
      <c r="L130" s="5">
        <v>1584.715338</v>
      </c>
      <c r="M130" s="5">
        <v>434.40351600000002</v>
      </c>
      <c r="N130" s="5">
        <v>587.86</v>
      </c>
      <c r="O130" s="5">
        <v>6846.0617269999993</v>
      </c>
      <c r="P130" s="5">
        <v>1.3902698007326924</v>
      </c>
      <c r="Q130" s="5">
        <v>2.9150793067338063</v>
      </c>
      <c r="R130" s="6">
        <f>+VLOOKUP(YEAR(A130),PIB!$A$1:$C$22,3,0)</f>
        <v>69555.366999999998</v>
      </c>
      <c r="S130" s="8">
        <f t="shared" si="11"/>
        <v>0.13683879883776617</v>
      </c>
      <c r="T130" s="8">
        <f t="shared" si="12"/>
        <v>0.28691981271553069</v>
      </c>
      <c r="U130" s="8">
        <f t="shared" si="13"/>
        <v>5.9798234203839361E-2</v>
      </c>
      <c r="V130" s="8">
        <f t="shared" si="15"/>
        <v>0.16787321378926268</v>
      </c>
      <c r="W130" s="8">
        <f t="shared" si="16"/>
        <v>0.20344875544178809</v>
      </c>
      <c r="X130" s="8">
        <f t="shared" si="14"/>
        <v>9.0065368046619465E-2</v>
      </c>
      <c r="Y130" s="8">
        <f t="shared" si="17"/>
        <v>0.11253545003409005</v>
      </c>
    </row>
    <row r="131" spans="1:25">
      <c r="A131" s="4">
        <v>40391</v>
      </c>
      <c r="B131" s="2">
        <f t="shared" si="9"/>
        <v>8</v>
      </c>
      <c r="C131" s="2">
        <f t="shared" si="10"/>
        <v>2010</v>
      </c>
      <c r="D131" s="3" t="s">
        <v>76</v>
      </c>
      <c r="E131" s="5">
        <v>4218.8214149999994</v>
      </c>
      <c r="F131" s="5">
        <v>79.969243000000006</v>
      </c>
      <c r="G131" s="5"/>
      <c r="H131" s="5">
        <v>5478.3899999999994</v>
      </c>
      <c r="I131" s="5">
        <v>9777.1806579999993</v>
      </c>
      <c r="J131" s="5">
        <v>10524.029999999999</v>
      </c>
      <c r="K131" s="5">
        <v>20301.210657999996</v>
      </c>
      <c r="L131" s="5">
        <v>1474.7543950000002</v>
      </c>
      <c r="M131" s="5">
        <v>383.96022699999997</v>
      </c>
      <c r="N131" s="5">
        <v>648.85</v>
      </c>
      <c r="O131" s="5">
        <v>6806.3552799999998</v>
      </c>
      <c r="P131" s="5">
        <v>1.4364781525186561</v>
      </c>
      <c r="Q131" s="5">
        <v>2.9826845386184422</v>
      </c>
      <c r="R131" s="6">
        <f>+VLOOKUP(YEAR(A131),PIB!$A$1:$C$22,3,0)</f>
        <v>69555.366999999998</v>
      </c>
      <c r="S131" s="8">
        <f t="shared" si="11"/>
        <v>0.14056687614055721</v>
      </c>
      <c r="T131" s="8">
        <f t="shared" si="12"/>
        <v>0.29187123199278059</v>
      </c>
      <c r="U131" s="8">
        <f t="shared" si="13"/>
        <v>6.0654146429850619E-2</v>
      </c>
      <c r="V131" s="8">
        <f t="shared" si="15"/>
        <v>0.19212199537634844</v>
      </c>
      <c r="W131" s="8">
        <f t="shared" si="16"/>
        <v>0.21252267699678118</v>
      </c>
      <c r="X131" s="8">
        <f t="shared" si="14"/>
        <v>0.10280672270577007</v>
      </c>
      <c r="Y131" s="8">
        <f t="shared" si="17"/>
        <v>0.11253545003409005</v>
      </c>
    </row>
    <row r="132" spans="1:25">
      <c r="A132" s="4">
        <v>40422</v>
      </c>
      <c r="B132" s="2">
        <f t="shared" ref="B132:B195" si="18">+MONTH(A132)</f>
        <v>9</v>
      </c>
      <c r="C132" s="2">
        <f t="shared" ref="C132:C195" si="19">+YEAR(A132)</f>
        <v>2010</v>
      </c>
      <c r="D132" s="3" t="s">
        <v>76</v>
      </c>
      <c r="E132" s="5">
        <v>4191.9238560000003</v>
      </c>
      <c r="F132" s="5">
        <v>81.264515000000003</v>
      </c>
      <c r="G132" s="5"/>
      <c r="H132" s="5">
        <v>5522.67</v>
      </c>
      <c r="I132" s="5">
        <v>9795.8583710000003</v>
      </c>
      <c r="J132" s="5">
        <v>10548.800000000001</v>
      </c>
      <c r="K132" s="5">
        <v>20344.658371000001</v>
      </c>
      <c r="L132" s="5">
        <v>1494.392572</v>
      </c>
      <c r="M132" s="5">
        <v>684.82578599999999</v>
      </c>
      <c r="N132" s="5">
        <v>626.29</v>
      </c>
      <c r="O132" s="5">
        <v>7078.6967290000002</v>
      </c>
      <c r="P132" s="5">
        <v>1.3838505513124095</v>
      </c>
      <c r="Q132" s="5">
        <v>2.8740683701919334</v>
      </c>
      <c r="R132" s="6">
        <f>+VLOOKUP(YEAR(A132),PIB!$A$1:$C$22,3,0)</f>
        <v>69555.366999999998</v>
      </c>
      <c r="S132" s="8">
        <f t="shared" si="11"/>
        <v>0.14083540628863334</v>
      </c>
      <c r="T132" s="8">
        <f t="shared" si="12"/>
        <v>0.29249588131710963</v>
      </c>
      <c r="U132" s="8">
        <f t="shared" si="13"/>
        <v>6.0267439261732315E-2</v>
      </c>
      <c r="V132" s="8">
        <f t="shared" si="15"/>
        <v>0.21996035594081964</v>
      </c>
      <c r="W132" s="8">
        <f t="shared" si="16"/>
        <v>0.22438524879087596</v>
      </c>
      <c r="X132" s="8">
        <f t="shared" si="14"/>
        <v>0.11781922750702911</v>
      </c>
      <c r="Y132" s="8">
        <f t="shared" si="17"/>
        <v>0.11253545003409005</v>
      </c>
    </row>
    <row r="133" spans="1:25">
      <c r="A133" s="4">
        <v>40452</v>
      </c>
      <c r="B133" s="2">
        <f t="shared" si="18"/>
        <v>10</v>
      </c>
      <c r="C133" s="2">
        <f t="shared" si="19"/>
        <v>2010</v>
      </c>
      <c r="D133" s="3" t="s">
        <v>77</v>
      </c>
      <c r="E133" s="5">
        <v>4325.1885190000003</v>
      </c>
      <c r="F133" s="5">
        <v>81.299612999999994</v>
      </c>
      <c r="G133" s="5"/>
      <c r="H133" s="5">
        <v>5570.34</v>
      </c>
      <c r="I133" s="5">
        <v>9976.8281320000006</v>
      </c>
      <c r="J133" s="5">
        <v>10689.420000000002</v>
      </c>
      <c r="K133" s="5">
        <v>20666.248132000001</v>
      </c>
      <c r="L133" s="5">
        <v>1795.1900519999999</v>
      </c>
      <c r="M133" s="5">
        <v>516.76512300000002</v>
      </c>
      <c r="N133" s="5">
        <v>648.88</v>
      </c>
      <c r="O133" s="5">
        <v>7367.3233070000006</v>
      </c>
      <c r="P133" s="5">
        <v>1.3541998520033185</v>
      </c>
      <c r="Q133" s="5">
        <v>2.8051230101934221</v>
      </c>
      <c r="R133" s="6">
        <f>+VLOOKUP(YEAR(A133),PIB!$A$1:$C$22,3,0)</f>
        <v>69555.366999999998</v>
      </c>
      <c r="S133" s="8">
        <f t="shared" ref="S133:S196" si="20">+I133/R133</f>
        <v>0.14343721501749823</v>
      </c>
      <c r="T133" s="8">
        <f t="shared" ref="T133:T196" si="21">+K133/R133</f>
        <v>0.29711938881725691</v>
      </c>
      <c r="U133" s="8">
        <f t="shared" ref="U133:U196" si="22">+E133/R133</f>
        <v>6.2183390089797098E-2</v>
      </c>
      <c r="V133" s="8">
        <f t="shared" si="15"/>
        <v>0.21822463550980253</v>
      </c>
      <c r="W133" s="8">
        <f t="shared" si="16"/>
        <v>0.20991982464305914</v>
      </c>
      <c r="X133" s="8">
        <f t="shared" si="14"/>
        <v>0.11063793979784231</v>
      </c>
      <c r="Y133" s="8">
        <f t="shared" si="17"/>
        <v>0.11253545003409005</v>
      </c>
    </row>
    <row r="134" spans="1:25">
      <c r="A134" s="4">
        <v>40483</v>
      </c>
      <c r="B134" s="2">
        <f t="shared" si="18"/>
        <v>11</v>
      </c>
      <c r="C134" s="2">
        <f t="shared" si="19"/>
        <v>2010</v>
      </c>
      <c r="D134" s="3" t="s">
        <v>77</v>
      </c>
      <c r="E134" s="5">
        <v>4222.6094990000001</v>
      </c>
      <c r="F134" s="5">
        <v>81.761841000000004</v>
      </c>
      <c r="G134" s="5"/>
      <c r="H134" s="5">
        <v>5852.2999999999993</v>
      </c>
      <c r="I134" s="5">
        <v>10156.671339999999</v>
      </c>
      <c r="J134" s="5">
        <v>10843.490000000002</v>
      </c>
      <c r="K134" s="5">
        <v>21000.161339999999</v>
      </c>
      <c r="L134" s="5">
        <v>1625.1285879999998</v>
      </c>
      <c r="M134" s="5">
        <v>725.01414299999999</v>
      </c>
      <c r="N134" s="5">
        <v>629.92999999999995</v>
      </c>
      <c r="O134" s="5">
        <v>7284.4440709999999</v>
      </c>
      <c r="P134" s="5">
        <v>1.3942960150431498</v>
      </c>
      <c r="Q134" s="5">
        <v>2.8828776959937756</v>
      </c>
      <c r="R134" s="6">
        <f>+VLOOKUP(YEAR(A134),PIB!$A$1:$C$22,3,0)</f>
        <v>69555.366999999998</v>
      </c>
      <c r="S134" s="8">
        <f t="shared" si="20"/>
        <v>0.14602282725357482</v>
      </c>
      <c r="T134" s="8">
        <f t="shared" si="21"/>
        <v>0.30192007095584728</v>
      </c>
      <c r="U134" s="8">
        <f t="shared" si="22"/>
        <v>6.0708607849053547E-2</v>
      </c>
      <c r="V134" s="8">
        <f t="shared" si="15"/>
        <v>0.177895243269522</v>
      </c>
      <c r="W134" s="8">
        <f t="shared" si="16"/>
        <v>0.20357048911430242</v>
      </c>
      <c r="X134" s="8">
        <f t="shared" si="14"/>
        <v>7.7662626552188474E-2</v>
      </c>
      <c r="Y134" s="8">
        <f t="shared" si="17"/>
        <v>0.11253545003409005</v>
      </c>
    </row>
    <row r="135" spans="1:25">
      <c r="A135" s="4">
        <v>40513</v>
      </c>
      <c r="B135" s="2">
        <f t="shared" si="18"/>
        <v>12</v>
      </c>
      <c r="C135" s="2">
        <f t="shared" si="19"/>
        <v>2010</v>
      </c>
      <c r="D135" s="3" t="s">
        <v>77</v>
      </c>
      <c r="E135" s="5">
        <v>4545.3839959999996</v>
      </c>
      <c r="F135" s="5">
        <v>82.432862</v>
      </c>
      <c r="G135" s="5"/>
      <c r="H135" s="5">
        <v>6148.33</v>
      </c>
      <c r="I135" s="5">
        <v>10776.146858</v>
      </c>
      <c r="J135" s="5">
        <v>11413.22</v>
      </c>
      <c r="K135" s="5">
        <v>22189.366858000001</v>
      </c>
      <c r="L135" s="5">
        <v>1606.7281529999998</v>
      </c>
      <c r="M135" s="5">
        <v>519.19564600000001</v>
      </c>
      <c r="N135" s="5">
        <v>677.2</v>
      </c>
      <c r="O135" s="5">
        <v>7430.9406569999992</v>
      </c>
      <c r="P135" s="5">
        <v>1.4501726437350557</v>
      </c>
      <c r="Q135" s="5">
        <v>2.9860777904473585</v>
      </c>
      <c r="R135" s="6">
        <f>+VLOOKUP(YEAR(A135),PIB!$A$1:$C$22,3,0)</f>
        <v>69555.366999999998</v>
      </c>
      <c r="S135" s="8">
        <f t="shared" si="20"/>
        <v>0.15492904894024928</v>
      </c>
      <c r="T135" s="8">
        <f t="shared" si="21"/>
        <v>0.31901732123705134</v>
      </c>
      <c r="U135" s="8">
        <f t="shared" si="22"/>
        <v>6.5349148341061869E-2</v>
      </c>
      <c r="V135" s="8">
        <f t="shared" si="15"/>
        <v>0.17009058169818059</v>
      </c>
      <c r="W135" s="8">
        <f t="shared" si="16"/>
        <v>0.19371740064445286</v>
      </c>
      <c r="X135" s="8">
        <f t="shared" si="14"/>
        <v>7.4534923766109928E-2</v>
      </c>
      <c r="Y135" s="8">
        <f t="shared" si="17"/>
        <v>0.11253545003409005</v>
      </c>
    </row>
    <row r="136" spans="1:25">
      <c r="A136" s="4">
        <v>40544</v>
      </c>
      <c r="B136" s="2">
        <f t="shared" si="18"/>
        <v>1</v>
      </c>
      <c r="C136" s="2">
        <f t="shared" si="19"/>
        <v>2011</v>
      </c>
      <c r="D136" s="3" t="s">
        <v>78</v>
      </c>
      <c r="E136" s="5">
        <v>4338.0574349999997</v>
      </c>
      <c r="F136" s="5">
        <v>82.292036999999993</v>
      </c>
      <c r="G136" s="5"/>
      <c r="H136" s="5">
        <v>6022.1100000000006</v>
      </c>
      <c r="I136" s="5">
        <v>10442.459472</v>
      </c>
      <c r="J136" s="5">
        <v>11236.349999999999</v>
      </c>
      <c r="K136" s="5">
        <v>21678.809472000001</v>
      </c>
      <c r="L136" s="5">
        <v>1325.5540209999999</v>
      </c>
      <c r="M136" s="5">
        <v>363.93820699999998</v>
      </c>
      <c r="N136" s="5">
        <v>638.38</v>
      </c>
      <c r="O136" s="5">
        <v>6748.2217000000001</v>
      </c>
      <c r="P136" s="5">
        <v>1.5474387084822658</v>
      </c>
      <c r="Q136" s="5">
        <v>3.2125218221564951</v>
      </c>
      <c r="R136" s="6">
        <f>+VLOOKUP(YEAR(A136),PIB!$A$1:$C$22,3,0)</f>
        <v>79276.664000000004</v>
      </c>
      <c r="S136" s="8">
        <f t="shared" si="20"/>
        <v>0.13172173178225563</v>
      </c>
      <c r="T136" s="8">
        <f t="shared" si="21"/>
        <v>0.27345764034672299</v>
      </c>
      <c r="U136" s="8">
        <f t="shared" si="22"/>
        <v>5.4720484138939041E-2</v>
      </c>
      <c r="V136" s="8">
        <f t="shared" si="15"/>
        <v>0.16889629602314171</v>
      </c>
      <c r="W136" s="8">
        <f t="shared" si="16"/>
        <v>0.18087068278018692</v>
      </c>
      <c r="X136" s="8">
        <f t="shared" si="14"/>
        <v>8.8825710051594564E-2</v>
      </c>
      <c r="Y136" s="8">
        <f t="shared" si="17"/>
        <v>0.1397634347900143</v>
      </c>
    </row>
    <row r="137" spans="1:25">
      <c r="A137" s="4">
        <v>40575</v>
      </c>
      <c r="B137" s="2">
        <f t="shared" si="18"/>
        <v>2</v>
      </c>
      <c r="C137" s="2">
        <f t="shared" si="19"/>
        <v>2011</v>
      </c>
      <c r="D137" s="3" t="s">
        <v>78</v>
      </c>
      <c r="E137" s="5">
        <v>4327.3877179999999</v>
      </c>
      <c r="F137" s="5">
        <v>81.765212000000005</v>
      </c>
      <c r="G137" s="5"/>
      <c r="H137" s="5">
        <v>6130.6399999999994</v>
      </c>
      <c r="I137" s="5">
        <v>10539.79293</v>
      </c>
      <c r="J137" s="5">
        <v>11441.14</v>
      </c>
      <c r="K137" s="5">
        <v>21980.932929999999</v>
      </c>
      <c r="L137" s="5">
        <v>1490.3472920000002</v>
      </c>
      <c r="M137" s="5">
        <v>275.56992400000001</v>
      </c>
      <c r="N137" s="5">
        <v>662.95</v>
      </c>
      <c r="O137" s="5">
        <v>6838.0201460000008</v>
      </c>
      <c r="P137" s="5">
        <v>1.5413515469335675</v>
      </c>
      <c r="Q137" s="5">
        <v>3.2145171351766293</v>
      </c>
      <c r="R137" s="6">
        <f>+VLOOKUP(YEAR(A137),PIB!$A$1:$C$22,3,0)</f>
        <v>79276.664000000004</v>
      </c>
      <c r="S137" s="8">
        <f t="shared" si="20"/>
        <v>0.13294950112936132</v>
      </c>
      <c r="T137" s="8">
        <f t="shared" si="21"/>
        <v>0.27726864150085828</v>
      </c>
      <c r="U137" s="8">
        <f t="shared" si="22"/>
        <v>5.4585895768772506E-2</v>
      </c>
      <c r="V137" s="8">
        <f t="shared" si="15"/>
        <v>0.16591259762152322</v>
      </c>
      <c r="W137" s="8">
        <f t="shared" si="16"/>
        <v>0.18848224385824341</v>
      </c>
      <c r="X137" s="8">
        <f t="shared" si="14"/>
        <v>9.4302279135421996E-2</v>
      </c>
      <c r="Y137" s="8">
        <f t="shared" si="17"/>
        <v>0.1397634347900143</v>
      </c>
    </row>
    <row r="138" spans="1:25">
      <c r="A138" s="4">
        <v>40603</v>
      </c>
      <c r="B138" s="2">
        <f t="shared" si="18"/>
        <v>3</v>
      </c>
      <c r="C138" s="2">
        <f t="shared" si="19"/>
        <v>2011</v>
      </c>
      <c r="D138" s="3" t="s">
        <v>78</v>
      </c>
      <c r="E138" s="5">
        <v>4346.7500430000009</v>
      </c>
      <c r="F138" s="5">
        <v>81.680068000000006</v>
      </c>
      <c r="G138" s="5"/>
      <c r="H138" s="5">
        <v>6449.47</v>
      </c>
      <c r="I138" s="5">
        <v>10877.900111000001</v>
      </c>
      <c r="J138" s="5">
        <v>11848.839999999998</v>
      </c>
      <c r="K138" s="5">
        <v>22726.740110999999</v>
      </c>
      <c r="L138" s="5">
        <v>1779.9778870000002</v>
      </c>
      <c r="M138" s="5">
        <v>429.763599</v>
      </c>
      <c r="N138" s="5">
        <v>686.19</v>
      </c>
      <c r="O138" s="5">
        <v>7324.361597000001</v>
      </c>
      <c r="P138" s="5">
        <v>1.4851669960499356</v>
      </c>
      <c r="Q138" s="5">
        <v>3.1028970661837185</v>
      </c>
      <c r="R138" s="6">
        <f>+VLOOKUP(YEAR(A138),PIB!$A$1:$C$22,3,0)</f>
        <v>79276.664000000004</v>
      </c>
      <c r="S138" s="8">
        <f t="shared" si="20"/>
        <v>0.13721440285378306</v>
      </c>
      <c r="T138" s="8">
        <f t="shared" si="21"/>
        <v>0.28667629242068005</v>
      </c>
      <c r="U138" s="8">
        <f t="shared" si="22"/>
        <v>5.4830133152424285E-2</v>
      </c>
      <c r="V138" s="8">
        <f t="shared" si="15"/>
        <v>0.17521772690782433</v>
      </c>
      <c r="W138" s="8">
        <f t="shared" si="16"/>
        <v>0.20690394396828848</v>
      </c>
      <c r="X138" s="8">
        <f t="shared" si="14"/>
        <v>0.10682691463135208</v>
      </c>
      <c r="Y138" s="8">
        <f t="shared" si="17"/>
        <v>0.1397634347900143</v>
      </c>
    </row>
    <row r="139" spans="1:25">
      <c r="A139" s="4">
        <v>40634</v>
      </c>
      <c r="B139" s="2">
        <f t="shared" si="18"/>
        <v>4</v>
      </c>
      <c r="C139" s="2">
        <f t="shared" si="19"/>
        <v>2011</v>
      </c>
      <c r="D139" s="3" t="s">
        <v>75</v>
      </c>
      <c r="E139" s="5">
        <v>4477.1809440000006</v>
      </c>
      <c r="F139" s="5">
        <v>81.716566</v>
      </c>
      <c r="G139" s="5"/>
      <c r="H139" s="5">
        <v>6209.46</v>
      </c>
      <c r="I139" s="5">
        <v>10768.357510000002</v>
      </c>
      <c r="J139" s="5">
        <v>12376.499999999996</v>
      </c>
      <c r="K139" s="5">
        <v>23144.857509999998</v>
      </c>
      <c r="L139" s="5">
        <v>1907.020002</v>
      </c>
      <c r="M139" s="5">
        <v>575.64469799999995</v>
      </c>
      <c r="N139" s="5">
        <v>678.99</v>
      </c>
      <c r="O139" s="5">
        <v>7720.5522100000007</v>
      </c>
      <c r="P139" s="5">
        <v>1.3947651951698932</v>
      </c>
      <c r="Q139" s="5">
        <v>2.9978241038279303</v>
      </c>
      <c r="R139" s="6">
        <f>+VLOOKUP(YEAR(A139),PIB!$A$1:$C$22,3,0)</f>
        <v>79276.664000000004</v>
      </c>
      <c r="S139" s="8">
        <f t="shared" si="20"/>
        <v>0.13583262673616037</v>
      </c>
      <c r="T139" s="8">
        <f t="shared" si="21"/>
        <v>0.29195044723375341</v>
      </c>
      <c r="U139" s="8">
        <f t="shared" si="22"/>
        <v>5.6475395382429315E-2</v>
      </c>
      <c r="V139" s="8">
        <f t="shared" si="15"/>
        <v>0.16687762892713454</v>
      </c>
      <c r="W139" s="8">
        <f t="shared" si="16"/>
        <v>0.21049357690821391</v>
      </c>
      <c r="X139" s="8">
        <f t="shared" si="14"/>
        <v>0.11120889773382192</v>
      </c>
      <c r="Y139" s="8">
        <f t="shared" si="17"/>
        <v>0.1397634347900143</v>
      </c>
    </row>
    <row r="140" spans="1:25">
      <c r="A140" s="4">
        <v>40664</v>
      </c>
      <c r="B140" s="2">
        <f t="shared" si="18"/>
        <v>5</v>
      </c>
      <c r="C140" s="2">
        <f t="shared" si="19"/>
        <v>2011</v>
      </c>
      <c r="D140" s="3" t="s">
        <v>75</v>
      </c>
      <c r="E140" s="5">
        <v>4438.8800070000007</v>
      </c>
      <c r="F140" s="5">
        <v>82.093530000000001</v>
      </c>
      <c r="G140" s="5"/>
      <c r="H140" s="5">
        <v>6371.44</v>
      </c>
      <c r="I140" s="5">
        <v>10892.413537</v>
      </c>
      <c r="J140" s="5">
        <v>12438.890000000001</v>
      </c>
      <c r="K140" s="5">
        <v>23331.303537</v>
      </c>
      <c r="L140" s="5">
        <v>1694.5172700000003</v>
      </c>
      <c r="M140" s="5">
        <v>712.00763500000005</v>
      </c>
      <c r="N140" s="5">
        <v>747.8</v>
      </c>
      <c r="O140" s="5">
        <v>7675.2984420000012</v>
      </c>
      <c r="P140" s="5">
        <v>1.4191517918567991</v>
      </c>
      <c r="Q140" s="5">
        <v>3.039791053508587</v>
      </c>
      <c r="R140" s="6">
        <f>+VLOOKUP(YEAR(A140),PIB!$A$1:$C$22,3,0)</f>
        <v>79276.664000000004</v>
      </c>
      <c r="S140" s="8">
        <f t="shared" si="20"/>
        <v>0.13739747597098687</v>
      </c>
      <c r="T140" s="8">
        <f t="shared" si="21"/>
        <v>0.29430228720270063</v>
      </c>
      <c r="U140" s="8">
        <f t="shared" si="22"/>
        <v>5.5992265353143521E-2</v>
      </c>
      <c r="V140" s="8">
        <f t="shared" si="15"/>
        <v>0.16217941710756167</v>
      </c>
      <c r="W140" s="8">
        <f t="shared" si="16"/>
        <v>0.20611409674599845</v>
      </c>
      <c r="X140" s="8">
        <f t="shared" si="14"/>
        <v>8.8293730291011396E-2</v>
      </c>
      <c r="Y140" s="8">
        <f t="shared" si="17"/>
        <v>0.1397634347900143</v>
      </c>
    </row>
    <row r="141" spans="1:25">
      <c r="A141" s="4">
        <v>40695</v>
      </c>
      <c r="B141" s="2">
        <f t="shared" si="18"/>
        <v>6</v>
      </c>
      <c r="C141" s="2">
        <f t="shared" si="19"/>
        <v>2011</v>
      </c>
      <c r="D141" s="3" t="s">
        <v>75</v>
      </c>
      <c r="E141" s="5">
        <v>4561.0025660000001</v>
      </c>
      <c r="F141" s="5">
        <v>82.114227</v>
      </c>
      <c r="G141" s="5"/>
      <c r="H141" s="5">
        <v>6431.6900000000005</v>
      </c>
      <c r="I141" s="5">
        <v>11074.806793</v>
      </c>
      <c r="J141" s="5">
        <v>12631.44</v>
      </c>
      <c r="K141" s="5">
        <v>23706.246792999998</v>
      </c>
      <c r="L141" s="5">
        <v>1747.6103190000001</v>
      </c>
      <c r="M141" s="5">
        <v>506.38407599999999</v>
      </c>
      <c r="N141" s="5">
        <v>726.15</v>
      </c>
      <c r="O141" s="5">
        <v>7623.2611880000004</v>
      </c>
      <c r="P141" s="5">
        <v>1.4527649676273953</v>
      </c>
      <c r="Q141" s="5">
        <v>3.1097251174230656</v>
      </c>
      <c r="R141" s="6">
        <f>+VLOOKUP(YEAR(A141),PIB!$A$1:$C$22,3,0)</f>
        <v>79276.664000000004</v>
      </c>
      <c r="S141" s="8">
        <f t="shared" si="20"/>
        <v>0.13969819407385758</v>
      </c>
      <c r="T141" s="8">
        <f t="shared" si="21"/>
        <v>0.29903184111026665</v>
      </c>
      <c r="U141" s="8">
        <f t="shared" si="22"/>
        <v>5.753272572115295E-2</v>
      </c>
      <c r="V141" s="8">
        <f t="shared" si="15"/>
        <v>0.18439603036744678</v>
      </c>
      <c r="W141" s="8">
        <f t="shared" si="16"/>
        <v>0.21171349752121094</v>
      </c>
      <c r="X141" s="8">
        <f t="shared" si="14"/>
        <v>0.12196583663671778</v>
      </c>
      <c r="Y141" s="8">
        <f t="shared" si="17"/>
        <v>0.1397634347900143</v>
      </c>
    </row>
    <row r="142" spans="1:25">
      <c r="A142" s="4">
        <v>40725</v>
      </c>
      <c r="B142" s="2">
        <f t="shared" si="18"/>
        <v>7</v>
      </c>
      <c r="C142" s="2">
        <f t="shared" si="19"/>
        <v>2011</v>
      </c>
      <c r="D142" s="3" t="s">
        <v>76</v>
      </c>
      <c r="E142" s="5">
        <v>4662.6849929999998</v>
      </c>
      <c r="F142" s="5">
        <v>82.462857</v>
      </c>
      <c r="G142" s="5"/>
      <c r="H142" s="5">
        <v>6535.23</v>
      </c>
      <c r="I142" s="5">
        <v>11280.377850000001</v>
      </c>
      <c r="J142" s="5">
        <v>12927.14</v>
      </c>
      <c r="K142" s="5">
        <v>24207.51785</v>
      </c>
      <c r="L142" s="5">
        <v>1842.6250190000001</v>
      </c>
      <c r="M142" s="5">
        <v>423.47164900000001</v>
      </c>
      <c r="N142" s="5">
        <v>710.48</v>
      </c>
      <c r="O142" s="5">
        <v>7721.7245180000009</v>
      </c>
      <c r="P142" s="5">
        <v>1.4608625085891727</v>
      </c>
      <c r="Q142" s="5">
        <v>3.1349885370256612</v>
      </c>
      <c r="R142" s="6">
        <f>+VLOOKUP(YEAR(A142),PIB!$A$1:$C$22,3,0)</f>
        <v>79276.664000000004</v>
      </c>
      <c r="S142" s="8">
        <f t="shared" si="20"/>
        <v>0.14229127817487375</v>
      </c>
      <c r="T142" s="8">
        <f t="shared" si="21"/>
        <v>0.30535490052911407</v>
      </c>
      <c r="U142" s="8">
        <f t="shared" si="22"/>
        <v>5.881535319145114E-2</v>
      </c>
      <c r="V142" s="8">
        <f t="shared" si="15"/>
        <v>0.18517845326552096</v>
      </c>
      <c r="W142" s="8">
        <f t="shared" si="16"/>
        <v>0.21299518134736162</v>
      </c>
      <c r="X142" s="8">
        <f t="shared" si="14"/>
        <v>0.12102957327077957</v>
      </c>
      <c r="Y142" s="8">
        <f t="shared" si="17"/>
        <v>0.1397634347900143</v>
      </c>
    </row>
    <row r="143" spans="1:25">
      <c r="A143" s="4">
        <v>40756</v>
      </c>
      <c r="B143" s="2">
        <f t="shared" si="18"/>
        <v>8</v>
      </c>
      <c r="C143" s="2">
        <f t="shared" si="19"/>
        <v>2011</v>
      </c>
      <c r="D143" s="3" t="s">
        <v>76</v>
      </c>
      <c r="E143" s="5">
        <v>4665.1856040000002</v>
      </c>
      <c r="F143" s="5">
        <v>82.762439000000001</v>
      </c>
      <c r="G143" s="5"/>
      <c r="H143" s="5">
        <v>6583.85</v>
      </c>
      <c r="I143" s="5">
        <v>11331.798043000001</v>
      </c>
      <c r="J143" s="5">
        <v>13176.23</v>
      </c>
      <c r="K143" s="5">
        <v>24508.028042999998</v>
      </c>
      <c r="L143" s="5">
        <v>1837.0134539999999</v>
      </c>
      <c r="M143" s="5">
        <v>527.871038</v>
      </c>
      <c r="N143" s="5">
        <v>749.08</v>
      </c>
      <c r="O143" s="5">
        <v>7861.9125350000004</v>
      </c>
      <c r="P143" s="5">
        <v>1.4413538681017646</v>
      </c>
      <c r="Q143" s="5">
        <v>3.1173112056251076</v>
      </c>
      <c r="R143" s="6">
        <f>+VLOOKUP(YEAR(A143),PIB!$A$1:$C$22,3,0)</f>
        <v>79276.664000000004</v>
      </c>
      <c r="S143" s="8">
        <f t="shared" si="20"/>
        <v>0.14293989518781972</v>
      </c>
      <c r="T143" s="8">
        <f t="shared" si="21"/>
        <v>0.30914555187387799</v>
      </c>
      <c r="U143" s="8">
        <f t="shared" si="22"/>
        <v>5.8846896029832937E-2</v>
      </c>
      <c r="V143" s="8">
        <f t="shared" si="15"/>
        <v>0.15900467009658503</v>
      </c>
      <c r="W143" s="8">
        <f t="shared" si="16"/>
        <v>0.20722002524229977</v>
      </c>
      <c r="X143" s="8">
        <f t="shared" si="14"/>
        <v>0.10580305376590604</v>
      </c>
      <c r="Y143" s="8">
        <f t="shared" si="17"/>
        <v>0.1397634347900143</v>
      </c>
    </row>
    <row r="144" spans="1:25">
      <c r="A144" s="4">
        <v>40787</v>
      </c>
      <c r="B144" s="2">
        <f t="shared" si="18"/>
        <v>9</v>
      </c>
      <c r="C144" s="2">
        <f t="shared" si="19"/>
        <v>2011</v>
      </c>
      <c r="D144" s="3" t="s">
        <v>76</v>
      </c>
      <c r="E144" s="5">
        <v>4742.9395249999998</v>
      </c>
      <c r="F144" s="5">
        <v>82.841513000000006</v>
      </c>
      <c r="G144" s="5"/>
      <c r="H144" s="5">
        <v>6408.5</v>
      </c>
      <c r="I144" s="5">
        <v>11234.281038000001</v>
      </c>
      <c r="J144" s="5">
        <v>13614.42</v>
      </c>
      <c r="K144" s="5">
        <v>24848.701037999999</v>
      </c>
      <c r="L144" s="5">
        <v>1833.5796150000003</v>
      </c>
      <c r="M144" s="5">
        <v>522.08511699999997</v>
      </c>
      <c r="N144" s="5">
        <v>703.9</v>
      </c>
      <c r="O144" s="5">
        <v>7885.3457699999999</v>
      </c>
      <c r="P144" s="5">
        <v>1.4247036674968789</v>
      </c>
      <c r="Q144" s="5">
        <v>3.1512506569512171</v>
      </c>
      <c r="R144" s="6">
        <f>+VLOOKUP(YEAR(A144),PIB!$A$1:$C$22,3,0)</f>
        <v>79276.664000000004</v>
      </c>
      <c r="S144" s="8">
        <f t="shared" si="20"/>
        <v>0.14170981056922374</v>
      </c>
      <c r="T144" s="8">
        <f t="shared" si="21"/>
        <v>0.31344281891074527</v>
      </c>
      <c r="U144" s="8">
        <f t="shared" si="22"/>
        <v>5.9827688069719984E-2</v>
      </c>
      <c r="V144" s="8">
        <f t="shared" si="15"/>
        <v>0.14683987992908887</v>
      </c>
      <c r="W144" s="8">
        <f t="shared" si="16"/>
        <v>0.22138698939374768</v>
      </c>
      <c r="X144" s="8">
        <f t="shared" ref="X144:X207" si="23">+E144/E132-1</f>
        <v>0.13144696514735532</v>
      </c>
      <c r="Y144" s="8">
        <f t="shared" si="17"/>
        <v>0.1397634347900143</v>
      </c>
    </row>
    <row r="145" spans="1:25">
      <c r="A145" s="4">
        <v>40817</v>
      </c>
      <c r="B145" s="2">
        <f t="shared" si="18"/>
        <v>10</v>
      </c>
      <c r="C145" s="2">
        <f t="shared" si="19"/>
        <v>2011</v>
      </c>
      <c r="D145" s="3" t="s">
        <v>77</v>
      </c>
      <c r="E145" s="5">
        <v>4792.1151570000002</v>
      </c>
      <c r="F145" s="5">
        <v>83.414454000000006</v>
      </c>
      <c r="G145" s="5"/>
      <c r="H145" s="5">
        <v>6417.2800000000007</v>
      </c>
      <c r="I145" s="5">
        <v>11292.809611000001</v>
      </c>
      <c r="J145" s="5">
        <v>13780.94</v>
      </c>
      <c r="K145" s="5">
        <v>25073.749610999999</v>
      </c>
      <c r="L145" s="5">
        <v>1754.1107979999999</v>
      </c>
      <c r="M145" s="5">
        <v>605.93648499999995</v>
      </c>
      <c r="N145" s="5">
        <v>799.21</v>
      </c>
      <c r="O145" s="5">
        <v>8034.7868939999998</v>
      </c>
      <c r="P145" s="5">
        <v>1.4054896240537429</v>
      </c>
      <c r="Q145" s="5">
        <v>3.1206489906687995</v>
      </c>
      <c r="R145" s="6">
        <f>+VLOOKUP(YEAR(A145),PIB!$A$1:$C$22,3,0)</f>
        <v>79276.664000000004</v>
      </c>
      <c r="S145" s="8">
        <f t="shared" si="20"/>
        <v>0.14244809306052536</v>
      </c>
      <c r="T145" s="8">
        <f t="shared" si="21"/>
        <v>0.3162815934207322</v>
      </c>
      <c r="U145" s="8">
        <f t="shared" si="22"/>
        <v>6.0447992072421207E-2</v>
      </c>
      <c r="V145" s="8">
        <f t="shared" ref="V145:V208" si="24">+I145/I133-1</f>
        <v>0.13190379362946802</v>
      </c>
      <c r="W145" s="8">
        <f t="shared" ref="W145:W208" si="25">+K145/K133-1</f>
        <v>0.21327051968254174</v>
      </c>
      <c r="X145" s="8">
        <f t="shared" si="23"/>
        <v>0.10795521072638814</v>
      </c>
      <c r="Y145" s="8">
        <f t="shared" si="17"/>
        <v>0.1397634347900143</v>
      </c>
    </row>
    <row r="146" spans="1:25">
      <c r="A146" s="4">
        <v>40848</v>
      </c>
      <c r="B146" s="2">
        <f t="shared" si="18"/>
        <v>11</v>
      </c>
      <c r="C146" s="2">
        <f t="shared" si="19"/>
        <v>2011</v>
      </c>
      <c r="D146" s="3" t="s">
        <v>77</v>
      </c>
      <c r="E146" s="5">
        <v>4777.2188590000005</v>
      </c>
      <c r="F146" s="5">
        <v>82.813535999999999</v>
      </c>
      <c r="G146" s="5"/>
      <c r="H146" s="5">
        <v>6383.74</v>
      </c>
      <c r="I146" s="5">
        <v>11243.772395</v>
      </c>
      <c r="J146" s="5">
        <v>13714.86</v>
      </c>
      <c r="K146" s="5">
        <v>24958.632395000001</v>
      </c>
      <c r="L146" s="5">
        <v>1521.8083799999999</v>
      </c>
      <c r="M146" s="5">
        <v>816.22078299999998</v>
      </c>
      <c r="N146" s="5">
        <v>773.84</v>
      </c>
      <c r="O146" s="5">
        <v>7971.9015580000005</v>
      </c>
      <c r="P146" s="5">
        <v>1.4104253938906954</v>
      </c>
      <c r="Q146" s="5">
        <v>3.1308254640893547</v>
      </c>
      <c r="R146" s="6">
        <f>+VLOOKUP(YEAR(A146),PIB!$A$1:$C$22,3,0)</f>
        <v>79276.664000000004</v>
      </c>
      <c r="S146" s="8">
        <f t="shared" si="20"/>
        <v>0.14182953504451196</v>
      </c>
      <c r="T146" s="8">
        <f t="shared" si="21"/>
        <v>0.31482949881695321</v>
      </c>
      <c r="U146" s="8">
        <f t="shared" si="22"/>
        <v>6.0260089387716924E-2</v>
      </c>
      <c r="V146" s="8">
        <f t="shared" si="24"/>
        <v>0.10703320198209743</v>
      </c>
      <c r="W146" s="8">
        <f t="shared" si="25"/>
        <v>0.1884971734698111</v>
      </c>
      <c r="X146" s="8">
        <f t="shared" si="23"/>
        <v>0.13134280120653896</v>
      </c>
      <c r="Y146" s="8">
        <f t="shared" si="17"/>
        <v>0.1397634347900143</v>
      </c>
    </row>
    <row r="147" spans="1:25">
      <c r="A147" s="4">
        <v>40878</v>
      </c>
      <c r="B147" s="2">
        <f t="shared" si="18"/>
        <v>12</v>
      </c>
      <c r="C147" s="2">
        <f t="shared" si="19"/>
        <v>2011</v>
      </c>
      <c r="D147" s="3" t="s">
        <v>77</v>
      </c>
      <c r="E147" s="5">
        <v>5290.9794160000001</v>
      </c>
      <c r="F147" s="5">
        <v>83.197873999999999</v>
      </c>
      <c r="G147" s="5"/>
      <c r="H147" s="5">
        <v>6718.79</v>
      </c>
      <c r="I147" s="5">
        <v>12092.967290000001</v>
      </c>
      <c r="J147" s="5">
        <v>14464.010000000002</v>
      </c>
      <c r="K147" s="5">
        <v>26556.977290000003</v>
      </c>
      <c r="L147" s="5">
        <v>1594.7785430000001</v>
      </c>
      <c r="M147" s="5">
        <v>649.25622599999997</v>
      </c>
      <c r="N147" s="5">
        <v>773.52</v>
      </c>
      <c r="O147" s="5">
        <v>8391.7320590000018</v>
      </c>
      <c r="P147" s="5">
        <v>1.4410573651515102</v>
      </c>
      <c r="Q147" s="5">
        <v>3.1646598227022822</v>
      </c>
      <c r="R147" s="6">
        <f>+VLOOKUP(YEAR(A147),PIB!$A$1:$C$22,3,0)</f>
        <v>79276.664000000004</v>
      </c>
      <c r="S147" s="8">
        <f t="shared" si="20"/>
        <v>0.15254132401434045</v>
      </c>
      <c r="T147" s="8">
        <f t="shared" si="21"/>
        <v>0.33499110520089492</v>
      </c>
      <c r="U147" s="8">
        <f t="shared" si="22"/>
        <v>6.6740692014991956E-2</v>
      </c>
      <c r="V147" s="8">
        <f t="shared" si="24"/>
        <v>0.12219770659699369</v>
      </c>
      <c r="W147" s="8">
        <f t="shared" si="25"/>
        <v>0.19683348605439521</v>
      </c>
      <c r="X147" s="8">
        <f t="shared" si="23"/>
        <v>0.16403353834486478</v>
      </c>
      <c r="Y147" s="8">
        <f t="shared" si="17"/>
        <v>0.1397634347900143</v>
      </c>
    </row>
    <row r="148" spans="1:25">
      <c r="A148" s="4">
        <v>40909</v>
      </c>
      <c r="B148" s="2">
        <f t="shared" si="18"/>
        <v>1</v>
      </c>
      <c r="C148" s="2">
        <f t="shared" si="19"/>
        <v>2012</v>
      </c>
      <c r="D148" s="3" t="s">
        <v>78</v>
      </c>
      <c r="E148" s="5">
        <v>4958.153225</v>
      </c>
      <c r="F148" s="5">
        <v>83.402305999999996</v>
      </c>
      <c r="G148" s="5"/>
      <c r="H148" s="5">
        <v>6874.13</v>
      </c>
      <c r="I148" s="5">
        <v>11915.685530999999</v>
      </c>
      <c r="J148" s="5">
        <v>14412.779999999999</v>
      </c>
      <c r="K148" s="5">
        <v>26328.465530999998</v>
      </c>
      <c r="L148" s="5">
        <v>1699.2723390000001</v>
      </c>
      <c r="M148" s="5">
        <v>863.62241700000004</v>
      </c>
      <c r="N148" s="5">
        <v>731.84</v>
      </c>
      <c r="O148" s="5">
        <v>8336.2902869999998</v>
      </c>
      <c r="P148" s="5">
        <v>1.4293750722167</v>
      </c>
      <c r="Q148" s="5">
        <v>3.1582951918142577</v>
      </c>
      <c r="R148" s="6">
        <f>+VLOOKUP(YEAR(A148),PIB!$A$1:$C$22,3,0)</f>
        <v>87924.543999999994</v>
      </c>
      <c r="S148" s="8">
        <f t="shared" si="20"/>
        <v>0.13552172111350386</v>
      </c>
      <c r="T148" s="8">
        <f t="shared" si="21"/>
        <v>0.29944386781238241</v>
      </c>
      <c r="U148" s="8">
        <f t="shared" si="22"/>
        <v>5.6391003005941097E-2</v>
      </c>
      <c r="V148" s="8">
        <f t="shared" si="24"/>
        <v>0.14108037124302464</v>
      </c>
      <c r="W148" s="8">
        <f t="shared" si="25"/>
        <v>0.2144793082390164</v>
      </c>
      <c r="X148" s="8">
        <f t="shared" si="23"/>
        <v>0.14294319503402342</v>
      </c>
      <c r="Y148" s="8">
        <f t="shared" si="17"/>
        <v>0.1090848121459802</v>
      </c>
    </row>
    <row r="149" spans="1:25">
      <c r="A149" s="4">
        <v>40940</v>
      </c>
      <c r="B149" s="2">
        <f t="shared" si="18"/>
        <v>2</v>
      </c>
      <c r="C149" s="2">
        <f t="shared" si="19"/>
        <v>2012</v>
      </c>
      <c r="D149" s="3" t="s">
        <v>78</v>
      </c>
      <c r="E149" s="5">
        <v>4922.1882270000006</v>
      </c>
      <c r="F149" s="5">
        <v>83.006349</v>
      </c>
      <c r="G149" s="5"/>
      <c r="H149" s="5">
        <v>6890.5499999999993</v>
      </c>
      <c r="I149" s="5">
        <v>11895.744576000001</v>
      </c>
      <c r="J149" s="5">
        <v>14836.300000000001</v>
      </c>
      <c r="K149" s="5">
        <v>26732.044576</v>
      </c>
      <c r="L149" s="5">
        <v>1706.5278949999999</v>
      </c>
      <c r="M149" s="5">
        <v>697.023415</v>
      </c>
      <c r="N149" s="5">
        <v>808.32</v>
      </c>
      <c r="O149" s="5">
        <v>8217.0658860000003</v>
      </c>
      <c r="P149" s="5">
        <v>1.4476876224477677</v>
      </c>
      <c r="Q149" s="5">
        <v>3.2532347856118919</v>
      </c>
      <c r="R149" s="6">
        <f>+VLOOKUP(YEAR(A149),PIB!$A$1:$C$22,3,0)</f>
        <v>87924.543999999994</v>
      </c>
      <c r="S149" s="8">
        <f t="shared" si="20"/>
        <v>0.13529492488468295</v>
      </c>
      <c r="T149" s="8">
        <f t="shared" si="21"/>
        <v>0.30403392909265475</v>
      </c>
      <c r="U149" s="8">
        <f t="shared" si="22"/>
        <v>5.5981959110302591E-2</v>
      </c>
      <c r="V149" s="8">
        <f t="shared" si="24"/>
        <v>0.12865069124275497</v>
      </c>
      <c r="W149" s="8">
        <f t="shared" si="25"/>
        <v>0.21614695159346908</v>
      </c>
      <c r="X149" s="8">
        <f t="shared" si="23"/>
        <v>0.13745024660625993</v>
      </c>
      <c r="Y149" s="8">
        <f t="shared" si="17"/>
        <v>0.1090848121459802</v>
      </c>
    </row>
    <row r="150" spans="1:25">
      <c r="A150" s="4">
        <v>40969</v>
      </c>
      <c r="B150" s="2">
        <f t="shared" si="18"/>
        <v>3</v>
      </c>
      <c r="C150" s="2">
        <f t="shared" si="19"/>
        <v>2012</v>
      </c>
      <c r="D150" s="3" t="s">
        <v>78</v>
      </c>
      <c r="E150" s="5">
        <v>5060.4835190000003</v>
      </c>
      <c r="F150" s="5">
        <v>82.884367999999995</v>
      </c>
      <c r="G150" s="5"/>
      <c r="H150" s="5">
        <v>7300.46</v>
      </c>
      <c r="I150" s="5">
        <v>12443.827886999999</v>
      </c>
      <c r="J150" s="5">
        <v>15103.009999999998</v>
      </c>
      <c r="K150" s="5">
        <v>27546.837886999998</v>
      </c>
      <c r="L150" s="5">
        <v>1910.4775009999998</v>
      </c>
      <c r="M150" s="5">
        <v>755.39812300000006</v>
      </c>
      <c r="N150" s="5">
        <v>733.65</v>
      </c>
      <c r="O150" s="5">
        <v>8542.8935110000002</v>
      </c>
      <c r="P150" s="5">
        <v>1.4566291703129717</v>
      </c>
      <c r="Q150" s="5">
        <v>3.2245325136653218</v>
      </c>
      <c r="R150" s="6">
        <f>+VLOOKUP(YEAR(A150),PIB!$A$1:$C$22,3,0)</f>
        <v>87924.543999999994</v>
      </c>
      <c r="S150" s="8">
        <f t="shared" si="20"/>
        <v>0.14152848932602938</v>
      </c>
      <c r="T150" s="8">
        <f t="shared" si="21"/>
        <v>0.31330088998812433</v>
      </c>
      <c r="U150" s="8">
        <f t="shared" si="22"/>
        <v>5.7554845197718633E-2</v>
      </c>
      <c r="V150" s="8">
        <f t="shared" si="24"/>
        <v>0.14395496925150963</v>
      </c>
      <c r="W150" s="8">
        <f t="shared" si="25"/>
        <v>0.21208927248070286</v>
      </c>
      <c r="X150" s="8">
        <f t="shared" si="23"/>
        <v>0.1641993371920234</v>
      </c>
      <c r="Y150" s="8">
        <f t="shared" si="17"/>
        <v>0.1090848121459802</v>
      </c>
    </row>
    <row r="151" spans="1:25">
      <c r="A151" s="4">
        <v>41000</v>
      </c>
      <c r="B151" s="2">
        <f t="shared" si="18"/>
        <v>4</v>
      </c>
      <c r="C151" s="2">
        <f t="shared" si="19"/>
        <v>2012</v>
      </c>
      <c r="D151" s="3" t="s">
        <v>75</v>
      </c>
      <c r="E151" s="5">
        <v>5211.7884640000002</v>
      </c>
      <c r="F151" s="5">
        <v>82.539484000000002</v>
      </c>
      <c r="G151" s="5"/>
      <c r="H151" s="5">
        <v>7003.6900000000005</v>
      </c>
      <c r="I151" s="5">
        <v>12298.017948000001</v>
      </c>
      <c r="J151" s="5">
        <v>15374.52</v>
      </c>
      <c r="K151" s="5">
        <v>27672.537948000001</v>
      </c>
      <c r="L151" s="5">
        <v>1639.7875690000003</v>
      </c>
      <c r="M151" s="5">
        <v>579.69317799999999</v>
      </c>
      <c r="N151" s="5">
        <v>803.57</v>
      </c>
      <c r="O151" s="5">
        <v>8317.3786949999994</v>
      </c>
      <c r="P151" s="5">
        <v>1.4785930037540513</v>
      </c>
      <c r="Q151" s="5">
        <v>3.3270744260611069</v>
      </c>
      <c r="R151" s="6">
        <f>+VLOOKUP(YEAR(A151),PIB!$A$1:$C$22,3,0)</f>
        <v>87924.543999999994</v>
      </c>
      <c r="S151" s="8">
        <f t="shared" si="20"/>
        <v>0.13987013623863664</v>
      </c>
      <c r="T151" s="8">
        <f t="shared" si="21"/>
        <v>0.31473052561978604</v>
      </c>
      <c r="U151" s="8">
        <f t="shared" si="22"/>
        <v>5.9275695123309373E-2</v>
      </c>
      <c r="V151" s="8">
        <f t="shared" si="24"/>
        <v>0.14205141653028175</v>
      </c>
      <c r="W151" s="8">
        <f t="shared" si="25"/>
        <v>0.19562360390612765</v>
      </c>
      <c r="X151" s="8">
        <f t="shared" si="23"/>
        <v>0.16407813961248729</v>
      </c>
      <c r="Y151" s="8">
        <f t="shared" si="17"/>
        <v>0.1090848121459802</v>
      </c>
    </row>
    <row r="152" spans="1:25">
      <c r="A152" s="4">
        <v>41030</v>
      </c>
      <c r="B152" s="2">
        <f t="shared" si="18"/>
        <v>5</v>
      </c>
      <c r="C152" s="2">
        <f t="shared" si="19"/>
        <v>2012</v>
      </c>
      <c r="D152" s="3" t="s">
        <v>75</v>
      </c>
      <c r="E152" s="5">
        <v>5206.3146860000006</v>
      </c>
      <c r="F152" s="5">
        <v>83.258436000000003</v>
      </c>
      <c r="G152" s="5"/>
      <c r="H152" s="5">
        <v>7247.7</v>
      </c>
      <c r="I152" s="5">
        <v>12537.273122000001</v>
      </c>
      <c r="J152" s="5">
        <v>15622.009999999998</v>
      </c>
      <c r="K152" s="5">
        <v>28159.283122000001</v>
      </c>
      <c r="L152" s="5">
        <v>1654.3633790000001</v>
      </c>
      <c r="M152" s="5">
        <v>644.08695599999999</v>
      </c>
      <c r="N152" s="5">
        <v>820.05</v>
      </c>
      <c r="O152" s="5">
        <v>8408.0734570000004</v>
      </c>
      <c r="P152" s="5">
        <v>1.4910993803892501</v>
      </c>
      <c r="Q152" s="5">
        <v>3.349076725603112</v>
      </c>
      <c r="R152" s="6">
        <f>+VLOOKUP(YEAR(A152),PIB!$A$1:$C$22,3,0)</f>
        <v>87924.543999999994</v>
      </c>
      <c r="S152" s="8">
        <f t="shared" si="20"/>
        <v>0.14259127828971171</v>
      </c>
      <c r="T152" s="8">
        <f t="shared" si="21"/>
        <v>0.32026646759748906</v>
      </c>
      <c r="U152" s="8">
        <f t="shared" si="22"/>
        <v>5.9213439719403051E-2</v>
      </c>
      <c r="V152" s="8">
        <f t="shared" si="24"/>
        <v>0.15100965267363775</v>
      </c>
      <c r="W152" s="8">
        <f t="shared" si="25"/>
        <v>0.20693141201234377</v>
      </c>
      <c r="X152" s="8">
        <f t="shared" si="23"/>
        <v>0.1728892598560392</v>
      </c>
      <c r="Y152" s="8">
        <f t="shared" si="17"/>
        <v>0.1090848121459802</v>
      </c>
    </row>
    <row r="153" spans="1:25">
      <c r="A153" s="4">
        <v>41061</v>
      </c>
      <c r="B153" s="2">
        <f t="shared" si="18"/>
        <v>6</v>
      </c>
      <c r="C153" s="2">
        <f t="shared" si="19"/>
        <v>2012</v>
      </c>
      <c r="D153" s="3" t="s">
        <v>75</v>
      </c>
      <c r="E153" s="5">
        <v>5255.8123570000007</v>
      </c>
      <c r="F153" s="5">
        <v>83.414597000000001</v>
      </c>
      <c r="G153" s="5"/>
      <c r="H153" s="5">
        <v>7084.4699999999993</v>
      </c>
      <c r="I153" s="5">
        <v>12423.696953999999</v>
      </c>
      <c r="J153" s="5">
        <v>15796.53</v>
      </c>
      <c r="K153" s="5">
        <v>28220.226953999998</v>
      </c>
      <c r="L153" s="5">
        <v>1830.3942030000001</v>
      </c>
      <c r="M153" s="5">
        <v>654.479285</v>
      </c>
      <c r="N153" s="5">
        <v>760.16</v>
      </c>
      <c r="O153" s="5">
        <v>8584.2604420000007</v>
      </c>
      <c r="P153" s="5">
        <v>1.4472646814412669</v>
      </c>
      <c r="Q153" s="5">
        <v>3.2874383465729422</v>
      </c>
      <c r="R153" s="6">
        <f>+VLOOKUP(YEAR(A153),PIB!$A$1:$C$22,3,0)</f>
        <v>87924.543999999994</v>
      </c>
      <c r="S153" s="8">
        <f t="shared" si="20"/>
        <v>0.1412995324036028</v>
      </c>
      <c r="T153" s="8">
        <f t="shared" si="21"/>
        <v>0.32095960547716917</v>
      </c>
      <c r="U153" s="8">
        <f t="shared" si="22"/>
        <v>5.9776395962883824E-2</v>
      </c>
      <c r="V153" s="8">
        <f t="shared" si="24"/>
        <v>0.12179807613913285</v>
      </c>
      <c r="W153" s="8">
        <f t="shared" si="25"/>
        <v>0.19041310927096622</v>
      </c>
      <c r="X153" s="8">
        <f t="shared" si="23"/>
        <v>0.15233707522540363</v>
      </c>
      <c r="Y153" s="8">
        <f t="shared" si="17"/>
        <v>0.1090848121459802</v>
      </c>
    </row>
    <row r="154" spans="1:25">
      <c r="A154" s="4">
        <v>41091</v>
      </c>
      <c r="B154" s="2">
        <f t="shared" si="18"/>
        <v>7</v>
      </c>
      <c r="C154" s="2">
        <f t="shared" si="19"/>
        <v>2012</v>
      </c>
      <c r="D154" s="3" t="s">
        <v>76</v>
      </c>
      <c r="E154" s="5">
        <v>5373.0145820000007</v>
      </c>
      <c r="F154" s="5">
        <v>82.833945</v>
      </c>
      <c r="G154" s="5"/>
      <c r="H154" s="5">
        <v>6949.83</v>
      </c>
      <c r="I154" s="5">
        <v>12405.678527</v>
      </c>
      <c r="J154" s="5">
        <v>15698.630000000001</v>
      </c>
      <c r="K154" s="5">
        <v>28104.308527000001</v>
      </c>
      <c r="L154" s="5">
        <v>1720.1693840000003</v>
      </c>
      <c r="M154" s="5">
        <v>459.76706000000001</v>
      </c>
      <c r="N154" s="5">
        <v>829.12</v>
      </c>
      <c r="O154" s="5">
        <v>8464.9049710000018</v>
      </c>
      <c r="P154" s="5">
        <v>1.4655425630294412</v>
      </c>
      <c r="Q154" s="5">
        <v>3.3200973458394181</v>
      </c>
      <c r="R154" s="6">
        <f>+VLOOKUP(YEAR(A154),PIB!$A$1:$C$22,3,0)</f>
        <v>87924.543999999994</v>
      </c>
      <c r="S154" s="8">
        <f t="shared" si="20"/>
        <v>0.14109460183268055</v>
      </c>
      <c r="T154" s="8">
        <f t="shared" si="21"/>
        <v>0.31964122016942165</v>
      </c>
      <c r="U154" s="8">
        <f t="shared" si="22"/>
        <v>6.1109382404075943E-2</v>
      </c>
      <c r="V154" s="8">
        <f t="shared" si="24"/>
        <v>9.9757356709465173E-2</v>
      </c>
      <c r="W154" s="8">
        <f t="shared" si="25"/>
        <v>0.16097440064471535</v>
      </c>
      <c r="X154" s="8">
        <f t="shared" si="23"/>
        <v>0.15234346520650766</v>
      </c>
      <c r="Y154" s="8">
        <f t="shared" si="17"/>
        <v>0.1090848121459802</v>
      </c>
    </row>
    <row r="155" spans="1:25">
      <c r="A155" s="4">
        <v>41122</v>
      </c>
      <c r="B155" s="2">
        <f t="shared" si="18"/>
        <v>8</v>
      </c>
      <c r="C155" s="2">
        <f t="shared" si="19"/>
        <v>2012</v>
      </c>
      <c r="D155" s="3" t="s">
        <v>76</v>
      </c>
      <c r="E155" s="5">
        <v>5517.3858440000004</v>
      </c>
      <c r="F155" s="5">
        <v>83.266509999999997</v>
      </c>
      <c r="G155" s="5"/>
      <c r="H155" s="5">
        <v>6911.38</v>
      </c>
      <c r="I155" s="5">
        <v>12512.032354000001</v>
      </c>
      <c r="J155" s="5">
        <v>15944.45</v>
      </c>
      <c r="K155" s="5">
        <v>28456.482354</v>
      </c>
      <c r="L155" s="5">
        <v>2416.6760599999998</v>
      </c>
      <c r="M155" s="5">
        <v>447.66379799999999</v>
      </c>
      <c r="N155" s="5">
        <v>807.1</v>
      </c>
      <c r="O155" s="5">
        <v>9272.0922120000014</v>
      </c>
      <c r="P155" s="5">
        <v>1.3494292407712305</v>
      </c>
      <c r="Q155" s="5">
        <v>3.0690465219027305</v>
      </c>
      <c r="R155" s="6">
        <f>+VLOOKUP(YEAR(A155),PIB!$A$1:$C$22,3,0)</f>
        <v>87924.543999999994</v>
      </c>
      <c r="S155" s="8">
        <f t="shared" si="20"/>
        <v>0.14230420522851961</v>
      </c>
      <c r="T155" s="8">
        <f t="shared" si="21"/>
        <v>0.32364662993304805</v>
      </c>
      <c r="U155" s="8">
        <f t="shared" si="22"/>
        <v>6.2751372858982371E-2</v>
      </c>
      <c r="V155" s="8">
        <f t="shared" si="24"/>
        <v>0.10415243075471747</v>
      </c>
      <c r="W155" s="8">
        <f t="shared" si="25"/>
        <v>0.16110860914930947</v>
      </c>
      <c r="X155" s="8">
        <f t="shared" si="23"/>
        <v>0.18267231195888778</v>
      </c>
      <c r="Y155" s="8">
        <f t="shared" si="17"/>
        <v>0.1090848121459802</v>
      </c>
    </row>
    <row r="156" spans="1:25">
      <c r="A156" s="4">
        <v>41153</v>
      </c>
      <c r="B156" s="2">
        <f t="shared" si="18"/>
        <v>9</v>
      </c>
      <c r="C156" s="2">
        <f t="shared" si="19"/>
        <v>2012</v>
      </c>
      <c r="D156" s="3" t="s">
        <v>76</v>
      </c>
      <c r="E156" s="5">
        <v>5508.0796200000004</v>
      </c>
      <c r="F156" s="5">
        <v>83.158872000000002</v>
      </c>
      <c r="G156" s="5"/>
      <c r="H156" s="5">
        <v>6950.85</v>
      </c>
      <c r="I156" s="5">
        <v>12542.088492000001</v>
      </c>
      <c r="J156" s="5">
        <v>15900.739999999998</v>
      </c>
      <c r="K156" s="5">
        <v>28442.828492000001</v>
      </c>
      <c r="L156" s="5">
        <v>2307.4552769999996</v>
      </c>
      <c r="M156" s="5">
        <v>604.18602199999998</v>
      </c>
      <c r="N156" s="5">
        <v>808.86</v>
      </c>
      <c r="O156" s="5">
        <v>9311.739791</v>
      </c>
      <c r="P156" s="5">
        <v>1.3469114014678765</v>
      </c>
      <c r="Q156" s="5">
        <v>3.0545128118260583</v>
      </c>
      <c r="R156" s="6">
        <f>+VLOOKUP(YEAR(A156),PIB!$A$1:$C$22,3,0)</f>
        <v>87924.543999999994</v>
      </c>
      <c r="S156" s="8">
        <f t="shared" si="20"/>
        <v>0.14264604536362455</v>
      </c>
      <c r="T156" s="8">
        <f t="shared" si="21"/>
        <v>0.32349133925562357</v>
      </c>
      <c r="U156" s="8">
        <f t="shared" si="22"/>
        <v>6.2645529557708038E-2</v>
      </c>
      <c r="V156" s="8">
        <f t="shared" si="24"/>
        <v>0.11641220738348412</v>
      </c>
      <c r="W156" s="8">
        <f t="shared" si="25"/>
        <v>0.14464045619542309</v>
      </c>
      <c r="X156" s="8">
        <f t="shared" si="23"/>
        <v>0.16132191670734009</v>
      </c>
      <c r="Y156" s="8">
        <f t="shared" ref="Y156:Y219" si="26">+R156/R144-1</f>
        <v>0.1090848121459802</v>
      </c>
    </row>
    <row r="157" spans="1:25">
      <c r="A157" s="4">
        <v>41183</v>
      </c>
      <c r="B157" s="2">
        <f t="shared" si="18"/>
        <v>10</v>
      </c>
      <c r="C157" s="2">
        <f t="shared" si="19"/>
        <v>2012</v>
      </c>
      <c r="D157" s="3" t="s">
        <v>77</v>
      </c>
      <c r="E157" s="5">
        <v>5615.2750530000003</v>
      </c>
      <c r="F157" s="5">
        <v>83.289643999999996</v>
      </c>
      <c r="G157" s="5"/>
      <c r="H157" s="5">
        <v>7154.5299999999988</v>
      </c>
      <c r="I157" s="5">
        <v>12853.094697</v>
      </c>
      <c r="J157" s="5">
        <v>16089.98</v>
      </c>
      <c r="K157" s="5">
        <v>28943.074697</v>
      </c>
      <c r="L157" s="5">
        <v>2211.502434</v>
      </c>
      <c r="M157" s="5">
        <v>581.66458899999998</v>
      </c>
      <c r="N157" s="5">
        <v>869.04</v>
      </c>
      <c r="O157" s="5">
        <v>9360.7717200000006</v>
      </c>
      <c r="P157" s="5">
        <v>1.3730806691438042</v>
      </c>
      <c r="Q157" s="5">
        <v>3.0919539075139415</v>
      </c>
      <c r="R157" s="6">
        <f>+VLOOKUP(YEAR(A157),PIB!$A$1:$C$22,3,0)</f>
        <v>87924.543999999994</v>
      </c>
      <c r="S157" s="8">
        <f t="shared" si="20"/>
        <v>0.14618323976749883</v>
      </c>
      <c r="T157" s="8">
        <f t="shared" si="21"/>
        <v>0.32918083370440909</v>
      </c>
      <c r="U157" s="8">
        <f t="shared" si="22"/>
        <v>6.3864704865572011E-2</v>
      </c>
      <c r="V157" s="8">
        <f t="shared" si="24"/>
        <v>0.13816624380881892</v>
      </c>
      <c r="W157" s="8">
        <f t="shared" si="25"/>
        <v>0.15431776842433265</v>
      </c>
      <c r="X157" s="8">
        <f t="shared" si="23"/>
        <v>0.17177381365670708</v>
      </c>
      <c r="Y157" s="8">
        <f t="shared" si="26"/>
        <v>0.1090848121459802</v>
      </c>
    </row>
    <row r="158" spans="1:25">
      <c r="A158" s="4">
        <v>41214</v>
      </c>
      <c r="B158" s="2">
        <f t="shared" si="18"/>
        <v>11</v>
      </c>
      <c r="C158" s="2">
        <f t="shared" si="19"/>
        <v>2012</v>
      </c>
      <c r="D158" s="3" t="s">
        <v>77</v>
      </c>
      <c r="E158" s="5">
        <v>5761.6279869999998</v>
      </c>
      <c r="F158" s="5">
        <v>83.082588000000001</v>
      </c>
      <c r="G158" s="5"/>
      <c r="H158" s="5">
        <v>7491.93</v>
      </c>
      <c r="I158" s="5">
        <v>13336.640575000001</v>
      </c>
      <c r="J158" s="5">
        <v>15961.34</v>
      </c>
      <c r="K158" s="5">
        <v>29297.980575000001</v>
      </c>
      <c r="L158" s="5">
        <v>2127.579847</v>
      </c>
      <c r="M158" s="5">
        <v>968.58165499999996</v>
      </c>
      <c r="N158" s="5">
        <v>825.77</v>
      </c>
      <c r="O158" s="5">
        <v>9766.6420770000004</v>
      </c>
      <c r="P158" s="5">
        <v>1.3655297767496963</v>
      </c>
      <c r="Q158" s="5">
        <v>2.9998007855735205</v>
      </c>
      <c r="R158" s="6">
        <f>+VLOOKUP(YEAR(A158),PIB!$A$1:$C$22,3,0)</f>
        <v>87924.543999999994</v>
      </c>
      <c r="S158" s="8">
        <f t="shared" si="20"/>
        <v>0.15168279490877998</v>
      </c>
      <c r="T158" s="8">
        <f t="shared" si="21"/>
        <v>0.33321731614553501</v>
      </c>
      <c r="U158" s="8">
        <f t="shared" si="22"/>
        <v>6.5529233646068163E-2</v>
      </c>
      <c r="V158" s="8">
        <f t="shared" si="24"/>
        <v>0.18613576533536724</v>
      </c>
      <c r="W158" s="8">
        <f t="shared" si="25"/>
        <v>0.17386161674745093</v>
      </c>
      <c r="X158" s="8">
        <f t="shared" si="23"/>
        <v>0.20606322570828639</v>
      </c>
      <c r="Y158" s="8">
        <f t="shared" si="26"/>
        <v>0.1090848121459802</v>
      </c>
    </row>
    <row r="159" spans="1:25">
      <c r="A159" s="4">
        <v>41244</v>
      </c>
      <c r="B159" s="2">
        <f t="shared" si="18"/>
        <v>12</v>
      </c>
      <c r="C159" s="2">
        <f t="shared" si="19"/>
        <v>2012</v>
      </c>
      <c r="D159" s="3" t="s">
        <v>77</v>
      </c>
      <c r="E159" s="5">
        <v>6326.7377989999995</v>
      </c>
      <c r="F159" s="5">
        <v>84.516947000000002</v>
      </c>
      <c r="G159" s="5"/>
      <c r="H159" s="5">
        <v>8100.37</v>
      </c>
      <c r="I159" s="5">
        <v>14511.624746</v>
      </c>
      <c r="J159" s="5">
        <v>16393.88</v>
      </c>
      <c r="K159" s="5">
        <v>30905.504745999999</v>
      </c>
      <c r="L159" s="5">
        <v>2360.2392610000002</v>
      </c>
      <c r="M159" s="5">
        <v>244.18684300000001</v>
      </c>
      <c r="N159" s="5">
        <v>987.82</v>
      </c>
      <c r="O159" s="5">
        <v>10003.500849999999</v>
      </c>
      <c r="P159" s="5">
        <v>1.4506546221765955</v>
      </c>
      <c r="Q159" s="5">
        <v>3.0894688978808857</v>
      </c>
      <c r="R159" s="6">
        <f>+VLOOKUP(YEAR(A159),PIB!$A$1:$C$22,3,0)</f>
        <v>87924.543999999994</v>
      </c>
      <c r="S159" s="8">
        <f t="shared" si="20"/>
        <v>0.16504634639902141</v>
      </c>
      <c r="T159" s="8">
        <f t="shared" si="21"/>
        <v>0.35150031310938618</v>
      </c>
      <c r="U159" s="8">
        <f t="shared" si="22"/>
        <v>7.1956447098548496E-2</v>
      </c>
      <c r="V159" s="8">
        <f t="shared" si="24"/>
        <v>0.20000529216679941</v>
      </c>
      <c r="W159" s="8">
        <f t="shared" si="25"/>
        <v>0.16374331342435688</v>
      </c>
      <c r="X159" s="8">
        <f t="shared" si="23"/>
        <v>0.19575929172354201</v>
      </c>
      <c r="Y159" s="8">
        <f t="shared" si="26"/>
        <v>0.1090848121459802</v>
      </c>
    </row>
    <row r="160" spans="1:25">
      <c r="A160" s="4">
        <v>41275</v>
      </c>
      <c r="B160" s="2">
        <f t="shared" si="18"/>
        <v>1</v>
      </c>
      <c r="C160" s="2">
        <f t="shared" si="19"/>
        <v>2013</v>
      </c>
      <c r="D160" s="3" t="s">
        <v>78</v>
      </c>
      <c r="E160" s="5">
        <v>6043.0508879999998</v>
      </c>
      <c r="F160" s="5">
        <v>83.714123999999998</v>
      </c>
      <c r="G160" s="5"/>
      <c r="H160" s="5">
        <v>7876.77</v>
      </c>
      <c r="I160" s="5">
        <v>14003.535012</v>
      </c>
      <c r="J160" s="5">
        <v>16422.920000000002</v>
      </c>
      <c r="K160" s="5">
        <v>30426.455012000002</v>
      </c>
      <c r="L160" s="5">
        <v>2155.9107799999997</v>
      </c>
      <c r="M160" s="5">
        <v>407.22175399999998</v>
      </c>
      <c r="N160" s="5">
        <v>884.67</v>
      </c>
      <c r="O160" s="5">
        <v>9574.5675460000002</v>
      </c>
      <c r="P160" s="5">
        <v>1.4625762411431631</v>
      </c>
      <c r="Q160" s="5">
        <v>3.1778411782902265</v>
      </c>
      <c r="R160" s="6">
        <f>+VLOOKUP(YEAR(A160),PIB!$A$1:$C$22,3,0)</f>
        <v>95129.659</v>
      </c>
      <c r="S160" s="8">
        <f t="shared" si="20"/>
        <v>0.14720472205203639</v>
      </c>
      <c r="T160" s="8">
        <f t="shared" si="21"/>
        <v>0.3198419434258668</v>
      </c>
      <c r="U160" s="8">
        <f t="shared" si="22"/>
        <v>6.3524361923761333E-2</v>
      </c>
      <c r="V160" s="8">
        <f t="shared" si="24"/>
        <v>0.17521857853400258</v>
      </c>
      <c r="W160" s="8">
        <f t="shared" si="25"/>
        <v>0.15564862586370243</v>
      </c>
      <c r="X160" s="8">
        <f t="shared" si="23"/>
        <v>0.21881083818259772</v>
      </c>
      <c r="Y160" s="8">
        <f t="shared" si="26"/>
        <v>8.1946572279067098E-2</v>
      </c>
    </row>
    <row r="161" spans="1:25">
      <c r="A161" s="4">
        <v>41306</v>
      </c>
      <c r="B161" s="2">
        <f t="shared" si="18"/>
        <v>2</v>
      </c>
      <c r="C161" s="2">
        <f t="shared" si="19"/>
        <v>2013</v>
      </c>
      <c r="D161" s="3" t="s">
        <v>78</v>
      </c>
      <c r="E161" s="5">
        <v>6078.5198569999993</v>
      </c>
      <c r="F161" s="5">
        <v>83.873203000000004</v>
      </c>
      <c r="G161" s="5"/>
      <c r="H161" s="5">
        <v>7829.9500000000007</v>
      </c>
      <c r="I161" s="5">
        <v>13992.343059999999</v>
      </c>
      <c r="J161" s="5">
        <v>16620.629999999997</v>
      </c>
      <c r="K161" s="5">
        <v>30612.973059999997</v>
      </c>
      <c r="L161" s="5">
        <v>2462.1353319999998</v>
      </c>
      <c r="M161" s="5">
        <v>365.31878499999999</v>
      </c>
      <c r="N161" s="5">
        <v>928.48</v>
      </c>
      <c r="O161" s="5">
        <v>9918.3271769999992</v>
      </c>
      <c r="P161" s="5">
        <v>1.410756351378224</v>
      </c>
      <c r="Q161" s="5">
        <v>3.0865056691202555</v>
      </c>
      <c r="R161" s="6">
        <f>+VLOOKUP(YEAR(A161),PIB!$A$1:$C$22,3,0)</f>
        <v>95129.659</v>
      </c>
      <c r="S161" s="8">
        <f t="shared" si="20"/>
        <v>0.14708707260266748</v>
      </c>
      <c r="T161" s="8">
        <f t="shared" si="21"/>
        <v>0.32180261531264392</v>
      </c>
      <c r="U161" s="8">
        <f t="shared" si="22"/>
        <v>6.3897210616512351E-2</v>
      </c>
      <c r="V161" s="8">
        <f t="shared" si="24"/>
        <v>0.17624777252110335</v>
      </c>
      <c r="W161" s="8">
        <f t="shared" si="25"/>
        <v>0.14517888719534344</v>
      </c>
      <c r="X161" s="8">
        <f t="shared" si="23"/>
        <v>0.2349222696639468</v>
      </c>
      <c r="Y161" s="8">
        <f t="shared" si="26"/>
        <v>8.1946572279067098E-2</v>
      </c>
    </row>
    <row r="162" spans="1:25">
      <c r="A162" s="4">
        <v>41334</v>
      </c>
      <c r="B162" s="2">
        <f t="shared" si="18"/>
        <v>3</v>
      </c>
      <c r="C162" s="2">
        <f t="shared" si="19"/>
        <v>2013</v>
      </c>
      <c r="D162" s="3" t="s">
        <v>78</v>
      </c>
      <c r="E162" s="5">
        <v>6291.9043719999991</v>
      </c>
      <c r="F162" s="5">
        <v>83.791719999999998</v>
      </c>
      <c r="G162" s="5"/>
      <c r="H162" s="5">
        <v>7735.47</v>
      </c>
      <c r="I162" s="5">
        <v>14111.166091999999</v>
      </c>
      <c r="J162" s="5">
        <v>16560.09</v>
      </c>
      <c r="K162" s="5">
        <v>30671.256092</v>
      </c>
      <c r="L162" s="5">
        <v>2747.4456499999997</v>
      </c>
      <c r="M162" s="5">
        <v>429.14427000000001</v>
      </c>
      <c r="N162" s="5">
        <v>882.02</v>
      </c>
      <c r="O162" s="5">
        <v>10434.306012000001</v>
      </c>
      <c r="P162" s="5">
        <v>1.3523818523025313</v>
      </c>
      <c r="Q162" s="5">
        <v>2.9394629654072291</v>
      </c>
      <c r="R162" s="6">
        <f>+VLOOKUP(YEAR(A162),PIB!$A$1:$C$22,3,0)</f>
        <v>95129.659</v>
      </c>
      <c r="S162" s="8">
        <f t="shared" si="20"/>
        <v>0.14833613659857647</v>
      </c>
      <c r="T162" s="8">
        <f t="shared" si="21"/>
        <v>0.32241528472208653</v>
      </c>
      <c r="U162" s="8">
        <f t="shared" si="22"/>
        <v>6.6140301964080397E-2</v>
      </c>
      <c r="V162" s="8">
        <f t="shared" si="24"/>
        <v>0.13398917279640776</v>
      </c>
      <c r="W162" s="8">
        <f t="shared" si="25"/>
        <v>0.11342202752332931</v>
      </c>
      <c r="X162" s="8">
        <f t="shared" si="23"/>
        <v>0.24334055201968896</v>
      </c>
      <c r="Y162" s="8">
        <f t="shared" si="26"/>
        <v>8.1946572279067098E-2</v>
      </c>
    </row>
    <row r="163" spans="1:25">
      <c r="A163" s="4">
        <v>41365</v>
      </c>
      <c r="B163" s="2">
        <f t="shared" si="18"/>
        <v>4</v>
      </c>
      <c r="C163" s="2">
        <f t="shared" si="19"/>
        <v>2013</v>
      </c>
      <c r="D163" s="3" t="s">
        <v>75</v>
      </c>
      <c r="E163" s="5">
        <v>6459.978372999999</v>
      </c>
      <c r="F163" s="5">
        <v>83.506967000000003</v>
      </c>
      <c r="G163" s="5"/>
      <c r="H163" s="5">
        <v>7528.9599999999991</v>
      </c>
      <c r="I163" s="5">
        <v>14072.445339999998</v>
      </c>
      <c r="J163" s="5">
        <v>16785.850000000002</v>
      </c>
      <c r="K163" s="5">
        <v>30858.295340000001</v>
      </c>
      <c r="L163" s="5">
        <v>2554.5080620000003</v>
      </c>
      <c r="M163" s="5">
        <v>512.89326900000003</v>
      </c>
      <c r="N163" s="5">
        <v>870.16</v>
      </c>
      <c r="O163" s="5">
        <v>10481.046671</v>
      </c>
      <c r="P163" s="5">
        <v>1.3426564904950797</v>
      </c>
      <c r="Q163" s="5">
        <v>2.9441997835370577</v>
      </c>
      <c r="R163" s="6">
        <f>+VLOOKUP(YEAR(A163),PIB!$A$1:$C$22,3,0)</f>
        <v>95129.659</v>
      </c>
      <c r="S163" s="8">
        <f t="shared" si="20"/>
        <v>0.14792910526463673</v>
      </c>
      <c r="T163" s="8">
        <f t="shared" si="21"/>
        <v>0.32438143544696191</v>
      </c>
      <c r="U163" s="8">
        <f t="shared" si="22"/>
        <v>6.7907090605675346E-2</v>
      </c>
      <c r="V163" s="8">
        <f t="shared" si="24"/>
        <v>0.14428564013346312</v>
      </c>
      <c r="W163" s="8">
        <f t="shared" si="25"/>
        <v>0.11512342662557429</v>
      </c>
      <c r="X163" s="8">
        <f t="shared" si="23"/>
        <v>0.23949358605433968</v>
      </c>
      <c r="Y163" s="8">
        <f t="shared" si="26"/>
        <v>8.1946572279067098E-2</v>
      </c>
    </row>
    <row r="164" spans="1:25">
      <c r="A164" s="4">
        <v>41395</v>
      </c>
      <c r="B164" s="2">
        <f t="shared" si="18"/>
        <v>5</v>
      </c>
      <c r="C164" s="2">
        <f t="shared" si="19"/>
        <v>2013</v>
      </c>
      <c r="D164" s="3" t="s">
        <v>75</v>
      </c>
      <c r="E164" s="5">
        <v>6561.0879919999988</v>
      </c>
      <c r="F164" s="5">
        <v>84.632108000000002</v>
      </c>
      <c r="G164" s="5"/>
      <c r="H164" s="5">
        <v>7854.7199999999993</v>
      </c>
      <c r="I164" s="5">
        <v>14500.440099999998</v>
      </c>
      <c r="J164" s="5">
        <v>16927.649999999998</v>
      </c>
      <c r="K164" s="5">
        <v>31428.090099999994</v>
      </c>
      <c r="L164" s="5">
        <v>2452.0247720000002</v>
      </c>
      <c r="M164" s="5">
        <v>469.52764999999999</v>
      </c>
      <c r="N164" s="5">
        <v>862.39</v>
      </c>
      <c r="O164" s="5">
        <v>10429.662521999999</v>
      </c>
      <c r="P164" s="5">
        <v>1.3903076987786738</v>
      </c>
      <c r="Q164" s="5">
        <v>3.0133372037404449</v>
      </c>
      <c r="R164" s="6">
        <f>+VLOOKUP(YEAR(A164),PIB!$A$1:$C$22,3,0)</f>
        <v>95129.659</v>
      </c>
      <c r="S164" s="8">
        <f t="shared" si="20"/>
        <v>0.15242817279519522</v>
      </c>
      <c r="T164" s="8">
        <f t="shared" si="21"/>
        <v>0.33037110014238563</v>
      </c>
      <c r="U164" s="8">
        <f t="shared" si="22"/>
        <v>6.8969951758157774E-2</v>
      </c>
      <c r="V164" s="8">
        <f t="shared" si="24"/>
        <v>0.15658644099848917</v>
      </c>
      <c r="W164" s="8">
        <f t="shared" si="25"/>
        <v>0.1160827484079725</v>
      </c>
      <c r="X164" s="8">
        <f t="shared" si="23"/>
        <v>0.26021732985964929</v>
      </c>
      <c r="Y164" s="8">
        <f t="shared" si="26"/>
        <v>8.1946572279067098E-2</v>
      </c>
    </row>
    <row r="165" spans="1:25">
      <c r="A165" s="4">
        <v>41426</v>
      </c>
      <c r="B165" s="2">
        <f t="shared" si="18"/>
        <v>6</v>
      </c>
      <c r="C165" s="2">
        <f t="shared" si="19"/>
        <v>2013</v>
      </c>
      <c r="D165" s="3" t="s">
        <v>75</v>
      </c>
      <c r="E165" s="5">
        <v>6591.9601559999983</v>
      </c>
      <c r="F165" s="5">
        <v>84.233698000000004</v>
      </c>
      <c r="G165" s="5"/>
      <c r="H165" s="5">
        <v>7508.26</v>
      </c>
      <c r="I165" s="5">
        <v>14184.453853999999</v>
      </c>
      <c r="J165" s="5">
        <v>17053.68</v>
      </c>
      <c r="K165" s="5">
        <v>31238.133854</v>
      </c>
      <c r="L165" s="5">
        <v>2588.0129790000001</v>
      </c>
      <c r="M165" s="5">
        <v>423.085486</v>
      </c>
      <c r="N165" s="5">
        <v>835.11</v>
      </c>
      <c r="O165" s="5">
        <v>10522.402318999999</v>
      </c>
      <c r="P165" s="5">
        <v>1.3480242841872279</v>
      </c>
      <c r="Q165" s="5">
        <v>2.9687264283360655</v>
      </c>
      <c r="R165" s="6">
        <f>+VLOOKUP(YEAR(A165),PIB!$A$1:$C$22,3,0)</f>
        <v>95129.659</v>
      </c>
      <c r="S165" s="8">
        <f t="shared" si="20"/>
        <v>0.14910653526047013</v>
      </c>
      <c r="T165" s="8">
        <f t="shared" si="21"/>
        <v>0.32837428602577035</v>
      </c>
      <c r="U165" s="8">
        <f t="shared" si="22"/>
        <v>6.9294478980524862E-2</v>
      </c>
      <c r="V165" s="8">
        <f t="shared" si="24"/>
        <v>0.14172568008696462</v>
      </c>
      <c r="W165" s="8">
        <f t="shared" si="25"/>
        <v>0.10694126964036466</v>
      </c>
      <c r="X165" s="8">
        <f t="shared" si="23"/>
        <v>0.25422288853604846</v>
      </c>
      <c r="Y165" s="8">
        <f t="shared" si="26"/>
        <v>8.1946572279067098E-2</v>
      </c>
    </row>
    <row r="166" spans="1:25">
      <c r="A166" s="4">
        <v>41456</v>
      </c>
      <c r="B166" s="2">
        <f t="shared" si="18"/>
        <v>7</v>
      </c>
      <c r="C166" s="2">
        <f t="shared" si="19"/>
        <v>2013</v>
      </c>
      <c r="D166" s="3" t="s">
        <v>76</v>
      </c>
      <c r="E166" s="5">
        <v>6664.5415409999978</v>
      </c>
      <c r="F166" s="5">
        <v>84.546609000000004</v>
      </c>
      <c r="G166" s="5"/>
      <c r="H166" s="5">
        <v>7532.84</v>
      </c>
      <c r="I166" s="5">
        <v>14281.928149999998</v>
      </c>
      <c r="J166" s="5">
        <v>17094.929999999997</v>
      </c>
      <c r="K166" s="5">
        <v>31376.858149999993</v>
      </c>
      <c r="L166" s="5">
        <v>2387.996255</v>
      </c>
      <c r="M166" s="5">
        <v>527.64410099999998</v>
      </c>
      <c r="N166" s="5">
        <v>867.05</v>
      </c>
      <c r="O166" s="5">
        <v>10531.778505999997</v>
      </c>
      <c r="P166" s="5">
        <v>1.3560794258883744</v>
      </c>
      <c r="Q166" s="5">
        <v>2.9792554156094786</v>
      </c>
      <c r="R166" s="6">
        <f>+VLOOKUP(YEAR(A166),PIB!$A$1:$C$22,3,0)</f>
        <v>95129.659</v>
      </c>
      <c r="S166" s="8">
        <f t="shared" si="20"/>
        <v>0.15013118201127998</v>
      </c>
      <c r="T166" s="8">
        <f t="shared" si="21"/>
        <v>0.32983255148638757</v>
      </c>
      <c r="U166" s="8">
        <f t="shared" si="22"/>
        <v>7.0057452229488157E-2</v>
      </c>
      <c r="V166" s="8">
        <f t="shared" si="24"/>
        <v>0.15124119320974549</v>
      </c>
      <c r="W166" s="8">
        <f t="shared" si="25"/>
        <v>0.11644298666362962</v>
      </c>
      <c r="X166" s="8">
        <f t="shared" si="23"/>
        <v>0.24037287435003596</v>
      </c>
      <c r="Y166" s="8">
        <f t="shared" si="26"/>
        <v>8.1946572279067098E-2</v>
      </c>
    </row>
    <row r="167" spans="1:25">
      <c r="A167" s="4">
        <v>41487</v>
      </c>
      <c r="B167" s="2">
        <f t="shared" si="18"/>
        <v>8</v>
      </c>
      <c r="C167" s="2">
        <f t="shared" si="19"/>
        <v>2013</v>
      </c>
      <c r="D167" s="3" t="s">
        <v>76</v>
      </c>
      <c r="E167" s="5">
        <v>6866.667583999998</v>
      </c>
      <c r="F167" s="5">
        <v>84.613597999999996</v>
      </c>
      <c r="G167" s="5"/>
      <c r="H167" s="5">
        <v>7508.8399999999992</v>
      </c>
      <c r="I167" s="5">
        <v>14460.121181999997</v>
      </c>
      <c r="J167" s="5">
        <v>17595.32</v>
      </c>
      <c r="K167" s="5">
        <v>32055.441181999995</v>
      </c>
      <c r="L167" s="5">
        <v>2636.1217580000002</v>
      </c>
      <c r="M167" s="5">
        <v>964.32805800000006</v>
      </c>
      <c r="N167" s="5">
        <v>801.5</v>
      </c>
      <c r="O167" s="5">
        <v>11353.230997999999</v>
      </c>
      <c r="P167" s="5">
        <v>1.2736569162159488</v>
      </c>
      <c r="Q167" s="5">
        <v>2.8234641916161949</v>
      </c>
      <c r="R167" s="6">
        <f>+VLOOKUP(YEAR(A167),PIB!$A$1:$C$22,3,0)</f>
        <v>95129.659</v>
      </c>
      <c r="S167" s="8">
        <f t="shared" si="20"/>
        <v>0.15200434159024998</v>
      </c>
      <c r="T167" s="8">
        <f t="shared" si="21"/>
        <v>0.33696579509446151</v>
      </c>
      <c r="U167" s="8">
        <f t="shared" si="22"/>
        <v>7.2182194871527897E-2</v>
      </c>
      <c r="V167" s="8">
        <f t="shared" si="24"/>
        <v>0.15569723390119017</v>
      </c>
      <c r="W167" s="8">
        <f t="shared" si="25"/>
        <v>0.1264723722078076</v>
      </c>
      <c r="X167" s="8">
        <f t="shared" si="23"/>
        <v>0.24455091199889578</v>
      </c>
      <c r="Y167" s="8">
        <f t="shared" si="26"/>
        <v>8.1946572279067098E-2</v>
      </c>
    </row>
    <row r="168" spans="1:25">
      <c r="A168" s="4">
        <v>41518</v>
      </c>
      <c r="B168" s="2">
        <f t="shared" si="18"/>
        <v>9</v>
      </c>
      <c r="C168" s="2">
        <f t="shared" si="19"/>
        <v>2013</v>
      </c>
      <c r="D168" s="3" t="s">
        <v>76</v>
      </c>
      <c r="E168" s="5">
        <v>6921.835474999998</v>
      </c>
      <c r="F168" s="5">
        <v>84.325152000000003</v>
      </c>
      <c r="G168" s="5"/>
      <c r="H168" s="5">
        <v>7592.33</v>
      </c>
      <c r="I168" s="5">
        <v>14598.490626999999</v>
      </c>
      <c r="J168" s="5">
        <v>17566.41</v>
      </c>
      <c r="K168" s="5">
        <v>32164.900626999999</v>
      </c>
      <c r="L168" s="5">
        <v>2680.446895</v>
      </c>
      <c r="M168" s="5">
        <v>1095.4701669999999</v>
      </c>
      <c r="N168" s="5">
        <v>817.85</v>
      </c>
      <c r="O168" s="5">
        <v>11599.927688999998</v>
      </c>
      <c r="P168" s="5">
        <v>1.2584984164033612</v>
      </c>
      <c r="Q168" s="5">
        <v>2.7728535461045496</v>
      </c>
      <c r="R168" s="6">
        <f>+VLOOKUP(YEAR(A168),PIB!$A$1:$C$22,3,0)</f>
        <v>95129.659</v>
      </c>
      <c r="S168" s="8">
        <f t="shared" si="20"/>
        <v>0.15345887686825407</v>
      </c>
      <c r="T168" s="8">
        <f t="shared" si="21"/>
        <v>0.33811642935669517</v>
      </c>
      <c r="U168" s="8">
        <f t="shared" si="22"/>
        <v>7.2762118016211935E-2</v>
      </c>
      <c r="V168" s="8">
        <f t="shared" si="24"/>
        <v>0.16396010411756223</v>
      </c>
      <c r="W168" s="8">
        <f t="shared" si="25"/>
        <v>0.13086153284814461</v>
      </c>
      <c r="X168" s="8">
        <f t="shared" si="23"/>
        <v>0.25666946604522711</v>
      </c>
      <c r="Y168" s="8">
        <f t="shared" si="26"/>
        <v>8.1946572279067098E-2</v>
      </c>
    </row>
    <row r="169" spans="1:25">
      <c r="A169" s="4">
        <v>41548</v>
      </c>
      <c r="B169" s="2">
        <f t="shared" si="18"/>
        <v>10</v>
      </c>
      <c r="C169" s="2">
        <f t="shared" si="19"/>
        <v>2013</v>
      </c>
      <c r="D169" s="3" t="s">
        <v>77</v>
      </c>
      <c r="E169" s="5">
        <v>6994.2789879999982</v>
      </c>
      <c r="F169" s="5">
        <v>85.246661000000003</v>
      </c>
      <c r="G169" s="5"/>
      <c r="H169" s="5">
        <v>7685.32</v>
      </c>
      <c r="I169" s="5">
        <v>14764.845648999999</v>
      </c>
      <c r="J169" s="5">
        <v>17839.11</v>
      </c>
      <c r="K169" s="5">
        <v>32603.955649</v>
      </c>
      <c r="L169" s="5">
        <v>2739.4750029999996</v>
      </c>
      <c r="M169" s="5">
        <v>986.66665399999999</v>
      </c>
      <c r="N169" s="5">
        <v>844.21</v>
      </c>
      <c r="O169" s="5">
        <v>11649.877305999998</v>
      </c>
      <c r="P169" s="5">
        <v>1.2673820728906482</v>
      </c>
      <c r="Q169" s="5">
        <v>2.7986522769821867</v>
      </c>
      <c r="R169" s="6">
        <f>+VLOOKUP(YEAR(A169),PIB!$A$1:$C$22,3,0)</f>
        <v>95129.659</v>
      </c>
      <c r="S169" s="8">
        <f t="shared" si="20"/>
        <v>0.15520759565636622</v>
      </c>
      <c r="T169" s="8">
        <f t="shared" si="21"/>
        <v>0.34273176201546146</v>
      </c>
      <c r="U169" s="8">
        <f t="shared" si="22"/>
        <v>7.3523641959023514E-2</v>
      </c>
      <c r="V169" s="8">
        <f t="shared" si="24"/>
        <v>0.1487385720768255</v>
      </c>
      <c r="W169" s="8">
        <f t="shared" si="25"/>
        <v>0.12648555795557748</v>
      </c>
      <c r="X169" s="8">
        <f t="shared" si="23"/>
        <v>0.24558083477375803</v>
      </c>
      <c r="Y169" s="8">
        <f t="shared" si="26"/>
        <v>8.1946572279067098E-2</v>
      </c>
    </row>
    <row r="170" spans="1:25">
      <c r="A170" s="4">
        <v>41579</v>
      </c>
      <c r="B170" s="2">
        <f t="shared" si="18"/>
        <v>11</v>
      </c>
      <c r="C170" s="2">
        <f t="shared" si="19"/>
        <v>2013</v>
      </c>
      <c r="D170" s="3" t="s">
        <v>77</v>
      </c>
      <c r="E170" s="5">
        <v>6891.9265929999983</v>
      </c>
      <c r="F170" s="5">
        <v>85.701091000000005</v>
      </c>
      <c r="G170" s="5"/>
      <c r="H170" s="5">
        <v>8024.18</v>
      </c>
      <c r="I170" s="5">
        <v>15001.807683999999</v>
      </c>
      <c r="J170" s="5">
        <v>18133.109999999997</v>
      </c>
      <c r="K170" s="5">
        <v>33134.917684</v>
      </c>
      <c r="L170" s="5">
        <v>3271.803762</v>
      </c>
      <c r="M170" s="5">
        <v>1076.2045029999999</v>
      </c>
      <c r="N170" s="5">
        <v>817.81</v>
      </c>
      <c r="O170" s="5">
        <v>12143.445948999999</v>
      </c>
      <c r="P170" s="5">
        <v>1.235383082117262</v>
      </c>
      <c r="Q170" s="5">
        <v>2.7286256160862337</v>
      </c>
      <c r="R170" s="6">
        <f>+VLOOKUP(YEAR(A170),PIB!$A$1:$C$22,3,0)</f>
        <v>95129.659</v>
      </c>
      <c r="S170" s="8">
        <f t="shared" si="20"/>
        <v>0.15769853315673085</v>
      </c>
      <c r="T170" s="8">
        <f t="shared" si="21"/>
        <v>0.34831321832027168</v>
      </c>
      <c r="U170" s="8">
        <f t="shared" si="22"/>
        <v>7.2447716784099878E-2</v>
      </c>
      <c r="V170" s="8">
        <f t="shared" si="24"/>
        <v>0.12485656336284667</v>
      </c>
      <c r="W170" s="8">
        <f t="shared" si="25"/>
        <v>0.1309625111934869</v>
      </c>
      <c r="X170" s="8">
        <f t="shared" si="23"/>
        <v>0.1961769500825632</v>
      </c>
      <c r="Y170" s="8">
        <f t="shared" si="26"/>
        <v>8.1946572279067098E-2</v>
      </c>
    </row>
    <row r="171" spans="1:25">
      <c r="A171" s="4">
        <v>41609</v>
      </c>
      <c r="B171" s="2">
        <f t="shared" si="18"/>
        <v>12</v>
      </c>
      <c r="C171" s="2">
        <f t="shared" si="19"/>
        <v>2013</v>
      </c>
      <c r="D171" s="3" t="s">
        <v>77</v>
      </c>
      <c r="E171" s="5">
        <v>7367.0561909999979</v>
      </c>
      <c r="F171" s="5">
        <v>87.330005</v>
      </c>
      <c r="G171" s="5"/>
      <c r="H171" s="5">
        <v>8818.0400000000009</v>
      </c>
      <c r="I171" s="5">
        <v>16272.426195999999</v>
      </c>
      <c r="J171" s="5">
        <v>18778.71</v>
      </c>
      <c r="K171" s="5">
        <v>35051.136195999999</v>
      </c>
      <c r="L171" s="5">
        <v>3898.1353149999995</v>
      </c>
      <c r="M171" s="5">
        <v>360.43945100000002</v>
      </c>
      <c r="N171" s="5">
        <v>1025.6600000000001</v>
      </c>
      <c r="O171" s="5">
        <v>12738.620961999997</v>
      </c>
      <c r="P171" s="5">
        <v>1.2774087748227643</v>
      </c>
      <c r="Q171" s="5">
        <v>2.7515644197719249</v>
      </c>
      <c r="R171" s="6">
        <f>+VLOOKUP(YEAR(A171),PIB!$A$1:$C$22,3,0)</f>
        <v>95129.659</v>
      </c>
      <c r="S171" s="8">
        <f t="shared" si="20"/>
        <v>0.17105523521323668</v>
      </c>
      <c r="T171" s="8">
        <f t="shared" si="21"/>
        <v>0.36845644738409078</v>
      </c>
      <c r="U171" s="8">
        <f t="shared" si="22"/>
        <v>7.744226425745937E-2</v>
      </c>
      <c r="V171" s="8">
        <f t="shared" si="24"/>
        <v>0.12133730583719426</v>
      </c>
      <c r="W171" s="8">
        <f t="shared" si="25"/>
        <v>0.13413893363241569</v>
      </c>
      <c r="X171" s="8">
        <f t="shared" si="23"/>
        <v>0.16443203828747732</v>
      </c>
      <c r="Y171" s="8">
        <f t="shared" si="26"/>
        <v>8.1946572279067098E-2</v>
      </c>
    </row>
    <row r="172" spans="1:25">
      <c r="A172" s="4">
        <v>41640</v>
      </c>
      <c r="B172" s="2">
        <f t="shared" si="18"/>
        <v>1</v>
      </c>
      <c r="C172" s="2">
        <f t="shared" si="19"/>
        <v>2014</v>
      </c>
      <c r="D172" s="3" t="s">
        <v>78</v>
      </c>
      <c r="E172" s="5">
        <v>7128.6444779999983</v>
      </c>
      <c r="F172" s="5">
        <v>86.154588000000004</v>
      </c>
      <c r="G172" s="5"/>
      <c r="H172" s="5">
        <v>8334.61</v>
      </c>
      <c r="I172" s="5">
        <v>15549.409066</v>
      </c>
      <c r="J172" s="5">
        <v>18821.169999999998</v>
      </c>
      <c r="K172" s="5">
        <v>34370.579065999998</v>
      </c>
      <c r="L172" s="5">
        <v>3406.8733219999995</v>
      </c>
      <c r="M172" s="5">
        <v>689.87116400000002</v>
      </c>
      <c r="N172" s="5">
        <v>865.28</v>
      </c>
      <c r="O172" s="5">
        <v>12176.823552</v>
      </c>
      <c r="P172" s="5">
        <v>1.276967593362726</v>
      </c>
      <c r="Q172" s="5">
        <v>2.8226227405877746</v>
      </c>
      <c r="R172" s="6">
        <f>+VLOOKUP(YEAR(A172),PIB!$A$1:$C$22,3,0)</f>
        <v>101726.33100000001</v>
      </c>
      <c r="S172" s="8">
        <f t="shared" si="20"/>
        <v>0.15285530219309687</v>
      </c>
      <c r="T172" s="8">
        <f t="shared" si="21"/>
        <v>0.3378729845864587</v>
      </c>
      <c r="U172" s="8">
        <f t="shared" si="22"/>
        <v>7.0076689171066214E-2</v>
      </c>
      <c r="V172" s="8">
        <f t="shared" si="24"/>
        <v>0.11039170128651787</v>
      </c>
      <c r="W172" s="8">
        <f t="shared" si="25"/>
        <v>0.12962811646787165</v>
      </c>
      <c r="X172" s="8">
        <f t="shared" si="23"/>
        <v>0.17964329775142529</v>
      </c>
      <c r="Y172" s="8">
        <f t="shared" si="26"/>
        <v>6.9344009737278833E-2</v>
      </c>
    </row>
    <row r="173" spans="1:25">
      <c r="A173" s="4">
        <v>41671</v>
      </c>
      <c r="B173" s="2">
        <f t="shared" si="18"/>
        <v>2</v>
      </c>
      <c r="C173" s="2">
        <f t="shared" si="19"/>
        <v>2014</v>
      </c>
      <c r="D173" s="3" t="s">
        <v>78</v>
      </c>
      <c r="E173" s="5">
        <v>7313.6579829999991</v>
      </c>
      <c r="F173" s="5">
        <v>86.647344000000004</v>
      </c>
      <c r="G173" s="5"/>
      <c r="H173" s="5">
        <v>8224.5299999999988</v>
      </c>
      <c r="I173" s="5">
        <v>15624.835326999997</v>
      </c>
      <c r="J173" s="5">
        <v>19042.560000000001</v>
      </c>
      <c r="K173" s="5">
        <v>34667.395326999998</v>
      </c>
      <c r="L173" s="5">
        <v>3238.8824250000002</v>
      </c>
      <c r="M173" s="5">
        <v>581.367659</v>
      </c>
      <c r="N173" s="5">
        <v>892.25</v>
      </c>
      <c r="O173" s="5">
        <v>12112.805410999999</v>
      </c>
      <c r="P173" s="5">
        <v>1.2899435594672906</v>
      </c>
      <c r="Q173" s="5">
        <v>2.8620450961358221</v>
      </c>
      <c r="R173" s="6">
        <f>+VLOOKUP(YEAR(A173),PIB!$A$1:$C$22,3,0)</f>
        <v>101726.33100000001</v>
      </c>
      <c r="S173" s="8">
        <f t="shared" si="20"/>
        <v>0.15359676470588521</v>
      </c>
      <c r="T173" s="8">
        <f t="shared" si="21"/>
        <v>0.34079077645098588</v>
      </c>
      <c r="U173" s="8">
        <f t="shared" si="22"/>
        <v>7.1895426789746295E-2</v>
      </c>
      <c r="V173" s="8">
        <f t="shared" si="24"/>
        <v>0.11667040037538912</v>
      </c>
      <c r="W173" s="8">
        <f t="shared" si="25"/>
        <v>0.13244131038999463</v>
      </c>
      <c r="X173" s="8">
        <f t="shared" si="23"/>
        <v>0.20319718534399778</v>
      </c>
      <c r="Y173" s="8">
        <f t="shared" si="26"/>
        <v>6.9344009737278833E-2</v>
      </c>
    </row>
    <row r="174" spans="1:25">
      <c r="A174" s="4">
        <v>41699</v>
      </c>
      <c r="B174" s="2">
        <f t="shared" si="18"/>
        <v>3</v>
      </c>
      <c r="C174" s="2">
        <f t="shared" si="19"/>
        <v>2014</v>
      </c>
      <c r="D174" s="3" t="s">
        <v>78</v>
      </c>
      <c r="E174" s="5">
        <v>7407.4632709999996</v>
      </c>
      <c r="F174" s="5">
        <v>86.920140000000004</v>
      </c>
      <c r="G174" s="5"/>
      <c r="H174" s="5">
        <v>8345.01</v>
      </c>
      <c r="I174" s="5">
        <v>15839.393411000001</v>
      </c>
      <c r="J174" s="5">
        <v>19039.41</v>
      </c>
      <c r="K174" s="5">
        <v>34878.803411000001</v>
      </c>
      <c r="L174" s="5">
        <v>3386.2174249999998</v>
      </c>
      <c r="M174" s="5">
        <v>496.22237100000001</v>
      </c>
      <c r="N174" s="5">
        <v>857.27</v>
      </c>
      <c r="O174" s="5">
        <v>12234.093207</v>
      </c>
      <c r="P174" s="5">
        <v>1.2946928834854021</v>
      </c>
      <c r="Q174" s="5">
        <v>2.850951257347242</v>
      </c>
      <c r="R174" s="6">
        <f>+VLOOKUP(YEAR(A174),PIB!$A$1:$C$22,3,0)</f>
        <v>101726.33100000001</v>
      </c>
      <c r="S174" s="8">
        <f t="shared" si="20"/>
        <v>0.15570593429738461</v>
      </c>
      <c r="T174" s="8">
        <f t="shared" si="21"/>
        <v>0.34286898060837362</v>
      </c>
      <c r="U174" s="8">
        <f t="shared" si="22"/>
        <v>7.2817560588123428E-2</v>
      </c>
      <c r="V174" s="8">
        <f t="shared" si="24"/>
        <v>0.12247232494696392</v>
      </c>
      <c r="W174" s="8">
        <f t="shared" si="25"/>
        <v>0.13718209995636466</v>
      </c>
      <c r="X174" s="8">
        <f t="shared" si="23"/>
        <v>0.17730067608217626</v>
      </c>
      <c r="Y174" s="8">
        <f t="shared" si="26"/>
        <v>6.9344009737278833E-2</v>
      </c>
    </row>
    <row r="175" spans="1:25">
      <c r="A175" s="4">
        <v>41730</v>
      </c>
      <c r="B175" s="2">
        <f t="shared" si="18"/>
        <v>4</v>
      </c>
      <c r="C175" s="2">
        <f t="shared" si="19"/>
        <v>2014</v>
      </c>
      <c r="D175" s="3" t="s">
        <v>75</v>
      </c>
      <c r="E175" s="5">
        <v>7648.1078209999996</v>
      </c>
      <c r="F175" s="5">
        <v>86.504071999999994</v>
      </c>
      <c r="G175" s="5"/>
      <c r="H175" s="5">
        <v>8035.2100000000009</v>
      </c>
      <c r="I175" s="5">
        <v>15769.821893</v>
      </c>
      <c r="J175" s="5">
        <v>19367.099999999999</v>
      </c>
      <c r="K175" s="5">
        <v>35136.921892999999</v>
      </c>
      <c r="L175" s="5">
        <v>2819.8969150000003</v>
      </c>
      <c r="M175" s="5">
        <v>442.773821</v>
      </c>
      <c r="N175" s="5">
        <v>929.93</v>
      </c>
      <c r="O175" s="5">
        <v>11927.212629</v>
      </c>
      <c r="P175" s="5">
        <v>1.3221716073592102</v>
      </c>
      <c r="Q175" s="5">
        <v>2.9459457952118311</v>
      </c>
      <c r="R175" s="6">
        <f>+VLOOKUP(YEAR(A175),PIB!$A$1:$C$22,3,0)</f>
        <v>101726.33100000001</v>
      </c>
      <c r="S175" s="8">
        <f t="shared" si="20"/>
        <v>0.15502202564447154</v>
      </c>
      <c r="T175" s="8">
        <f t="shared" si="21"/>
        <v>0.34540636182976064</v>
      </c>
      <c r="U175" s="8">
        <f t="shared" si="22"/>
        <v>7.5183167876171603E-2</v>
      </c>
      <c r="V175" s="8">
        <f t="shared" si="24"/>
        <v>0.12061702937834973</v>
      </c>
      <c r="W175" s="8">
        <f t="shared" si="25"/>
        <v>0.13865401526097387</v>
      </c>
      <c r="X175" s="8">
        <f t="shared" si="23"/>
        <v>0.18392158292137384</v>
      </c>
      <c r="Y175" s="8">
        <f t="shared" si="26"/>
        <v>6.9344009737278833E-2</v>
      </c>
    </row>
    <row r="176" spans="1:25">
      <c r="A176" s="4">
        <v>41760</v>
      </c>
      <c r="B176" s="2">
        <f t="shared" si="18"/>
        <v>5</v>
      </c>
      <c r="C176" s="2">
        <f t="shared" si="19"/>
        <v>2014</v>
      </c>
      <c r="D176" s="3" t="s">
        <v>75</v>
      </c>
      <c r="E176" s="5">
        <v>7726.9459889999998</v>
      </c>
      <c r="F176" s="5">
        <v>87.032544999999999</v>
      </c>
      <c r="G176" s="5"/>
      <c r="H176" s="5">
        <v>8095.7900000000009</v>
      </c>
      <c r="I176" s="5">
        <v>15909.768534000001</v>
      </c>
      <c r="J176" s="5">
        <v>19553.799999999996</v>
      </c>
      <c r="K176" s="5">
        <v>35463.568533999998</v>
      </c>
      <c r="L176" s="5">
        <v>3053.4413290000002</v>
      </c>
      <c r="M176" s="5">
        <v>398.30765300000002</v>
      </c>
      <c r="N176" s="5">
        <v>927.91</v>
      </c>
      <c r="O176" s="5">
        <v>12193.637515999999</v>
      </c>
      <c r="P176" s="5">
        <v>1.3047598399676754</v>
      </c>
      <c r="Q176" s="5">
        <v>2.9083666369010999</v>
      </c>
      <c r="R176" s="6">
        <f>+VLOOKUP(YEAR(A176),PIB!$A$1:$C$22,3,0)</f>
        <v>101726.33100000001</v>
      </c>
      <c r="S176" s="8">
        <f t="shared" si="20"/>
        <v>0.15639774262575143</v>
      </c>
      <c r="T176" s="8">
        <f t="shared" si="21"/>
        <v>0.34861739517568952</v>
      </c>
      <c r="U176" s="8">
        <f t="shared" si="22"/>
        <v>7.5958170446548387E-2</v>
      </c>
      <c r="V176" s="8">
        <f t="shared" si="24"/>
        <v>9.7192114465546764E-2</v>
      </c>
      <c r="W176" s="8">
        <f t="shared" si="25"/>
        <v>0.12840355303677864</v>
      </c>
      <c r="X176" s="8">
        <f t="shared" si="23"/>
        <v>0.17769278485847817</v>
      </c>
      <c r="Y176" s="8">
        <f t="shared" si="26"/>
        <v>6.9344009737278833E-2</v>
      </c>
    </row>
    <row r="177" spans="1:25">
      <c r="A177" s="4">
        <v>41791</v>
      </c>
      <c r="B177" s="2">
        <f t="shared" si="18"/>
        <v>6</v>
      </c>
      <c r="C177" s="2">
        <f t="shared" si="19"/>
        <v>2014</v>
      </c>
      <c r="D177" s="3" t="s">
        <v>75</v>
      </c>
      <c r="E177" s="5">
        <v>7829.1869120000001</v>
      </c>
      <c r="F177" s="5">
        <v>87.097391999999999</v>
      </c>
      <c r="G177" s="5"/>
      <c r="H177" s="5">
        <v>8359.7999999999993</v>
      </c>
      <c r="I177" s="5">
        <v>16276.084304</v>
      </c>
      <c r="J177" s="5">
        <v>19675.8</v>
      </c>
      <c r="K177" s="5">
        <v>35951.884303999999</v>
      </c>
      <c r="L177" s="5">
        <v>3289.3687529999997</v>
      </c>
      <c r="M177" s="5">
        <v>386.07272999999998</v>
      </c>
      <c r="N177" s="5">
        <v>949.2</v>
      </c>
      <c r="O177" s="5">
        <v>12540.925787</v>
      </c>
      <c r="P177" s="5">
        <v>1.2978375424940229</v>
      </c>
      <c r="Q177" s="5">
        <v>2.8667647759520225</v>
      </c>
      <c r="R177" s="6">
        <f>+VLOOKUP(YEAR(A177),PIB!$A$1:$C$22,3,0)</f>
        <v>101726.33100000001</v>
      </c>
      <c r="S177" s="8">
        <f t="shared" si="20"/>
        <v>0.15999873527336791</v>
      </c>
      <c r="T177" s="8">
        <f t="shared" si="21"/>
        <v>0.35341768400159834</v>
      </c>
      <c r="U177" s="8">
        <f t="shared" si="22"/>
        <v>7.6963229038507247E-2</v>
      </c>
      <c r="V177" s="8">
        <f t="shared" si="24"/>
        <v>0.14745935737315419</v>
      </c>
      <c r="W177" s="8">
        <f t="shared" si="25"/>
        <v>0.15089731262536388</v>
      </c>
      <c r="X177" s="8">
        <f t="shared" si="23"/>
        <v>0.18768723213138339</v>
      </c>
      <c r="Y177" s="8">
        <f t="shared" si="26"/>
        <v>6.9344009737278833E-2</v>
      </c>
    </row>
    <row r="178" spans="1:25">
      <c r="A178" s="4">
        <v>41821</v>
      </c>
      <c r="B178" s="2">
        <f t="shared" si="18"/>
        <v>7</v>
      </c>
      <c r="C178" s="2">
        <f t="shared" si="19"/>
        <v>2014</v>
      </c>
      <c r="D178" s="3" t="s">
        <v>76</v>
      </c>
      <c r="E178" s="5">
        <v>8014.8254660000002</v>
      </c>
      <c r="F178" s="5">
        <v>87.111238</v>
      </c>
      <c r="G178" s="5"/>
      <c r="H178" s="5">
        <v>8366.52</v>
      </c>
      <c r="I178" s="5">
        <v>16468.456704</v>
      </c>
      <c r="J178" s="5">
        <v>19859.209999999995</v>
      </c>
      <c r="K178" s="5">
        <v>36327.666703999996</v>
      </c>
      <c r="L178" s="5">
        <v>3076.3495379999995</v>
      </c>
      <c r="M178" s="5">
        <v>469.64217600000001</v>
      </c>
      <c r="N178" s="5">
        <v>931.43</v>
      </c>
      <c r="O178" s="5">
        <v>12579.358418</v>
      </c>
      <c r="P178" s="5">
        <v>1.3091650747811612</v>
      </c>
      <c r="Q178" s="5">
        <v>2.8878791347592236</v>
      </c>
      <c r="R178" s="6">
        <f>+VLOOKUP(YEAR(A178),PIB!$A$1:$C$22,3,0)</f>
        <v>101726.33100000001</v>
      </c>
      <c r="S178" s="8">
        <f t="shared" si="20"/>
        <v>0.16188981301212957</v>
      </c>
      <c r="T178" s="8">
        <f t="shared" si="21"/>
        <v>0.35711173642938121</v>
      </c>
      <c r="U178" s="8">
        <f t="shared" si="22"/>
        <v>7.878811107421145E-2</v>
      </c>
      <c r="V178" s="8">
        <f t="shared" si="24"/>
        <v>0.1530975741535292</v>
      </c>
      <c r="W178" s="8">
        <f t="shared" si="25"/>
        <v>0.15778535028370921</v>
      </c>
      <c r="X178" s="8">
        <f t="shared" si="23"/>
        <v>0.20260717360573244</v>
      </c>
      <c r="Y178" s="8">
        <f t="shared" si="26"/>
        <v>6.9344009737278833E-2</v>
      </c>
    </row>
    <row r="179" spans="1:25">
      <c r="A179" s="4">
        <v>41852</v>
      </c>
      <c r="B179" s="2">
        <f t="shared" si="18"/>
        <v>8</v>
      </c>
      <c r="C179" s="2">
        <f t="shared" si="19"/>
        <v>2014</v>
      </c>
      <c r="D179" s="3" t="s">
        <v>76</v>
      </c>
      <c r="E179" s="5">
        <v>8327.2730009999996</v>
      </c>
      <c r="F179" s="5">
        <v>86.765119999999996</v>
      </c>
      <c r="G179" s="5"/>
      <c r="H179" s="5">
        <v>8567.9599999999991</v>
      </c>
      <c r="I179" s="5">
        <v>16981.998120999997</v>
      </c>
      <c r="J179" s="5">
        <v>20127.060000000001</v>
      </c>
      <c r="K179" s="5">
        <v>37109.058120999995</v>
      </c>
      <c r="L179" s="5">
        <v>3417.2732599999999</v>
      </c>
      <c r="M179" s="5">
        <v>469.244641</v>
      </c>
      <c r="N179" s="5">
        <v>923.43</v>
      </c>
      <c r="O179" s="5">
        <v>13223.986021999999</v>
      </c>
      <c r="P179" s="5">
        <v>1.2841814935941407</v>
      </c>
      <c r="Q179" s="5">
        <v>2.8061930842382736</v>
      </c>
      <c r="R179" s="6">
        <f>+VLOOKUP(YEAR(A179),PIB!$A$1:$C$22,3,0)</f>
        <v>101726.33100000001</v>
      </c>
      <c r="S179" s="8">
        <f t="shared" si="20"/>
        <v>0.16693807742854694</v>
      </c>
      <c r="T179" s="8">
        <f t="shared" si="21"/>
        <v>0.36479304577494287</v>
      </c>
      <c r="U179" s="8">
        <f t="shared" si="22"/>
        <v>8.1859562997509461E-2</v>
      </c>
      <c r="V179" s="8">
        <f t="shared" si="24"/>
        <v>0.17440219948773605</v>
      </c>
      <c r="W179" s="8">
        <f t="shared" si="25"/>
        <v>0.15765239075348436</v>
      </c>
      <c r="X179" s="8">
        <f t="shared" si="23"/>
        <v>0.21270949833123631</v>
      </c>
      <c r="Y179" s="8">
        <f t="shared" si="26"/>
        <v>6.9344009737278833E-2</v>
      </c>
    </row>
    <row r="180" spans="1:25">
      <c r="A180" s="4">
        <v>41883</v>
      </c>
      <c r="B180" s="2">
        <f t="shared" si="18"/>
        <v>9</v>
      </c>
      <c r="C180" s="2">
        <f t="shared" si="19"/>
        <v>2014</v>
      </c>
      <c r="D180" s="3" t="s">
        <v>76</v>
      </c>
      <c r="E180" s="5">
        <v>8398.1116419999998</v>
      </c>
      <c r="F180" s="5">
        <v>87.560704999999999</v>
      </c>
      <c r="G180" s="5"/>
      <c r="H180" s="5">
        <v>8761.35</v>
      </c>
      <c r="I180" s="5">
        <v>17247.022346999998</v>
      </c>
      <c r="J180" s="5">
        <v>20071.64</v>
      </c>
      <c r="K180" s="5">
        <v>37318.662346999998</v>
      </c>
      <c r="L180" s="5">
        <v>3101.382059</v>
      </c>
      <c r="M180" s="5">
        <v>380.37764399999998</v>
      </c>
      <c r="N180" s="5">
        <v>1009.84</v>
      </c>
      <c r="O180" s="5">
        <v>12977.27205</v>
      </c>
      <c r="P180" s="5">
        <v>1.3290175531921595</v>
      </c>
      <c r="Q180" s="5">
        <v>2.8756939211272834</v>
      </c>
      <c r="R180" s="6">
        <f>+VLOOKUP(YEAR(A180),PIB!$A$1:$C$22,3,0)</f>
        <v>101726.33100000001</v>
      </c>
      <c r="S180" s="8">
        <f t="shared" si="20"/>
        <v>0.16954334416130665</v>
      </c>
      <c r="T180" s="8">
        <f t="shared" si="21"/>
        <v>0.3668535174732685</v>
      </c>
      <c r="U180" s="8">
        <f t="shared" si="22"/>
        <v>8.2555927845269481E-2</v>
      </c>
      <c r="V180" s="8">
        <f t="shared" si="24"/>
        <v>0.18142503822289147</v>
      </c>
      <c r="W180" s="8">
        <f t="shared" si="25"/>
        <v>0.16022936864520587</v>
      </c>
      <c r="X180" s="8">
        <f t="shared" si="23"/>
        <v>0.21327813588345967</v>
      </c>
      <c r="Y180" s="8">
        <f t="shared" si="26"/>
        <v>6.9344009737278833E-2</v>
      </c>
    </row>
    <row r="181" spans="1:25">
      <c r="A181" s="4">
        <v>41913</v>
      </c>
      <c r="B181" s="2">
        <f t="shared" si="18"/>
        <v>10</v>
      </c>
      <c r="C181" s="2">
        <f t="shared" si="19"/>
        <v>2014</v>
      </c>
      <c r="D181" s="3" t="s">
        <v>77</v>
      </c>
      <c r="E181" s="5">
        <v>8662.8477139999995</v>
      </c>
      <c r="F181" s="5">
        <v>87.602666999999997</v>
      </c>
      <c r="G181" s="5">
        <v>0.01</v>
      </c>
      <c r="H181" s="5">
        <v>8560.7000000000007</v>
      </c>
      <c r="I181" s="5">
        <v>17311.160380999998</v>
      </c>
      <c r="J181" s="5">
        <v>20578.09</v>
      </c>
      <c r="K181" s="5">
        <v>37889.250380999998</v>
      </c>
      <c r="L181" s="5">
        <v>3286.6041260000002</v>
      </c>
      <c r="M181" s="5">
        <v>483.13192800000002</v>
      </c>
      <c r="N181" s="5">
        <v>937.1</v>
      </c>
      <c r="O181" s="5">
        <v>13457.296435</v>
      </c>
      <c r="P181" s="5">
        <v>1.286377279761542</v>
      </c>
      <c r="Q181" s="5">
        <v>2.8155172596523097</v>
      </c>
      <c r="R181" s="6">
        <f>+VLOOKUP(YEAR(A181),PIB!$A$1:$C$22,3,0)</f>
        <v>101726.33100000001</v>
      </c>
      <c r="S181" s="8">
        <f t="shared" si="20"/>
        <v>0.170173840055236</v>
      </c>
      <c r="T181" s="8">
        <f t="shared" si="21"/>
        <v>0.37246256705159253</v>
      </c>
      <c r="U181" s="8">
        <f t="shared" si="22"/>
        <v>8.5158361938758989E-2</v>
      </c>
      <c r="V181" s="8">
        <f t="shared" si="24"/>
        <v>0.172457930989103</v>
      </c>
      <c r="W181" s="8">
        <f t="shared" si="25"/>
        <v>0.16210593551589825</v>
      </c>
      <c r="X181" s="8">
        <f t="shared" si="23"/>
        <v>0.2385619345271679</v>
      </c>
      <c r="Y181" s="8">
        <f t="shared" si="26"/>
        <v>6.9344009737278833E-2</v>
      </c>
    </row>
    <row r="182" spans="1:25">
      <c r="A182" s="4">
        <v>41944</v>
      </c>
      <c r="B182" s="2">
        <f t="shared" si="18"/>
        <v>11</v>
      </c>
      <c r="C182" s="2">
        <f t="shared" si="19"/>
        <v>2014</v>
      </c>
      <c r="D182" s="3" t="s">
        <v>77</v>
      </c>
      <c r="E182" s="5">
        <v>8796.4334199999976</v>
      </c>
      <c r="F182" s="5">
        <v>88.084970999999996</v>
      </c>
      <c r="G182" s="5">
        <v>7.5326000000000004E-2</v>
      </c>
      <c r="H182" s="5">
        <v>8852.2899999999991</v>
      </c>
      <c r="I182" s="5">
        <v>17736.883716999997</v>
      </c>
      <c r="J182" s="5">
        <v>20625.29</v>
      </c>
      <c r="K182" s="5">
        <v>38362.173716999998</v>
      </c>
      <c r="L182" s="5">
        <v>3510.610095</v>
      </c>
      <c r="M182" s="5">
        <v>847.39022199999999</v>
      </c>
      <c r="N182" s="5">
        <v>960.28</v>
      </c>
      <c r="O182" s="5">
        <v>14202.874033999999</v>
      </c>
      <c r="P182" s="5">
        <v>1.2488235602554805</v>
      </c>
      <c r="Q182" s="5">
        <v>2.7010148527097755</v>
      </c>
      <c r="R182" s="6">
        <f>+VLOOKUP(YEAR(A182),PIB!$A$1:$C$22,3,0)</f>
        <v>101726.33100000001</v>
      </c>
      <c r="S182" s="8">
        <f t="shared" si="20"/>
        <v>0.17435882669355288</v>
      </c>
      <c r="T182" s="8">
        <f t="shared" si="21"/>
        <v>0.37711154368675692</v>
      </c>
      <c r="U182" s="8">
        <f t="shared" si="22"/>
        <v>8.6471549042695717E-2</v>
      </c>
      <c r="V182" s="8">
        <f t="shared" si="24"/>
        <v>0.18231643083366955</v>
      </c>
      <c r="W182" s="8">
        <f t="shared" si="25"/>
        <v>0.15775672306933486</v>
      </c>
      <c r="X182" s="8">
        <f t="shared" si="23"/>
        <v>0.27633881488731626</v>
      </c>
      <c r="Y182" s="8">
        <f t="shared" si="26"/>
        <v>6.9344009737278833E-2</v>
      </c>
    </row>
    <row r="183" spans="1:25">
      <c r="A183" s="4">
        <v>41974</v>
      </c>
      <c r="B183" s="2">
        <f t="shared" si="18"/>
        <v>12</v>
      </c>
      <c r="C183" s="2">
        <f t="shared" si="19"/>
        <v>2014</v>
      </c>
      <c r="D183" s="3" t="s">
        <v>77</v>
      </c>
      <c r="E183" s="5">
        <v>9539.8967329999978</v>
      </c>
      <c r="F183" s="5">
        <v>86.581903999999994</v>
      </c>
      <c r="G183" s="5">
        <v>7.8390000000000001E-2</v>
      </c>
      <c r="H183" s="5">
        <v>9068.7599999999984</v>
      </c>
      <c r="I183" s="5">
        <v>18695.317026999994</v>
      </c>
      <c r="J183" s="5">
        <v>21409.05</v>
      </c>
      <c r="K183" s="5">
        <v>40104.367026999993</v>
      </c>
      <c r="L183" s="5">
        <v>3506.0468250000004</v>
      </c>
      <c r="M183" s="5">
        <v>360.96490899999998</v>
      </c>
      <c r="N183" s="5">
        <v>1237.52</v>
      </c>
      <c r="O183" s="5">
        <v>14731.088760999999</v>
      </c>
      <c r="P183" s="5">
        <v>1.2691062643309257</v>
      </c>
      <c r="Q183" s="5">
        <v>2.7224306144413974</v>
      </c>
      <c r="R183" s="6">
        <f>+VLOOKUP(YEAR(A183),PIB!$A$1:$C$22,3,0)</f>
        <v>101726.33100000001</v>
      </c>
      <c r="S183" s="8">
        <f t="shared" si="20"/>
        <v>0.18378051034790582</v>
      </c>
      <c r="T183" s="8">
        <f t="shared" si="21"/>
        <v>0.39423782055994916</v>
      </c>
      <c r="U183" s="8">
        <f t="shared" si="22"/>
        <v>9.3780013878609236E-2</v>
      </c>
      <c r="V183" s="8">
        <f t="shared" si="24"/>
        <v>0.14889548748394854</v>
      </c>
      <c r="W183" s="8">
        <f t="shared" si="25"/>
        <v>0.14416739025928238</v>
      </c>
      <c r="X183" s="8">
        <f t="shared" si="23"/>
        <v>0.29494013424988696</v>
      </c>
      <c r="Y183" s="8">
        <f t="shared" si="26"/>
        <v>6.9344009737278833E-2</v>
      </c>
    </row>
    <row r="184" spans="1:25">
      <c r="A184" s="4">
        <v>42005</v>
      </c>
      <c r="B184" s="2">
        <f t="shared" si="18"/>
        <v>1</v>
      </c>
      <c r="C184" s="2">
        <f t="shared" si="19"/>
        <v>2015</v>
      </c>
      <c r="D184" s="3" t="s">
        <v>78</v>
      </c>
      <c r="E184" s="5">
        <v>9267.4606419999982</v>
      </c>
      <c r="F184" s="5">
        <v>87.412042</v>
      </c>
      <c r="G184" s="5">
        <v>7.5324000000000002E-2</v>
      </c>
      <c r="H184" s="5">
        <v>8697.380000000001</v>
      </c>
      <c r="I184" s="5">
        <v>18052.328008</v>
      </c>
      <c r="J184" s="5">
        <v>21061.67</v>
      </c>
      <c r="K184" s="5">
        <v>39113.998007999995</v>
      </c>
      <c r="L184" s="5">
        <v>2771.8220089999995</v>
      </c>
      <c r="M184" s="5">
        <v>695.37099999999998</v>
      </c>
      <c r="N184" s="5">
        <v>1105.55</v>
      </c>
      <c r="O184" s="5">
        <v>13927.691016999996</v>
      </c>
      <c r="P184" s="5">
        <v>1.2961465031041768</v>
      </c>
      <c r="Q184" s="5">
        <v>2.8083619862228315</v>
      </c>
      <c r="R184" s="6">
        <f>+VLOOKUP(YEAR(A184),PIB!$A$1:$C$22,3,0)</f>
        <v>99290.380999999994</v>
      </c>
      <c r="S184" s="8">
        <f t="shared" si="20"/>
        <v>0.18181346295770587</v>
      </c>
      <c r="T184" s="8">
        <f t="shared" si="21"/>
        <v>0.39393542067282428</v>
      </c>
      <c r="U184" s="8">
        <f t="shared" si="22"/>
        <v>9.3336943102272904E-2</v>
      </c>
      <c r="V184" s="8">
        <f t="shared" si="24"/>
        <v>0.16096553453422402</v>
      </c>
      <c r="W184" s="8">
        <f t="shared" si="25"/>
        <v>0.13800811830639992</v>
      </c>
      <c r="X184" s="8">
        <f t="shared" si="23"/>
        <v>0.30003125707849332</v>
      </c>
      <c r="Y184" s="8">
        <f t="shared" si="26"/>
        <v>-2.3946110864845882E-2</v>
      </c>
    </row>
    <row r="185" spans="1:25">
      <c r="A185" s="4">
        <v>42036</v>
      </c>
      <c r="B185" s="2">
        <f t="shared" si="18"/>
        <v>2</v>
      </c>
      <c r="C185" s="2">
        <f t="shared" si="19"/>
        <v>2015</v>
      </c>
      <c r="D185" s="3" t="s">
        <v>78</v>
      </c>
      <c r="E185" s="5">
        <v>9334.1931219999988</v>
      </c>
      <c r="F185" s="5">
        <v>87.075282000000001</v>
      </c>
      <c r="G185" s="5">
        <v>0.266955</v>
      </c>
      <c r="H185" s="5">
        <v>8426.369999999999</v>
      </c>
      <c r="I185" s="5">
        <v>17847.905358999997</v>
      </c>
      <c r="J185" s="5">
        <v>21210.15</v>
      </c>
      <c r="K185" s="5">
        <v>39058.055358999998</v>
      </c>
      <c r="L185" s="5">
        <v>2620.9749610000003</v>
      </c>
      <c r="M185" s="5">
        <v>529.00851999999998</v>
      </c>
      <c r="N185" s="5">
        <v>1093.98</v>
      </c>
      <c r="O185" s="5">
        <v>13665.498839999997</v>
      </c>
      <c r="P185" s="5">
        <v>1.3060558979931098</v>
      </c>
      <c r="Q185" s="5">
        <v>2.8581507207533456</v>
      </c>
      <c r="R185" s="6">
        <f>+VLOOKUP(YEAR(A185),PIB!$A$1:$C$22,3,0)</f>
        <v>99290.380999999994</v>
      </c>
      <c r="S185" s="8">
        <f t="shared" si="20"/>
        <v>0.17975462657354491</v>
      </c>
      <c r="T185" s="8">
        <f t="shared" si="21"/>
        <v>0.39337199601439743</v>
      </c>
      <c r="U185" s="8">
        <f t="shared" si="22"/>
        <v>9.4009037209757507E-2</v>
      </c>
      <c r="V185" s="8">
        <f t="shared" si="24"/>
        <v>0.14227798152589122</v>
      </c>
      <c r="W185" s="8">
        <f t="shared" si="25"/>
        <v>0.1266509926859265</v>
      </c>
      <c r="X185" s="8">
        <f t="shared" si="23"/>
        <v>0.27626874864760809</v>
      </c>
      <c r="Y185" s="8">
        <f t="shared" si="26"/>
        <v>-2.3946110864845882E-2</v>
      </c>
    </row>
    <row r="186" spans="1:25">
      <c r="A186" s="4">
        <v>42064</v>
      </c>
      <c r="B186" s="2">
        <f t="shared" si="18"/>
        <v>3</v>
      </c>
      <c r="C186" s="2">
        <f t="shared" si="19"/>
        <v>2015</v>
      </c>
      <c r="D186" s="3" t="s">
        <v>78</v>
      </c>
      <c r="E186" s="5">
        <v>9476.1044199999978</v>
      </c>
      <c r="F186" s="5">
        <v>86.118814999999998</v>
      </c>
      <c r="G186" s="5">
        <v>0.43618099999999999</v>
      </c>
      <c r="H186" s="5">
        <v>8720.3100000000013</v>
      </c>
      <c r="I186" s="5">
        <v>18282.969416</v>
      </c>
      <c r="J186" s="5">
        <v>21277.909999999996</v>
      </c>
      <c r="K186" s="5">
        <v>39560.879415999996</v>
      </c>
      <c r="L186" s="5">
        <v>2915.1398830000003</v>
      </c>
      <c r="M186" s="5">
        <v>429.67722199999997</v>
      </c>
      <c r="N186" s="5">
        <v>1135.96</v>
      </c>
      <c r="O186" s="5">
        <v>14043.436520999998</v>
      </c>
      <c r="P186" s="5">
        <v>1.3018871405628083</v>
      </c>
      <c r="Q186" s="5">
        <v>2.8170369379917961</v>
      </c>
      <c r="R186" s="6">
        <f>+VLOOKUP(YEAR(A186),PIB!$A$1:$C$22,3,0)</f>
        <v>99290.380999999994</v>
      </c>
      <c r="S186" s="8">
        <f t="shared" si="20"/>
        <v>0.18413636076187481</v>
      </c>
      <c r="T186" s="8">
        <f t="shared" si="21"/>
        <v>0.39843617294609834</v>
      </c>
      <c r="U186" s="8">
        <f t="shared" si="22"/>
        <v>9.5438292456547211E-2</v>
      </c>
      <c r="V186" s="8">
        <f t="shared" si="24"/>
        <v>0.15427206974371921</v>
      </c>
      <c r="W186" s="8">
        <f t="shared" si="25"/>
        <v>0.13423843558587722</v>
      </c>
      <c r="X186" s="8">
        <f t="shared" si="23"/>
        <v>0.27926444901841996</v>
      </c>
      <c r="Y186" s="8">
        <f t="shared" si="26"/>
        <v>-2.3946110864845882E-2</v>
      </c>
    </row>
    <row r="187" spans="1:25">
      <c r="A187" s="4">
        <v>42095</v>
      </c>
      <c r="B187" s="2">
        <f t="shared" si="18"/>
        <v>4</v>
      </c>
      <c r="C187" s="2">
        <f t="shared" si="19"/>
        <v>2015</v>
      </c>
      <c r="D187" s="3" t="s">
        <v>75</v>
      </c>
      <c r="E187" s="5">
        <v>10149.165445999997</v>
      </c>
      <c r="F187" s="5">
        <v>86.178939999999997</v>
      </c>
      <c r="G187" s="5">
        <v>0.52166500000000005</v>
      </c>
      <c r="H187" s="5">
        <v>7936.76</v>
      </c>
      <c r="I187" s="5">
        <v>18172.626050999999</v>
      </c>
      <c r="J187" s="5">
        <v>21376.46</v>
      </c>
      <c r="K187" s="5">
        <v>39549.086050999998</v>
      </c>
      <c r="L187" s="5">
        <v>2317.9475790000001</v>
      </c>
      <c r="M187" s="5">
        <v>440.92419599999999</v>
      </c>
      <c r="N187" s="5">
        <v>1154.24</v>
      </c>
      <c r="O187" s="5">
        <v>14148.977825999997</v>
      </c>
      <c r="P187" s="5">
        <v>1.284377307992256</v>
      </c>
      <c r="Q187" s="5">
        <v>2.7951903337020614</v>
      </c>
      <c r="R187" s="6">
        <f>+VLOOKUP(YEAR(A187),PIB!$A$1:$C$22,3,0)</f>
        <v>99290.380999999994</v>
      </c>
      <c r="S187" s="8">
        <f t="shared" si="20"/>
        <v>0.18302504097552008</v>
      </c>
      <c r="T187" s="8">
        <f t="shared" si="21"/>
        <v>0.39831739643541103</v>
      </c>
      <c r="U187" s="8">
        <f t="shared" si="22"/>
        <v>0.1022170057540619</v>
      </c>
      <c r="V187" s="8">
        <f t="shared" si="24"/>
        <v>0.15236723498231575</v>
      </c>
      <c r="W187" s="8">
        <f t="shared" si="25"/>
        <v>0.12557059412990279</v>
      </c>
      <c r="X187" s="8">
        <f t="shared" si="23"/>
        <v>0.32701652271855419</v>
      </c>
      <c r="Y187" s="8">
        <f t="shared" si="26"/>
        <v>-2.3946110864845882E-2</v>
      </c>
    </row>
    <row r="188" spans="1:25">
      <c r="A188" s="4">
        <v>42125</v>
      </c>
      <c r="B188" s="2">
        <f t="shared" si="18"/>
        <v>5</v>
      </c>
      <c r="C188" s="2">
        <f t="shared" si="19"/>
        <v>2015</v>
      </c>
      <c r="D188" s="3" t="s">
        <v>75</v>
      </c>
      <c r="E188" s="5">
        <v>10064.448667999997</v>
      </c>
      <c r="F188" s="5">
        <v>86.890769000000006</v>
      </c>
      <c r="G188" s="5">
        <v>0.57729900000000001</v>
      </c>
      <c r="H188" s="5">
        <v>8006.0199999999995</v>
      </c>
      <c r="I188" s="5">
        <v>18157.936735999996</v>
      </c>
      <c r="J188" s="5">
        <v>21408.739999999998</v>
      </c>
      <c r="K188" s="5">
        <v>39566.676735999994</v>
      </c>
      <c r="L188" s="5">
        <v>2910.5016179999998</v>
      </c>
      <c r="M188" s="5">
        <v>564.00497399999995</v>
      </c>
      <c r="N188" s="5">
        <v>1196.46</v>
      </c>
      <c r="O188" s="5">
        <v>14822.883327999996</v>
      </c>
      <c r="P188" s="5">
        <v>1.2249935679990263</v>
      </c>
      <c r="Q188" s="5">
        <v>2.6692969148087196</v>
      </c>
      <c r="R188" s="6">
        <f>+VLOOKUP(YEAR(A188),PIB!$A$1:$C$22,3,0)</f>
        <v>99290.380999999994</v>
      </c>
      <c r="S188" s="8">
        <f t="shared" si="20"/>
        <v>0.18287709799401411</v>
      </c>
      <c r="T188" s="8">
        <f t="shared" si="21"/>
        <v>0.39849456047509774</v>
      </c>
      <c r="U188" s="8">
        <f t="shared" si="22"/>
        <v>0.10136378334574019</v>
      </c>
      <c r="V188" s="8">
        <f t="shared" si="24"/>
        <v>0.14130741105350109</v>
      </c>
      <c r="W188" s="8">
        <f t="shared" si="25"/>
        <v>0.11569924775241458</v>
      </c>
      <c r="X188" s="8">
        <f t="shared" si="23"/>
        <v>0.30251313809202784</v>
      </c>
      <c r="Y188" s="8">
        <f t="shared" si="26"/>
        <v>-2.3946110864845882E-2</v>
      </c>
    </row>
    <row r="189" spans="1:25">
      <c r="A189" s="4">
        <v>42156</v>
      </c>
      <c r="B189" s="2">
        <f t="shared" si="18"/>
        <v>6</v>
      </c>
      <c r="C189" s="2">
        <f t="shared" si="19"/>
        <v>2015</v>
      </c>
      <c r="D189" s="3" t="s">
        <v>75</v>
      </c>
      <c r="E189" s="5">
        <v>10202.301204999998</v>
      </c>
      <c r="F189" s="5">
        <v>86.785893000000002</v>
      </c>
      <c r="G189" s="5">
        <v>0.61063900000000004</v>
      </c>
      <c r="H189" s="5">
        <v>7990.02</v>
      </c>
      <c r="I189" s="5">
        <v>18279.717736999999</v>
      </c>
      <c r="J189" s="5">
        <v>21036.019999999997</v>
      </c>
      <c r="K189" s="5">
        <v>39315.737736999996</v>
      </c>
      <c r="L189" s="5">
        <v>2939.9066550000002</v>
      </c>
      <c r="M189" s="5">
        <v>570.52243699999997</v>
      </c>
      <c r="N189" s="5">
        <v>1252.0899999999999</v>
      </c>
      <c r="O189" s="5">
        <v>15052.216828999999</v>
      </c>
      <c r="P189" s="5">
        <v>1.2144203039768742</v>
      </c>
      <c r="Q189" s="5">
        <v>2.6119566429081233</v>
      </c>
      <c r="R189" s="6">
        <f>+VLOOKUP(YEAR(A189),PIB!$A$1:$C$22,3,0)</f>
        <v>99290.380999999994</v>
      </c>
      <c r="S189" s="8">
        <f t="shared" si="20"/>
        <v>0.18410361157743971</v>
      </c>
      <c r="T189" s="8">
        <f t="shared" si="21"/>
        <v>0.39596723611122003</v>
      </c>
      <c r="U189" s="8">
        <f t="shared" si="22"/>
        <v>0.10275216090670454</v>
      </c>
      <c r="V189" s="8">
        <f t="shared" si="24"/>
        <v>0.12310291563847375</v>
      </c>
      <c r="W189" s="8">
        <f t="shared" si="25"/>
        <v>9.3565427741036045E-2</v>
      </c>
      <c r="X189" s="8">
        <f t="shared" si="23"/>
        <v>0.30311120677968018</v>
      </c>
      <c r="Y189" s="8">
        <f t="shared" si="26"/>
        <v>-2.3946110864845882E-2</v>
      </c>
    </row>
    <row r="190" spans="1:25">
      <c r="A190" s="4">
        <v>42186</v>
      </c>
      <c r="B190" s="2">
        <f t="shared" si="18"/>
        <v>7</v>
      </c>
      <c r="C190" s="2">
        <f t="shared" si="19"/>
        <v>2015</v>
      </c>
      <c r="D190" s="3" t="s">
        <v>76</v>
      </c>
      <c r="E190" s="5">
        <v>10577.856025999998</v>
      </c>
      <c r="F190" s="5">
        <v>86.526714999999996</v>
      </c>
      <c r="G190" s="5">
        <v>0.65264</v>
      </c>
      <c r="H190" s="5">
        <v>7936.84</v>
      </c>
      <c r="I190" s="5">
        <v>18601.875380999998</v>
      </c>
      <c r="J190" s="5">
        <v>21119.98</v>
      </c>
      <c r="K190" s="5">
        <v>39721.855381000001</v>
      </c>
      <c r="L190" s="5">
        <v>2845.4759949999998</v>
      </c>
      <c r="M190" s="5">
        <v>574.66361600000005</v>
      </c>
      <c r="N190" s="5">
        <v>1169.77</v>
      </c>
      <c r="O190" s="5">
        <v>15254.944991999999</v>
      </c>
      <c r="P190" s="5">
        <v>1.2193997022444327</v>
      </c>
      <c r="Q190" s="5">
        <v>2.6038674935787016</v>
      </c>
      <c r="R190" s="6">
        <f>+VLOOKUP(YEAR(A190),PIB!$A$1:$C$22,3,0)</f>
        <v>99290.380999999994</v>
      </c>
      <c r="S190" s="8">
        <f t="shared" si="20"/>
        <v>0.18734821232078866</v>
      </c>
      <c r="T190" s="8">
        <f t="shared" si="21"/>
        <v>0.40005743739667998</v>
      </c>
      <c r="U190" s="8">
        <f t="shared" si="22"/>
        <v>0.10653454966599432</v>
      </c>
      <c r="V190" s="8">
        <f t="shared" si="24"/>
        <v>0.12954575618988118</v>
      </c>
      <c r="W190" s="8">
        <f t="shared" si="25"/>
        <v>9.3432608943923023E-2</v>
      </c>
      <c r="X190" s="8">
        <f t="shared" si="23"/>
        <v>0.31978619757507243</v>
      </c>
      <c r="Y190" s="8">
        <f t="shared" si="26"/>
        <v>-2.3946110864845882E-2</v>
      </c>
    </row>
    <row r="191" spans="1:25">
      <c r="A191" s="4">
        <v>42217</v>
      </c>
      <c r="B191" s="2">
        <f t="shared" si="18"/>
        <v>8</v>
      </c>
      <c r="C191" s="2">
        <f t="shared" si="19"/>
        <v>2015</v>
      </c>
      <c r="D191" s="3" t="s">
        <v>76</v>
      </c>
      <c r="E191" s="5">
        <v>10837.206819999998</v>
      </c>
      <c r="F191" s="5">
        <v>86.155541999999997</v>
      </c>
      <c r="G191" s="5">
        <v>0.75221400000000005</v>
      </c>
      <c r="H191" s="5">
        <v>7848.07</v>
      </c>
      <c r="I191" s="5">
        <v>18772.184576</v>
      </c>
      <c r="J191" s="5">
        <v>20768.43</v>
      </c>
      <c r="K191" s="5">
        <v>39540.614576</v>
      </c>
      <c r="L191" s="5">
        <v>2665.3451970000001</v>
      </c>
      <c r="M191" s="5">
        <v>582.06882199999995</v>
      </c>
      <c r="N191" s="5">
        <v>1193.03</v>
      </c>
      <c r="O191" s="5">
        <v>15364.558594999999</v>
      </c>
      <c r="P191" s="5">
        <v>1.2217848277209165</v>
      </c>
      <c r="Q191" s="5">
        <v>2.5734949905340905</v>
      </c>
      <c r="R191" s="6">
        <f>+VLOOKUP(YEAR(A191),PIB!$A$1:$C$22,3,0)</f>
        <v>99290.380999999994</v>
      </c>
      <c r="S191" s="8">
        <f t="shared" si="20"/>
        <v>0.18906347610852658</v>
      </c>
      <c r="T191" s="8">
        <f t="shared" si="21"/>
        <v>0.3982320762370728</v>
      </c>
      <c r="U191" s="8">
        <f t="shared" si="22"/>
        <v>0.10914659316293689</v>
      </c>
      <c r="V191" s="8">
        <f t="shared" si="24"/>
        <v>0.10541671493805271</v>
      </c>
      <c r="W191" s="8">
        <f t="shared" si="25"/>
        <v>6.5524607147708469E-2</v>
      </c>
      <c r="X191" s="8">
        <f t="shared" si="23"/>
        <v>0.30141125656605561</v>
      </c>
      <c r="Y191" s="8">
        <f t="shared" si="26"/>
        <v>-2.3946110864845882E-2</v>
      </c>
    </row>
    <row r="192" spans="1:25">
      <c r="A192" s="4">
        <v>42248</v>
      </c>
      <c r="B192" s="2">
        <f t="shared" si="18"/>
        <v>9</v>
      </c>
      <c r="C192" s="2">
        <f t="shared" si="19"/>
        <v>2015</v>
      </c>
      <c r="D192" s="3" t="s">
        <v>76</v>
      </c>
      <c r="E192" s="5">
        <v>10840.869786999998</v>
      </c>
      <c r="F192" s="5">
        <v>87.190648999999993</v>
      </c>
      <c r="G192" s="5">
        <v>0.75716399999999995</v>
      </c>
      <c r="H192" s="5">
        <v>7500.49</v>
      </c>
      <c r="I192" s="5">
        <v>18429.307599999996</v>
      </c>
      <c r="J192" s="5">
        <v>20575.060000000001</v>
      </c>
      <c r="K192" s="5">
        <v>39004.367599999998</v>
      </c>
      <c r="L192" s="5">
        <v>2493.1739289999996</v>
      </c>
      <c r="M192" s="5">
        <v>644.43585499999995</v>
      </c>
      <c r="N192" s="5">
        <v>1234.5999999999999</v>
      </c>
      <c r="O192" s="5">
        <v>15301.027383999997</v>
      </c>
      <c r="P192" s="5">
        <v>1.2044490306102702</v>
      </c>
      <c r="Q192" s="5">
        <v>2.549133899386792</v>
      </c>
      <c r="R192" s="6">
        <f>+VLOOKUP(YEAR(A192),PIB!$A$1:$C$22,3,0)</f>
        <v>99290.380999999994</v>
      </c>
      <c r="S192" s="8">
        <f t="shared" si="20"/>
        <v>0.18561020125403685</v>
      </c>
      <c r="T192" s="8">
        <f t="shared" si="21"/>
        <v>0.39283128141083473</v>
      </c>
      <c r="U192" s="8">
        <f t="shared" si="22"/>
        <v>0.10918348462173791</v>
      </c>
      <c r="V192" s="8">
        <f t="shared" si="24"/>
        <v>6.8550108489054518E-2</v>
      </c>
      <c r="W192" s="8">
        <f t="shared" si="25"/>
        <v>4.5170570084367201E-2</v>
      </c>
      <c r="X192" s="8">
        <f t="shared" si="23"/>
        <v>0.29086992994752059</v>
      </c>
      <c r="Y192" s="8">
        <f t="shared" si="26"/>
        <v>-2.3946110864845882E-2</v>
      </c>
    </row>
    <row r="193" spans="1:25">
      <c r="A193" s="4">
        <v>42278</v>
      </c>
      <c r="B193" s="2">
        <f t="shared" si="18"/>
        <v>10</v>
      </c>
      <c r="C193" s="2">
        <f t="shared" si="19"/>
        <v>2015</v>
      </c>
      <c r="D193" s="3" t="s">
        <v>77</v>
      </c>
      <c r="E193" s="5">
        <v>11106.374096999998</v>
      </c>
      <c r="F193" s="5">
        <v>86.848094000000003</v>
      </c>
      <c r="G193" s="5">
        <v>0.76239100000000004</v>
      </c>
      <c r="H193" s="5">
        <v>7242.06</v>
      </c>
      <c r="I193" s="5">
        <v>18436.044581999999</v>
      </c>
      <c r="J193" s="5">
        <v>20617.21</v>
      </c>
      <c r="K193" s="5">
        <v>39053.254581999994</v>
      </c>
      <c r="L193" s="5">
        <v>2760.9818089999999</v>
      </c>
      <c r="M193" s="5">
        <v>775.65154500000006</v>
      </c>
      <c r="N193" s="5">
        <v>1211.2</v>
      </c>
      <c r="O193" s="5">
        <v>15941.817935999999</v>
      </c>
      <c r="P193" s="5">
        <v>1.156458106347301</v>
      </c>
      <c r="Q193" s="5">
        <v>2.4497365820374526</v>
      </c>
      <c r="R193" s="6">
        <f>+VLOOKUP(YEAR(A193),PIB!$A$1:$C$22,3,0)</f>
        <v>99290.380999999994</v>
      </c>
      <c r="S193" s="8">
        <f t="shared" si="20"/>
        <v>0.18567805255979428</v>
      </c>
      <c r="T193" s="8">
        <f t="shared" si="21"/>
        <v>0.39332364513738743</v>
      </c>
      <c r="U193" s="8">
        <f t="shared" si="22"/>
        <v>0.11185750306467249</v>
      </c>
      <c r="V193" s="8">
        <f t="shared" si="24"/>
        <v>6.498028879881601E-2</v>
      </c>
      <c r="W193" s="8">
        <f t="shared" si="25"/>
        <v>3.0721225394939378E-2</v>
      </c>
      <c r="X193" s="8">
        <f t="shared" si="23"/>
        <v>0.28206964541821788</v>
      </c>
      <c r="Y193" s="8">
        <f t="shared" si="26"/>
        <v>-2.3946110864845882E-2</v>
      </c>
    </row>
    <row r="194" spans="1:25">
      <c r="A194" s="4">
        <v>42309</v>
      </c>
      <c r="B194" s="2">
        <f t="shared" si="18"/>
        <v>11</v>
      </c>
      <c r="C194" s="2">
        <f t="shared" si="19"/>
        <v>2015</v>
      </c>
      <c r="D194" s="3" t="s">
        <v>77</v>
      </c>
      <c r="E194" s="5">
        <v>11104.984537999999</v>
      </c>
      <c r="F194" s="5">
        <v>86.495712999999995</v>
      </c>
      <c r="G194" s="5">
        <v>0.77688199999999996</v>
      </c>
      <c r="H194" s="5">
        <v>7290.07</v>
      </c>
      <c r="I194" s="5">
        <v>18482.327132999999</v>
      </c>
      <c r="J194" s="5">
        <v>20359.850000000006</v>
      </c>
      <c r="K194" s="5">
        <v>38842.177133000005</v>
      </c>
      <c r="L194" s="5">
        <v>2829.9322979999997</v>
      </c>
      <c r="M194" s="5">
        <v>1108.461104</v>
      </c>
      <c r="N194" s="5">
        <v>1231.76</v>
      </c>
      <c r="O194" s="5">
        <v>16362.410534999999</v>
      </c>
      <c r="P194" s="5">
        <v>1.1295601643453081</v>
      </c>
      <c r="Q194" s="5">
        <v>2.3738664330609893</v>
      </c>
      <c r="R194" s="6">
        <f>+VLOOKUP(YEAR(A194),PIB!$A$1:$C$22,3,0)</f>
        <v>99290.380999999994</v>
      </c>
      <c r="S194" s="8">
        <f t="shared" si="20"/>
        <v>0.18614418584011677</v>
      </c>
      <c r="T194" s="8">
        <f t="shared" si="21"/>
        <v>0.39119778514093934</v>
      </c>
      <c r="U194" s="8">
        <f t="shared" si="22"/>
        <v>0.1118435081641997</v>
      </c>
      <c r="V194" s="8">
        <f t="shared" si="24"/>
        <v>4.2027868474185714E-2</v>
      </c>
      <c r="W194" s="8">
        <f t="shared" si="25"/>
        <v>1.2512414430449592E-2</v>
      </c>
      <c r="X194" s="8">
        <f t="shared" si="23"/>
        <v>0.26244172015798672</v>
      </c>
      <c r="Y194" s="8">
        <f t="shared" si="26"/>
        <v>-2.3946110864845882E-2</v>
      </c>
    </row>
    <row r="195" spans="1:25">
      <c r="A195" s="4">
        <v>42339</v>
      </c>
      <c r="B195" s="2">
        <f t="shared" si="18"/>
        <v>12</v>
      </c>
      <c r="C195" s="2">
        <f t="shared" si="19"/>
        <v>2015</v>
      </c>
      <c r="D195" s="3" t="s">
        <v>77</v>
      </c>
      <c r="E195" s="5">
        <v>11753.669446999998</v>
      </c>
      <c r="F195" s="5">
        <v>86.256283999999994</v>
      </c>
      <c r="G195" s="5">
        <v>0.77738799999999997</v>
      </c>
      <c r="H195" s="5">
        <v>7200.9500000000007</v>
      </c>
      <c r="I195" s="5">
        <v>19041.653118999999</v>
      </c>
      <c r="J195" s="5">
        <v>20608.95</v>
      </c>
      <c r="K195" s="5">
        <v>39650.603118999999</v>
      </c>
      <c r="L195" s="5">
        <v>3053.4430419999999</v>
      </c>
      <c r="M195" s="5">
        <v>434.56019500000002</v>
      </c>
      <c r="N195" s="5">
        <v>1284.56</v>
      </c>
      <c r="O195" s="5">
        <v>16613.266355999996</v>
      </c>
      <c r="P195" s="5">
        <v>1.1461715421256082</v>
      </c>
      <c r="Q195" s="5">
        <v>2.3866831644867905</v>
      </c>
      <c r="R195" s="6">
        <f>+VLOOKUP(YEAR(A195),PIB!$A$1:$C$22,3,0)</f>
        <v>99290.380999999994</v>
      </c>
      <c r="S195" s="8">
        <f t="shared" si="20"/>
        <v>0.19177742020145938</v>
      </c>
      <c r="T195" s="8">
        <f t="shared" si="21"/>
        <v>0.3993398224446334</v>
      </c>
      <c r="U195" s="8">
        <f t="shared" si="22"/>
        <v>0.11837671815359435</v>
      </c>
      <c r="V195" s="8">
        <f t="shared" si="24"/>
        <v>1.8525285850987228E-2</v>
      </c>
      <c r="W195" s="8">
        <f t="shared" si="25"/>
        <v>-1.1314575983570552E-2</v>
      </c>
      <c r="X195" s="8">
        <f t="shared" si="23"/>
        <v>0.23205415907094817</v>
      </c>
      <c r="Y195" s="8">
        <f t="shared" si="26"/>
        <v>-2.3946110864845882E-2</v>
      </c>
    </row>
    <row r="196" spans="1:25">
      <c r="A196" s="4">
        <v>42370</v>
      </c>
      <c r="B196" s="2">
        <f t="shared" ref="B196:B249" si="27">+MONTH(A196)</f>
        <v>1</v>
      </c>
      <c r="C196" s="2">
        <f t="shared" ref="C196:C249" si="28">+YEAR(A196)</f>
        <v>2016</v>
      </c>
      <c r="D196" s="3" t="s">
        <v>78</v>
      </c>
      <c r="E196" s="5">
        <v>11494.346831999997</v>
      </c>
      <c r="F196" s="5">
        <v>84.886662000000001</v>
      </c>
      <c r="G196" s="5">
        <v>0.79337000000000002</v>
      </c>
      <c r="H196" s="5">
        <v>7261.4499999999989</v>
      </c>
      <c r="I196" s="5">
        <v>18841.476863999997</v>
      </c>
      <c r="J196" s="5">
        <v>20932.510000000002</v>
      </c>
      <c r="K196" s="5">
        <v>39773.986863999999</v>
      </c>
      <c r="L196" s="5">
        <v>3759.2975349999997</v>
      </c>
      <c r="M196" s="5">
        <v>702.03281000000004</v>
      </c>
      <c r="N196" s="5">
        <v>1181.1300000000001</v>
      </c>
      <c r="O196" s="5">
        <v>17222.487208999999</v>
      </c>
      <c r="P196" s="5">
        <v>1.0940044045527848</v>
      </c>
      <c r="Q196" s="5">
        <v>2.3094217682574447</v>
      </c>
      <c r="R196" s="6">
        <f>+VLOOKUP(YEAR(A196),PIB!$A$1:$C$22,3,0)</f>
        <v>99937.695999999996</v>
      </c>
      <c r="S196" s="8">
        <f t="shared" si="20"/>
        <v>0.18853223176167677</v>
      </c>
      <c r="T196" s="8">
        <f t="shared" si="21"/>
        <v>0.39798783097821266</v>
      </c>
      <c r="U196" s="8">
        <f t="shared" si="22"/>
        <v>0.11501512734494097</v>
      </c>
      <c r="V196" s="8">
        <f t="shared" si="24"/>
        <v>4.3714520124511269E-2</v>
      </c>
      <c r="W196" s="8">
        <f t="shared" si="25"/>
        <v>1.6873469591756285E-2</v>
      </c>
      <c r="X196" s="8">
        <f t="shared" si="23"/>
        <v>0.24029087104052893</v>
      </c>
      <c r="Y196" s="8">
        <f t="shared" si="26"/>
        <v>6.5194129932888423E-3</v>
      </c>
    </row>
    <row r="197" spans="1:25">
      <c r="A197" s="4">
        <v>42401</v>
      </c>
      <c r="B197" s="2">
        <f t="shared" si="27"/>
        <v>2</v>
      </c>
      <c r="C197" s="2">
        <f t="shared" si="28"/>
        <v>2016</v>
      </c>
      <c r="D197" s="3" t="s">
        <v>78</v>
      </c>
      <c r="E197" s="5">
        <v>11504.226636999998</v>
      </c>
      <c r="F197" s="5">
        <v>83.982169000000013</v>
      </c>
      <c r="G197" s="5">
        <v>0.802315</v>
      </c>
      <c r="H197" s="5">
        <v>7661.47</v>
      </c>
      <c r="I197" s="5">
        <v>19250.481121000001</v>
      </c>
      <c r="J197" s="5">
        <v>20690.550000000003</v>
      </c>
      <c r="K197" s="5">
        <v>39941.031121000007</v>
      </c>
      <c r="L197" s="5">
        <v>3907.9702179999999</v>
      </c>
      <c r="M197" s="5">
        <v>568.15900499999998</v>
      </c>
      <c r="N197" s="5">
        <v>1216.98</v>
      </c>
      <c r="O197" s="5">
        <v>17282.120343999999</v>
      </c>
      <c r="P197" s="5">
        <v>1.1138957915938468</v>
      </c>
      <c r="Q197" s="5">
        <v>2.3111186779153936</v>
      </c>
      <c r="R197" s="6">
        <f>+VLOOKUP(YEAR(A197),PIB!$A$1:$C$22,3,0)</f>
        <v>99937.695999999996</v>
      </c>
      <c r="S197" s="8">
        <f t="shared" ref="S197:S249" si="29">+I197/R197</f>
        <v>0.1926248241804574</v>
      </c>
      <c r="T197" s="8">
        <f t="shared" ref="T197:T249" si="30">+K197/R197</f>
        <v>0.39965931494958629</v>
      </c>
      <c r="U197" s="8">
        <f t="shared" ref="U197:U249" si="31">+E197/R197</f>
        <v>0.11511398698845327</v>
      </c>
      <c r="V197" s="8">
        <f t="shared" si="24"/>
        <v>7.8584894629819324E-2</v>
      </c>
      <c r="W197" s="8">
        <f t="shared" si="25"/>
        <v>2.2606751766932165E-2</v>
      </c>
      <c r="X197" s="8">
        <f t="shared" si="23"/>
        <v>0.23248217458511666</v>
      </c>
      <c r="Y197" s="8">
        <f t="shared" si="26"/>
        <v>6.5194129932888423E-3</v>
      </c>
    </row>
    <row r="198" spans="1:25">
      <c r="A198" s="4">
        <v>42430</v>
      </c>
      <c r="B198" s="2">
        <f t="shared" si="27"/>
        <v>3</v>
      </c>
      <c r="C198" s="2">
        <f t="shared" si="28"/>
        <v>2016</v>
      </c>
      <c r="D198" s="3" t="s">
        <v>78</v>
      </c>
      <c r="E198" s="5">
        <v>11563.483683999999</v>
      </c>
      <c r="F198" s="5">
        <v>83.351992999999993</v>
      </c>
      <c r="G198" s="5">
        <v>0.799597</v>
      </c>
      <c r="H198" s="5">
        <v>7886.4400000000005</v>
      </c>
      <c r="I198" s="5">
        <v>19534.075273999999</v>
      </c>
      <c r="J198" s="5">
        <v>20860.77</v>
      </c>
      <c r="K198" s="5">
        <v>40394.845273999999</v>
      </c>
      <c r="L198" s="5">
        <v>3930.8526840000009</v>
      </c>
      <c r="M198" s="5">
        <v>484.84195799999998</v>
      </c>
      <c r="N198" s="5">
        <v>1277.52</v>
      </c>
      <c r="O198" s="5">
        <v>17340.849916000003</v>
      </c>
      <c r="P198" s="5">
        <v>1.1264773854006058</v>
      </c>
      <c r="Q198" s="5">
        <v>2.329461674005298</v>
      </c>
      <c r="R198" s="6">
        <f>+VLOOKUP(YEAR(A198),PIB!$A$1:$C$22,3,0)</f>
        <v>99937.695999999996</v>
      </c>
      <c r="S198" s="8">
        <f t="shared" si="29"/>
        <v>0.19546253371700703</v>
      </c>
      <c r="T198" s="8">
        <f t="shared" si="30"/>
        <v>0.40420028568599381</v>
      </c>
      <c r="U198" s="8">
        <f t="shared" si="31"/>
        <v>0.11570692688372564</v>
      </c>
      <c r="V198" s="8">
        <f t="shared" si="24"/>
        <v>6.8430123659514397E-2</v>
      </c>
      <c r="W198" s="8">
        <f t="shared" si="25"/>
        <v>2.1080569246969549E-2</v>
      </c>
      <c r="X198" s="8">
        <f t="shared" si="23"/>
        <v>0.22027820415258792</v>
      </c>
      <c r="Y198" s="8">
        <f t="shared" si="26"/>
        <v>6.5194129932888423E-3</v>
      </c>
    </row>
    <row r="199" spans="1:25">
      <c r="A199" s="4">
        <v>42461</v>
      </c>
      <c r="B199" s="2">
        <f t="shared" si="27"/>
        <v>4</v>
      </c>
      <c r="C199" s="2">
        <f t="shared" si="28"/>
        <v>2016</v>
      </c>
      <c r="D199" s="3" t="s">
        <v>75</v>
      </c>
      <c r="E199" s="5">
        <v>12036.926019999999</v>
      </c>
      <c r="F199" s="5">
        <v>83.903732000000005</v>
      </c>
      <c r="G199" s="5">
        <v>0.79361800000000005</v>
      </c>
      <c r="H199" s="5">
        <v>7429.42</v>
      </c>
      <c r="I199" s="5">
        <v>19551.043369999999</v>
      </c>
      <c r="J199" s="5">
        <v>20995.61</v>
      </c>
      <c r="K199" s="5">
        <v>40546.65337</v>
      </c>
      <c r="L199" s="5">
        <v>3710.2874189999998</v>
      </c>
      <c r="M199" s="5">
        <v>241.675622</v>
      </c>
      <c r="N199" s="5">
        <v>1215.52</v>
      </c>
      <c r="O199" s="5">
        <v>17289.106411000001</v>
      </c>
      <c r="P199" s="5">
        <v>1.1308301831933238</v>
      </c>
      <c r="Q199" s="5">
        <v>2.3452139402764418</v>
      </c>
      <c r="R199" s="6">
        <f>+VLOOKUP(YEAR(A199),PIB!$A$1:$C$22,3,0)</f>
        <v>99937.695999999996</v>
      </c>
      <c r="S199" s="8">
        <f t="shared" si="29"/>
        <v>0.19563232046093998</v>
      </c>
      <c r="T199" s="8">
        <f t="shared" si="30"/>
        <v>0.40571931306080944</v>
      </c>
      <c r="U199" s="8">
        <f t="shared" si="31"/>
        <v>0.12044430181780456</v>
      </c>
      <c r="V199" s="8">
        <f t="shared" si="24"/>
        <v>7.5851300474217842E-2</v>
      </c>
      <c r="W199" s="8">
        <f t="shared" si="25"/>
        <v>2.5223523944740478E-2</v>
      </c>
      <c r="X199" s="8">
        <f t="shared" si="23"/>
        <v>0.18600155688111375</v>
      </c>
      <c r="Y199" s="8">
        <f t="shared" si="26"/>
        <v>6.5194129932888423E-3</v>
      </c>
    </row>
    <row r="200" spans="1:25">
      <c r="A200" s="4">
        <v>42491</v>
      </c>
      <c r="B200" s="2">
        <f t="shared" si="27"/>
        <v>5</v>
      </c>
      <c r="C200" s="2">
        <f t="shared" si="28"/>
        <v>2016</v>
      </c>
      <c r="D200" s="3" t="s">
        <v>75</v>
      </c>
      <c r="E200" s="5">
        <v>12019.260186</v>
      </c>
      <c r="F200" s="5">
        <v>83.798086999999995</v>
      </c>
      <c r="G200" s="5">
        <v>0.917902</v>
      </c>
      <c r="H200" s="5">
        <v>7763.43</v>
      </c>
      <c r="I200" s="5">
        <v>19867.406175</v>
      </c>
      <c r="J200" s="5">
        <v>20779.320000000003</v>
      </c>
      <c r="K200" s="5">
        <v>40646.726175000003</v>
      </c>
      <c r="L200" s="5">
        <v>3696.0563369999995</v>
      </c>
      <c r="M200" s="5">
        <v>373.49145600000003</v>
      </c>
      <c r="N200" s="5">
        <v>1351.37</v>
      </c>
      <c r="O200" s="5">
        <v>17524.893968</v>
      </c>
      <c r="P200" s="5">
        <v>1.1336676964367012</v>
      </c>
      <c r="Q200" s="5">
        <v>2.3193707333818891</v>
      </c>
      <c r="R200" s="6">
        <f>+VLOOKUP(YEAR(A200),PIB!$A$1:$C$22,3,0)</f>
        <v>99937.695999999996</v>
      </c>
      <c r="S200" s="8">
        <f t="shared" si="29"/>
        <v>0.19879792080657935</v>
      </c>
      <c r="T200" s="8">
        <f t="shared" si="30"/>
        <v>0.40672066499311738</v>
      </c>
      <c r="U200" s="8">
        <f t="shared" si="31"/>
        <v>0.12026753334397464</v>
      </c>
      <c r="V200" s="8">
        <f t="shared" si="24"/>
        <v>9.4144475986129184E-2</v>
      </c>
      <c r="W200" s="8">
        <f t="shared" si="25"/>
        <v>2.729694601865118E-2</v>
      </c>
      <c r="X200" s="8">
        <f t="shared" si="23"/>
        <v>0.1942293693856616</v>
      </c>
      <c r="Y200" s="8">
        <f t="shared" si="26"/>
        <v>6.5194129932888423E-3</v>
      </c>
    </row>
    <row r="201" spans="1:25">
      <c r="A201" s="4">
        <v>42522</v>
      </c>
      <c r="B201" s="2">
        <f t="shared" si="27"/>
        <v>6</v>
      </c>
      <c r="C201" s="2">
        <f t="shared" si="28"/>
        <v>2016</v>
      </c>
      <c r="D201" s="3" t="s">
        <v>75</v>
      </c>
      <c r="E201" s="5">
        <v>12033.689038999999</v>
      </c>
      <c r="F201" s="5">
        <v>83.429237000000001</v>
      </c>
      <c r="G201" s="5">
        <v>1.0600639999999999</v>
      </c>
      <c r="H201" s="5">
        <v>8098.41</v>
      </c>
      <c r="I201" s="5">
        <v>20216.588339999998</v>
      </c>
      <c r="J201" s="5">
        <v>21115</v>
      </c>
      <c r="K201" s="5">
        <v>41331.588340000002</v>
      </c>
      <c r="L201" s="5">
        <v>4401.4766339999996</v>
      </c>
      <c r="M201" s="5">
        <v>341.32860299999999</v>
      </c>
      <c r="N201" s="5">
        <v>1311.6</v>
      </c>
      <c r="O201" s="5">
        <v>18172.583577000001</v>
      </c>
      <c r="P201" s="5">
        <v>1.1124773895984155</v>
      </c>
      <c r="Q201" s="5">
        <v>2.2743925300919252</v>
      </c>
      <c r="R201" s="6">
        <f>+VLOOKUP(YEAR(A201),PIB!$A$1:$C$22,3,0)</f>
        <v>99937.695999999996</v>
      </c>
      <c r="S201" s="8">
        <f t="shared" si="29"/>
        <v>0.20229191935743646</v>
      </c>
      <c r="T201" s="8">
        <f t="shared" si="30"/>
        <v>0.41357355626849757</v>
      </c>
      <c r="U201" s="8">
        <f t="shared" si="31"/>
        <v>0.12041191182754503</v>
      </c>
      <c r="V201" s="8">
        <f t="shared" si="24"/>
        <v>0.10595735836115105</v>
      </c>
      <c r="W201" s="8">
        <f t="shared" si="25"/>
        <v>5.1273375982027858E-2</v>
      </c>
      <c r="X201" s="8">
        <f t="shared" si="23"/>
        <v>0.17950732851353823</v>
      </c>
      <c r="Y201" s="8">
        <f t="shared" si="26"/>
        <v>6.5194129932888423E-3</v>
      </c>
    </row>
    <row r="202" spans="1:25">
      <c r="A202" s="4">
        <v>42552</v>
      </c>
      <c r="B202" s="2">
        <f t="shared" si="27"/>
        <v>7</v>
      </c>
      <c r="C202" s="2">
        <f t="shared" si="28"/>
        <v>2016</v>
      </c>
      <c r="D202" s="3" t="s">
        <v>76</v>
      </c>
      <c r="E202" s="5">
        <v>12161.622423999999</v>
      </c>
      <c r="F202" s="5">
        <v>84.074710999999994</v>
      </c>
      <c r="G202" s="5">
        <v>1.5436639999999999</v>
      </c>
      <c r="H202" s="5">
        <v>8006.08</v>
      </c>
      <c r="I202" s="5">
        <v>20253.320798999997</v>
      </c>
      <c r="J202" s="5">
        <v>21371.14</v>
      </c>
      <c r="K202" s="5">
        <v>41624.460798999993</v>
      </c>
      <c r="L202" s="5">
        <v>4709.33698</v>
      </c>
      <c r="M202" s="5">
        <v>329.63521800000001</v>
      </c>
      <c r="N202" s="5">
        <v>1254.1600000000001</v>
      </c>
      <c r="O202" s="5">
        <v>18540.372996999999</v>
      </c>
      <c r="P202" s="5">
        <v>1.0923901478291278</v>
      </c>
      <c r="Q202" s="5">
        <v>2.2450713804805984</v>
      </c>
      <c r="R202" s="6">
        <f>+VLOOKUP(YEAR(A202),PIB!$A$1:$C$22,3,0)</f>
        <v>99937.695999999996</v>
      </c>
      <c r="S202" s="8">
        <f t="shared" si="29"/>
        <v>0.20265947294802553</v>
      </c>
      <c r="T202" s="8">
        <f t="shared" si="30"/>
        <v>0.41650410670864368</v>
      </c>
      <c r="U202" s="8">
        <f t="shared" si="31"/>
        <v>0.12169204325062687</v>
      </c>
      <c r="V202" s="8">
        <f t="shared" si="24"/>
        <v>8.8778436806795868E-2</v>
      </c>
      <c r="W202" s="8">
        <f t="shared" si="25"/>
        <v>4.7898201122550166E-2</v>
      </c>
      <c r="X202" s="8">
        <f t="shared" si="23"/>
        <v>0.14972470736103416</v>
      </c>
      <c r="Y202" s="8">
        <f t="shared" si="26"/>
        <v>6.5194129932888423E-3</v>
      </c>
    </row>
    <row r="203" spans="1:25">
      <c r="A203" s="4">
        <v>42583</v>
      </c>
      <c r="B203" s="2">
        <f t="shared" si="27"/>
        <v>8</v>
      </c>
      <c r="C203" s="2">
        <f t="shared" si="28"/>
        <v>2016</v>
      </c>
      <c r="D203" s="3" t="s">
        <v>76</v>
      </c>
      <c r="E203" s="5">
        <v>12291.671445999998</v>
      </c>
      <c r="F203" s="5">
        <v>84.970832000000001</v>
      </c>
      <c r="G203" s="5">
        <v>1.5873839999999999</v>
      </c>
      <c r="H203" s="5">
        <v>8253.2200000000012</v>
      </c>
      <c r="I203" s="5">
        <v>20631.449661999999</v>
      </c>
      <c r="J203" s="5">
        <v>22072.880000000001</v>
      </c>
      <c r="K203" s="5">
        <v>42704.329662000004</v>
      </c>
      <c r="L203" s="5">
        <v>4771.829663999999</v>
      </c>
      <c r="M203" s="5">
        <v>320.73619600000001</v>
      </c>
      <c r="N203" s="5">
        <v>1283.01</v>
      </c>
      <c r="O203" s="5">
        <v>18753.805521999995</v>
      </c>
      <c r="P203" s="5">
        <v>1.1001207001852158</v>
      </c>
      <c r="Q203" s="5">
        <v>2.2771020853289627</v>
      </c>
      <c r="R203" s="6">
        <f>+VLOOKUP(YEAR(A203),PIB!$A$1:$C$22,3,0)</f>
        <v>99937.695999999996</v>
      </c>
      <c r="S203" s="8">
        <f t="shared" si="29"/>
        <v>0.2064431189408249</v>
      </c>
      <c r="T203" s="8">
        <f t="shared" si="30"/>
        <v>0.42730952754804358</v>
      </c>
      <c r="U203" s="8">
        <f t="shared" si="31"/>
        <v>0.12299334423319104</v>
      </c>
      <c r="V203" s="8">
        <f t="shared" si="24"/>
        <v>9.9043618417061996E-2</v>
      </c>
      <c r="W203" s="8">
        <f t="shared" si="25"/>
        <v>8.0011783325196095E-2</v>
      </c>
      <c r="X203" s="8">
        <f t="shared" si="23"/>
        <v>0.13421028593048501</v>
      </c>
      <c r="Y203" s="8">
        <f t="shared" si="26"/>
        <v>6.5194129932888423E-3</v>
      </c>
    </row>
    <row r="204" spans="1:25">
      <c r="A204" s="4">
        <v>42614</v>
      </c>
      <c r="B204" s="2">
        <f t="shared" si="27"/>
        <v>9</v>
      </c>
      <c r="C204" s="2">
        <f t="shared" si="28"/>
        <v>2016</v>
      </c>
      <c r="D204" s="3" t="s">
        <v>76</v>
      </c>
      <c r="E204" s="5">
        <v>12367.708337999997</v>
      </c>
      <c r="F204" s="5">
        <v>85.222752999999997</v>
      </c>
      <c r="G204" s="5">
        <v>2.898244</v>
      </c>
      <c r="H204" s="5">
        <v>8338.7099999999991</v>
      </c>
      <c r="I204" s="5">
        <v>20794.539334999998</v>
      </c>
      <c r="J204" s="5">
        <v>22462.910000000003</v>
      </c>
      <c r="K204" s="5">
        <v>43257.449334999998</v>
      </c>
      <c r="L204" s="5">
        <v>4878.6648139999998</v>
      </c>
      <c r="M204" s="5">
        <v>440.809304</v>
      </c>
      <c r="N204" s="5">
        <v>1266.6400000000001</v>
      </c>
      <c r="O204" s="5">
        <v>19041.943452999993</v>
      </c>
      <c r="P204" s="5">
        <v>1.0920387084609207</v>
      </c>
      <c r="Q204" s="5">
        <v>2.2716929835323576</v>
      </c>
      <c r="R204" s="6">
        <f>+VLOOKUP(YEAR(A204),PIB!$A$1:$C$22,3,0)</f>
        <v>99937.695999999996</v>
      </c>
      <c r="S204" s="8">
        <f t="shared" si="29"/>
        <v>0.20807503241819783</v>
      </c>
      <c r="T204" s="8">
        <f t="shared" si="30"/>
        <v>0.43284417258328628</v>
      </c>
      <c r="U204" s="8">
        <f t="shared" si="31"/>
        <v>0.12375418718878607</v>
      </c>
      <c r="V204" s="8">
        <f t="shared" si="24"/>
        <v>0.12834078123477632</v>
      </c>
      <c r="W204" s="8">
        <f t="shared" si="25"/>
        <v>0.10904116632825489</v>
      </c>
      <c r="X204" s="8">
        <f t="shared" si="23"/>
        <v>0.14084096396314361</v>
      </c>
      <c r="Y204" s="8">
        <f t="shared" si="26"/>
        <v>6.5194129932888423E-3</v>
      </c>
    </row>
    <row r="205" spans="1:25">
      <c r="A205" s="4">
        <v>42644</v>
      </c>
      <c r="B205" s="2">
        <f t="shared" si="27"/>
        <v>10</v>
      </c>
      <c r="C205" s="2">
        <f t="shared" si="28"/>
        <v>2016</v>
      </c>
      <c r="D205" s="3" t="s">
        <v>77</v>
      </c>
      <c r="E205" s="5">
        <v>12379.556325999996</v>
      </c>
      <c r="F205" s="5">
        <v>86.077059999999989</v>
      </c>
      <c r="G205" s="5">
        <v>3.0475430000000001</v>
      </c>
      <c r="H205" s="5">
        <v>8336.4</v>
      </c>
      <c r="I205" s="5">
        <v>20805.080928999996</v>
      </c>
      <c r="J205" s="5">
        <v>22812.649999999998</v>
      </c>
      <c r="K205" s="5">
        <v>43617.730928999998</v>
      </c>
      <c r="L205" s="5">
        <v>5152.5447360000007</v>
      </c>
      <c r="M205" s="5">
        <v>528.02731600000004</v>
      </c>
      <c r="N205" s="5">
        <v>1400.43</v>
      </c>
      <c r="O205" s="5">
        <v>19549.682980999998</v>
      </c>
      <c r="P205" s="5">
        <v>1.0642157701084001</v>
      </c>
      <c r="Q205" s="5">
        <v>2.2311221604663012</v>
      </c>
      <c r="R205" s="6">
        <f>+VLOOKUP(YEAR(A205),PIB!$A$1:$C$22,3,0)</f>
        <v>99937.695999999996</v>
      </c>
      <c r="S205" s="8">
        <f t="shared" si="29"/>
        <v>0.2081805140774908</v>
      </c>
      <c r="T205" s="8">
        <f t="shared" si="30"/>
        <v>0.43644923462113833</v>
      </c>
      <c r="U205" s="8">
        <f t="shared" si="31"/>
        <v>0.12387274093251056</v>
      </c>
      <c r="V205" s="8">
        <f t="shared" si="24"/>
        <v>0.12850025049912284</v>
      </c>
      <c r="W205" s="8">
        <f t="shared" si="25"/>
        <v>0.11687825754486059</v>
      </c>
      <c r="X205" s="8">
        <f t="shared" si="23"/>
        <v>0.11463527321161493</v>
      </c>
      <c r="Y205" s="8">
        <f t="shared" si="26"/>
        <v>6.5194129932888423E-3</v>
      </c>
    </row>
    <row r="206" spans="1:25">
      <c r="A206" s="4">
        <v>42675</v>
      </c>
      <c r="B206" s="2">
        <f t="shared" si="27"/>
        <v>11</v>
      </c>
      <c r="C206" s="2">
        <f t="shared" si="28"/>
        <v>2016</v>
      </c>
      <c r="D206" s="3" t="s">
        <v>77</v>
      </c>
      <c r="E206" s="5">
        <v>12414.640274999998</v>
      </c>
      <c r="F206" s="5">
        <v>86.027585999999999</v>
      </c>
      <c r="G206" s="5">
        <v>3.7741370000000001</v>
      </c>
      <c r="H206" s="5">
        <v>8635.59</v>
      </c>
      <c r="I206" s="5">
        <v>21140.031997999999</v>
      </c>
      <c r="J206" s="5">
        <v>22861.360000000001</v>
      </c>
      <c r="K206" s="5">
        <v>44001.391997999999</v>
      </c>
      <c r="L206" s="5">
        <v>5068.8145059999997</v>
      </c>
      <c r="M206" s="5">
        <v>730.30836699999998</v>
      </c>
      <c r="N206" s="5">
        <v>1405.48</v>
      </c>
      <c r="O206" s="5">
        <v>19709.044870999998</v>
      </c>
      <c r="P206" s="5">
        <v>1.0726056050085695</v>
      </c>
      <c r="Q206" s="5">
        <v>2.232548166894881</v>
      </c>
      <c r="R206" s="6">
        <f>+VLOOKUP(YEAR(A206),PIB!$A$1:$C$22,3,0)</f>
        <v>99937.695999999996</v>
      </c>
      <c r="S206" s="8">
        <f t="shared" si="29"/>
        <v>0.2115321129476509</v>
      </c>
      <c r="T206" s="8">
        <f t="shared" si="30"/>
        <v>0.44028823716328219</v>
      </c>
      <c r="U206" s="8">
        <f t="shared" si="31"/>
        <v>0.1242237991458198</v>
      </c>
      <c r="V206" s="8">
        <f t="shared" si="24"/>
        <v>0.14379709037043797</v>
      </c>
      <c r="W206" s="8">
        <f t="shared" si="25"/>
        <v>0.13282506918534098</v>
      </c>
      <c r="X206" s="8">
        <f t="shared" si="23"/>
        <v>0.11793404416895004</v>
      </c>
      <c r="Y206" s="8">
        <f t="shared" si="26"/>
        <v>6.5194129932888423E-3</v>
      </c>
    </row>
    <row r="207" spans="1:25">
      <c r="A207" s="4">
        <v>42705</v>
      </c>
      <c r="B207" s="2">
        <f t="shared" si="27"/>
        <v>12</v>
      </c>
      <c r="C207" s="2">
        <f t="shared" si="28"/>
        <v>2016</v>
      </c>
      <c r="D207" s="3" t="s">
        <v>77</v>
      </c>
      <c r="E207" s="5">
        <v>13261.119466999997</v>
      </c>
      <c r="F207" s="5">
        <v>88.194712999999993</v>
      </c>
      <c r="G207" s="5">
        <v>4.1267149999999999</v>
      </c>
      <c r="H207" s="5">
        <v>9281.3599999999988</v>
      </c>
      <c r="I207" s="5">
        <v>22634.800894999993</v>
      </c>
      <c r="J207" s="5">
        <v>23553.47</v>
      </c>
      <c r="K207" s="5">
        <v>46188.270894999994</v>
      </c>
      <c r="L207" s="5">
        <v>6044.0527970000003</v>
      </c>
      <c r="M207" s="5">
        <v>357.68917499999998</v>
      </c>
      <c r="N207" s="5">
        <v>1527.52</v>
      </c>
      <c r="O207" s="5">
        <v>21282.702866999996</v>
      </c>
      <c r="P207" s="5">
        <v>1.06353037189165</v>
      </c>
      <c r="Q207" s="5">
        <v>2.1702258018466938</v>
      </c>
      <c r="R207" s="6">
        <f>+VLOOKUP(YEAR(A207),PIB!$A$1:$C$22,3,0)</f>
        <v>99937.695999999996</v>
      </c>
      <c r="S207" s="8">
        <f t="shared" si="29"/>
        <v>0.22648912073178068</v>
      </c>
      <c r="T207" s="8">
        <f t="shared" si="30"/>
        <v>0.46217065975785548</v>
      </c>
      <c r="U207" s="8">
        <f t="shared" si="31"/>
        <v>0.13269386825767923</v>
      </c>
      <c r="V207" s="8">
        <f t="shared" si="24"/>
        <v>0.1886993610032055</v>
      </c>
      <c r="W207" s="8">
        <f t="shared" si="25"/>
        <v>0.16488192515960076</v>
      </c>
      <c r="X207" s="8">
        <f t="shared" si="23"/>
        <v>0.12825356598613213</v>
      </c>
      <c r="Y207" s="8">
        <f t="shared" si="26"/>
        <v>6.5194129932888423E-3</v>
      </c>
    </row>
    <row r="208" spans="1:25">
      <c r="A208" s="4">
        <v>42736</v>
      </c>
      <c r="B208" s="2">
        <f t="shared" si="27"/>
        <v>1</v>
      </c>
      <c r="C208" s="2">
        <f t="shared" si="28"/>
        <v>2017</v>
      </c>
      <c r="D208" s="3" t="s">
        <v>78</v>
      </c>
      <c r="E208" s="5">
        <v>12979.480721999997</v>
      </c>
      <c r="F208" s="5">
        <v>89.163979999999995</v>
      </c>
      <c r="G208" s="5">
        <v>4.9713209999999997</v>
      </c>
      <c r="H208" s="5">
        <v>8838.57</v>
      </c>
      <c r="I208" s="5">
        <v>21912.186022999998</v>
      </c>
      <c r="J208" s="5">
        <v>23345.29</v>
      </c>
      <c r="K208" s="5">
        <v>45257.476022999996</v>
      </c>
      <c r="L208" s="5">
        <v>5336.2845029999999</v>
      </c>
      <c r="M208" s="5">
        <v>525.81592000000001</v>
      </c>
      <c r="N208" s="5">
        <v>1528.2</v>
      </c>
      <c r="O208" s="5">
        <v>20463.916445999999</v>
      </c>
      <c r="P208" s="5">
        <v>1.0707718671947122</v>
      </c>
      <c r="Q208" s="5">
        <v>2.2115745117717336</v>
      </c>
      <c r="R208" s="6">
        <f>+VLOOKUP(YEAR(A208),PIB!$A$1:$C$22,3,0)</f>
        <v>104295.86199999999</v>
      </c>
      <c r="S208" s="8">
        <f t="shared" si="29"/>
        <v>0.21009640845578323</v>
      </c>
      <c r="T208" s="8">
        <f t="shared" si="30"/>
        <v>0.43393357277204342</v>
      </c>
      <c r="U208" s="8">
        <f t="shared" si="31"/>
        <v>0.124448664339147</v>
      </c>
      <c r="V208" s="8">
        <f t="shared" si="24"/>
        <v>0.16297603320401799</v>
      </c>
      <c r="W208" s="8">
        <f t="shared" si="25"/>
        <v>0.13786621838413637</v>
      </c>
      <c r="X208" s="8">
        <f t="shared" ref="X208:X249" si="32">+E208/E196-1</f>
        <v>0.12920559225387396</v>
      </c>
      <c r="Y208" s="8">
        <f t="shared" si="26"/>
        <v>4.3608830045471558E-2</v>
      </c>
    </row>
    <row r="209" spans="1:25">
      <c r="A209" s="4">
        <v>42767</v>
      </c>
      <c r="B209" s="2">
        <f t="shared" si="27"/>
        <v>2</v>
      </c>
      <c r="C209" s="2">
        <f t="shared" si="28"/>
        <v>2017</v>
      </c>
      <c r="D209" s="3" t="s">
        <v>78</v>
      </c>
      <c r="E209" s="5">
        <v>13147.254182999997</v>
      </c>
      <c r="F209" s="5">
        <v>89.385706999999996</v>
      </c>
      <c r="G209" s="5">
        <v>6.1431480000000001</v>
      </c>
      <c r="H209" s="5">
        <v>8950.74</v>
      </c>
      <c r="I209" s="5">
        <v>22193.523037999996</v>
      </c>
      <c r="J209" s="5">
        <v>23786.560000000001</v>
      </c>
      <c r="K209" s="5">
        <v>45980.083037999997</v>
      </c>
      <c r="L209" s="5">
        <v>5418.7928460000003</v>
      </c>
      <c r="M209" s="5">
        <v>580.77045899999996</v>
      </c>
      <c r="N209" s="5">
        <v>1527.28</v>
      </c>
      <c r="O209" s="5">
        <v>20769.626342999993</v>
      </c>
      <c r="P209" s="5">
        <v>1.0685566832780264</v>
      </c>
      <c r="Q209" s="5">
        <v>2.2138136853625539</v>
      </c>
      <c r="R209" s="6">
        <f>+VLOOKUP(YEAR(A209),PIB!$A$1:$C$22,3,0)</f>
        <v>104295.86199999999</v>
      </c>
      <c r="S209" s="8">
        <f t="shared" si="29"/>
        <v>0.21279389817018815</v>
      </c>
      <c r="T209" s="8">
        <f t="shared" si="30"/>
        <v>0.44086200695095651</v>
      </c>
      <c r="U209" s="8">
        <f t="shared" si="31"/>
        <v>0.12605729442075084</v>
      </c>
      <c r="V209" s="8">
        <f t="shared" ref="V209:V249" si="33">+I209/I197-1</f>
        <v>0.15288147337728009</v>
      </c>
      <c r="W209" s="8">
        <f t="shared" ref="W209:W249" si="34">+K209/K197-1</f>
        <v>0.15119919910692547</v>
      </c>
      <c r="X209" s="8">
        <f t="shared" si="32"/>
        <v>0.14281946956049008</v>
      </c>
      <c r="Y209" s="8">
        <f t="shared" si="26"/>
        <v>4.3608830045471558E-2</v>
      </c>
    </row>
    <row r="210" spans="1:25">
      <c r="A210" s="4">
        <v>42795</v>
      </c>
      <c r="B210" s="2">
        <f t="shared" si="27"/>
        <v>3</v>
      </c>
      <c r="C210" s="2">
        <f t="shared" si="28"/>
        <v>2017</v>
      </c>
      <c r="D210" s="3" t="s">
        <v>78</v>
      </c>
      <c r="E210" s="5">
        <v>13301.037601999999</v>
      </c>
      <c r="F210" s="5">
        <v>87.755964000000006</v>
      </c>
      <c r="G210" s="5">
        <v>7.468235</v>
      </c>
      <c r="H210" s="5">
        <v>9636.68</v>
      </c>
      <c r="I210" s="5">
        <v>23032.941801000001</v>
      </c>
      <c r="J210" s="5">
        <v>24042.99</v>
      </c>
      <c r="K210" s="5">
        <v>47075.931800999999</v>
      </c>
      <c r="L210" s="5">
        <v>5626.9882940000016</v>
      </c>
      <c r="M210" s="5">
        <v>503.67703999999998</v>
      </c>
      <c r="N210" s="5">
        <v>1477.85</v>
      </c>
      <c r="O210" s="5">
        <v>21004.777134999997</v>
      </c>
      <c r="P210" s="5">
        <v>1.0965573047009625</v>
      </c>
      <c r="Q210" s="5">
        <v>2.241201203823199</v>
      </c>
      <c r="R210" s="6">
        <f>+VLOOKUP(YEAR(A210),PIB!$A$1:$C$22,3,0)</f>
        <v>104295.86199999999</v>
      </c>
      <c r="S210" s="8">
        <f t="shared" si="29"/>
        <v>0.22084233601712791</v>
      </c>
      <c r="T210" s="8">
        <f t="shared" si="30"/>
        <v>0.45136912335985108</v>
      </c>
      <c r="U210" s="8">
        <f t="shared" si="31"/>
        <v>0.12753178646723298</v>
      </c>
      <c r="V210" s="8">
        <f t="shared" si="33"/>
        <v>0.17911605632323013</v>
      </c>
      <c r="W210" s="8">
        <f t="shared" si="34"/>
        <v>0.16539453194292242</v>
      </c>
      <c r="X210" s="8">
        <f t="shared" si="32"/>
        <v>0.15026214984020725</v>
      </c>
      <c r="Y210" s="8">
        <f t="shared" si="26"/>
        <v>4.3608830045471558E-2</v>
      </c>
    </row>
    <row r="211" spans="1:25">
      <c r="A211" s="4">
        <v>42826</v>
      </c>
      <c r="B211" s="2">
        <f t="shared" si="27"/>
        <v>4</v>
      </c>
      <c r="C211" s="2">
        <f t="shared" si="28"/>
        <v>2017</v>
      </c>
      <c r="D211" s="3" t="s">
        <v>75</v>
      </c>
      <c r="E211" s="5">
        <v>13582.728319</v>
      </c>
      <c r="F211" s="5">
        <v>87.377240999999998</v>
      </c>
      <c r="G211" s="5">
        <v>8.6325749999999992</v>
      </c>
      <c r="H211" s="5">
        <v>9163.56</v>
      </c>
      <c r="I211" s="5">
        <v>22842.298135000001</v>
      </c>
      <c r="J211" s="5">
        <v>24468.489999999998</v>
      </c>
      <c r="K211" s="5">
        <v>47310.788134999995</v>
      </c>
      <c r="L211" s="5">
        <v>5254.079025</v>
      </c>
      <c r="M211" s="5">
        <v>470.67432300000002</v>
      </c>
      <c r="N211" s="5">
        <v>1533.37</v>
      </c>
      <c r="O211" s="5">
        <v>20936.861482999997</v>
      </c>
      <c r="P211" s="5">
        <v>1.0910087050796582</v>
      </c>
      <c r="Q211" s="5">
        <v>2.2596886440412622</v>
      </c>
      <c r="R211" s="6">
        <f>+VLOOKUP(YEAR(A211),PIB!$A$1:$C$22,3,0)</f>
        <v>104295.86199999999</v>
      </c>
      <c r="S211" s="8">
        <f t="shared" si="29"/>
        <v>0.219014423937548</v>
      </c>
      <c r="T211" s="8">
        <f t="shared" si="30"/>
        <v>0.45362095127992708</v>
      </c>
      <c r="U211" s="8">
        <f t="shared" si="31"/>
        <v>0.13023266751465173</v>
      </c>
      <c r="V211" s="8">
        <f t="shared" si="33"/>
        <v>0.16834164308848343</v>
      </c>
      <c r="W211" s="8">
        <f t="shared" si="34"/>
        <v>0.1668235033672274</v>
      </c>
      <c r="X211" s="8">
        <f t="shared" si="32"/>
        <v>0.12842168311341018</v>
      </c>
      <c r="Y211" s="8">
        <f t="shared" si="26"/>
        <v>4.3608830045471558E-2</v>
      </c>
    </row>
    <row r="212" spans="1:25">
      <c r="A212" s="4">
        <v>42856</v>
      </c>
      <c r="B212" s="2">
        <f t="shared" si="27"/>
        <v>5</v>
      </c>
      <c r="C212" s="2">
        <f t="shared" si="28"/>
        <v>2017</v>
      </c>
      <c r="D212" s="3" t="s">
        <v>75</v>
      </c>
      <c r="E212" s="5">
        <v>13642.394549000001</v>
      </c>
      <c r="F212" s="5">
        <v>88.017850999999993</v>
      </c>
      <c r="G212" s="5">
        <v>9.8190159999999995</v>
      </c>
      <c r="H212" s="5">
        <v>8963.52</v>
      </c>
      <c r="I212" s="5">
        <v>22703.751416000003</v>
      </c>
      <c r="J212" s="5">
        <v>24425.66</v>
      </c>
      <c r="K212" s="5">
        <v>47129.411416000003</v>
      </c>
      <c r="L212" s="5">
        <v>4480.7734310000005</v>
      </c>
      <c r="M212" s="5">
        <v>584.49809300000004</v>
      </c>
      <c r="N212" s="5">
        <v>1577.56</v>
      </c>
      <c r="O212" s="5">
        <v>20383.062940000003</v>
      </c>
      <c r="P212" s="5">
        <v>1.1138537658854915</v>
      </c>
      <c r="Q212" s="5">
        <v>2.312184952513324</v>
      </c>
      <c r="R212" s="6">
        <f>+VLOOKUP(YEAR(A212),PIB!$A$1:$C$22,3,0)</f>
        <v>104295.86199999999</v>
      </c>
      <c r="S212" s="8">
        <f t="shared" si="29"/>
        <v>0.21768602301786436</v>
      </c>
      <c r="T212" s="8">
        <f t="shared" si="30"/>
        <v>0.45188189169000786</v>
      </c>
      <c r="U212" s="8">
        <f t="shared" si="31"/>
        <v>0.13080475377824674</v>
      </c>
      <c r="V212" s="8">
        <f t="shared" si="33"/>
        <v>0.14276374157835936</v>
      </c>
      <c r="W212" s="8">
        <f t="shared" si="34"/>
        <v>0.15948849639426088</v>
      </c>
      <c r="X212" s="8">
        <f t="shared" si="32"/>
        <v>0.13504444848366148</v>
      </c>
      <c r="Y212" s="8">
        <f t="shared" si="26"/>
        <v>4.3608830045471558E-2</v>
      </c>
    </row>
    <row r="213" spans="1:25">
      <c r="A213" s="4">
        <v>42887</v>
      </c>
      <c r="B213" s="2">
        <f t="shared" si="27"/>
        <v>6</v>
      </c>
      <c r="C213" s="2">
        <f t="shared" si="28"/>
        <v>2017</v>
      </c>
      <c r="D213" s="3" t="s">
        <v>75</v>
      </c>
      <c r="E213" s="5">
        <v>13730.199055999999</v>
      </c>
      <c r="F213" s="5">
        <v>86.420270000000002</v>
      </c>
      <c r="G213" s="5">
        <v>10.029009</v>
      </c>
      <c r="H213" s="5">
        <v>8998.26</v>
      </c>
      <c r="I213" s="5">
        <v>22824.908335000004</v>
      </c>
      <c r="J213" s="5">
        <v>24761.780000000002</v>
      </c>
      <c r="K213" s="5">
        <v>47586.688335000006</v>
      </c>
      <c r="L213" s="5">
        <v>4921.8030639999997</v>
      </c>
      <c r="M213" s="5">
        <v>485.93958600000002</v>
      </c>
      <c r="N213" s="5">
        <v>1509.37</v>
      </c>
      <c r="O213" s="5">
        <v>20743.760985000001</v>
      </c>
      <c r="P213" s="5">
        <v>1.1003264235210239</v>
      </c>
      <c r="Q213" s="5">
        <v>2.2940241342642911</v>
      </c>
      <c r="R213" s="6">
        <f>+VLOOKUP(YEAR(A213),PIB!$A$1:$C$22,3,0)</f>
        <v>104295.86199999999</v>
      </c>
      <c r="S213" s="8">
        <f t="shared" si="29"/>
        <v>0.2188476886551837</v>
      </c>
      <c r="T213" s="8">
        <f t="shared" si="30"/>
        <v>0.45626631222435277</v>
      </c>
      <c r="U213" s="8">
        <f t="shared" si="31"/>
        <v>0.13164663288367087</v>
      </c>
      <c r="V213" s="8">
        <f t="shared" si="33"/>
        <v>0.12901880134934807</v>
      </c>
      <c r="W213" s="8">
        <f t="shared" si="34"/>
        <v>0.15133945358074774</v>
      </c>
      <c r="X213" s="8">
        <f t="shared" si="32"/>
        <v>0.14098004456503554</v>
      </c>
      <c r="Y213" s="8">
        <f t="shared" si="26"/>
        <v>4.3608830045471558E-2</v>
      </c>
    </row>
    <row r="214" spans="1:25">
      <c r="A214" s="4">
        <v>42917</v>
      </c>
      <c r="B214" s="2">
        <f t="shared" si="27"/>
        <v>7</v>
      </c>
      <c r="C214" s="2">
        <f t="shared" si="28"/>
        <v>2017</v>
      </c>
      <c r="D214" s="3" t="s">
        <v>76</v>
      </c>
      <c r="E214" s="5">
        <v>13776.092211000001</v>
      </c>
      <c r="F214" s="5">
        <v>86.277049000000005</v>
      </c>
      <c r="G214" s="5">
        <v>10.324241000000001</v>
      </c>
      <c r="H214" s="5">
        <v>8939.61</v>
      </c>
      <c r="I214" s="5">
        <v>22812.303500999999</v>
      </c>
      <c r="J214" s="5">
        <v>24687.62</v>
      </c>
      <c r="K214" s="5">
        <v>47499.923500999997</v>
      </c>
      <c r="L214" s="5">
        <v>4696.1995339999994</v>
      </c>
      <c r="M214" s="5">
        <v>584.94443100000001</v>
      </c>
      <c r="N214" s="5">
        <v>1486.36</v>
      </c>
      <c r="O214" s="5">
        <v>20640.197465999998</v>
      </c>
      <c r="P214" s="5">
        <v>1.1052366886788776</v>
      </c>
      <c r="Q214" s="5">
        <v>2.3013308656201206</v>
      </c>
      <c r="R214" s="6">
        <f>+VLOOKUP(YEAR(A214),PIB!$A$1:$C$22,3,0)</f>
        <v>104295.86199999999</v>
      </c>
      <c r="S214" s="8">
        <f t="shared" si="29"/>
        <v>0.21872683214411709</v>
      </c>
      <c r="T214" s="8">
        <f t="shared" si="30"/>
        <v>0.45543440161604876</v>
      </c>
      <c r="U214" s="8">
        <f t="shared" si="31"/>
        <v>0.13208666141519596</v>
      </c>
      <c r="V214" s="8">
        <f t="shared" si="33"/>
        <v>0.1263487961997003</v>
      </c>
      <c r="W214" s="8">
        <f t="shared" si="34"/>
        <v>0.1411540855837623</v>
      </c>
      <c r="X214" s="8">
        <f t="shared" si="32"/>
        <v>0.13275118489240167</v>
      </c>
      <c r="Y214" s="8">
        <f t="shared" si="26"/>
        <v>4.3608830045471558E-2</v>
      </c>
    </row>
    <row r="215" spans="1:25">
      <c r="A215" s="4">
        <v>42948</v>
      </c>
      <c r="B215" s="2">
        <f t="shared" si="27"/>
        <v>8</v>
      </c>
      <c r="C215" s="2">
        <f t="shared" si="28"/>
        <v>2017</v>
      </c>
      <c r="D215" s="3" t="s">
        <v>76</v>
      </c>
      <c r="E215" s="5">
        <v>13943.50576</v>
      </c>
      <c r="F215" s="5">
        <v>85.826087000000001</v>
      </c>
      <c r="G215" s="5">
        <v>10.786659</v>
      </c>
      <c r="H215" s="5">
        <v>8952.81</v>
      </c>
      <c r="I215" s="5">
        <v>22992.928506</v>
      </c>
      <c r="J215" s="5">
        <v>24782.18</v>
      </c>
      <c r="K215" s="5">
        <v>47775.108506000004</v>
      </c>
      <c r="L215" s="5">
        <v>4415.3890950000005</v>
      </c>
      <c r="M215" s="5">
        <v>465.76088199999998</v>
      </c>
      <c r="N215" s="5">
        <v>1579.89</v>
      </c>
      <c r="O215" s="5">
        <v>20501.158482999999</v>
      </c>
      <c r="P215" s="5">
        <v>1.121542888664864</v>
      </c>
      <c r="Q215" s="5">
        <v>2.3303614059476763</v>
      </c>
      <c r="R215" s="6">
        <f>+VLOOKUP(YEAR(A215),PIB!$A$1:$C$22,3,0)</f>
        <v>104295.86199999999</v>
      </c>
      <c r="S215" s="8">
        <f t="shared" si="29"/>
        <v>0.22045868421893863</v>
      </c>
      <c r="T215" s="8">
        <f t="shared" si="30"/>
        <v>0.45807290519349664</v>
      </c>
      <c r="U215" s="8">
        <f t="shared" si="31"/>
        <v>0.13369184062163464</v>
      </c>
      <c r="V215" s="8">
        <f t="shared" si="33"/>
        <v>0.11446015101641094</v>
      </c>
      <c r="W215" s="8">
        <f t="shared" si="34"/>
        <v>0.11874156283764781</v>
      </c>
      <c r="X215" s="8">
        <f t="shared" si="32"/>
        <v>0.13438646820791389</v>
      </c>
      <c r="Y215" s="8">
        <f t="shared" si="26"/>
        <v>4.3608830045471558E-2</v>
      </c>
    </row>
    <row r="216" spans="1:25">
      <c r="A216" s="4">
        <v>42979</v>
      </c>
      <c r="B216" s="2">
        <f t="shared" si="27"/>
        <v>9</v>
      </c>
      <c r="C216" s="2">
        <f t="shared" si="28"/>
        <v>2017</v>
      </c>
      <c r="D216" s="3" t="s">
        <v>76</v>
      </c>
      <c r="E216" s="5">
        <v>13965.808891000001</v>
      </c>
      <c r="F216" s="5">
        <v>85.803218999999999</v>
      </c>
      <c r="G216" s="5">
        <v>8.5526730000000004</v>
      </c>
      <c r="H216" s="5">
        <v>8719.1700000000019</v>
      </c>
      <c r="I216" s="5">
        <v>22779.334782999998</v>
      </c>
      <c r="J216" s="5">
        <v>24879.21</v>
      </c>
      <c r="K216" s="5">
        <v>47658.544782999998</v>
      </c>
      <c r="L216" s="5">
        <v>4251.986148</v>
      </c>
      <c r="M216" s="5">
        <v>568.60775100000001</v>
      </c>
      <c r="N216" s="5">
        <v>1592.5</v>
      </c>
      <c r="O216" s="5">
        <v>20473.258681999996</v>
      </c>
      <c r="P216" s="5">
        <v>1.1126384488575576</v>
      </c>
      <c r="Q216" s="5">
        <v>2.3278436287673729</v>
      </c>
      <c r="R216" s="6">
        <f>+VLOOKUP(YEAR(A216),PIB!$A$1:$C$22,3,0)</f>
        <v>104295.86199999999</v>
      </c>
      <c r="S216" s="8">
        <f t="shared" si="29"/>
        <v>0.21841072451177401</v>
      </c>
      <c r="T216" s="8">
        <f t="shared" si="30"/>
        <v>0.45695527961598326</v>
      </c>
      <c r="U216" s="8">
        <f t="shared" si="31"/>
        <v>0.13390568545279391</v>
      </c>
      <c r="V216" s="8">
        <f t="shared" si="33"/>
        <v>9.5447916206507388E-2</v>
      </c>
      <c r="W216" s="8">
        <f t="shared" si="34"/>
        <v>0.1017419084032547</v>
      </c>
      <c r="X216" s="8">
        <f t="shared" si="32"/>
        <v>0.12921557570126496</v>
      </c>
      <c r="Y216" s="8">
        <f t="shared" si="26"/>
        <v>4.3608830045471558E-2</v>
      </c>
    </row>
    <row r="217" spans="1:25">
      <c r="A217" s="4">
        <v>43009</v>
      </c>
      <c r="B217" s="2">
        <f t="shared" si="27"/>
        <v>10</v>
      </c>
      <c r="C217" s="2">
        <f t="shared" si="28"/>
        <v>2017</v>
      </c>
      <c r="D217" s="3" t="s">
        <v>77</v>
      </c>
      <c r="E217" s="5">
        <v>14047.737407000001</v>
      </c>
      <c r="F217" s="5">
        <v>85.582611999999997</v>
      </c>
      <c r="G217" s="5">
        <v>8.8586240000000007</v>
      </c>
      <c r="H217" s="5">
        <v>9007.7900000000009</v>
      </c>
      <c r="I217" s="5">
        <v>23149.968643</v>
      </c>
      <c r="J217" s="5">
        <v>25016.58</v>
      </c>
      <c r="K217" s="5">
        <v>48166.548643000002</v>
      </c>
      <c r="L217" s="5">
        <v>4508.454976</v>
      </c>
      <c r="M217" s="5">
        <v>536.37123499999996</v>
      </c>
      <c r="N217" s="5">
        <v>1613.4</v>
      </c>
      <c r="O217" s="5">
        <v>20800.404854</v>
      </c>
      <c r="P217" s="5">
        <v>1.1129575989261655</v>
      </c>
      <c r="Q217" s="5">
        <v>2.315654381781775</v>
      </c>
      <c r="R217" s="6">
        <f>+VLOOKUP(YEAR(A217),PIB!$A$1:$C$22,3,0)</f>
        <v>104295.86199999999</v>
      </c>
      <c r="S217" s="8">
        <f t="shared" si="29"/>
        <v>0.22196440202967976</v>
      </c>
      <c r="T217" s="8">
        <f t="shared" si="30"/>
        <v>0.46182607554458877</v>
      </c>
      <c r="U217" s="8">
        <f t="shared" si="31"/>
        <v>0.13469122492127253</v>
      </c>
      <c r="V217" s="8">
        <f t="shared" si="33"/>
        <v>0.1127074545877631</v>
      </c>
      <c r="W217" s="8">
        <f t="shared" si="34"/>
        <v>0.10428827032301324</v>
      </c>
      <c r="X217" s="8">
        <f t="shared" si="32"/>
        <v>0.13475289720168959</v>
      </c>
      <c r="Y217" s="8">
        <f t="shared" si="26"/>
        <v>4.3608830045471558E-2</v>
      </c>
    </row>
    <row r="218" spans="1:25">
      <c r="A218" s="4">
        <v>43040</v>
      </c>
      <c r="B218" s="2">
        <f t="shared" si="27"/>
        <v>11</v>
      </c>
      <c r="C218" s="2">
        <f t="shared" si="28"/>
        <v>2017</v>
      </c>
      <c r="D218" s="3" t="s">
        <v>77</v>
      </c>
      <c r="E218" s="5">
        <v>14170.538186</v>
      </c>
      <c r="F218" s="5">
        <v>84.890475999999992</v>
      </c>
      <c r="G218" s="5">
        <v>10.205476000000001</v>
      </c>
      <c r="H218" s="5">
        <v>9391.369999999999</v>
      </c>
      <c r="I218" s="5">
        <v>23657.004138</v>
      </c>
      <c r="J218" s="5">
        <v>25178.51</v>
      </c>
      <c r="K218" s="5">
        <v>48835.514137999999</v>
      </c>
      <c r="L218" s="5">
        <v>4655.735079</v>
      </c>
      <c r="M218" s="5">
        <v>775.06445599999995</v>
      </c>
      <c r="N218" s="5">
        <v>1579.29</v>
      </c>
      <c r="O218" s="5">
        <v>21275.723673</v>
      </c>
      <c r="P218" s="5">
        <v>1.1119247693568219</v>
      </c>
      <c r="Q218" s="5">
        <v>2.2953632453863277</v>
      </c>
      <c r="R218" s="6">
        <f>+VLOOKUP(YEAR(A218),PIB!$A$1:$C$22,3,0)</f>
        <v>104295.86199999999</v>
      </c>
      <c r="S218" s="8">
        <f t="shared" si="29"/>
        <v>0.22682591316997794</v>
      </c>
      <c r="T218" s="8">
        <f t="shared" si="30"/>
        <v>0.46824018903070191</v>
      </c>
      <c r="U218" s="8">
        <f t="shared" si="31"/>
        <v>0.13586865206598514</v>
      </c>
      <c r="V218" s="8">
        <f t="shared" si="33"/>
        <v>0.11906188884851865</v>
      </c>
      <c r="W218" s="8">
        <f t="shared" si="34"/>
        <v>0.10986293661390811</v>
      </c>
      <c r="X218" s="8">
        <f t="shared" si="32"/>
        <v>0.1414376793934129</v>
      </c>
      <c r="Y218" s="8">
        <f t="shared" si="26"/>
        <v>4.3608830045471558E-2</v>
      </c>
    </row>
    <row r="219" spans="1:25">
      <c r="A219" s="4">
        <v>43070</v>
      </c>
      <c r="B219" s="2">
        <f t="shared" si="27"/>
        <v>12</v>
      </c>
      <c r="C219" s="2">
        <f t="shared" si="28"/>
        <v>2017</v>
      </c>
      <c r="D219" s="3" t="s">
        <v>77</v>
      </c>
      <c r="E219" s="5">
        <v>14858.680926999999</v>
      </c>
      <c r="F219" s="5">
        <v>85.315280999999999</v>
      </c>
      <c r="G219" s="5">
        <v>8.8755070000000007</v>
      </c>
      <c r="H219" s="5">
        <v>9577.6400000000012</v>
      </c>
      <c r="I219" s="5">
        <v>24530.511715000001</v>
      </c>
      <c r="J219" s="5">
        <v>26260.27</v>
      </c>
      <c r="K219" s="5">
        <v>50790.781715000005</v>
      </c>
      <c r="L219" s="5">
        <v>5244.4626639999997</v>
      </c>
      <c r="M219" s="5">
        <v>431.40571499999999</v>
      </c>
      <c r="N219" s="5">
        <v>1631.19</v>
      </c>
      <c r="O219" s="5">
        <v>22259.930093999999</v>
      </c>
      <c r="P219" s="5">
        <v>1.1020030885726824</v>
      </c>
      <c r="Q219" s="5">
        <v>2.2817134420691771</v>
      </c>
      <c r="R219" s="6">
        <f>+VLOOKUP(YEAR(A219),PIB!$A$1:$C$22,3,0)</f>
        <v>104295.86199999999</v>
      </c>
      <c r="S219" s="8">
        <f t="shared" si="29"/>
        <v>0.23520119825079927</v>
      </c>
      <c r="T219" s="8">
        <f t="shared" si="30"/>
        <v>0.4869875059376757</v>
      </c>
      <c r="U219" s="8">
        <f t="shared" si="31"/>
        <v>0.14246663905994661</v>
      </c>
      <c r="V219" s="8">
        <f t="shared" si="33"/>
        <v>8.3752043094788897E-2</v>
      </c>
      <c r="W219" s="8">
        <f t="shared" si="34"/>
        <v>9.9646744310106783E-2</v>
      </c>
      <c r="X219" s="8">
        <f t="shared" si="32"/>
        <v>0.12046957754777021</v>
      </c>
      <c r="Y219" s="8">
        <f t="shared" si="26"/>
        <v>4.3608830045471558E-2</v>
      </c>
    </row>
    <row r="220" spans="1:25">
      <c r="A220" s="4">
        <v>43101</v>
      </c>
      <c r="B220" s="2">
        <f t="shared" si="27"/>
        <v>1</v>
      </c>
      <c r="C220" s="2">
        <f t="shared" si="28"/>
        <v>2018</v>
      </c>
      <c r="D220" s="3" t="s">
        <v>78</v>
      </c>
      <c r="E220" s="5">
        <v>14492.200300999999</v>
      </c>
      <c r="F220" s="5">
        <v>84.783805000000001</v>
      </c>
      <c r="G220" s="5">
        <v>11.315105000000001</v>
      </c>
      <c r="H220" s="5">
        <v>9363.6299999999992</v>
      </c>
      <c r="I220" s="5">
        <v>23951.929210999999</v>
      </c>
      <c r="J220" s="5">
        <v>25962.45</v>
      </c>
      <c r="K220" s="5">
        <v>49914.379210999999</v>
      </c>
      <c r="L220" s="5">
        <v>4295.0077949999995</v>
      </c>
      <c r="M220" s="5">
        <v>598.76634100000001</v>
      </c>
      <c r="N220" s="5">
        <v>1740.79</v>
      </c>
      <c r="O220" s="5">
        <v>21222.863346999999</v>
      </c>
      <c r="P220" s="5">
        <v>1.1285908418378321</v>
      </c>
      <c r="Q220" s="5">
        <v>2.3519154034441705</v>
      </c>
      <c r="R220" s="6">
        <f>+VLOOKUP(YEAR(A220),PIB!$A$1:$C$22,3,0)</f>
        <v>107562.008</v>
      </c>
      <c r="S220" s="8">
        <f t="shared" si="29"/>
        <v>0.22268019774231063</v>
      </c>
      <c r="T220" s="8">
        <f t="shared" si="30"/>
        <v>0.46405213271027812</v>
      </c>
      <c r="U220" s="8">
        <f t="shared" si="31"/>
        <v>0.13473344883074329</v>
      </c>
      <c r="V220" s="8">
        <f t="shared" si="33"/>
        <v>9.3087160991559559E-2</v>
      </c>
      <c r="W220" s="8">
        <f t="shared" si="34"/>
        <v>0.10289798718853316</v>
      </c>
      <c r="X220" s="8">
        <f t="shared" si="32"/>
        <v>0.11654700302732213</v>
      </c>
      <c r="Y220" s="8">
        <f t="shared" ref="Y220:Y249" si="35">+R220/R208-1</f>
        <v>3.1316160942224336E-2</v>
      </c>
    </row>
    <row r="221" spans="1:25">
      <c r="A221" s="4">
        <v>43132</v>
      </c>
      <c r="B221" s="2">
        <f t="shared" si="27"/>
        <v>2</v>
      </c>
      <c r="C221" s="2">
        <f t="shared" si="28"/>
        <v>2018</v>
      </c>
      <c r="D221" s="3" t="s">
        <v>78</v>
      </c>
      <c r="E221" s="5">
        <v>14508.138890999999</v>
      </c>
      <c r="F221" s="5">
        <v>84.628823000000011</v>
      </c>
      <c r="G221" s="5">
        <v>11.169677</v>
      </c>
      <c r="H221" s="5">
        <v>9461.65</v>
      </c>
      <c r="I221" s="5">
        <v>24065.587390999997</v>
      </c>
      <c r="J221" s="5">
        <v>26273.08</v>
      </c>
      <c r="K221" s="5">
        <v>50338.667390999995</v>
      </c>
      <c r="L221" s="5">
        <v>4547.1818700000003</v>
      </c>
      <c r="M221" s="5">
        <v>607.55175099999997</v>
      </c>
      <c r="N221" s="5">
        <v>1697.17</v>
      </c>
      <c r="O221" s="5">
        <v>21455.841012000001</v>
      </c>
      <c r="P221" s="5">
        <v>1.1216333760834822</v>
      </c>
      <c r="Q221" s="5">
        <v>2.3461521439707802</v>
      </c>
      <c r="R221" s="6">
        <f>+VLOOKUP(YEAR(A221),PIB!$A$1:$C$22,3,0)</f>
        <v>107562.008</v>
      </c>
      <c r="S221" s="8">
        <f t="shared" si="29"/>
        <v>0.22373687362734987</v>
      </c>
      <c r="T221" s="8">
        <f t="shared" si="30"/>
        <v>0.4679967241872241</v>
      </c>
      <c r="U221" s="8">
        <f t="shared" si="31"/>
        <v>0.13488162931097381</v>
      </c>
      <c r="V221" s="8">
        <f t="shared" si="33"/>
        <v>8.4351833180997593E-2</v>
      </c>
      <c r="W221" s="8">
        <f t="shared" si="34"/>
        <v>9.4792876937561665E-2</v>
      </c>
      <c r="X221" s="8">
        <f t="shared" si="32"/>
        <v>0.10351094525575455</v>
      </c>
      <c r="Y221" s="8">
        <f t="shared" si="35"/>
        <v>3.1316160942224336E-2</v>
      </c>
    </row>
    <row r="222" spans="1:25">
      <c r="A222" s="4">
        <v>43160</v>
      </c>
      <c r="B222" s="2">
        <f t="shared" si="27"/>
        <v>3</v>
      </c>
      <c r="C222" s="2">
        <f t="shared" si="28"/>
        <v>2018</v>
      </c>
      <c r="D222" s="3" t="s">
        <v>78</v>
      </c>
      <c r="E222" s="5">
        <v>14721.223042999998</v>
      </c>
      <c r="F222" s="5">
        <v>84.669719999999998</v>
      </c>
      <c r="G222" s="5">
        <v>7.7181319999999998</v>
      </c>
      <c r="H222" s="5">
        <v>9613.58</v>
      </c>
      <c r="I222" s="5">
        <v>24427.190895</v>
      </c>
      <c r="J222" s="5">
        <v>26725.710000000003</v>
      </c>
      <c r="K222" s="5">
        <v>51152.900894999999</v>
      </c>
      <c r="L222" s="5">
        <v>5141.0351570000003</v>
      </c>
      <c r="M222" s="5">
        <v>613.04759899999999</v>
      </c>
      <c r="N222" s="5">
        <v>1558.23</v>
      </c>
      <c r="O222" s="5">
        <v>22125.923651000001</v>
      </c>
      <c r="P222" s="5">
        <v>1.1040077368203334</v>
      </c>
      <c r="Q222" s="5">
        <v>2.3118990059738409</v>
      </c>
      <c r="R222" s="6">
        <f>+VLOOKUP(YEAR(A222),PIB!$A$1:$C$22,3,0)</f>
        <v>107562.008</v>
      </c>
      <c r="S222" s="8">
        <f t="shared" si="29"/>
        <v>0.22709868799585817</v>
      </c>
      <c r="T222" s="8">
        <f t="shared" si="30"/>
        <v>0.47556662288230989</v>
      </c>
      <c r="U222" s="8">
        <f t="shared" si="31"/>
        <v>0.13686266477100351</v>
      </c>
      <c r="V222" s="8">
        <f t="shared" si="33"/>
        <v>6.0532827549603985E-2</v>
      </c>
      <c r="W222" s="8">
        <f t="shared" si="34"/>
        <v>8.6604108257149592E-2</v>
      </c>
      <c r="X222" s="8">
        <f t="shared" si="32"/>
        <v>0.10677253034653877</v>
      </c>
      <c r="Y222" s="8">
        <f t="shared" si="35"/>
        <v>3.1316160942224336E-2</v>
      </c>
    </row>
    <row r="223" spans="1:25">
      <c r="A223" s="4">
        <v>43191</v>
      </c>
      <c r="B223" s="2">
        <f t="shared" si="27"/>
        <v>4</v>
      </c>
      <c r="C223" s="2">
        <f t="shared" si="28"/>
        <v>2018</v>
      </c>
      <c r="D223" s="3" t="s">
        <v>75</v>
      </c>
      <c r="E223" s="5">
        <v>14862.999923999998</v>
      </c>
      <c r="F223" s="5">
        <v>84.034212999999994</v>
      </c>
      <c r="G223" s="5">
        <v>0</v>
      </c>
      <c r="H223" s="5">
        <v>9032.39</v>
      </c>
      <c r="I223" s="5">
        <v>23979.424136999998</v>
      </c>
      <c r="J223" s="5">
        <v>27121.309999999998</v>
      </c>
      <c r="K223" s="5">
        <v>51100.734136999992</v>
      </c>
      <c r="L223" s="5">
        <v>4818.146291</v>
      </c>
      <c r="M223" s="5">
        <v>477.81071800000001</v>
      </c>
      <c r="N223" s="5">
        <v>1551.69</v>
      </c>
      <c r="O223" s="5">
        <v>21794.681145999999</v>
      </c>
      <c r="P223" s="5">
        <v>1.1002420258578074</v>
      </c>
      <c r="Q223" s="5">
        <v>2.3446424287963747</v>
      </c>
      <c r="R223" s="6">
        <f>+VLOOKUP(YEAR(A223),PIB!$A$1:$C$22,3,0)</f>
        <v>107562.008</v>
      </c>
      <c r="S223" s="8">
        <f t="shared" si="29"/>
        <v>0.22293581704982671</v>
      </c>
      <c r="T223" s="8">
        <f t="shared" si="30"/>
        <v>0.47508163046751595</v>
      </c>
      <c r="U223" s="8">
        <f t="shared" si="31"/>
        <v>0.13818075917660441</v>
      </c>
      <c r="V223" s="8">
        <f t="shared" si="33"/>
        <v>4.9781593571692317E-2</v>
      </c>
      <c r="W223" s="8">
        <f t="shared" si="34"/>
        <v>8.0107437466175657E-2</v>
      </c>
      <c r="X223" s="8">
        <f t="shared" si="32"/>
        <v>9.4257322603523486E-2</v>
      </c>
      <c r="Y223" s="8">
        <f t="shared" si="35"/>
        <v>3.1316160942224336E-2</v>
      </c>
    </row>
    <row r="224" spans="1:25">
      <c r="A224" s="4">
        <v>43221</v>
      </c>
      <c r="B224" s="2">
        <f t="shared" si="27"/>
        <v>5</v>
      </c>
      <c r="C224" s="2">
        <f t="shared" si="28"/>
        <v>2018</v>
      </c>
      <c r="D224" s="3" t="s">
        <v>75</v>
      </c>
      <c r="E224" s="5">
        <v>14799.452939999997</v>
      </c>
      <c r="F224" s="5">
        <v>83.896073999999999</v>
      </c>
      <c r="G224" s="5">
        <v>0</v>
      </c>
      <c r="H224" s="5">
        <v>8997.23</v>
      </c>
      <c r="I224" s="5">
        <v>23880.579013999995</v>
      </c>
      <c r="J224" s="5">
        <v>27016.83</v>
      </c>
      <c r="K224" s="5">
        <v>50897.409013999997</v>
      </c>
      <c r="L224" s="5">
        <v>4591.2108449999996</v>
      </c>
      <c r="M224" s="5">
        <v>565.73770200000001</v>
      </c>
      <c r="N224" s="5">
        <v>1653.39</v>
      </c>
      <c r="O224" s="5">
        <v>21693.687560999995</v>
      </c>
      <c r="P224" s="5">
        <v>1.100807732518998</v>
      </c>
      <c r="Q224" s="5">
        <v>2.3461852149793674</v>
      </c>
      <c r="R224" s="6">
        <f>+VLOOKUP(YEAR(A224),PIB!$A$1:$C$22,3,0)</f>
        <v>107562.008</v>
      </c>
      <c r="S224" s="8">
        <f t="shared" si="29"/>
        <v>0.22201685760645148</v>
      </c>
      <c r="T224" s="8">
        <f t="shared" si="30"/>
        <v>0.47319132433823657</v>
      </c>
      <c r="U224" s="8">
        <f t="shared" si="31"/>
        <v>0.13758996522266484</v>
      </c>
      <c r="V224" s="8">
        <f t="shared" si="33"/>
        <v>5.1834059333941029E-2</v>
      </c>
      <c r="W224" s="8">
        <f t="shared" si="34"/>
        <v>7.9950024513159912E-2</v>
      </c>
      <c r="X224" s="8">
        <f t="shared" si="32"/>
        <v>8.4813438494550031E-2</v>
      </c>
      <c r="Y224" s="8">
        <f t="shared" si="35"/>
        <v>3.1316160942224336E-2</v>
      </c>
    </row>
    <row r="225" spans="1:25">
      <c r="A225" s="4">
        <v>43252</v>
      </c>
      <c r="B225" s="2">
        <f t="shared" si="27"/>
        <v>6</v>
      </c>
      <c r="C225" s="2">
        <f t="shared" si="28"/>
        <v>2018</v>
      </c>
      <c r="D225" s="3" t="s">
        <v>75</v>
      </c>
      <c r="E225" s="5">
        <v>14910.815106999999</v>
      </c>
      <c r="F225" s="5">
        <v>84.117752999999993</v>
      </c>
      <c r="G225" s="5">
        <v>0</v>
      </c>
      <c r="H225" s="5">
        <v>9062.57</v>
      </c>
      <c r="I225" s="5">
        <v>24057.502860000001</v>
      </c>
      <c r="J225" s="5">
        <v>27202.360000000004</v>
      </c>
      <c r="K225" s="5">
        <v>51259.862860000008</v>
      </c>
      <c r="L225" s="5">
        <v>4683.1490919999997</v>
      </c>
      <c r="M225" s="5">
        <v>489.67953499999999</v>
      </c>
      <c r="N225" s="5">
        <v>1502.45</v>
      </c>
      <c r="O225" s="5">
        <v>21670.211487</v>
      </c>
      <c r="P225" s="5">
        <v>1.1101646550349609</v>
      </c>
      <c r="Q225" s="5">
        <v>2.3654528194499114</v>
      </c>
      <c r="R225" s="6">
        <f>+VLOOKUP(YEAR(A225),PIB!$A$1:$C$22,3,0)</f>
        <v>107562.008</v>
      </c>
      <c r="S225" s="8">
        <f t="shared" si="29"/>
        <v>0.22366171204241558</v>
      </c>
      <c r="T225" s="8">
        <f t="shared" si="30"/>
        <v>0.47656104430478841</v>
      </c>
      <c r="U225" s="8">
        <f t="shared" si="31"/>
        <v>0.13862529515997876</v>
      </c>
      <c r="V225" s="8">
        <f t="shared" si="33"/>
        <v>5.4002167584170424E-2</v>
      </c>
      <c r="W225" s="8">
        <f t="shared" si="34"/>
        <v>7.7189118501830745E-2</v>
      </c>
      <c r="X225" s="8">
        <f t="shared" si="32"/>
        <v>8.5986812440572713E-2</v>
      </c>
      <c r="Y225" s="8">
        <f t="shared" si="35"/>
        <v>3.1316160942224336E-2</v>
      </c>
    </row>
    <row r="226" spans="1:25">
      <c r="A226" s="4">
        <v>43282</v>
      </c>
      <c r="B226" s="2">
        <f t="shared" si="27"/>
        <v>7</v>
      </c>
      <c r="C226" s="2">
        <f t="shared" si="28"/>
        <v>2018</v>
      </c>
      <c r="D226" s="3" t="s">
        <v>76</v>
      </c>
      <c r="E226" s="5">
        <v>15003.073793000001</v>
      </c>
      <c r="F226" s="5">
        <v>84.147178999999994</v>
      </c>
      <c r="G226" s="5">
        <v>0</v>
      </c>
      <c r="H226" s="5">
        <v>8896.2200000000012</v>
      </c>
      <c r="I226" s="5">
        <v>23983.440972000004</v>
      </c>
      <c r="J226" s="5">
        <v>27316.23</v>
      </c>
      <c r="K226" s="5">
        <v>51299.670972000007</v>
      </c>
      <c r="L226" s="5">
        <v>4587.4555780000001</v>
      </c>
      <c r="M226" s="5">
        <v>417.64284900000001</v>
      </c>
      <c r="N226" s="5">
        <v>1568.34</v>
      </c>
      <c r="O226" s="5">
        <v>21660.659399</v>
      </c>
      <c r="P226" s="5">
        <v>1.1072350351950615</v>
      </c>
      <c r="Q226" s="5">
        <v>2.368333762469315</v>
      </c>
      <c r="R226" s="6">
        <f>+VLOOKUP(YEAR(A226),PIB!$A$1:$C$22,3,0)</f>
        <v>107562.008</v>
      </c>
      <c r="S226" s="8">
        <f t="shared" si="29"/>
        <v>0.22297316141587839</v>
      </c>
      <c r="T226" s="8">
        <f t="shared" si="30"/>
        <v>0.47693113884597621</v>
      </c>
      <c r="U226" s="8">
        <f t="shared" si="31"/>
        <v>0.13948302074278868</v>
      </c>
      <c r="V226" s="8">
        <f t="shared" si="33"/>
        <v>5.1337975182938811E-2</v>
      </c>
      <c r="W226" s="8">
        <f t="shared" si="34"/>
        <v>7.9994812432066631E-2</v>
      </c>
      <c r="X226" s="8">
        <f t="shared" si="32"/>
        <v>8.906601111600243E-2</v>
      </c>
      <c r="Y226" s="8">
        <f t="shared" si="35"/>
        <v>3.1316160942224336E-2</v>
      </c>
    </row>
    <row r="227" spans="1:25">
      <c r="A227" s="4">
        <v>43313</v>
      </c>
      <c r="B227" s="2">
        <f t="shared" si="27"/>
        <v>8</v>
      </c>
      <c r="C227" s="2">
        <f t="shared" si="28"/>
        <v>2018</v>
      </c>
      <c r="D227" s="3" t="s">
        <v>76</v>
      </c>
      <c r="E227" s="5">
        <v>15190.490010000001</v>
      </c>
      <c r="F227" s="5">
        <v>84.150497999999999</v>
      </c>
      <c r="G227" s="5">
        <v>0</v>
      </c>
      <c r="H227" s="5">
        <v>9023.2100000000009</v>
      </c>
      <c r="I227" s="5">
        <v>24297.850508000003</v>
      </c>
      <c r="J227" s="5">
        <v>27365.49</v>
      </c>
      <c r="K227" s="5">
        <v>51663.340508000008</v>
      </c>
      <c r="L227" s="5">
        <v>4492.4617180000005</v>
      </c>
      <c r="M227" s="5">
        <v>568.73263199999997</v>
      </c>
      <c r="N227" s="5">
        <v>1551.05</v>
      </c>
      <c r="O227" s="5">
        <v>21886.884858000001</v>
      </c>
      <c r="P227" s="5">
        <v>1.1101557241079356</v>
      </c>
      <c r="Q227" s="5">
        <v>2.3604702470537391</v>
      </c>
      <c r="R227" s="6">
        <f>+VLOOKUP(YEAR(A227),PIB!$A$1:$C$22,3,0)</f>
        <v>107562.008</v>
      </c>
      <c r="S227" s="8">
        <f t="shared" si="29"/>
        <v>0.22589621521383277</v>
      </c>
      <c r="T227" s="8">
        <f t="shared" si="30"/>
        <v>0.4803121610373805</v>
      </c>
      <c r="U227" s="8">
        <f t="shared" si="31"/>
        <v>0.14122542236288488</v>
      </c>
      <c r="V227" s="8">
        <f t="shared" si="33"/>
        <v>5.675318834047105E-2</v>
      </c>
      <c r="W227" s="8">
        <f t="shared" si="34"/>
        <v>8.1386146962108663E-2</v>
      </c>
      <c r="X227" s="8">
        <f t="shared" si="32"/>
        <v>8.9431185489753151E-2</v>
      </c>
      <c r="Y227" s="8">
        <f t="shared" si="35"/>
        <v>3.1316160942224336E-2</v>
      </c>
    </row>
    <row r="228" spans="1:25">
      <c r="A228" s="4">
        <v>43344</v>
      </c>
      <c r="B228" s="2">
        <f t="shared" si="27"/>
        <v>9</v>
      </c>
      <c r="C228" s="2">
        <f t="shared" si="28"/>
        <v>2018</v>
      </c>
      <c r="D228" s="3" t="s">
        <v>76</v>
      </c>
      <c r="E228" s="5">
        <v>15151.679611</v>
      </c>
      <c r="F228" s="5">
        <v>83.750417999999996</v>
      </c>
      <c r="G228" s="5">
        <v>0</v>
      </c>
      <c r="H228" s="5">
        <v>8856.86</v>
      </c>
      <c r="I228" s="5">
        <v>24092.290029</v>
      </c>
      <c r="J228" s="5">
        <v>27628.18</v>
      </c>
      <c r="K228" s="5">
        <v>51720.470029000004</v>
      </c>
      <c r="L228" s="5">
        <v>4379.4327849999991</v>
      </c>
      <c r="M228" s="5">
        <v>555.18303100000003</v>
      </c>
      <c r="N228" s="5">
        <v>1546.43</v>
      </c>
      <c r="O228" s="5">
        <v>21716.475845000001</v>
      </c>
      <c r="P228" s="5">
        <v>1.1094014609440881</v>
      </c>
      <c r="Q228" s="5">
        <v>2.3816235377301385</v>
      </c>
      <c r="R228" s="6">
        <f>+VLOOKUP(YEAR(A228),PIB!$A$1:$C$22,3,0)</f>
        <v>107562.008</v>
      </c>
      <c r="S228" s="8">
        <f t="shared" si="29"/>
        <v>0.22398512706270787</v>
      </c>
      <c r="T228" s="8">
        <f t="shared" si="30"/>
        <v>0.48084329207576715</v>
      </c>
      <c r="U228" s="8">
        <f t="shared" si="31"/>
        <v>0.14086460352246305</v>
      </c>
      <c r="V228" s="8">
        <f t="shared" si="33"/>
        <v>5.7637997707459254E-2</v>
      </c>
      <c r="W228" s="8">
        <f t="shared" si="34"/>
        <v>8.5229737175040787E-2</v>
      </c>
      <c r="X228" s="8">
        <f t="shared" si="32"/>
        <v>8.4912426430538535E-2</v>
      </c>
      <c r="Y228" s="8">
        <f t="shared" si="35"/>
        <v>3.1316160942224336E-2</v>
      </c>
    </row>
    <row r="229" spans="1:25">
      <c r="A229" s="4">
        <v>43374</v>
      </c>
      <c r="B229" s="2">
        <f t="shared" si="27"/>
        <v>10</v>
      </c>
      <c r="C229" s="2">
        <f t="shared" si="28"/>
        <v>2018</v>
      </c>
      <c r="D229" s="3" t="s">
        <v>77</v>
      </c>
      <c r="E229" s="5">
        <v>15327.624813</v>
      </c>
      <c r="F229" s="5">
        <v>83.039849000000004</v>
      </c>
      <c r="G229" s="5">
        <v>0</v>
      </c>
      <c r="H229" s="5">
        <v>8851.09</v>
      </c>
      <c r="I229" s="5">
        <v>24261.754661999999</v>
      </c>
      <c r="J229" s="5">
        <v>27564.620000000003</v>
      </c>
      <c r="K229" s="5">
        <v>51826.374662000002</v>
      </c>
      <c r="L229" s="5">
        <v>4285.2681150000008</v>
      </c>
      <c r="M229" s="5">
        <v>564.54282899999998</v>
      </c>
      <c r="N229" s="5">
        <v>1533.12</v>
      </c>
      <c r="O229" s="5">
        <v>21793.595605999999</v>
      </c>
      <c r="P229" s="5">
        <v>1.1132515763172413</v>
      </c>
      <c r="Q229" s="5">
        <v>2.3780552598549489</v>
      </c>
      <c r="R229" s="6">
        <f>+VLOOKUP(YEAR(A229),PIB!$A$1:$C$22,3,0)</f>
        <v>107562.008</v>
      </c>
      <c r="S229" s="8">
        <f t="shared" si="29"/>
        <v>0.2255606334719969</v>
      </c>
      <c r="T229" s="8">
        <f t="shared" si="30"/>
        <v>0.48182788352184724</v>
      </c>
      <c r="U229" s="8">
        <f t="shared" si="31"/>
        <v>0.14250035954144702</v>
      </c>
      <c r="V229" s="8">
        <f t="shared" si="33"/>
        <v>4.8025379046730432E-2</v>
      </c>
      <c r="W229" s="8">
        <f t="shared" si="34"/>
        <v>7.5982733289151172E-2</v>
      </c>
      <c r="X229" s="8">
        <f t="shared" si="32"/>
        <v>9.1109861247992141E-2</v>
      </c>
      <c r="Y229" s="8">
        <f t="shared" si="35"/>
        <v>3.1316160942224336E-2</v>
      </c>
    </row>
    <row r="230" spans="1:25">
      <c r="A230" s="4">
        <v>43405</v>
      </c>
      <c r="B230" s="2">
        <f t="shared" si="27"/>
        <v>11</v>
      </c>
      <c r="C230" s="2">
        <f t="shared" si="28"/>
        <v>2018</v>
      </c>
      <c r="D230" s="3" t="s">
        <v>77</v>
      </c>
      <c r="E230" s="5">
        <v>15346.369073</v>
      </c>
      <c r="F230" s="5">
        <v>83.534904999999995</v>
      </c>
      <c r="G230" s="5">
        <v>0</v>
      </c>
      <c r="H230" s="5">
        <v>9112.7000000000007</v>
      </c>
      <c r="I230" s="5">
        <v>24542.603977999999</v>
      </c>
      <c r="J230" s="5">
        <v>27625.08</v>
      </c>
      <c r="K230" s="5">
        <v>52167.683978000001</v>
      </c>
      <c r="L230" s="5">
        <v>4238.6327630000005</v>
      </c>
      <c r="M230" s="5">
        <v>690.14856899999995</v>
      </c>
      <c r="N230" s="5">
        <v>1526.13</v>
      </c>
      <c r="O230" s="5">
        <v>21884.815310000002</v>
      </c>
      <c r="P230" s="5">
        <v>1.1214444184404679</v>
      </c>
      <c r="Q230" s="5">
        <v>2.383738827083572</v>
      </c>
      <c r="R230" s="6">
        <f>+VLOOKUP(YEAR(A230),PIB!$A$1:$C$22,3,0)</f>
        <v>107562.008</v>
      </c>
      <c r="S230" s="8">
        <f t="shared" si="29"/>
        <v>0.22817167914901698</v>
      </c>
      <c r="T230" s="8">
        <f t="shared" si="30"/>
        <v>0.48500102357702357</v>
      </c>
      <c r="U230" s="8">
        <f t="shared" si="31"/>
        <v>0.14267462423163391</v>
      </c>
      <c r="V230" s="8">
        <f t="shared" si="33"/>
        <v>3.7434995354186373E-2</v>
      </c>
      <c r="W230" s="8">
        <f t="shared" si="34"/>
        <v>6.823251272801012E-2</v>
      </c>
      <c r="X230" s="8">
        <f t="shared" si="32"/>
        <v>8.2977151013338357E-2</v>
      </c>
      <c r="Y230" s="8">
        <f t="shared" si="35"/>
        <v>3.1316160942224336E-2</v>
      </c>
    </row>
    <row r="231" spans="1:25">
      <c r="A231" s="4">
        <v>43435</v>
      </c>
      <c r="B231" s="2">
        <f t="shared" si="27"/>
        <v>12</v>
      </c>
      <c r="C231" s="2">
        <f t="shared" si="28"/>
        <v>2018</v>
      </c>
      <c r="D231" s="3" t="s">
        <v>77</v>
      </c>
      <c r="E231" s="5">
        <v>15915.865865</v>
      </c>
      <c r="F231" s="5">
        <v>83.556527000000003</v>
      </c>
      <c r="G231" s="5">
        <v>0</v>
      </c>
      <c r="H231" s="5">
        <v>9260.52</v>
      </c>
      <c r="I231" s="5">
        <v>25259.942392000001</v>
      </c>
      <c r="J231" s="5">
        <v>28404.800000000003</v>
      </c>
      <c r="K231" s="5">
        <v>53664.742392</v>
      </c>
      <c r="L231" s="5">
        <v>4859.4970670000002</v>
      </c>
      <c r="M231" s="5">
        <v>295.893777</v>
      </c>
      <c r="N231" s="5">
        <v>1631.4</v>
      </c>
      <c r="O231" s="5">
        <v>22786.213236000003</v>
      </c>
      <c r="P231" s="5">
        <v>1.1085625386886024</v>
      </c>
      <c r="Q231" s="5">
        <v>2.3551408843666448</v>
      </c>
      <c r="R231" s="6">
        <f>+VLOOKUP(YEAR(A231),PIB!$A$1:$C$22,3,0)</f>
        <v>107562.008</v>
      </c>
      <c r="S231" s="8">
        <f t="shared" si="29"/>
        <v>0.23484074778522171</v>
      </c>
      <c r="T231" s="8">
        <f t="shared" si="30"/>
        <v>0.49891912014137929</v>
      </c>
      <c r="U231" s="8">
        <f t="shared" si="31"/>
        <v>0.14796921479003999</v>
      </c>
      <c r="V231" s="8">
        <f t="shared" si="33"/>
        <v>2.9735648627091882E-2</v>
      </c>
      <c r="W231" s="8">
        <f t="shared" si="34"/>
        <v>5.6584296991657235E-2</v>
      </c>
      <c r="X231" s="8">
        <f t="shared" si="32"/>
        <v>7.1149312862554881E-2</v>
      </c>
      <c r="Y231" s="8">
        <f t="shared" si="35"/>
        <v>3.1316160942224336E-2</v>
      </c>
    </row>
    <row r="232" spans="1:25">
      <c r="A232" s="4">
        <v>43466</v>
      </c>
      <c r="B232" s="2">
        <f t="shared" si="27"/>
        <v>1</v>
      </c>
      <c r="C232" s="2">
        <f t="shared" si="28"/>
        <v>2019</v>
      </c>
      <c r="D232" s="3" t="s">
        <v>78</v>
      </c>
      <c r="E232" s="5">
        <v>15501.354428999999</v>
      </c>
      <c r="F232" s="5">
        <v>82.699122000000003</v>
      </c>
      <c r="G232" s="5">
        <v>0</v>
      </c>
      <c r="H232" s="5">
        <v>9059.66</v>
      </c>
      <c r="I232" s="5">
        <v>24643.713551000001</v>
      </c>
      <c r="J232" s="5">
        <v>28229.69</v>
      </c>
      <c r="K232" s="5">
        <v>52873.403550999996</v>
      </c>
      <c r="L232" s="5">
        <v>4380.1627480000006</v>
      </c>
      <c r="M232" s="5">
        <v>722.357213</v>
      </c>
      <c r="N232" s="5">
        <v>1540.12</v>
      </c>
      <c r="O232" s="5">
        <v>22226.693511999998</v>
      </c>
      <c r="P232" s="5">
        <v>1.1087440215835556</v>
      </c>
      <c r="Q232" s="5">
        <v>2.3788245211755905</v>
      </c>
      <c r="R232" s="6">
        <f>+VLOOKUP(YEAR(A232),PIB!$A$1:$C$22,3,0)</f>
        <v>107435.66499999999</v>
      </c>
      <c r="S232" s="8">
        <f t="shared" si="29"/>
        <v>0.22938112358684615</v>
      </c>
      <c r="T232" s="8">
        <f t="shared" si="30"/>
        <v>0.49214014313589438</v>
      </c>
      <c r="U232" s="8">
        <f t="shared" si="31"/>
        <v>0.14428499538770481</v>
      </c>
      <c r="V232" s="8">
        <f t="shared" si="33"/>
        <v>2.8882197083410555E-2</v>
      </c>
      <c r="W232" s="8">
        <f t="shared" si="34"/>
        <v>5.9282002236098919E-2</v>
      </c>
      <c r="X232" s="8">
        <f t="shared" si="32"/>
        <v>6.9634293415773874E-2</v>
      </c>
      <c r="Y232" s="8">
        <f t="shared" si="35"/>
        <v>-1.1746061862289991E-3</v>
      </c>
    </row>
    <row r="233" spans="1:25">
      <c r="A233" s="4">
        <v>43497</v>
      </c>
      <c r="B233" s="2">
        <f t="shared" si="27"/>
        <v>2</v>
      </c>
      <c r="C233" s="2">
        <f t="shared" si="28"/>
        <v>2019</v>
      </c>
      <c r="D233" s="3" t="s">
        <v>78</v>
      </c>
      <c r="E233" s="5">
        <v>15514.706724</v>
      </c>
      <c r="F233" s="5">
        <v>82.006207000000003</v>
      </c>
      <c r="G233" s="5">
        <v>0</v>
      </c>
      <c r="H233" s="5">
        <v>9304.35</v>
      </c>
      <c r="I233" s="5">
        <v>24901.062931</v>
      </c>
      <c r="J233" s="5">
        <v>28515.360000000001</v>
      </c>
      <c r="K233" s="5">
        <v>53416.422931000001</v>
      </c>
      <c r="L233" s="5">
        <v>4816.389572</v>
      </c>
      <c r="M233" s="5">
        <v>725.17491800000005</v>
      </c>
      <c r="N233" s="5">
        <v>1536.29</v>
      </c>
      <c r="O233" s="5">
        <v>22674.567421000003</v>
      </c>
      <c r="P233" s="5">
        <v>1.0981935164918706</v>
      </c>
      <c r="Q233" s="5">
        <v>2.3557857549921102</v>
      </c>
      <c r="R233" s="6">
        <f>+VLOOKUP(YEAR(A233),PIB!$A$1:$C$22,3,0)</f>
        <v>107435.66499999999</v>
      </c>
      <c r="S233" s="8">
        <f t="shared" si="29"/>
        <v>0.2317765048599085</v>
      </c>
      <c r="T233" s="8">
        <f t="shared" si="30"/>
        <v>0.49719451106855439</v>
      </c>
      <c r="U233" s="8">
        <f t="shared" si="31"/>
        <v>0.14440927716135979</v>
      </c>
      <c r="V233" s="8">
        <f t="shared" si="33"/>
        <v>3.4716607013400846E-2</v>
      </c>
      <c r="W233" s="8">
        <f t="shared" si="34"/>
        <v>6.1140981665126048E-2</v>
      </c>
      <c r="X233" s="8">
        <f t="shared" si="32"/>
        <v>6.937952831595906E-2</v>
      </c>
      <c r="Y233" s="8">
        <f t="shared" si="35"/>
        <v>-1.1746061862289991E-3</v>
      </c>
    </row>
    <row r="234" spans="1:25">
      <c r="A234" s="4">
        <v>43525</v>
      </c>
      <c r="B234" s="2">
        <f t="shared" si="27"/>
        <v>3</v>
      </c>
      <c r="C234" s="2">
        <f t="shared" si="28"/>
        <v>2019</v>
      </c>
      <c r="D234" s="3" t="s">
        <v>78</v>
      </c>
      <c r="E234" s="5">
        <v>15616.165864999999</v>
      </c>
      <c r="F234" s="5">
        <v>80.450565999999995</v>
      </c>
      <c r="G234" s="5">
        <v>0</v>
      </c>
      <c r="H234" s="5">
        <v>9299.27</v>
      </c>
      <c r="I234" s="5">
        <v>24995.886430999999</v>
      </c>
      <c r="J234" s="5">
        <v>28751.17</v>
      </c>
      <c r="K234" s="5">
        <v>53747.056430999997</v>
      </c>
      <c r="L234" s="5">
        <v>3525.4169549999997</v>
      </c>
      <c r="M234" s="5">
        <v>600.81577700000003</v>
      </c>
      <c r="N234" s="5">
        <v>1473.03</v>
      </c>
      <c r="O234" s="5">
        <v>21295.879162999998</v>
      </c>
      <c r="P234" s="5">
        <v>1.1737428748388321</v>
      </c>
      <c r="Q234" s="5">
        <v>2.523824258187072</v>
      </c>
      <c r="R234" s="6">
        <f>+VLOOKUP(YEAR(A234),PIB!$A$1:$C$22,3,0)</f>
        <v>107435.66499999999</v>
      </c>
      <c r="S234" s="8">
        <f t="shared" si="29"/>
        <v>0.23265911213934404</v>
      </c>
      <c r="T234" s="8">
        <f t="shared" si="30"/>
        <v>0.50027201331140825</v>
      </c>
      <c r="U234" s="8">
        <f t="shared" si="31"/>
        <v>0.14535364829733219</v>
      </c>
      <c r="V234" s="8">
        <f t="shared" si="33"/>
        <v>2.3281249917132429E-2</v>
      </c>
      <c r="W234" s="8">
        <f t="shared" si="34"/>
        <v>5.0713752115934652E-2</v>
      </c>
      <c r="X234" s="8">
        <f t="shared" si="32"/>
        <v>6.0792694967389371E-2</v>
      </c>
      <c r="Y234" s="8">
        <f t="shared" si="35"/>
        <v>-1.1746061862289991E-3</v>
      </c>
    </row>
    <row r="235" spans="1:25">
      <c r="A235" s="4">
        <v>43556</v>
      </c>
      <c r="B235" s="2">
        <f t="shared" si="27"/>
        <v>4</v>
      </c>
      <c r="C235" s="2">
        <f t="shared" si="28"/>
        <v>2019</v>
      </c>
      <c r="D235" s="3" t="s">
        <v>75</v>
      </c>
      <c r="E235" s="5">
        <v>15794.425191999999</v>
      </c>
      <c r="F235" s="5">
        <v>81.187765999999996</v>
      </c>
      <c r="G235" s="5">
        <v>0</v>
      </c>
      <c r="H235" s="5">
        <v>9007.7799999999988</v>
      </c>
      <c r="I235" s="5">
        <v>24883.392957999997</v>
      </c>
      <c r="J235" s="5">
        <v>29128.430000000004</v>
      </c>
      <c r="K235" s="5">
        <v>54011.822958000004</v>
      </c>
      <c r="L235" s="5">
        <v>4415.6517530000001</v>
      </c>
      <c r="M235" s="5">
        <v>477.08845000000002</v>
      </c>
      <c r="N235" s="5">
        <v>1529.41</v>
      </c>
      <c r="O235" s="5">
        <v>22297.763160999995</v>
      </c>
      <c r="P235" s="5">
        <v>1.1159591560072899</v>
      </c>
      <c r="Q235" s="5">
        <v>2.4222978138215061</v>
      </c>
      <c r="R235" s="6">
        <f>+VLOOKUP(YEAR(A235),PIB!$A$1:$C$22,3,0)</f>
        <v>107435.66499999999</v>
      </c>
      <c r="S235" s="8">
        <f t="shared" si="29"/>
        <v>0.2316120345883278</v>
      </c>
      <c r="T235" s="8">
        <f t="shared" si="30"/>
        <v>0.50273643261760426</v>
      </c>
      <c r="U235" s="8">
        <f t="shared" si="31"/>
        <v>0.14701286757986745</v>
      </c>
      <c r="V235" s="8">
        <f t="shared" si="33"/>
        <v>3.7697686809967434E-2</v>
      </c>
      <c r="W235" s="8">
        <f t="shared" si="34"/>
        <v>5.6967651642644501E-2</v>
      </c>
      <c r="X235" s="8">
        <f t="shared" si="32"/>
        <v>6.2667380257197092E-2</v>
      </c>
      <c r="Y235" s="8">
        <f t="shared" si="35"/>
        <v>-1.1746061862289991E-3</v>
      </c>
    </row>
    <row r="236" spans="1:25">
      <c r="A236" s="4">
        <v>43586</v>
      </c>
      <c r="B236" s="2">
        <f t="shared" si="27"/>
        <v>5</v>
      </c>
      <c r="C236" s="2">
        <f t="shared" si="28"/>
        <v>2019</v>
      </c>
      <c r="D236" s="3" t="s">
        <v>75</v>
      </c>
      <c r="E236" s="5">
        <v>15811.218258999999</v>
      </c>
      <c r="F236" s="5">
        <v>80.683116999999996</v>
      </c>
      <c r="G236" s="5">
        <v>0</v>
      </c>
      <c r="H236" s="5">
        <v>8803.39</v>
      </c>
      <c r="I236" s="5">
        <v>24695.291376000001</v>
      </c>
      <c r="J236" s="5">
        <v>29313.86</v>
      </c>
      <c r="K236" s="5">
        <v>54009.151376000002</v>
      </c>
      <c r="L236" s="5">
        <v>4657.3656179999998</v>
      </c>
      <c r="M236" s="5">
        <v>623.74738300000001</v>
      </c>
      <c r="N236" s="5">
        <v>1486.35</v>
      </c>
      <c r="O236" s="5">
        <v>22659.364376999998</v>
      </c>
      <c r="P236" s="5">
        <v>1.0898492546007397</v>
      </c>
      <c r="Q236" s="5">
        <v>2.3835245542377645</v>
      </c>
      <c r="R236" s="6">
        <f>+VLOOKUP(YEAR(A236),PIB!$A$1:$C$22,3,0)</f>
        <v>107435.66499999999</v>
      </c>
      <c r="S236" s="8">
        <f t="shared" si="29"/>
        <v>0.22986120461952744</v>
      </c>
      <c r="T236" s="8">
        <f t="shared" si="30"/>
        <v>0.50271156581010601</v>
      </c>
      <c r="U236" s="8">
        <f t="shared" si="31"/>
        <v>0.14716917570156987</v>
      </c>
      <c r="V236" s="8">
        <f t="shared" si="33"/>
        <v>3.4116105875086955E-2</v>
      </c>
      <c r="W236" s="8">
        <f t="shared" si="34"/>
        <v>6.1137539656371809E-2</v>
      </c>
      <c r="X236" s="8">
        <f t="shared" si="32"/>
        <v>6.8365048566450648E-2</v>
      </c>
      <c r="Y236" s="8">
        <f t="shared" si="35"/>
        <v>-1.1746061862289991E-3</v>
      </c>
    </row>
    <row r="237" spans="1:25">
      <c r="A237" s="4">
        <v>43617</v>
      </c>
      <c r="B237" s="2">
        <f t="shared" si="27"/>
        <v>6</v>
      </c>
      <c r="C237" s="2">
        <f t="shared" si="28"/>
        <v>2019</v>
      </c>
      <c r="D237" s="3" t="s">
        <v>75</v>
      </c>
      <c r="E237" s="5">
        <v>15845.231853999998</v>
      </c>
      <c r="F237" s="5">
        <v>80.756315999999998</v>
      </c>
      <c r="G237" s="5">
        <v>0</v>
      </c>
      <c r="H237" s="5">
        <v>8794.5499999999993</v>
      </c>
      <c r="I237" s="5">
        <v>24720.53817</v>
      </c>
      <c r="J237" s="5">
        <v>29550.749999999996</v>
      </c>
      <c r="K237" s="5">
        <v>54271.28817</v>
      </c>
      <c r="L237" s="5">
        <v>4470.4990520000001</v>
      </c>
      <c r="M237" s="5">
        <v>441.827788</v>
      </c>
      <c r="N237" s="5">
        <v>1452.47</v>
      </c>
      <c r="O237" s="5">
        <v>22290.78501</v>
      </c>
      <c r="P237" s="5">
        <v>1.1090025837542274</v>
      </c>
      <c r="Q237" s="5">
        <v>2.4346961376933578</v>
      </c>
      <c r="R237" s="6">
        <f>+VLOOKUP(YEAR(A237),PIB!$A$1:$C$22,3,0)</f>
        <v>107435.66499999999</v>
      </c>
      <c r="S237" s="8">
        <f t="shared" si="29"/>
        <v>0.23009619915323279</v>
      </c>
      <c r="T237" s="8">
        <f t="shared" si="30"/>
        <v>0.50515150783494478</v>
      </c>
      <c r="U237" s="8">
        <f t="shared" si="31"/>
        <v>0.14748577070752061</v>
      </c>
      <c r="V237" s="8">
        <f t="shared" si="33"/>
        <v>2.7560437750271172E-2</v>
      </c>
      <c r="W237" s="8">
        <f t="shared" si="34"/>
        <v>5.8748212382556231E-2</v>
      </c>
      <c r="X237" s="8">
        <f t="shared" si="32"/>
        <v>6.2667046723779096E-2</v>
      </c>
      <c r="Y237" s="8">
        <f t="shared" si="35"/>
        <v>-1.1746061862289991E-3</v>
      </c>
    </row>
    <row r="238" spans="1:25">
      <c r="A238" s="4">
        <v>43647</v>
      </c>
      <c r="B238" s="2">
        <f t="shared" si="27"/>
        <v>7</v>
      </c>
      <c r="C238" s="2">
        <f t="shared" si="28"/>
        <v>2019</v>
      </c>
      <c r="D238" s="3" t="s">
        <v>76</v>
      </c>
      <c r="E238" s="5">
        <v>15891.792200999998</v>
      </c>
      <c r="F238" s="5">
        <v>79.174469999999999</v>
      </c>
      <c r="G238" s="5">
        <v>0</v>
      </c>
      <c r="H238" s="5">
        <v>8950.42</v>
      </c>
      <c r="I238" s="5">
        <v>24921.386671</v>
      </c>
      <c r="J238" s="5">
        <v>29758.73</v>
      </c>
      <c r="K238" s="5">
        <v>54680.116670999996</v>
      </c>
      <c r="L238" s="5">
        <v>4549.2768919999999</v>
      </c>
      <c r="M238" s="5">
        <v>551.72944099999995</v>
      </c>
      <c r="N238" s="5">
        <v>1421.8</v>
      </c>
      <c r="O238" s="5">
        <v>22493.773003999995</v>
      </c>
      <c r="P238" s="5">
        <v>1.107923809250156</v>
      </c>
      <c r="Q238" s="5">
        <v>2.4309001722955239</v>
      </c>
      <c r="R238" s="6">
        <f>+VLOOKUP(YEAR(A238),PIB!$A$1:$C$22,3,0)</f>
        <v>107435.66499999999</v>
      </c>
      <c r="S238" s="8">
        <f t="shared" si="29"/>
        <v>0.2319656761188196</v>
      </c>
      <c r="T238" s="8">
        <f t="shared" si="30"/>
        <v>0.50895684101736605</v>
      </c>
      <c r="U238" s="8">
        <f t="shared" si="31"/>
        <v>0.14791914957663266</v>
      </c>
      <c r="V238" s="8">
        <f t="shared" si="33"/>
        <v>3.9108053764888018E-2</v>
      </c>
      <c r="W238" s="8">
        <f t="shared" si="34"/>
        <v>6.5896050304983023E-2</v>
      </c>
      <c r="X238" s="8">
        <f t="shared" si="32"/>
        <v>5.9235755303333137E-2</v>
      </c>
      <c r="Y238" s="8">
        <f t="shared" si="35"/>
        <v>-1.1746061862289991E-3</v>
      </c>
    </row>
    <row r="239" spans="1:25">
      <c r="A239" s="4">
        <v>43678</v>
      </c>
      <c r="B239" s="2">
        <f t="shared" si="27"/>
        <v>8</v>
      </c>
      <c r="C239" s="2">
        <f t="shared" si="28"/>
        <v>2019</v>
      </c>
      <c r="D239" s="3" t="s">
        <v>76</v>
      </c>
      <c r="E239" s="5">
        <v>16135.621642</v>
      </c>
      <c r="F239" s="5">
        <v>79.654212000000001</v>
      </c>
      <c r="G239" s="5">
        <v>0</v>
      </c>
      <c r="H239" s="5">
        <v>8818.66</v>
      </c>
      <c r="I239" s="5">
        <v>25033.935853999999</v>
      </c>
      <c r="J239" s="5">
        <v>30338.050000000003</v>
      </c>
      <c r="K239" s="5">
        <v>55371.985853999999</v>
      </c>
      <c r="L239" s="5">
        <v>4846.2351300000009</v>
      </c>
      <c r="M239" s="5">
        <v>447.69799999999998</v>
      </c>
      <c r="N239" s="5">
        <v>1381.01</v>
      </c>
      <c r="O239" s="5">
        <v>22890.218983999999</v>
      </c>
      <c r="P239" s="5">
        <v>1.0936520909432292</v>
      </c>
      <c r="Q239" s="5">
        <v>2.4190238587365362</v>
      </c>
      <c r="R239" s="6">
        <f>+VLOOKUP(YEAR(A239),PIB!$A$1:$C$22,3,0)</f>
        <v>107435.66499999999</v>
      </c>
      <c r="S239" s="8">
        <f t="shared" si="29"/>
        <v>0.23301327221272378</v>
      </c>
      <c r="T239" s="8">
        <f t="shared" si="30"/>
        <v>0.51539668744080469</v>
      </c>
      <c r="U239" s="8">
        <f t="shared" si="31"/>
        <v>0.1501886886631176</v>
      </c>
      <c r="V239" s="8">
        <f t="shared" si="33"/>
        <v>3.0294257747517372E-2</v>
      </c>
      <c r="W239" s="8">
        <f t="shared" si="34"/>
        <v>7.1784853815747951E-2</v>
      </c>
      <c r="X239" s="8">
        <f t="shared" si="32"/>
        <v>6.2218640174070305E-2</v>
      </c>
      <c r="Y239" s="8">
        <f t="shared" si="35"/>
        <v>-1.1746061862289991E-3</v>
      </c>
    </row>
    <row r="240" spans="1:25">
      <c r="A240" s="4">
        <v>43709</v>
      </c>
      <c r="B240" s="2">
        <f t="shared" si="27"/>
        <v>9</v>
      </c>
      <c r="C240" s="2">
        <f t="shared" si="28"/>
        <v>2019</v>
      </c>
      <c r="D240" s="3" t="s">
        <v>76</v>
      </c>
      <c r="E240" s="5">
        <v>16047.572733000001</v>
      </c>
      <c r="F240" s="5">
        <v>79.739293000000004</v>
      </c>
      <c r="G240" s="5">
        <v>0</v>
      </c>
      <c r="H240" s="5">
        <v>8861.69</v>
      </c>
      <c r="I240" s="5">
        <v>24989.002026000002</v>
      </c>
      <c r="J240" s="5">
        <v>30171.340000000004</v>
      </c>
      <c r="K240" s="5">
        <v>55160.342026000006</v>
      </c>
      <c r="L240" s="5">
        <v>3892.5583050000005</v>
      </c>
      <c r="M240" s="5">
        <v>658.62508500000001</v>
      </c>
      <c r="N240" s="5">
        <v>1407.1</v>
      </c>
      <c r="O240" s="5">
        <v>22085.595416</v>
      </c>
      <c r="P240" s="5">
        <v>1.1314615501783853</v>
      </c>
      <c r="Q240" s="5">
        <v>2.4975709727091564</v>
      </c>
      <c r="R240" s="6">
        <f>+VLOOKUP(YEAR(A240),PIB!$A$1:$C$22,3,0)</f>
        <v>107435.66499999999</v>
      </c>
      <c r="S240" s="8">
        <f t="shared" si="29"/>
        <v>0.23259503281335861</v>
      </c>
      <c r="T240" s="8">
        <f t="shared" si="30"/>
        <v>0.51342672869386541</v>
      </c>
      <c r="U240" s="207">
        <f t="shared" si="31"/>
        <v>0.14936913857237261</v>
      </c>
      <c r="V240" s="8">
        <f t="shared" si="33"/>
        <v>3.7219873906574552E-2</v>
      </c>
      <c r="W240" s="8">
        <f t="shared" si="34"/>
        <v>6.6508908273092748E-2</v>
      </c>
      <c r="X240" s="8">
        <f t="shared" si="32"/>
        <v>5.9128304254109976E-2</v>
      </c>
      <c r="Y240" s="8">
        <f t="shared" si="35"/>
        <v>-1.1746061862289991E-3</v>
      </c>
    </row>
    <row r="241" spans="1:25">
      <c r="A241" s="4">
        <v>43739</v>
      </c>
      <c r="B241" s="2">
        <f t="shared" si="27"/>
        <v>10</v>
      </c>
      <c r="C241" s="2">
        <f t="shared" si="28"/>
        <v>2019</v>
      </c>
      <c r="D241" s="3" t="s">
        <v>77</v>
      </c>
      <c r="E241" s="5">
        <v>16394.297361000001</v>
      </c>
      <c r="F241" s="5">
        <v>80.421372000000005</v>
      </c>
      <c r="G241" s="5">
        <v>0</v>
      </c>
      <c r="H241" s="5">
        <v>8735.119999999999</v>
      </c>
      <c r="I241" s="5">
        <v>25209.838733000001</v>
      </c>
      <c r="J241" s="5">
        <v>30562.48</v>
      </c>
      <c r="K241" s="5">
        <v>55772.318733</v>
      </c>
      <c r="L241" s="5">
        <v>4227.4200340000007</v>
      </c>
      <c r="M241" s="5">
        <v>537.54445699999997</v>
      </c>
      <c r="N241" s="5">
        <v>1435.84</v>
      </c>
      <c r="O241" s="5">
        <v>22675.523224000004</v>
      </c>
      <c r="P241" s="5">
        <v>1.1117643674178883</v>
      </c>
      <c r="Q241" s="5">
        <v>2.4595824397105868</v>
      </c>
      <c r="R241" s="6">
        <f>+VLOOKUP(YEAR(A241),PIB!$A$1:$C$22,3,0)</f>
        <v>107435.66499999999</v>
      </c>
      <c r="S241" s="8">
        <f t="shared" si="29"/>
        <v>0.23465055792226913</v>
      </c>
      <c r="T241" s="8">
        <f t="shared" si="30"/>
        <v>0.51912294425691885</v>
      </c>
      <c r="U241" s="207">
        <f t="shared" si="31"/>
        <v>0.15259641536169577</v>
      </c>
      <c r="V241" s="8">
        <f t="shared" si="33"/>
        <v>3.9077308472043049E-2</v>
      </c>
      <c r="W241" s="8">
        <f t="shared" si="34"/>
        <v>7.6137759909593594E-2</v>
      </c>
      <c r="X241" s="8">
        <f t="shared" si="32"/>
        <v>6.9591509513940553E-2</v>
      </c>
      <c r="Y241" s="8">
        <f t="shared" si="35"/>
        <v>-1.1746061862289991E-3</v>
      </c>
    </row>
    <row r="242" spans="1:25">
      <c r="A242" s="4">
        <v>43770</v>
      </c>
      <c r="B242" s="2">
        <f t="shared" si="27"/>
        <v>11</v>
      </c>
      <c r="C242" s="2">
        <f t="shared" si="28"/>
        <v>2019</v>
      </c>
      <c r="D242" s="3" t="s">
        <v>77</v>
      </c>
      <c r="E242" s="5">
        <v>16390.894356000001</v>
      </c>
      <c r="F242" s="5">
        <v>78.685244999999995</v>
      </c>
      <c r="G242" s="5">
        <v>0</v>
      </c>
      <c r="H242" s="5">
        <v>8894.41</v>
      </c>
      <c r="I242" s="5">
        <v>25363.989601000001</v>
      </c>
      <c r="J242" s="5">
        <v>30737.049999999996</v>
      </c>
      <c r="K242" s="5">
        <v>56101.039600999997</v>
      </c>
      <c r="L242" s="5">
        <v>4267.2427070000003</v>
      </c>
      <c r="M242" s="5">
        <v>673.595462</v>
      </c>
      <c r="N242" s="5">
        <v>1399.48</v>
      </c>
      <c r="O242" s="5">
        <v>22809.897770000003</v>
      </c>
      <c r="P242" s="5">
        <v>1.1119729626477848</v>
      </c>
      <c r="Q242" s="5">
        <v>2.4595042102637179</v>
      </c>
      <c r="R242" s="6">
        <f>+VLOOKUP(YEAR(A242),PIB!$A$1:$C$22,3,0)</f>
        <v>107435.66499999999</v>
      </c>
      <c r="S242" s="8">
        <f t="shared" si="29"/>
        <v>0.23608537817492917</v>
      </c>
      <c r="T242" s="8">
        <f t="shared" si="30"/>
        <v>0.52218264391996827</v>
      </c>
      <c r="U242" s="207">
        <f t="shared" si="31"/>
        <v>0.15256474054495778</v>
      </c>
      <c r="V242" s="8">
        <f t="shared" si="33"/>
        <v>3.346774546565201E-2</v>
      </c>
      <c r="W242" s="8">
        <f t="shared" si="34"/>
        <v>7.539831794447216E-2</v>
      </c>
      <c r="X242" s="8">
        <f t="shared" si="32"/>
        <v>6.8063349580045784E-2</v>
      </c>
      <c r="Y242" s="8">
        <f t="shared" si="35"/>
        <v>-1.1746061862289991E-3</v>
      </c>
    </row>
    <row r="243" spans="1:25">
      <c r="A243" s="4">
        <v>43800</v>
      </c>
      <c r="B243" s="2">
        <f t="shared" si="27"/>
        <v>12</v>
      </c>
      <c r="C243" s="2">
        <f t="shared" si="28"/>
        <v>2019</v>
      </c>
      <c r="D243" s="3" t="s">
        <v>77</v>
      </c>
      <c r="E243" s="5">
        <v>16966.231065</v>
      </c>
      <c r="F243" s="5">
        <v>80.509586999999996</v>
      </c>
      <c r="G243" s="5">
        <v>0</v>
      </c>
      <c r="H243" s="5">
        <v>9150</v>
      </c>
      <c r="I243" s="5">
        <v>26196.740652</v>
      </c>
      <c r="J243" s="5">
        <v>31770.989999999994</v>
      </c>
      <c r="K243" s="5">
        <v>57967.730651999998</v>
      </c>
      <c r="L243" s="5">
        <v>4377.4444569999996</v>
      </c>
      <c r="M243" s="5">
        <v>492.87675300000001</v>
      </c>
      <c r="N243" s="5">
        <v>1499.94</v>
      </c>
      <c r="O243" s="5">
        <v>23417.001861999997</v>
      </c>
      <c r="P243" s="5">
        <v>1.118706007130265</v>
      </c>
      <c r="Q243" s="5">
        <v>2.4754548423240847</v>
      </c>
      <c r="R243" s="6">
        <f>+VLOOKUP(YEAR(A243),PIB!$A$1:$C$22,3,0)</f>
        <v>107435.66499999999</v>
      </c>
      <c r="S243" s="8">
        <f t="shared" si="29"/>
        <v>0.24383653837857291</v>
      </c>
      <c r="T243" s="8">
        <f t="shared" si="30"/>
        <v>0.53955761014743109</v>
      </c>
      <c r="U243" s="207">
        <f t="shared" si="31"/>
        <v>0.1579199148159971</v>
      </c>
      <c r="V243" s="8">
        <f t="shared" si="33"/>
        <v>3.7086318149984754E-2</v>
      </c>
      <c r="W243" s="8">
        <f t="shared" si="34"/>
        <v>8.0182780503600393E-2</v>
      </c>
      <c r="X243" s="8">
        <f t="shared" si="32"/>
        <v>6.5994851232682228E-2</v>
      </c>
      <c r="Y243" s="8">
        <f t="shared" si="35"/>
        <v>-1.1746061862289991E-3</v>
      </c>
    </row>
    <row r="244" spans="1:25">
      <c r="A244" s="4">
        <v>43831</v>
      </c>
      <c r="B244" s="2">
        <f t="shared" si="27"/>
        <v>1</v>
      </c>
      <c r="C244" s="2">
        <f t="shared" si="28"/>
        <v>2020</v>
      </c>
      <c r="D244" s="3" t="s">
        <v>78</v>
      </c>
      <c r="E244" s="5">
        <v>16682.279209</v>
      </c>
      <c r="F244" s="5">
        <v>80.708488000000003</v>
      </c>
      <c r="G244" s="5">
        <v>0</v>
      </c>
      <c r="H244" s="5">
        <v>8952.66</v>
      </c>
      <c r="I244" s="5">
        <v>25715.647697</v>
      </c>
      <c r="J244" s="5">
        <v>31878.85</v>
      </c>
      <c r="K244" s="5">
        <v>57594.497696999999</v>
      </c>
      <c r="L244" s="5">
        <v>4533.9289340000005</v>
      </c>
      <c r="M244" s="5">
        <v>692.17860900000005</v>
      </c>
      <c r="N244" s="5">
        <v>1396.31</v>
      </c>
      <c r="O244" s="5">
        <v>23385.40524</v>
      </c>
      <c r="P244" s="5">
        <v>1.0996451604359712</v>
      </c>
      <c r="Q244" s="5">
        <v>2.4628394122709674</v>
      </c>
      <c r="R244" s="6">
        <f>+VLOOKUP(YEAR(A244),PIB!$A$1:$C$22,3,0)</f>
        <v>96512.457999999999</v>
      </c>
      <c r="S244" s="8">
        <f t="shared" si="29"/>
        <v>0.2664489976724041</v>
      </c>
      <c r="T244" s="8">
        <f t="shared" si="30"/>
        <v>0.59675713260768881</v>
      </c>
      <c r="U244" s="207">
        <f t="shared" si="31"/>
        <v>0.17285104487754316</v>
      </c>
      <c r="V244" s="8">
        <f t="shared" si="33"/>
        <v>4.3497265287621545E-2</v>
      </c>
      <c r="W244" s="8">
        <f t="shared" si="34"/>
        <v>8.9290528487468768E-2</v>
      </c>
      <c r="X244" s="8">
        <f t="shared" si="32"/>
        <v>7.618203850566263E-2</v>
      </c>
      <c r="Y244" s="8">
        <f t="shared" si="35"/>
        <v>-0.10167207509722209</v>
      </c>
    </row>
    <row r="245" spans="1:25">
      <c r="A245" s="4">
        <v>43862</v>
      </c>
      <c r="B245" s="2">
        <f t="shared" si="27"/>
        <v>2</v>
      </c>
      <c r="C245" s="2">
        <f t="shared" si="28"/>
        <v>2020</v>
      </c>
      <c r="D245" s="3" t="s">
        <v>78</v>
      </c>
      <c r="E245" s="5">
        <v>16683.729610999999</v>
      </c>
      <c r="F245" s="5">
        <v>79.478054</v>
      </c>
      <c r="G245" s="5">
        <v>0</v>
      </c>
      <c r="H245" s="5">
        <v>9373.3000000000011</v>
      </c>
      <c r="I245" s="5">
        <v>26136.507664999997</v>
      </c>
      <c r="J245" s="5">
        <v>32050.899999999998</v>
      </c>
      <c r="K245" s="5">
        <v>58187.407664999992</v>
      </c>
      <c r="L245" s="5">
        <v>4957.7582229999998</v>
      </c>
      <c r="M245" s="5">
        <v>622.49820699999998</v>
      </c>
      <c r="N245" s="5">
        <v>1473.58</v>
      </c>
      <c r="O245" s="5">
        <v>23817.044094999997</v>
      </c>
      <c r="P245" s="5">
        <v>1.0973867101537984</v>
      </c>
      <c r="Q245" s="5">
        <v>2.4430994641024952</v>
      </c>
      <c r="R245" s="6">
        <f>+VLOOKUP(YEAR(A245),PIB!$A$1:$C$22,3,0)</f>
        <v>96512.457999999999</v>
      </c>
      <c r="S245" s="8">
        <f t="shared" si="29"/>
        <v>0.27080967790707389</v>
      </c>
      <c r="T245" s="8">
        <f t="shared" si="30"/>
        <v>0.6029004842566541</v>
      </c>
      <c r="U245" s="207">
        <f t="shared" si="31"/>
        <v>0.17286607300997348</v>
      </c>
      <c r="V245" s="8">
        <f t="shared" si="33"/>
        <v>4.9614136449651625E-2</v>
      </c>
      <c r="W245" s="8">
        <f t="shared" si="34"/>
        <v>8.9316814421715351E-2</v>
      </c>
      <c r="X245" s="8">
        <f t="shared" si="32"/>
        <v>7.5349338392044274E-2</v>
      </c>
      <c r="Y245" s="8">
        <f t="shared" si="35"/>
        <v>-0.10167207509722209</v>
      </c>
    </row>
    <row r="246" spans="1:25">
      <c r="A246" s="4">
        <v>43891</v>
      </c>
      <c r="B246" s="2">
        <f t="shared" si="27"/>
        <v>3</v>
      </c>
      <c r="C246" s="2">
        <f t="shared" si="28"/>
        <v>2020</v>
      </c>
      <c r="D246" s="3" t="s">
        <v>78</v>
      </c>
      <c r="E246" s="5">
        <v>17135.946092999995</v>
      </c>
      <c r="F246" s="5">
        <v>79.441698000000002</v>
      </c>
      <c r="G246" s="5">
        <v>0</v>
      </c>
      <c r="H246" s="5">
        <v>9103.8900000000012</v>
      </c>
      <c r="I246" s="5">
        <v>26319.277790999993</v>
      </c>
      <c r="J246" s="5">
        <v>31577.62</v>
      </c>
      <c r="K246" s="5">
        <v>57896.897790999996</v>
      </c>
      <c r="L246" s="5">
        <v>4602.6557700000003</v>
      </c>
      <c r="M246" s="5">
        <v>420.15372500000001</v>
      </c>
      <c r="N246" s="5">
        <v>1557.8</v>
      </c>
      <c r="O246" s="5">
        <v>23795.997285999994</v>
      </c>
      <c r="P246" s="5">
        <v>1.1060380228940661</v>
      </c>
      <c r="Q246" s="5">
        <v>2.4330519580729124</v>
      </c>
      <c r="R246" s="6">
        <f>+VLOOKUP(YEAR(A246),PIB!$A$1:$C$22,3,0)</f>
        <v>96512.457999999999</v>
      </c>
      <c r="S246" s="8">
        <f t="shared" si="29"/>
        <v>0.27270342437035427</v>
      </c>
      <c r="T246" s="8">
        <f t="shared" si="30"/>
        <v>0.59989040783729697</v>
      </c>
      <c r="U246" s="207">
        <f t="shared" si="31"/>
        <v>0.17755164926998332</v>
      </c>
      <c r="V246" s="8">
        <f t="shared" si="33"/>
        <v>5.2944366012109834E-2</v>
      </c>
      <c r="W246" s="8">
        <f t="shared" si="34"/>
        <v>7.721057924962893E-2</v>
      </c>
      <c r="X246" s="8">
        <f t="shared" si="32"/>
        <v>9.7320958367010491E-2</v>
      </c>
      <c r="Y246" s="8">
        <f t="shared" si="35"/>
        <v>-0.10167207509722209</v>
      </c>
    </row>
    <row r="247" spans="1:25">
      <c r="A247" s="4">
        <v>43922</v>
      </c>
      <c r="B247" s="2">
        <f t="shared" si="27"/>
        <v>4</v>
      </c>
      <c r="C247" s="2">
        <f t="shared" si="28"/>
        <v>2020</v>
      </c>
      <c r="D247" s="3" t="s">
        <v>75</v>
      </c>
      <c r="E247" s="5">
        <v>17848.067450999995</v>
      </c>
      <c r="F247" s="5">
        <v>79.834782000000004</v>
      </c>
      <c r="G247" s="5">
        <v>0</v>
      </c>
      <c r="H247" s="5">
        <v>8787.4599999999991</v>
      </c>
      <c r="I247" s="5">
        <v>26715.362232999996</v>
      </c>
      <c r="J247" s="5">
        <v>31748.570000000003</v>
      </c>
      <c r="K247" s="5">
        <v>58463.932233</v>
      </c>
      <c r="L247" s="5">
        <v>5377.5899429999999</v>
      </c>
      <c r="M247" s="5">
        <v>242.110367</v>
      </c>
      <c r="N247" s="5">
        <v>1595.85</v>
      </c>
      <c r="O247" s="5">
        <v>25143.452542999996</v>
      </c>
      <c r="P247" s="5">
        <v>1.0625176549366775</v>
      </c>
      <c r="Q247" s="5">
        <v>2.3252149693052599</v>
      </c>
      <c r="R247" s="6">
        <f>+VLOOKUP(YEAR(A247),PIB!$A$1:$C$22,3,0)</f>
        <v>96512.457999999999</v>
      </c>
      <c r="S247" s="8">
        <f t="shared" si="29"/>
        <v>0.27680739654356329</v>
      </c>
      <c r="T247" s="8">
        <f t="shared" si="30"/>
        <v>0.60576565393246951</v>
      </c>
      <c r="U247" s="207">
        <f t="shared" si="31"/>
        <v>0.18493019264932611</v>
      </c>
      <c r="V247" s="8">
        <f t="shared" si="33"/>
        <v>7.3622165517866822E-2</v>
      </c>
      <c r="W247" s="8">
        <f t="shared" si="34"/>
        <v>8.2428420874851582E-2</v>
      </c>
      <c r="X247" s="8">
        <f t="shared" si="32"/>
        <v>0.13002323503613056</v>
      </c>
      <c r="Y247" s="8">
        <f t="shared" si="35"/>
        <v>-0.10167207509722209</v>
      </c>
    </row>
    <row r="248" spans="1:25">
      <c r="A248" s="4">
        <v>43952</v>
      </c>
      <c r="B248" s="2">
        <f t="shared" si="27"/>
        <v>5</v>
      </c>
      <c r="C248" s="2">
        <f t="shared" si="28"/>
        <v>2020</v>
      </c>
      <c r="D248" s="3" t="s">
        <v>75</v>
      </c>
      <c r="E248" s="5">
        <v>18152.699810999995</v>
      </c>
      <c r="F248" s="5">
        <v>79.851141999999996</v>
      </c>
      <c r="G248" s="5">
        <v>0</v>
      </c>
      <c r="H248" s="5">
        <v>8905.93</v>
      </c>
      <c r="I248" s="5">
        <v>27138.480952999995</v>
      </c>
      <c r="J248" s="5">
        <v>31811.48</v>
      </c>
      <c r="K248" s="5">
        <v>58949.960952999994</v>
      </c>
      <c r="L248" s="5">
        <v>5634.3167030000004</v>
      </c>
      <c r="M248" s="5">
        <v>336.13800700000002</v>
      </c>
      <c r="N248" s="5">
        <v>1873.35</v>
      </c>
      <c r="O248" s="5">
        <v>26076.355662999995</v>
      </c>
      <c r="P248" s="5">
        <v>1.0407313546312402</v>
      </c>
      <c r="Q248" s="5">
        <v>2.2606671620392373</v>
      </c>
      <c r="R248" s="6">
        <f>+VLOOKUP(YEAR(A248),PIB!$A$1:$C$22,3,0)</f>
        <v>96512.457999999999</v>
      </c>
      <c r="S248" s="8">
        <f t="shared" si="29"/>
        <v>0.28119148051332393</v>
      </c>
      <c r="T248" s="8">
        <f t="shared" si="30"/>
        <v>0.61080157085005538</v>
      </c>
      <c r="U248" s="207">
        <f t="shared" si="31"/>
        <v>0.1880865971831325</v>
      </c>
      <c r="V248" s="8">
        <f t="shared" si="33"/>
        <v>9.8933417703036097E-2</v>
      </c>
      <c r="W248" s="8">
        <f t="shared" si="34"/>
        <v>9.1480970374874904E-2</v>
      </c>
      <c r="X248" s="8">
        <f t="shared" si="32"/>
        <v>0.14808988868819051</v>
      </c>
      <c r="Y248" s="8">
        <f t="shared" si="35"/>
        <v>-0.10167207509722209</v>
      </c>
    </row>
    <row r="249" spans="1:25">
      <c r="A249" s="4">
        <v>43983</v>
      </c>
      <c r="B249" s="2">
        <f t="shared" si="27"/>
        <v>6</v>
      </c>
      <c r="C249" s="2">
        <f t="shared" si="28"/>
        <v>2020</v>
      </c>
      <c r="D249" s="3" t="s">
        <v>75</v>
      </c>
      <c r="E249" s="5">
        <v>18209.894039999996</v>
      </c>
      <c r="F249" s="5">
        <v>80.086129</v>
      </c>
      <c r="G249" s="5">
        <v>0</v>
      </c>
      <c r="H249" s="5">
        <v>9111.0800000000017</v>
      </c>
      <c r="I249" s="5">
        <v>27401.060168999997</v>
      </c>
      <c r="J249" s="5">
        <v>31992.94</v>
      </c>
      <c r="K249" s="5">
        <v>59394.000168999992</v>
      </c>
      <c r="L249" s="5">
        <v>5531.5634639999998</v>
      </c>
      <c r="M249" s="5">
        <v>412.02777800000001</v>
      </c>
      <c r="N249" s="5">
        <v>1904.73</v>
      </c>
      <c r="O249" s="5">
        <v>25776.474821999993</v>
      </c>
      <c r="P249" s="5">
        <v>1.0630258931145011</v>
      </c>
      <c r="Q249" s="5">
        <v>2.3041940598606501</v>
      </c>
      <c r="R249" s="6">
        <f>+VLOOKUP(YEAR(A249),PIB!$A$1:$C$22,3,0)</f>
        <v>96512.457999999999</v>
      </c>
      <c r="S249" s="8">
        <f t="shared" si="29"/>
        <v>0.28391215742324166</v>
      </c>
      <c r="T249" s="8">
        <f t="shared" si="30"/>
        <v>0.6154024195404908</v>
      </c>
      <c r="U249" s="207">
        <f t="shared" si="31"/>
        <v>0.18867920698900856</v>
      </c>
      <c r="V249" s="8">
        <f t="shared" si="33"/>
        <v>0.10843299529186567</v>
      </c>
      <c r="W249" s="8">
        <f t="shared" si="34"/>
        <v>9.4390831169393952E-2</v>
      </c>
      <c r="X249" s="8">
        <f t="shared" si="32"/>
        <v>0.14923493753756967</v>
      </c>
      <c r="Y249" s="8">
        <f t="shared" si="35"/>
        <v>-0.10167207509722209</v>
      </c>
    </row>
    <row r="251" spans="1:25">
      <c r="A251" s="6" t="s">
        <v>225</v>
      </c>
    </row>
  </sheetData>
  <mergeCells count="1">
    <mergeCell ref="AB31:AF31"/>
  </mergeCells>
  <hyperlinks>
    <hyperlink ref="A1" location="Índice!A1" display="Índice"/>
  </hyperlinks>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dimension ref="A1:AB39"/>
  <sheetViews>
    <sheetView showGridLines="0" workbookViewId="0">
      <pane xSplit="1" ySplit="6" topLeftCell="B27" activePane="bottomRight" state="frozen"/>
      <selection pane="topRight" activeCell="B1" sqref="B1"/>
      <selection pane="bottomLeft" activeCell="A2" sqref="A2"/>
      <selection pane="bottomRight" activeCell="J39" sqref="J39"/>
    </sheetView>
  </sheetViews>
  <sheetFormatPr baseColWidth="10" defaultColWidth="11.42578125" defaultRowHeight="16.5"/>
  <cols>
    <col min="1" max="1" width="20.42578125" style="13" customWidth="1"/>
    <col min="2" max="2" width="8.28515625" style="273" customWidth="1"/>
    <col min="3" max="4" width="20.42578125" style="273" customWidth="1"/>
    <col min="5" max="8" width="11.42578125" style="13"/>
    <col min="9" max="9" width="11.5703125" style="13" bestFit="1" customWidth="1"/>
    <col min="10" max="10" width="11.42578125" style="13"/>
    <col min="11" max="13" width="11.42578125" style="263"/>
    <col min="14" max="14" width="16.42578125" style="263" bestFit="1" customWidth="1"/>
    <col min="15" max="15" width="18.85546875" style="263" bestFit="1" customWidth="1"/>
    <col min="16" max="16" width="12.42578125" style="263" bestFit="1" customWidth="1"/>
    <col min="17" max="16384" width="11.42578125" style="263"/>
  </cols>
  <sheetData>
    <row r="1" spans="1:10">
      <c r="A1" s="288" t="s">
        <v>399</v>
      </c>
    </row>
    <row r="2" spans="1:10">
      <c r="A2" s="13" t="s">
        <v>400</v>
      </c>
    </row>
    <row r="4" spans="1:10">
      <c r="A4" s="261"/>
      <c r="B4" s="262"/>
      <c r="C4" s="262"/>
      <c r="D4" s="262"/>
      <c r="E4" s="212"/>
      <c r="F4" s="212"/>
      <c r="G4" s="212"/>
      <c r="H4" s="212"/>
      <c r="I4" s="212"/>
      <c r="J4" s="212"/>
    </row>
    <row r="5" spans="1:10">
      <c r="A5" s="261"/>
      <c r="B5" s="262"/>
      <c r="C5" s="262"/>
      <c r="D5" s="262"/>
      <c r="E5" s="212"/>
      <c r="F5" s="212"/>
      <c r="G5" s="212"/>
      <c r="H5" s="212"/>
      <c r="I5" s="212"/>
      <c r="J5" s="212"/>
    </row>
    <row r="6" spans="1:10" ht="33">
      <c r="A6" s="275" t="s">
        <v>0</v>
      </c>
      <c r="B6" s="275" t="s">
        <v>69</v>
      </c>
      <c r="C6" s="275" t="s">
        <v>67</v>
      </c>
      <c r="D6" s="275" t="s">
        <v>68</v>
      </c>
      <c r="E6" s="275" t="s">
        <v>100</v>
      </c>
      <c r="F6" s="275" t="s">
        <v>101</v>
      </c>
      <c r="G6" s="275" t="s">
        <v>388</v>
      </c>
      <c r="H6" s="275" t="s">
        <v>387</v>
      </c>
      <c r="I6" s="275" t="s">
        <v>14</v>
      </c>
      <c r="J6" s="275" t="s">
        <v>15</v>
      </c>
    </row>
    <row r="7" spans="1:10">
      <c r="A7" s="264">
        <v>1990</v>
      </c>
      <c r="B7" s="262">
        <v>12</v>
      </c>
      <c r="C7" s="262">
        <v>1990</v>
      </c>
      <c r="D7" s="212" t="s">
        <v>77</v>
      </c>
      <c r="E7" s="289">
        <v>603.27476153846146</v>
      </c>
      <c r="F7" s="290">
        <f>+VLOOKUP(A7,[20]PIB!$F$1:$G$93,2,0)</f>
        <v>15231.973</v>
      </c>
      <c r="G7" s="270">
        <f t="shared" ref="G7:G16" si="0">+H7/F7</f>
        <v>3.9605818730013599E-2</v>
      </c>
      <c r="H7" s="290">
        <v>603.27476153846146</v>
      </c>
      <c r="I7" s="290"/>
      <c r="J7" s="290"/>
    </row>
    <row r="8" spans="1:10">
      <c r="A8" s="264">
        <v>1991</v>
      </c>
      <c r="B8" s="262">
        <v>12</v>
      </c>
      <c r="C8" s="262">
        <v>1991</v>
      </c>
      <c r="D8" s="212" t="s">
        <v>77</v>
      </c>
      <c r="E8" s="289">
        <v>760.44698974358971</v>
      </c>
      <c r="F8" s="290">
        <f>+VLOOKUP(A8,[20]PIB!$F$1:$G$93,2,0)</f>
        <v>16980.041000000001</v>
      </c>
      <c r="G8" s="270">
        <f t="shared" si="0"/>
        <v>4.478475580498243E-2</v>
      </c>
      <c r="H8" s="290">
        <v>760.44698974358971</v>
      </c>
      <c r="I8" s="290"/>
      <c r="J8" s="290"/>
    </row>
    <row r="9" spans="1:10">
      <c r="A9" s="264">
        <v>1992</v>
      </c>
      <c r="B9" s="262">
        <v>12</v>
      </c>
      <c r="C9" s="262">
        <v>1992</v>
      </c>
      <c r="D9" s="212" t="s">
        <v>77</v>
      </c>
      <c r="E9" s="289">
        <v>781.85756666666668</v>
      </c>
      <c r="F9" s="290">
        <f>+VLOOKUP(A9,[20]PIB!$F$1:$G$93,2,0)</f>
        <v>18085.190999999999</v>
      </c>
      <c r="G9" s="270">
        <f t="shared" si="0"/>
        <v>4.3231921999975935E-2</v>
      </c>
      <c r="H9" s="290">
        <v>781.85756666666668</v>
      </c>
      <c r="I9" s="290"/>
      <c r="J9" s="290"/>
    </row>
    <row r="10" spans="1:10">
      <c r="A10" s="264">
        <v>1993</v>
      </c>
      <c r="B10" s="262">
        <v>12</v>
      </c>
      <c r="C10" s="262">
        <v>1993</v>
      </c>
      <c r="D10" s="212" t="s">
        <v>77</v>
      </c>
      <c r="E10" s="289">
        <v>1253.803071463775</v>
      </c>
      <c r="F10" s="290">
        <f>+VLOOKUP(A10,[20]PIB!$F$1:$G$93,2,0)</f>
        <v>18929.248</v>
      </c>
      <c r="G10" s="270">
        <f t="shared" si="0"/>
        <v>6.6236285322257657E-2</v>
      </c>
      <c r="H10" s="290">
        <v>1253.803071463775</v>
      </c>
      <c r="I10" s="290"/>
      <c r="J10" s="290"/>
    </row>
    <row r="11" spans="1:10">
      <c r="A11" s="264">
        <v>1994</v>
      </c>
      <c r="B11" s="262">
        <v>12</v>
      </c>
      <c r="C11" s="262">
        <v>1994</v>
      </c>
      <c r="D11" s="212" t="s">
        <v>77</v>
      </c>
      <c r="E11" s="289">
        <v>1711.7385280801045</v>
      </c>
      <c r="F11" s="290">
        <f>+VLOOKUP(A11,[20]PIB!$F$1:$G$93,2,0)</f>
        <v>22697.319</v>
      </c>
      <c r="G11" s="270">
        <f t="shared" si="0"/>
        <v>7.5415890664448273E-2</v>
      </c>
      <c r="H11" s="290">
        <v>1711.7385280801045</v>
      </c>
      <c r="I11" s="290"/>
      <c r="J11" s="290"/>
    </row>
    <row r="12" spans="1:10">
      <c r="A12" s="264">
        <v>1995</v>
      </c>
      <c r="B12" s="262">
        <v>12</v>
      </c>
      <c r="C12" s="262">
        <v>1995</v>
      </c>
      <c r="D12" s="212" t="s">
        <v>77</v>
      </c>
      <c r="E12" s="289">
        <v>1556.6144806786449</v>
      </c>
      <c r="F12" s="290">
        <f>+VLOOKUP(A12,[20]PIB!$F$1:$G$93,2,0)</f>
        <v>24420.668000000001</v>
      </c>
      <c r="G12" s="270">
        <f t="shared" si="0"/>
        <v>6.3741683097229149E-2</v>
      </c>
      <c r="H12" s="290">
        <v>1556.6144806786449</v>
      </c>
      <c r="I12" s="290"/>
      <c r="J12" s="290"/>
    </row>
    <row r="13" spans="1:10">
      <c r="A13" s="264">
        <v>1996</v>
      </c>
      <c r="B13" s="262">
        <v>12</v>
      </c>
      <c r="C13" s="262">
        <v>1996</v>
      </c>
      <c r="D13" s="212" t="s">
        <v>77</v>
      </c>
      <c r="E13" s="289">
        <v>1831.4609964157703</v>
      </c>
      <c r="F13" s="290">
        <f>+VLOOKUP(A13,[20]PIB!$F$1:$G$93,2,0)</f>
        <v>25213.78</v>
      </c>
      <c r="G13" s="270">
        <f t="shared" si="0"/>
        <v>7.2637303744847878E-2</v>
      </c>
      <c r="H13" s="290">
        <v>1831.4609964157703</v>
      </c>
      <c r="I13" s="290"/>
      <c r="J13" s="290"/>
    </row>
    <row r="14" spans="1:10">
      <c r="A14" s="264">
        <v>1997</v>
      </c>
      <c r="B14" s="262">
        <v>12</v>
      </c>
      <c r="C14" s="262">
        <v>1997</v>
      </c>
      <c r="D14" s="212" t="s">
        <v>77</v>
      </c>
      <c r="E14" s="289">
        <v>2093.3697373183868</v>
      </c>
      <c r="F14" s="290">
        <f>+VLOOKUP(A14,[20]PIB!$F$1:$G$93,2,0)</f>
        <v>28147.972000000002</v>
      </c>
      <c r="G14" s="270">
        <f t="shared" si="0"/>
        <v>7.4370179752857035E-2</v>
      </c>
      <c r="H14" s="290">
        <v>2093.3697373183868</v>
      </c>
      <c r="I14" s="290"/>
      <c r="J14" s="290"/>
    </row>
    <row r="15" spans="1:10">
      <c r="A15" s="264">
        <v>1998</v>
      </c>
      <c r="B15" s="262">
        <v>12</v>
      </c>
      <c r="C15" s="262">
        <v>1998</v>
      </c>
      <c r="D15" s="212" t="s">
        <v>77</v>
      </c>
      <c r="E15" s="289">
        <v>1698.3155055345803</v>
      </c>
      <c r="F15" s="290">
        <f>+VLOOKUP(A15,[20]PIB!$F$1:$G$93,2,0)</f>
        <v>27967.905999999999</v>
      </c>
      <c r="G15" s="270">
        <f t="shared" si="0"/>
        <v>6.0723727601722503E-2</v>
      </c>
      <c r="H15" s="290">
        <v>1698.3155055345803</v>
      </c>
      <c r="I15" s="290"/>
      <c r="J15" s="290"/>
    </row>
    <row r="16" spans="1:10">
      <c r="A16" s="264">
        <v>1999</v>
      </c>
      <c r="B16" s="262">
        <v>12</v>
      </c>
      <c r="C16" s="262">
        <v>1999</v>
      </c>
      <c r="D16" s="212" t="s">
        <v>77</v>
      </c>
      <c r="E16" s="289">
        <v>1276</v>
      </c>
      <c r="F16" s="290">
        <f>+VLOOKUP(A16,[20]PIB!$F$1:$G$93,2,0)</f>
        <v>19635.45</v>
      </c>
      <c r="G16" s="270">
        <f t="shared" si="0"/>
        <v>6.4984505066092199E-2</v>
      </c>
      <c r="H16" s="290">
        <v>1276</v>
      </c>
      <c r="I16" s="290"/>
      <c r="J16" s="290"/>
    </row>
    <row r="17" spans="1:28">
      <c r="A17" s="229">
        <v>36861</v>
      </c>
      <c r="B17" s="262">
        <f t="shared" ref="B17:B21" si="1">+MONTH(A17)</f>
        <v>12</v>
      </c>
      <c r="C17" s="262">
        <f t="shared" ref="C17:C21" si="2">+YEAR(A17)</f>
        <v>2000</v>
      </c>
      <c r="D17" s="212" t="s">
        <v>77</v>
      </c>
      <c r="E17" s="290">
        <v>1179.6899999999998</v>
      </c>
      <c r="F17" s="290">
        <f>+VLOOKUP(YEAR(A17),[20]PIB!$F$1:$G$93,2,0)</f>
        <v>18318.600999999999</v>
      </c>
      <c r="G17" s="340">
        <f t="shared" ref="G17:G20" si="3">+E17/F17</f>
        <v>6.4398476717736242E-2</v>
      </c>
      <c r="H17" s="290"/>
      <c r="I17" s="290">
        <v>1179.6899999999998</v>
      </c>
      <c r="J17" s="290"/>
      <c r="N17" s="267"/>
      <c r="O17" s="268"/>
      <c r="P17" s="269"/>
    </row>
    <row r="18" spans="1:28">
      <c r="A18" s="229">
        <v>37226</v>
      </c>
      <c r="B18" s="262">
        <f t="shared" si="1"/>
        <v>12</v>
      </c>
      <c r="C18" s="262">
        <f t="shared" si="2"/>
        <v>2001</v>
      </c>
      <c r="D18" s="212" t="s">
        <v>77</v>
      </c>
      <c r="E18" s="290">
        <v>1073.806646</v>
      </c>
      <c r="F18" s="290">
        <f>+VLOOKUP(YEAR(A18),[20]PIB!$F$1:$G$93,2,0)</f>
        <v>24468.324000000001</v>
      </c>
      <c r="G18" s="340">
        <f t="shared" si="3"/>
        <v>4.3885582273636724E-2</v>
      </c>
      <c r="H18" s="290"/>
      <c r="I18" s="290">
        <v>1073.806646</v>
      </c>
      <c r="J18" s="290"/>
      <c r="N18" s="267"/>
      <c r="O18" s="268"/>
      <c r="P18" s="271"/>
    </row>
    <row r="19" spans="1:28">
      <c r="A19" s="229">
        <v>37591</v>
      </c>
      <c r="B19" s="262">
        <f t="shared" si="1"/>
        <v>12</v>
      </c>
      <c r="C19" s="262">
        <f t="shared" si="2"/>
        <v>2002</v>
      </c>
      <c r="D19" s="212" t="s">
        <v>77</v>
      </c>
      <c r="E19" s="290">
        <v>1007.9871900000001</v>
      </c>
      <c r="F19" s="290">
        <f>+VLOOKUP(YEAR(A19),[20]PIB!$F$1:$G$93,2,0)</f>
        <v>28548.945</v>
      </c>
      <c r="G19" s="340">
        <f t="shared" si="3"/>
        <v>3.530733587528366E-2</v>
      </c>
      <c r="H19" s="290"/>
      <c r="I19" s="290">
        <v>1007.9871900000001</v>
      </c>
      <c r="J19" s="290"/>
      <c r="N19" s="267"/>
      <c r="O19" s="272"/>
      <c r="P19" s="271"/>
    </row>
    <row r="20" spans="1:28" s="13" customFormat="1">
      <c r="A20" s="229">
        <v>37956</v>
      </c>
      <c r="B20" s="262">
        <f t="shared" si="1"/>
        <v>12</v>
      </c>
      <c r="C20" s="262">
        <f t="shared" si="2"/>
        <v>2003</v>
      </c>
      <c r="D20" s="212" t="s">
        <v>77</v>
      </c>
      <c r="E20" s="290">
        <v>1160.4024779999997</v>
      </c>
      <c r="F20" s="290">
        <f>+VLOOKUP(YEAR(A20),[20]PIB!$F$1:$G$93,2,0)</f>
        <v>32432.858</v>
      </c>
      <c r="G20" s="340">
        <f t="shared" si="3"/>
        <v>3.5778606930046059E-2</v>
      </c>
      <c r="H20" s="290"/>
      <c r="I20" s="290">
        <v>1160.4024779999997</v>
      </c>
      <c r="J20" s="290"/>
      <c r="K20" s="263"/>
      <c r="L20" s="263"/>
      <c r="M20" s="263"/>
      <c r="N20" s="222"/>
      <c r="O20" s="222"/>
      <c r="P20" s="263"/>
      <c r="Q20" s="263"/>
      <c r="R20" s="263"/>
      <c r="S20" s="263"/>
      <c r="T20" s="263"/>
      <c r="U20" s="263"/>
      <c r="V20" s="263"/>
      <c r="W20" s="263"/>
      <c r="X20" s="263"/>
      <c r="Y20" s="263"/>
      <c r="Z20" s="263"/>
      <c r="AA20" s="263"/>
      <c r="AB20" s="263"/>
    </row>
    <row r="21" spans="1:28" s="13" customFormat="1">
      <c r="A21" s="229">
        <v>38322</v>
      </c>
      <c r="B21" s="262">
        <f t="shared" si="1"/>
        <v>12</v>
      </c>
      <c r="C21" s="262">
        <f t="shared" si="2"/>
        <v>2004</v>
      </c>
      <c r="D21" s="212" t="s">
        <v>77</v>
      </c>
      <c r="E21" s="290">
        <v>1437.32</v>
      </c>
      <c r="F21" s="290">
        <f>+VLOOKUP(YEAR(A21),[20]PIB!$F$1:$G$93,2,0)</f>
        <v>36591.661</v>
      </c>
      <c r="G21" s="340">
        <f t="shared" ref="G21:G26" si="4">+E21/F21</f>
        <v>3.9279987863901557E-2</v>
      </c>
      <c r="H21" s="290"/>
      <c r="I21" s="290">
        <v>1437.32</v>
      </c>
      <c r="J21" s="290"/>
      <c r="K21" s="263"/>
      <c r="L21" s="263"/>
      <c r="M21" s="263"/>
      <c r="N21" s="222"/>
      <c r="O21" s="222"/>
      <c r="P21" s="263"/>
      <c r="Q21" s="263"/>
      <c r="R21" s="263"/>
      <c r="S21" s="263"/>
      <c r="T21" s="263"/>
      <c r="U21" s="263"/>
      <c r="V21" s="263"/>
      <c r="W21" s="263"/>
      <c r="X21" s="263"/>
      <c r="Y21" s="263"/>
      <c r="Z21" s="263"/>
      <c r="AA21" s="263"/>
      <c r="AB21" s="263"/>
    </row>
    <row r="22" spans="1:28">
      <c r="A22" s="229">
        <v>38687</v>
      </c>
      <c r="B22" s="262">
        <f t="shared" ref="B22:B26" si="5">+MONTH(A22)</f>
        <v>12</v>
      </c>
      <c r="C22" s="262">
        <f t="shared" ref="C22:C26" si="6">+YEAR(A22)</f>
        <v>2005</v>
      </c>
      <c r="D22" s="212" t="s">
        <v>77</v>
      </c>
      <c r="E22" s="290">
        <v>2146.8973780000001</v>
      </c>
      <c r="F22" s="290">
        <f>+VLOOKUP(YEAR(A22),[20]PIB!$F$1:$G$93,2,0)</f>
        <v>41507.084999999999</v>
      </c>
      <c r="G22" s="340">
        <f t="shared" si="4"/>
        <v>5.1723636530968148E-2</v>
      </c>
      <c r="H22" s="290"/>
      <c r="I22" s="290">
        <v>2146.8973780000001</v>
      </c>
      <c r="J22" s="290"/>
      <c r="N22" s="222"/>
      <c r="O22" s="222"/>
    </row>
    <row r="23" spans="1:28">
      <c r="A23" s="229">
        <v>39052</v>
      </c>
      <c r="B23" s="262">
        <f t="shared" si="5"/>
        <v>12</v>
      </c>
      <c r="C23" s="262">
        <f t="shared" si="6"/>
        <v>2006</v>
      </c>
      <c r="D23" s="212" t="s">
        <v>77</v>
      </c>
      <c r="E23" s="290">
        <v>2023.34</v>
      </c>
      <c r="F23" s="290">
        <f>+VLOOKUP(YEAR(A23),[20]PIB!$F$1:$G$93,2,0)</f>
        <v>46802.044000000002</v>
      </c>
      <c r="G23" s="340">
        <f t="shared" si="4"/>
        <v>4.323187252249068E-2</v>
      </c>
      <c r="H23" s="290"/>
      <c r="I23" s="290">
        <v>2023.34</v>
      </c>
      <c r="J23" s="290"/>
      <c r="N23" s="222"/>
      <c r="O23" s="222"/>
    </row>
    <row r="24" spans="1:28" s="13" customFormat="1">
      <c r="A24" s="229">
        <v>39417</v>
      </c>
      <c r="B24" s="262">
        <f t="shared" si="5"/>
        <v>12</v>
      </c>
      <c r="C24" s="262">
        <f t="shared" si="6"/>
        <v>2007</v>
      </c>
      <c r="D24" s="212" t="s">
        <v>77</v>
      </c>
      <c r="E24" s="290">
        <v>3520.84</v>
      </c>
      <c r="F24" s="290">
        <f>+VLOOKUP(YEAR(A24),[20]PIB!$F$1:$G$93,2,0)</f>
        <v>51007.777000000002</v>
      </c>
      <c r="G24" s="340">
        <f t="shared" si="4"/>
        <v>6.9025552711305185E-2</v>
      </c>
      <c r="H24" s="290"/>
      <c r="I24" s="290">
        <v>3520.84</v>
      </c>
      <c r="J24" s="290"/>
      <c r="K24" s="263"/>
      <c r="L24" s="263"/>
      <c r="M24" s="263"/>
      <c r="N24" s="222"/>
      <c r="O24" s="222"/>
      <c r="P24" s="263"/>
      <c r="Q24" s="263"/>
      <c r="R24" s="263"/>
      <c r="S24" s="263"/>
      <c r="T24" s="263"/>
      <c r="U24" s="263"/>
      <c r="V24" s="263"/>
      <c r="W24" s="263"/>
      <c r="X24" s="263"/>
      <c r="Y24" s="263"/>
      <c r="Z24" s="263"/>
      <c r="AA24" s="263"/>
      <c r="AB24" s="263"/>
    </row>
    <row r="25" spans="1:28" s="13" customFormat="1">
      <c r="A25" s="229">
        <v>39783</v>
      </c>
      <c r="B25" s="262">
        <f t="shared" si="5"/>
        <v>12</v>
      </c>
      <c r="C25" s="262">
        <f t="shared" si="6"/>
        <v>2008</v>
      </c>
      <c r="D25" s="212" t="s">
        <v>77</v>
      </c>
      <c r="E25" s="290">
        <v>4473.0690229999991</v>
      </c>
      <c r="F25" s="290">
        <f>+VLOOKUP(YEAR(A25),[20]PIB!$F$1:$G$93,2,0)</f>
        <v>61762.635000000002</v>
      </c>
      <c r="G25" s="340">
        <f t="shared" si="4"/>
        <v>7.2423545773265652E-2</v>
      </c>
      <c r="H25" s="290"/>
      <c r="I25" s="290">
        <v>4473.0690229999991</v>
      </c>
      <c r="J25" s="290"/>
      <c r="K25" s="263"/>
      <c r="L25" s="263"/>
      <c r="M25" s="263"/>
      <c r="N25" s="263"/>
      <c r="O25" s="263"/>
      <c r="P25" s="263"/>
      <c r="Q25" s="263"/>
      <c r="R25" s="263"/>
      <c r="S25" s="263"/>
      <c r="T25" s="263"/>
      <c r="U25" s="263"/>
      <c r="V25" s="263"/>
      <c r="W25" s="263"/>
      <c r="X25" s="263"/>
      <c r="Y25" s="263"/>
      <c r="Z25" s="263"/>
      <c r="AA25" s="263"/>
      <c r="AB25" s="263"/>
    </row>
    <row r="26" spans="1:28" s="13" customFormat="1">
      <c r="A26" s="229">
        <v>40148</v>
      </c>
      <c r="B26" s="262">
        <f t="shared" si="5"/>
        <v>12</v>
      </c>
      <c r="C26" s="262">
        <f t="shared" si="6"/>
        <v>2009</v>
      </c>
      <c r="D26" s="212" t="s">
        <v>77</v>
      </c>
      <c r="E26" s="290">
        <v>3792.0509440000001</v>
      </c>
      <c r="F26" s="290">
        <f>+VLOOKUP(YEAR(A26),[20]PIB!$F$1:$G$93,2,0)</f>
        <v>62519.686000000002</v>
      </c>
      <c r="G26" s="340">
        <f t="shared" si="4"/>
        <v>6.0653710640837188E-2</v>
      </c>
      <c r="H26" s="290"/>
      <c r="I26" s="290">
        <v>3792.0509440000001</v>
      </c>
      <c r="J26" s="290"/>
      <c r="K26" s="263"/>
      <c r="L26" s="263"/>
      <c r="M26" s="263"/>
      <c r="N26" s="263"/>
      <c r="O26" s="263"/>
      <c r="P26" s="263"/>
      <c r="Q26" s="263"/>
      <c r="R26" s="263"/>
      <c r="S26" s="263"/>
      <c r="T26" s="263"/>
      <c r="U26" s="263"/>
      <c r="V26" s="263"/>
      <c r="W26" s="263"/>
      <c r="X26" s="263"/>
      <c r="Y26" s="263"/>
      <c r="Z26" s="263"/>
      <c r="AA26" s="263"/>
      <c r="AB26" s="263"/>
    </row>
    <row r="27" spans="1:28" s="13" customFormat="1">
      <c r="A27" s="229">
        <v>40513</v>
      </c>
      <c r="B27" s="262">
        <f t="shared" ref="B27:B32" si="7">+MONTH(A27)</f>
        <v>12</v>
      </c>
      <c r="C27" s="262">
        <f t="shared" ref="C27:C32" si="8">+YEAR(A27)</f>
        <v>2010</v>
      </c>
      <c r="D27" s="212" t="s">
        <v>77</v>
      </c>
      <c r="E27" s="290">
        <v>2622.0537079999999</v>
      </c>
      <c r="F27" s="290">
        <f>+VLOOKUP(YEAR(A27),[20]PIB!$F$1:$G$93,2,0)</f>
        <v>69555.366999999998</v>
      </c>
      <c r="G27" s="340">
        <f t="shared" ref="G27:G31" si="9">+E27/F27</f>
        <v>3.7697359975111623E-2</v>
      </c>
      <c r="H27" s="290"/>
      <c r="I27" s="290">
        <v>2622.0537079999999</v>
      </c>
      <c r="J27" s="290"/>
      <c r="K27" s="263"/>
      <c r="L27" s="263"/>
      <c r="M27" s="263"/>
      <c r="N27" s="263"/>
      <c r="O27" s="263"/>
      <c r="P27" s="263"/>
      <c r="Q27" s="263"/>
      <c r="R27" s="263"/>
      <c r="S27" s="263"/>
      <c r="T27" s="263"/>
      <c r="U27" s="263"/>
      <c r="V27" s="263"/>
      <c r="W27" s="263"/>
      <c r="X27" s="263"/>
      <c r="Y27" s="263"/>
      <c r="Z27" s="263"/>
      <c r="AA27" s="263"/>
      <c r="AB27" s="263"/>
    </row>
    <row r="28" spans="1:28" s="13" customFormat="1">
      <c r="A28" s="229">
        <v>40878</v>
      </c>
      <c r="B28" s="262">
        <f t="shared" si="7"/>
        <v>12</v>
      </c>
      <c r="C28" s="262">
        <f t="shared" si="8"/>
        <v>2011</v>
      </c>
      <c r="D28" s="212" t="s">
        <v>77</v>
      </c>
      <c r="E28" s="290">
        <v>2957.6202840000001</v>
      </c>
      <c r="F28" s="290">
        <f>+VLOOKUP(YEAR(A28),[20]PIB!$F$1:$G$93,2,0)</f>
        <v>79276.664000000004</v>
      </c>
      <c r="G28" s="340">
        <f t="shared" si="9"/>
        <v>3.7307577473239789E-2</v>
      </c>
      <c r="H28" s="290"/>
      <c r="I28" s="290">
        <v>2957.6202840000001</v>
      </c>
      <c r="J28" s="290"/>
      <c r="K28" s="263"/>
      <c r="L28" s="263"/>
      <c r="M28" s="263"/>
      <c r="N28" s="263"/>
      <c r="O28" s="263"/>
      <c r="P28" s="263"/>
      <c r="Q28" s="263"/>
      <c r="R28" s="263"/>
      <c r="S28" s="263"/>
      <c r="T28" s="263"/>
      <c r="U28" s="263"/>
      <c r="V28" s="263"/>
      <c r="W28" s="263"/>
      <c r="X28" s="263"/>
      <c r="Y28" s="263"/>
      <c r="Z28" s="263"/>
      <c r="AA28" s="263"/>
      <c r="AB28" s="263"/>
    </row>
    <row r="29" spans="1:28" s="13" customFormat="1">
      <c r="A29" s="229">
        <v>41244</v>
      </c>
      <c r="B29" s="262">
        <f t="shared" si="7"/>
        <v>12</v>
      </c>
      <c r="C29" s="262">
        <f t="shared" si="8"/>
        <v>2012</v>
      </c>
      <c r="D29" s="212" t="s">
        <v>77</v>
      </c>
      <c r="E29" s="290">
        <v>2482.528069</v>
      </c>
      <c r="F29" s="290">
        <f>+VLOOKUP(YEAR(A29),[20]PIB!$F$1:$G$93,2,0)</f>
        <v>87924.543999999994</v>
      </c>
      <c r="G29" s="340">
        <f t="shared" si="9"/>
        <v>2.8234756258730214E-2</v>
      </c>
      <c r="H29" s="290"/>
      <c r="I29" s="290">
        <v>2482.528069</v>
      </c>
      <c r="J29" s="290"/>
      <c r="K29" s="263"/>
      <c r="L29" s="263"/>
      <c r="M29" s="263"/>
      <c r="N29" s="263"/>
      <c r="O29" s="263"/>
      <c r="P29" s="263"/>
      <c r="Q29" s="263"/>
      <c r="R29" s="263"/>
      <c r="S29" s="263"/>
      <c r="T29" s="263"/>
      <c r="U29" s="263"/>
      <c r="V29" s="263"/>
      <c r="W29" s="263"/>
      <c r="X29" s="263"/>
      <c r="Y29" s="263"/>
      <c r="Z29" s="263"/>
      <c r="AA29" s="263"/>
      <c r="AB29" s="263"/>
    </row>
    <row r="30" spans="1:28">
      <c r="A30" s="229">
        <v>41609</v>
      </c>
      <c r="B30" s="262">
        <f t="shared" si="7"/>
        <v>12</v>
      </c>
      <c r="C30" s="262">
        <f t="shared" si="8"/>
        <v>2013</v>
      </c>
      <c r="D30" s="212" t="s">
        <v>77</v>
      </c>
      <c r="E30" s="290">
        <v>4360.5216580000006</v>
      </c>
      <c r="F30" s="290">
        <f>+VLOOKUP(YEAR(A30),[20]PIB!$F$1:$G$93,2,0)</f>
        <v>95129.659</v>
      </c>
      <c r="G30" s="340">
        <f t="shared" si="9"/>
        <v>4.583766728313407E-2</v>
      </c>
      <c r="H30" s="290"/>
      <c r="I30" s="290">
        <v>4360.5216580000006</v>
      </c>
      <c r="J30" s="290"/>
    </row>
    <row r="31" spans="1:28">
      <c r="A31" s="229">
        <v>41974</v>
      </c>
      <c r="B31" s="262">
        <f t="shared" si="7"/>
        <v>12</v>
      </c>
      <c r="C31" s="262">
        <f t="shared" si="8"/>
        <v>2014</v>
      </c>
      <c r="D31" s="212" t="s">
        <v>77</v>
      </c>
      <c r="E31" s="290">
        <v>3949.0695759999999</v>
      </c>
      <c r="F31" s="290">
        <f>+VLOOKUP(YEAR(A31),[20]PIB!$F$1:$G$93,2,0)</f>
        <v>101726.33100000001</v>
      </c>
      <c r="G31" s="340">
        <f t="shared" si="9"/>
        <v>3.8820525002518765E-2</v>
      </c>
      <c r="H31" s="290"/>
      <c r="I31" s="290"/>
      <c r="J31" s="290">
        <v>3949.0695759999999</v>
      </c>
    </row>
    <row r="32" spans="1:28">
      <c r="A32" s="229">
        <v>42339</v>
      </c>
      <c r="B32" s="262">
        <f t="shared" si="7"/>
        <v>12</v>
      </c>
      <c r="C32" s="262">
        <f t="shared" si="8"/>
        <v>2015</v>
      </c>
      <c r="D32" s="212" t="s">
        <v>77</v>
      </c>
      <c r="E32" s="290">
        <v>2495.9566260000001</v>
      </c>
      <c r="F32" s="290">
        <f>+VLOOKUP(YEAR(A32),[20]PIB!$F$1:$G$93,2,0)</f>
        <v>99290.380999999994</v>
      </c>
      <c r="G32" s="265">
        <f t="shared" ref="G32:G37" si="10">+E32/F32</f>
        <v>2.5137949928906007E-2</v>
      </c>
      <c r="H32" s="290"/>
      <c r="I32" s="290"/>
      <c r="J32" s="290">
        <v>2495.9566260000001</v>
      </c>
    </row>
    <row r="33" spans="1:10">
      <c r="A33" s="229">
        <v>42705</v>
      </c>
      <c r="B33" s="262">
        <f t="shared" ref="B33:B37" si="11">+MONTH(A33)</f>
        <v>12</v>
      </c>
      <c r="C33" s="262">
        <f t="shared" ref="C33:C36" si="12">+YEAR(A33)</f>
        <v>2016</v>
      </c>
      <c r="D33" s="212" t="s">
        <v>77</v>
      </c>
      <c r="E33" s="290">
        <v>4258.8499459999994</v>
      </c>
      <c r="F33" s="290">
        <f>+VLOOKUP(YEAR(A33),[20]PIB!$F$1:$G$93,2,0)</f>
        <v>99937.695999999996</v>
      </c>
      <c r="G33" s="265">
        <f t="shared" si="10"/>
        <v>4.2615050340964432E-2</v>
      </c>
      <c r="H33" s="290"/>
      <c r="I33" s="290"/>
      <c r="J33" s="290">
        <v>4258.8499459999994</v>
      </c>
    </row>
    <row r="34" spans="1:10">
      <c r="A34" s="229">
        <v>43070</v>
      </c>
      <c r="B34" s="262">
        <f t="shared" si="11"/>
        <v>12</v>
      </c>
      <c r="C34" s="262">
        <f t="shared" si="12"/>
        <v>2017</v>
      </c>
      <c r="D34" s="212" t="s">
        <v>77</v>
      </c>
      <c r="E34" s="290">
        <v>2451.0657929999998</v>
      </c>
      <c r="F34" s="290">
        <f>+VLOOKUP(YEAR(A34),[20]PIB!$F$1:$G$93,2,0)</f>
        <v>104295.86199999999</v>
      </c>
      <c r="G34" s="265">
        <f t="shared" si="10"/>
        <v>2.3501083801388017E-2</v>
      </c>
      <c r="H34" s="290"/>
      <c r="I34" s="290"/>
      <c r="J34" s="290">
        <v>2451.0657929999998</v>
      </c>
    </row>
    <row r="35" spans="1:10">
      <c r="A35" s="229">
        <v>43435</v>
      </c>
      <c r="B35" s="262">
        <f t="shared" si="11"/>
        <v>12</v>
      </c>
      <c r="C35" s="262">
        <f t="shared" si="12"/>
        <v>2018</v>
      </c>
      <c r="D35" s="212" t="s">
        <v>77</v>
      </c>
      <c r="E35" s="290">
        <v>2676.5249719999997</v>
      </c>
      <c r="F35" s="290">
        <f>+VLOOKUP(YEAR(A35),[20]PIB!$F$1:$G$93,2,0)</f>
        <v>107562.008</v>
      </c>
      <c r="G35" s="265">
        <f t="shared" si="10"/>
        <v>2.4883553419716743E-2</v>
      </c>
      <c r="H35" s="290"/>
      <c r="I35" s="290"/>
      <c r="J35" s="290">
        <v>2676.5249719999997</v>
      </c>
    </row>
    <row r="36" spans="1:10">
      <c r="A36" s="229">
        <v>43800</v>
      </c>
      <c r="B36" s="262">
        <f t="shared" si="11"/>
        <v>12</v>
      </c>
      <c r="C36" s="262">
        <f t="shared" si="12"/>
        <v>2019</v>
      </c>
      <c r="D36" s="212" t="s">
        <v>77</v>
      </c>
      <c r="E36" s="290">
        <v>3397.1085990000001</v>
      </c>
      <c r="F36" s="290">
        <f>+VLOOKUP(C36,[20]PIB!$A$1:$C$22,3,0)</f>
        <v>107435.66499999999</v>
      </c>
      <c r="G36" s="265">
        <f t="shared" si="10"/>
        <v>3.1619933650524713E-2</v>
      </c>
      <c r="H36" s="290"/>
      <c r="I36" s="290"/>
      <c r="J36" s="290">
        <v>3397.1085990000001</v>
      </c>
    </row>
    <row r="37" spans="1:10">
      <c r="A37" s="229">
        <v>43983</v>
      </c>
      <c r="B37" s="262">
        <f t="shared" si="11"/>
        <v>6</v>
      </c>
      <c r="C37" s="262">
        <v>2020</v>
      </c>
      <c r="D37" s="212" t="s">
        <v>75</v>
      </c>
      <c r="E37" s="290">
        <v>2665.6085410000001</v>
      </c>
      <c r="F37" s="290">
        <f>+VLOOKUP(C37,[20]PIB!$A$1:$C$22,3,0)</f>
        <v>96512.457999999999</v>
      </c>
      <c r="G37" s="265">
        <f t="shared" si="10"/>
        <v>2.761932082384639E-2</v>
      </c>
      <c r="H37" s="290"/>
      <c r="I37" s="290"/>
      <c r="J37" s="290">
        <v>2665.6085410000001</v>
      </c>
    </row>
    <row r="39" spans="1:10">
      <c r="G39" s="274"/>
      <c r="H39" s="274"/>
    </row>
  </sheetData>
  <autoFilter ref="A6:P36">
    <filterColumn colId="7"/>
  </autoFilter>
  <pageMargins left="0.7" right="0.7" top="0.75" bottom="0.75" header="0.3" footer="0.3"/>
  <pageSetup paperSize="9" orientation="portrait" horizontalDpi="4294967295" verticalDpi="4294967295" r:id="rId1"/>
  <drawing r:id="rId2"/>
</worksheet>
</file>

<file path=xl/worksheets/sheet5.xml><?xml version="1.0" encoding="utf-8"?>
<worksheet xmlns="http://schemas.openxmlformats.org/spreadsheetml/2006/main" xmlns:r="http://schemas.openxmlformats.org/officeDocument/2006/relationships">
  <dimension ref="A1:S29"/>
  <sheetViews>
    <sheetView showGridLines="0" topLeftCell="A13" zoomScale="85" zoomScaleNormal="85" workbookViewId="0">
      <selection activeCell="A27" sqref="A27:G29"/>
    </sheetView>
  </sheetViews>
  <sheetFormatPr baseColWidth="10" defaultColWidth="10.85546875" defaultRowHeight="16.5"/>
  <cols>
    <col min="1" max="3" width="10.85546875" style="6"/>
    <col min="4" max="4" width="11.5703125" style="6" customWidth="1"/>
    <col min="5" max="6" width="10.85546875" style="6"/>
    <col min="7" max="7" width="13.85546875" style="6" customWidth="1"/>
    <col min="8" max="16384" width="10.85546875" style="6"/>
  </cols>
  <sheetData>
    <row r="1" spans="1:19">
      <c r="A1" s="134"/>
    </row>
    <row r="2" spans="1:19">
      <c r="A2" s="16" t="s">
        <v>344</v>
      </c>
    </row>
    <row r="3" spans="1:19">
      <c r="A3" s="105" t="s">
        <v>345</v>
      </c>
    </row>
    <row r="5" spans="1:19" s="17" customFormat="1" ht="38.25">
      <c r="A5" s="223" t="s">
        <v>67</v>
      </c>
      <c r="B5" s="223" t="s">
        <v>106</v>
      </c>
      <c r="C5" s="223" t="s">
        <v>105</v>
      </c>
      <c r="D5" s="223" t="s">
        <v>364</v>
      </c>
      <c r="E5" s="223" t="s">
        <v>103</v>
      </c>
      <c r="F5" s="223" t="s">
        <v>104</v>
      </c>
      <c r="G5" s="223" t="s">
        <v>107</v>
      </c>
      <c r="M5" s="132"/>
      <c r="O5" s="132" t="s">
        <v>264</v>
      </c>
    </row>
    <row r="6" spans="1:19" s="17" customFormat="1">
      <c r="A6" s="254">
        <v>2000</v>
      </c>
      <c r="B6" s="276">
        <v>-5707.28</v>
      </c>
      <c r="C6" s="277">
        <v>946.98</v>
      </c>
      <c r="D6" s="278">
        <v>18318.600999999999</v>
      </c>
      <c r="E6" s="279">
        <f>+B6/D6</f>
        <v>-0.31155654299146535</v>
      </c>
      <c r="F6" s="280">
        <f>+C6/D6</f>
        <v>5.1694995704093347E-2</v>
      </c>
      <c r="G6" s="281"/>
      <c r="H6" s="18"/>
      <c r="I6" s="19"/>
      <c r="J6" s="19"/>
      <c r="M6" s="132"/>
      <c r="N6" s="18"/>
      <c r="O6" s="132" t="s">
        <v>262</v>
      </c>
      <c r="P6" s="18"/>
      <c r="Q6" s="18"/>
      <c r="R6" s="18"/>
      <c r="S6" s="18"/>
    </row>
    <row r="7" spans="1:19" s="17" customFormat="1">
      <c r="A7" s="254">
        <v>2001</v>
      </c>
      <c r="B7" s="276">
        <v>-230.140354</v>
      </c>
      <c r="C7" s="277">
        <v>839.99</v>
      </c>
      <c r="D7" s="278">
        <v>24468.324000000001</v>
      </c>
      <c r="E7" s="279">
        <f>+B7/D7</f>
        <v>-9.4056443751521345E-3</v>
      </c>
      <c r="F7" s="280">
        <f>+C7/D7</f>
        <v>3.432969090976562E-2</v>
      </c>
      <c r="G7" s="282">
        <f>+C7-C6</f>
        <v>-106.99000000000001</v>
      </c>
      <c r="H7" s="18"/>
      <c r="I7" s="19"/>
      <c r="J7" s="19"/>
      <c r="M7" s="135"/>
      <c r="N7" s="18"/>
      <c r="O7" s="135" t="s">
        <v>263</v>
      </c>
      <c r="P7" s="18"/>
      <c r="Q7" s="18"/>
      <c r="R7" s="18"/>
      <c r="S7" s="18"/>
    </row>
    <row r="8" spans="1:19" s="17" customFormat="1">
      <c r="A8" s="254">
        <v>2002</v>
      </c>
      <c r="B8" s="276">
        <v>-127.47845600000005</v>
      </c>
      <c r="C8" s="277">
        <v>1008</v>
      </c>
      <c r="D8" s="278">
        <v>28548.945</v>
      </c>
      <c r="E8" s="279">
        <f>+B8/D8</f>
        <v>-4.4652597845559637E-3</v>
      </c>
      <c r="F8" s="280">
        <f>+C8/D8</f>
        <v>3.5307784578379339E-2</v>
      </c>
      <c r="G8" s="282">
        <f>+C8-C7</f>
        <v>168.01</v>
      </c>
      <c r="H8" s="18"/>
      <c r="I8" s="19"/>
      <c r="J8" s="19"/>
      <c r="K8" s="18"/>
      <c r="L8" s="18"/>
      <c r="M8" s="136" t="s">
        <v>265</v>
      </c>
      <c r="N8" s="18"/>
      <c r="O8" s="18"/>
      <c r="P8" s="18"/>
      <c r="Q8" s="18"/>
      <c r="R8" s="18"/>
      <c r="S8" s="18"/>
    </row>
    <row r="9" spans="1:19">
      <c r="A9" s="254">
        <v>2003</v>
      </c>
      <c r="B9" s="276">
        <v>135.74728799999988</v>
      </c>
      <c r="C9" s="277">
        <v>1160</v>
      </c>
      <c r="D9" s="278">
        <v>32432.858</v>
      </c>
      <c r="E9" s="280">
        <f t="shared" ref="E9:E23" si="0">+B9/D9</f>
        <v>4.1854864594418374E-3</v>
      </c>
      <c r="F9" s="280">
        <f t="shared" ref="F9:F23" si="1">+C9/D9</f>
        <v>3.5766197354547044E-2</v>
      </c>
      <c r="G9" s="282">
        <f>+C9-C8</f>
        <v>152</v>
      </c>
      <c r="I9" s="19"/>
      <c r="J9" s="19"/>
    </row>
    <row r="10" spans="1:19">
      <c r="A10" s="254">
        <v>2004</v>
      </c>
      <c r="B10" s="276">
        <v>281.03052200000008</v>
      </c>
      <c r="C10" s="277">
        <v>1437</v>
      </c>
      <c r="D10" s="278">
        <v>36591.661</v>
      </c>
      <c r="E10" s="280">
        <f t="shared" si="0"/>
        <v>7.6801794266731999E-3</v>
      </c>
      <c r="F10" s="280">
        <f t="shared" si="1"/>
        <v>3.9271242701991581E-2</v>
      </c>
      <c r="G10" s="282">
        <f>+C10-C9</f>
        <v>277</v>
      </c>
      <c r="I10" s="19"/>
      <c r="J10" s="19"/>
    </row>
    <row r="11" spans="1:19">
      <c r="A11" s="254">
        <v>2005</v>
      </c>
      <c r="B11" s="276">
        <v>666.12737799999979</v>
      </c>
      <c r="C11" s="277">
        <v>2147</v>
      </c>
      <c r="D11" s="278">
        <v>41507.084999999999</v>
      </c>
      <c r="E11" s="280">
        <f t="shared" si="0"/>
        <v>1.6048522270354564E-2</v>
      </c>
      <c r="F11" s="280">
        <f t="shared" si="1"/>
        <v>5.1726108928150459E-2</v>
      </c>
      <c r="G11" s="282">
        <f t="shared" ref="G11:G25" si="2">+C11-C10</f>
        <v>710</v>
      </c>
      <c r="I11" s="19"/>
      <c r="J11" s="19"/>
    </row>
    <row r="12" spans="1:19">
      <c r="A12" s="254">
        <v>2006</v>
      </c>
      <c r="B12" s="276">
        <v>-130.61335599999938</v>
      </c>
      <c r="C12" s="277">
        <v>2023</v>
      </c>
      <c r="D12" s="278">
        <v>46802.044000000002</v>
      </c>
      <c r="E12" s="280">
        <f t="shared" si="0"/>
        <v>-2.7907617880962503E-3</v>
      </c>
      <c r="F12" s="280">
        <f t="shared" si="1"/>
        <v>4.3224607882510431E-2</v>
      </c>
      <c r="G12" s="282">
        <f t="shared" si="2"/>
        <v>-124</v>
      </c>
      <c r="I12" s="19"/>
      <c r="J12" s="19"/>
    </row>
    <row r="13" spans="1:19">
      <c r="A13" s="254">
        <v>2007</v>
      </c>
      <c r="B13" s="276">
        <v>1386.6077919999996</v>
      </c>
      <c r="C13" s="277">
        <v>3520.8</v>
      </c>
      <c r="D13" s="278">
        <v>51007.777000000002</v>
      </c>
      <c r="E13" s="280">
        <f t="shared" si="0"/>
        <v>2.7184242747924487E-2</v>
      </c>
      <c r="F13" s="280">
        <f t="shared" si="1"/>
        <v>6.9024768517161605E-2</v>
      </c>
      <c r="G13" s="282">
        <f t="shared" si="2"/>
        <v>1497.8000000000002</v>
      </c>
      <c r="I13" s="19"/>
      <c r="J13" s="19"/>
    </row>
    <row r="14" spans="1:19">
      <c r="A14" s="254">
        <v>2008</v>
      </c>
      <c r="B14" s="276">
        <v>933.94820899999991</v>
      </c>
      <c r="C14" s="277">
        <v>4473.1000000000004</v>
      </c>
      <c r="D14" s="278">
        <v>61762.635000000002</v>
      </c>
      <c r="E14" s="280">
        <f t="shared" si="0"/>
        <v>1.5121573245701059E-2</v>
      </c>
      <c r="F14" s="280">
        <f t="shared" si="1"/>
        <v>7.2424047322462853E-2</v>
      </c>
      <c r="G14" s="282">
        <f t="shared" si="2"/>
        <v>952.30000000000018</v>
      </c>
      <c r="I14" s="19"/>
      <c r="J14" s="19"/>
    </row>
    <row r="15" spans="1:19">
      <c r="A15" s="254">
        <v>2009</v>
      </c>
      <c r="B15" s="276">
        <v>-2647.1710789999997</v>
      </c>
      <c r="C15" s="277">
        <v>3792.1</v>
      </c>
      <c r="D15" s="278">
        <v>62519.686000000002</v>
      </c>
      <c r="E15" s="280">
        <f t="shared" si="0"/>
        <v>-4.2341400738960838E-2</v>
      </c>
      <c r="F15" s="280">
        <f t="shared" si="1"/>
        <v>6.0654495289691635E-2</v>
      </c>
      <c r="G15" s="282">
        <f t="shared" si="2"/>
        <v>-681.00000000000045</v>
      </c>
      <c r="I15" s="19"/>
      <c r="J15" s="19"/>
    </row>
    <row r="16" spans="1:19">
      <c r="A16" s="254">
        <v>2010</v>
      </c>
      <c r="B16" s="276">
        <v>-1212.2622360000003</v>
      </c>
      <c r="C16" s="277">
        <v>2619.8000000000002</v>
      </c>
      <c r="D16" s="278">
        <v>69555.366999999998</v>
      </c>
      <c r="E16" s="280">
        <f t="shared" si="0"/>
        <v>-1.7428737540842825E-2</v>
      </c>
      <c r="F16" s="280">
        <f t="shared" si="1"/>
        <v>3.766495833455958E-2</v>
      </c>
      <c r="G16" s="282">
        <f t="shared" si="2"/>
        <v>-1172.2999999999997</v>
      </c>
      <c r="I16" s="19"/>
      <c r="J16" s="19"/>
    </row>
    <row r="17" spans="1:10">
      <c r="A17" s="254">
        <v>2011</v>
      </c>
      <c r="B17" s="276">
        <v>271.99557600000014</v>
      </c>
      <c r="C17" s="277">
        <v>3113.8</v>
      </c>
      <c r="D17" s="278">
        <v>79276.664000000004</v>
      </c>
      <c r="E17" s="280">
        <f t="shared" si="0"/>
        <v>3.4309664695275285E-3</v>
      </c>
      <c r="F17" s="280">
        <f t="shared" si="1"/>
        <v>3.9277636606908688E-2</v>
      </c>
      <c r="G17" s="282">
        <f t="shared" si="2"/>
        <v>494</v>
      </c>
      <c r="I17" s="19"/>
      <c r="J17" s="19"/>
    </row>
    <row r="18" spans="1:10">
      <c r="A18" s="254">
        <v>2012</v>
      </c>
      <c r="B18" s="276">
        <v>-581.9282149999998</v>
      </c>
      <c r="C18" s="277">
        <v>2482.5</v>
      </c>
      <c r="D18" s="278">
        <v>87924.543999999994</v>
      </c>
      <c r="E18" s="280">
        <f t="shared" si="0"/>
        <v>-6.618495684208494E-3</v>
      </c>
      <c r="F18" s="280">
        <f t="shared" si="1"/>
        <v>2.8234437019087642E-2</v>
      </c>
      <c r="G18" s="282">
        <f t="shared" si="2"/>
        <v>-631.30000000000018</v>
      </c>
      <c r="I18" s="19"/>
      <c r="J18" s="19"/>
    </row>
    <row r="19" spans="1:10">
      <c r="A19" s="254">
        <v>2013</v>
      </c>
      <c r="B19" s="276">
        <v>1845.9415889999996</v>
      </c>
      <c r="C19" s="277">
        <v>4360.5</v>
      </c>
      <c r="D19" s="278">
        <v>95129.659</v>
      </c>
      <c r="E19" s="280">
        <f t="shared" si="0"/>
        <v>1.940448024732223E-2</v>
      </c>
      <c r="F19" s="280">
        <f t="shared" si="1"/>
        <v>4.5837439614915473E-2</v>
      </c>
      <c r="G19" s="282">
        <f t="shared" si="2"/>
        <v>1878</v>
      </c>
      <c r="I19" s="19"/>
      <c r="J19" s="19"/>
    </row>
    <row r="20" spans="1:10">
      <c r="A20" s="254">
        <v>2014</v>
      </c>
      <c r="B20" s="276">
        <v>-424.46908199999962</v>
      </c>
      <c r="C20" s="277">
        <v>3949.1</v>
      </c>
      <c r="D20" s="278">
        <v>101726.33100000001</v>
      </c>
      <c r="E20" s="280">
        <f t="shared" si="0"/>
        <v>-4.1726569495561536E-3</v>
      </c>
      <c r="F20" s="280">
        <f t="shared" si="1"/>
        <v>3.8820824079460803E-2</v>
      </c>
      <c r="G20" s="282">
        <f t="shared" si="2"/>
        <v>-411.40000000000009</v>
      </c>
      <c r="I20" s="19"/>
      <c r="J20" s="19"/>
    </row>
    <row r="21" spans="1:10">
      <c r="A21" s="254">
        <v>2015</v>
      </c>
      <c r="B21" s="276">
        <v>-1488.4449499999996</v>
      </c>
      <c r="C21" s="277">
        <v>2496</v>
      </c>
      <c r="D21" s="278">
        <v>99290.380999999994</v>
      </c>
      <c r="E21" s="280">
        <f t="shared" si="0"/>
        <v>-1.4990827258483374E-2</v>
      </c>
      <c r="F21" s="280">
        <f t="shared" si="1"/>
        <v>2.5138386768804928E-2</v>
      </c>
      <c r="G21" s="282">
        <f t="shared" si="2"/>
        <v>-1453.1</v>
      </c>
      <c r="I21" s="19"/>
      <c r="J21" s="19"/>
    </row>
    <row r="22" spans="1:10">
      <c r="A22" s="254">
        <v>2016</v>
      </c>
      <c r="B22" s="276">
        <v>1206.7428490000002</v>
      </c>
      <c r="C22" s="277">
        <v>4258.8</v>
      </c>
      <c r="D22" s="278">
        <v>99937.695999999996</v>
      </c>
      <c r="E22" s="280">
        <f t="shared" si="0"/>
        <v>1.2074951667887163E-2</v>
      </c>
      <c r="F22" s="280">
        <f t="shared" si="1"/>
        <v>4.2614550569586879E-2</v>
      </c>
      <c r="G22" s="282">
        <f t="shared" si="2"/>
        <v>1762.8000000000002</v>
      </c>
      <c r="I22" s="19"/>
      <c r="J22" s="19"/>
    </row>
    <row r="23" spans="1:10">
      <c r="A23" s="254">
        <v>2017</v>
      </c>
      <c r="B23" s="276">
        <v>-1858.5261529999996</v>
      </c>
      <c r="C23" s="277">
        <v>2451.1</v>
      </c>
      <c r="D23" s="278">
        <v>104295.86199999999</v>
      </c>
      <c r="E23" s="280">
        <f t="shared" si="0"/>
        <v>-1.7819749675207629E-2</v>
      </c>
      <c r="F23" s="280">
        <f t="shared" si="1"/>
        <v>2.3501411781802043E-2</v>
      </c>
      <c r="G23" s="282">
        <f t="shared" si="2"/>
        <v>-1807.7000000000003</v>
      </c>
      <c r="I23" s="19"/>
      <c r="J23" s="19"/>
    </row>
    <row r="24" spans="1:10">
      <c r="A24" s="254">
        <v>2018</v>
      </c>
      <c r="B24" s="276">
        <v>-91.964821000000256</v>
      </c>
      <c r="C24" s="277">
        <v>2676.5249719999997</v>
      </c>
      <c r="D24" s="278">
        <v>107562.008</v>
      </c>
      <c r="E24" s="280">
        <f t="shared" ref="E24:E25" si="3">+B24/D24</f>
        <v>-8.5499353080132397E-4</v>
      </c>
      <c r="F24" s="280">
        <f t="shared" ref="F24:F25" si="4">+C24/D24</f>
        <v>2.4883553419716743E-2</v>
      </c>
      <c r="G24" s="282">
        <f t="shared" si="2"/>
        <v>225.4249719999998</v>
      </c>
      <c r="I24" s="19"/>
      <c r="J24" s="19"/>
    </row>
    <row r="25" spans="1:10">
      <c r="A25" s="254">
        <v>2019</v>
      </c>
      <c r="B25" s="276">
        <v>1529.5564560000007</v>
      </c>
      <c r="C25" s="277">
        <v>3397.1085990000001</v>
      </c>
      <c r="D25" s="278">
        <v>107435.66499999999</v>
      </c>
      <c r="E25" s="280">
        <f t="shared" si="3"/>
        <v>1.4236952468251589E-2</v>
      </c>
      <c r="F25" s="280">
        <f t="shared" si="4"/>
        <v>3.1619933650524713E-2</v>
      </c>
      <c r="G25" s="282">
        <f t="shared" si="2"/>
        <v>720.58362700000043</v>
      </c>
      <c r="I25" s="19"/>
      <c r="J25" s="19"/>
    </row>
    <row r="26" spans="1:10">
      <c r="A26" s="214"/>
      <c r="B26" s="222"/>
      <c r="C26" s="216"/>
      <c r="D26" s="217"/>
      <c r="E26" s="219"/>
      <c r="F26" s="219"/>
      <c r="G26" s="226"/>
    </row>
    <row r="27" spans="1:10">
      <c r="A27" s="356" t="s">
        <v>524</v>
      </c>
      <c r="B27" s="356"/>
      <c r="C27" s="356"/>
      <c r="D27" s="356"/>
      <c r="E27" s="356"/>
      <c r="F27" s="356"/>
      <c r="G27" s="356"/>
    </row>
    <row r="28" spans="1:10">
      <c r="A28" s="356"/>
      <c r="B28" s="356"/>
      <c r="C28" s="356"/>
      <c r="D28" s="356"/>
      <c r="E28" s="356"/>
      <c r="F28" s="356"/>
      <c r="G28" s="356"/>
    </row>
    <row r="29" spans="1:10">
      <c r="A29" s="356"/>
      <c r="B29" s="356"/>
      <c r="C29" s="356"/>
      <c r="D29" s="356"/>
      <c r="E29" s="356"/>
      <c r="F29" s="356"/>
      <c r="G29" s="356"/>
    </row>
  </sheetData>
  <mergeCells count="1">
    <mergeCell ref="A27:G29"/>
  </mergeCells>
  <pageMargins left="0.7" right="0.7" top="0.75" bottom="0.75" header="0.3" footer="0.3"/>
  <pageSetup paperSize="9"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dimension ref="A1:S31"/>
  <sheetViews>
    <sheetView showGridLines="0" topLeftCell="A19" zoomScale="85" zoomScaleNormal="85" workbookViewId="0">
      <selection activeCell="A27" sqref="A27:G31"/>
    </sheetView>
  </sheetViews>
  <sheetFormatPr baseColWidth="10" defaultColWidth="10.85546875" defaultRowHeight="16.5"/>
  <cols>
    <col min="1" max="6" width="10.85546875" style="6"/>
    <col min="7" max="7" width="20.85546875" style="6" customWidth="1"/>
    <col min="8" max="16384" width="10.85546875" style="6"/>
  </cols>
  <sheetData>
    <row r="1" spans="1:19">
      <c r="A1" s="134"/>
    </row>
    <row r="2" spans="1:19">
      <c r="A2" s="16" t="s">
        <v>344</v>
      </c>
    </row>
    <row r="3" spans="1:19">
      <c r="A3" s="6" t="s">
        <v>345</v>
      </c>
    </row>
    <row r="5" spans="1:19" s="17" customFormat="1" ht="38.25">
      <c r="A5" s="223" t="s">
        <v>67</v>
      </c>
      <c r="B5" s="223" t="s">
        <v>106</v>
      </c>
      <c r="C5" s="223" t="s">
        <v>105</v>
      </c>
      <c r="D5" s="223" t="s">
        <v>102</v>
      </c>
      <c r="E5" s="223" t="s">
        <v>103</v>
      </c>
      <c r="F5" s="223" t="s">
        <v>104</v>
      </c>
      <c r="G5" s="223" t="s">
        <v>107</v>
      </c>
      <c r="M5" s="132"/>
      <c r="O5" s="132"/>
    </row>
    <row r="6" spans="1:19" s="17" customFormat="1">
      <c r="A6" s="254">
        <v>2000</v>
      </c>
      <c r="B6" s="215">
        <v>-5707.28</v>
      </c>
      <c r="C6" s="216">
        <v>946.98</v>
      </c>
      <c r="D6" s="217">
        <f>+VLOOKUP(A6,PIB!A1:C212,3,0)</f>
        <v>18318.600999999999</v>
      </c>
      <c r="E6" s="218">
        <f>+B6/D6</f>
        <v>-0.31155654299146535</v>
      </c>
      <c r="F6" s="219">
        <f>+C6/D6</f>
        <v>5.1694995704093347E-2</v>
      </c>
      <c r="G6" s="220"/>
      <c r="H6" s="18"/>
      <c r="I6" s="19"/>
      <c r="J6" s="19"/>
      <c r="M6" s="132"/>
      <c r="N6" s="18"/>
      <c r="O6" s="132"/>
      <c r="P6" s="18"/>
      <c r="Q6" s="18"/>
      <c r="R6" s="18"/>
      <c r="S6" s="18"/>
    </row>
    <row r="7" spans="1:19" s="17" customFormat="1">
      <c r="A7" s="254">
        <v>2001</v>
      </c>
      <c r="B7" s="215">
        <v>-230.140354</v>
      </c>
      <c r="C7" s="216">
        <v>839.99</v>
      </c>
      <c r="D7" s="217">
        <f>+VLOOKUP(A7,PIB!A2:C213,3,0)</f>
        <v>24468.324000000001</v>
      </c>
      <c r="E7" s="218">
        <f>+B7/D7</f>
        <v>-9.4056443751521345E-3</v>
      </c>
      <c r="F7" s="219">
        <f>+C7/D7</f>
        <v>3.432969090976562E-2</v>
      </c>
      <c r="G7" s="226">
        <f>+C7-C6</f>
        <v>-106.99000000000001</v>
      </c>
      <c r="H7" s="18"/>
      <c r="I7" s="19"/>
      <c r="J7" s="19"/>
      <c r="M7" s="135"/>
      <c r="N7" s="18"/>
      <c r="O7" s="135"/>
      <c r="P7" s="18"/>
      <c r="Q7" s="18"/>
      <c r="R7" s="18"/>
      <c r="S7" s="18"/>
    </row>
    <row r="8" spans="1:19" s="17" customFormat="1">
      <c r="A8" s="254">
        <v>2002</v>
      </c>
      <c r="B8" s="215">
        <v>-127.47845600000005</v>
      </c>
      <c r="C8" s="216">
        <v>1008</v>
      </c>
      <c r="D8" s="217">
        <f>+VLOOKUP(A8,PIB!A3:C214,3,0)</f>
        <v>28548.945</v>
      </c>
      <c r="E8" s="218">
        <f>+B8/D8</f>
        <v>-4.4652597845559637E-3</v>
      </c>
      <c r="F8" s="219">
        <f>+C8/D8</f>
        <v>3.5307784578379339E-2</v>
      </c>
      <c r="G8" s="226">
        <f>+C8-C7</f>
        <v>168.01</v>
      </c>
      <c r="H8" s="18"/>
      <c r="I8" s="19"/>
      <c r="J8" s="19"/>
      <c r="K8" s="18"/>
      <c r="L8" s="18"/>
      <c r="M8" s="136"/>
      <c r="N8" s="18"/>
      <c r="O8" s="18"/>
      <c r="P8" s="18"/>
      <c r="Q8" s="18"/>
      <c r="R8" s="18"/>
      <c r="S8" s="18"/>
    </row>
    <row r="9" spans="1:19">
      <c r="A9" s="254">
        <v>2003</v>
      </c>
      <c r="B9" s="215">
        <v>135.74728799999988</v>
      </c>
      <c r="C9" s="216">
        <v>1160</v>
      </c>
      <c r="D9" s="217">
        <f>+VLOOKUP(A9,PIB!A4:C215,3,0)</f>
        <v>32432.858</v>
      </c>
      <c r="E9" s="219">
        <f t="shared" ref="E9:E25" si="0">+B9/D9</f>
        <v>4.1854864594418374E-3</v>
      </c>
      <c r="F9" s="219">
        <f t="shared" ref="F9:F25" si="1">+C9/D9</f>
        <v>3.5766197354547044E-2</v>
      </c>
      <c r="G9" s="226">
        <f>+C9-C8</f>
        <v>152</v>
      </c>
      <c r="I9" s="19"/>
      <c r="J9" s="19"/>
    </row>
    <row r="10" spans="1:19">
      <c r="A10" s="254">
        <v>2004</v>
      </c>
      <c r="B10" s="215">
        <v>281.03052200000008</v>
      </c>
      <c r="C10" s="216">
        <v>1437</v>
      </c>
      <c r="D10" s="217">
        <f>+VLOOKUP(A10,PIB!A5:C216,3,0)</f>
        <v>36591.661</v>
      </c>
      <c r="E10" s="219">
        <f t="shared" si="0"/>
        <v>7.6801794266731999E-3</v>
      </c>
      <c r="F10" s="219">
        <f t="shared" si="1"/>
        <v>3.9271242701991581E-2</v>
      </c>
      <c r="G10" s="226">
        <f>+C10-C9</f>
        <v>277</v>
      </c>
      <c r="I10" s="19"/>
      <c r="J10" s="19"/>
    </row>
    <row r="11" spans="1:19">
      <c r="A11" s="254">
        <v>2005</v>
      </c>
      <c r="B11" s="215">
        <v>666.12737799999979</v>
      </c>
      <c r="C11" s="216">
        <v>2147</v>
      </c>
      <c r="D11" s="217">
        <f>+VLOOKUP(A11,PIB!A6:C217,3,0)</f>
        <v>41507.084999999999</v>
      </c>
      <c r="E11" s="219">
        <f t="shared" si="0"/>
        <v>1.6048522270354564E-2</v>
      </c>
      <c r="F11" s="219">
        <f t="shared" si="1"/>
        <v>5.1726108928150459E-2</v>
      </c>
      <c r="G11" s="226">
        <f t="shared" ref="G11:G25" si="2">+C11-C10</f>
        <v>710</v>
      </c>
      <c r="I11" s="19"/>
      <c r="J11" s="19"/>
    </row>
    <row r="12" spans="1:19">
      <c r="A12" s="254">
        <v>2006</v>
      </c>
      <c r="B12" s="215">
        <v>-130.61335599999938</v>
      </c>
      <c r="C12" s="216">
        <v>2023</v>
      </c>
      <c r="D12" s="217">
        <f>+VLOOKUP(A12,PIB!A7:C218,3,0)</f>
        <v>46802.044000000002</v>
      </c>
      <c r="E12" s="219">
        <f t="shared" si="0"/>
        <v>-2.7907617880962503E-3</v>
      </c>
      <c r="F12" s="219">
        <f t="shared" si="1"/>
        <v>4.3224607882510431E-2</v>
      </c>
      <c r="G12" s="226">
        <f t="shared" si="2"/>
        <v>-124</v>
      </c>
      <c r="I12" s="19"/>
      <c r="J12" s="19"/>
    </row>
    <row r="13" spans="1:19">
      <c r="A13" s="254">
        <v>2007</v>
      </c>
      <c r="B13" s="215">
        <v>1386.6077919999996</v>
      </c>
      <c r="C13" s="216">
        <v>3520.8</v>
      </c>
      <c r="D13" s="217">
        <f>+VLOOKUP(A13,PIB!A8:C219,3,0)</f>
        <v>51007.777000000002</v>
      </c>
      <c r="E13" s="219">
        <f t="shared" si="0"/>
        <v>2.7184242747924487E-2</v>
      </c>
      <c r="F13" s="219">
        <f t="shared" si="1"/>
        <v>6.9024768517161605E-2</v>
      </c>
      <c r="G13" s="226">
        <f t="shared" si="2"/>
        <v>1497.8000000000002</v>
      </c>
      <c r="I13" s="19"/>
      <c r="J13" s="19"/>
    </row>
    <row r="14" spans="1:19">
      <c r="A14" s="254">
        <v>2008</v>
      </c>
      <c r="B14" s="215">
        <v>933.94820899999991</v>
      </c>
      <c r="C14" s="216">
        <v>4473.1000000000004</v>
      </c>
      <c r="D14" s="217">
        <f>+VLOOKUP(A14,PIB!A9:C220,3,0)</f>
        <v>61762.635000000002</v>
      </c>
      <c r="E14" s="219">
        <f t="shared" si="0"/>
        <v>1.5121573245701059E-2</v>
      </c>
      <c r="F14" s="219">
        <f t="shared" si="1"/>
        <v>7.2424047322462853E-2</v>
      </c>
      <c r="G14" s="226">
        <f t="shared" si="2"/>
        <v>952.30000000000018</v>
      </c>
      <c r="I14" s="19"/>
      <c r="J14" s="19"/>
    </row>
    <row r="15" spans="1:19">
      <c r="A15" s="254">
        <v>2009</v>
      </c>
      <c r="B15" s="215">
        <v>-2647.1710789999997</v>
      </c>
      <c r="C15" s="216">
        <v>3792.1</v>
      </c>
      <c r="D15" s="217">
        <f>+VLOOKUP(A15,PIB!A10:C221,3,0)</f>
        <v>62519.686000000002</v>
      </c>
      <c r="E15" s="219">
        <f t="shared" si="0"/>
        <v>-4.2341400738960838E-2</v>
      </c>
      <c r="F15" s="219">
        <f t="shared" si="1"/>
        <v>6.0654495289691635E-2</v>
      </c>
      <c r="G15" s="226">
        <f t="shared" si="2"/>
        <v>-681.00000000000045</v>
      </c>
      <c r="I15" s="19"/>
      <c r="J15" s="19"/>
    </row>
    <row r="16" spans="1:19">
      <c r="A16" s="254">
        <v>2010</v>
      </c>
      <c r="B16" s="215">
        <v>-1212.2622360000003</v>
      </c>
      <c r="C16" s="216">
        <v>2619.8000000000002</v>
      </c>
      <c r="D16" s="217">
        <f>+VLOOKUP(A16,PIB!A11:C222,3,0)</f>
        <v>69555.366999999998</v>
      </c>
      <c r="E16" s="219">
        <f t="shared" si="0"/>
        <v>-1.7428737540842825E-2</v>
      </c>
      <c r="F16" s="219">
        <f t="shared" si="1"/>
        <v>3.766495833455958E-2</v>
      </c>
      <c r="G16" s="226">
        <f t="shared" si="2"/>
        <v>-1172.2999999999997</v>
      </c>
      <c r="I16" s="19"/>
      <c r="J16" s="19"/>
    </row>
    <row r="17" spans="1:15">
      <c r="A17" s="254">
        <v>2011</v>
      </c>
      <c r="B17" s="215">
        <v>271.99557600000014</v>
      </c>
      <c r="C17" s="216">
        <v>3113.8</v>
      </c>
      <c r="D17" s="217">
        <f>+VLOOKUP(A17,PIB!A12:C223,3,0)</f>
        <v>79276.664000000004</v>
      </c>
      <c r="E17" s="219">
        <f t="shared" si="0"/>
        <v>3.4309664695275285E-3</v>
      </c>
      <c r="F17" s="219">
        <f t="shared" si="1"/>
        <v>3.9277636606908688E-2</v>
      </c>
      <c r="G17" s="226">
        <f t="shared" si="2"/>
        <v>494</v>
      </c>
      <c r="I17" s="19"/>
      <c r="J17" s="19"/>
    </row>
    <row r="18" spans="1:15">
      <c r="A18" s="254">
        <v>2012</v>
      </c>
      <c r="B18" s="215">
        <v>-581.9282149999998</v>
      </c>
      <c r="C18" s="216">
        <v>2482.5</v>
      </c>
      <c r="D18" s="217">
        <f>+VLOOKUP(A18,PIB!A13:C224,3,0)</f>
        <v>87924.543999999994</v>
      </c>
      <c r="E18" s="219">
        <f t="shared" si="0"/>
        <v>-6.618495684208494E-3</v>
      </c>
      <c r="F18" s="219">
        <f t="shared" si="1"/>
        <v>2.8234437019087642E-2</v>
      </c>
      <c r="G18" s="226">
        <f t="shared" si="2"/>
        <v>-631.30000000000018</v>
      </c>
      <c r="I18" s="19"/>
      <c r="J18" s="19"/>
    </row>
    <row r="19" spans="1:15">
      <c r="A19" s="254">
        <v>2013</v>
      </c>
      <c r="B19" s="215">
        <v>1845.9415889999996</v>
      </c>
      <c r="C19" s="216">
        <v>4360.5</v>
      </c>
      <c r="D19" s="217">
        <f>+VLOOKUP(A19,PIB!A14:C225,3,0)</f>
        <v>95129.659</v>
      </c>
      <c r="E19" s="219">
        <f t="shared" si="0"/>
        <v>1.940448024732223E-2</v>
      </c>
      <c r="F19" s="219">
        <f t="shared" si="1"/>
        <v>4.5837439614915473E-2</v>
      </c>
      <c r="G19" s="226">
        <f t="shared" si="2"/>
        <v>1878</v>
      </c>
      <c r="I19" s="19"/>
      <c r="J19" s="19"/>
    </row>
    <row r="20" spans="1:15">
      <c r="A20" s="254">
        <v>2014</v>
      </c>
      <c r="B20" s="215">
        <v>-424.46908199999962</v>
      </c>
      <c r="C20" s="216">
        <v>3949.1</v>
      </c>
      <c r="D20" s="217">
        <f>+VLOOKUP(A20,PIB!A15:C226,3,0)</f>
        <v>101726.33100000001</v>
      </c>
      <c r="E20" s="219">
        <f t="shared" si="0"/>
        <v>-4.1726569495561536E-3</v>
      </c>
      <c r="F20" s="219">
        <f t="shared" si="1"/>
        <v>3.8820824079460803E-2</v>
      </c>
      <c r="G20" s="226">
        <f t="shared" si="2"/>
        <v>-411.40000000000009</v>
      </c>
      <c r="I20" s="19"/>
      <c r="J20" s="19"/>
    </row>
    <row r="21" spans="1:15">
      <c r="A21" s="254">
        <v>2015</v>
      </c>
      <c r="B21" s="215">
        <v>-1488.4449499999996</v>
      </c>
      <c r="C21" s="216">
        <v>2496</v>
      </c>
      <c r="D21" s="217">
        <f>+VLOOKUP(A21,PIB!A16:C227,3,0)</f>
        <v>99290.380999999994</v>
      </c>
      <c r="E21" s="219">
        <f t="shared" si="0"/>
        <v>-1.4990827258483374E-2</v>
      </c>
      <c r="F21" s="219">
        <f t="shared" si="1"/>
        <v>2.5138386768804928E-2</v>
      </c>
      <c r="G21" s="226">
        <f t="shared" si="2"/>
        <v>-1453.1</v>
      </c>
      <c r="I21" s="19"/>
      <c r="J21" s="19"/>
    </row>
    <row r="22" spans="1:15">
      <c r="A22" s="254">
        <v>2016</v>
      </c>
      <c r="B22" s="215">
        <v>1206.7428490000002</v>
      </c>
      <c r="C22" s="216">
        <v>4258.8</v>
      </c>
      <c r="D22" s="217">
        <f>+VLOOKUP(A22,PIB!A17:C228,3,0)</f>
        <v>99937.695999999996</v>
      </c>
      <c r="E22" s="219">
        <f t="shared" si="0"/>
        <v>1.2074951667887163E-2</v>
      </c>
      <c r="F22" s="219">
        <f t="shared" si="1"/>
        <v>4.2614550569586879E-2</v>
      </c>
      <c r="G22" s="226">
        <f t="shared" si="2"/>
        <v>1762.8000000000002</v>
      </c>
      <c r="I22" s="19"/>
      <c r="J22" s="19"/>
    </row>
    <row r="23" spans="1:15">
      <c r="A23" s="254">
        <v>2017</v>
      </c>
      <c r="B23" s="215">
        <v>-1858.5261529999996</v>
      </c>
      <c r="C23" s="216">
        <v>2451.1</v>
      </c>
      <c r="D23" s="217">
        <f>+VLOOKUP(A23,PIB!A18:C229,3,0)</f>
        <v>104295.86199999999</v>
      </c>
      <c r="E23" s="219">
        <f t="shared" si="0"/>
        <v>-1.7819749675207629E-2</v>
      </c>
      <c r="F23" s="219">
        <f t="shared" si="1"/>
        <v>2.3501411781802043E-2</v>
      </c>
      <c r="G23" s="226">
        <f t="shared" si="2"/>
        <v>-1807.7000000000003</v>
      </c>
      <c r="I23" s="19"/>
      <c r="J23" s="19"/>
    </row>
    <row r="24" spans="1:15">
      <c r="A24" s="254">
        <v>2018</v>
      </c>
      <c r="B24" s="215">
        <v>-91.964821000000256</v>
      </c>
      <c r="C24" s="216">
        <v>2676.5249719999997</v>
      </c>
      <c r="D24" s="217">
        <f>+VLOOKUP(A24,PIB!A19:C230,3,0)</f>
        <v>107562.008</v>
      </c>
      <c r="E24" s="219">
        <f t="shared" si="0"/>
        <v>-8.5499353080132397E-4</v>
      </c>
      <c r="F24" s="219">
        <f t="shared" si="1"/>
        <v>2.4883553419716743E-2</v>
      </c>
      <c r="G24" s="226">
        <f t="shared" si="2"/>
        <v>225.4249719999998</v>
      </c>
      <c r="I24" s="19"/>
      <c r="J24" s="19"/>
    </row>
    <row r="25" spans="1:15">
      <c r="A25" s="254">
        <v>2019</v>
      </c>
      <c r="B25" s="215">
        <v>1529.5564560000007</v>
      </c>
      <c r="C25" s="216">
        <v>3397.1085990000001</v>
      </c>
      <c r="D25" s="217">
        <f>+VLOOKUP(A25,PIB!A20:C231,3,0)</f>
        <v>107435.66499999999</v>
      </c>
      <c r="E25" s="219">
        <f t="shared" si="0"/>
        <v>1.4236952468251589E-2</v>
      </c>
      <c r="F25" s="219">
        <f t="shared" si="1"/>
        <v>3.1619933650524713E-2</v>
      </c>
      <c r="G25" s="226">
        <f t="shared" si="2"/>
        <v>720.58362700000043</v>
      </c>
      <c r="I25" s="19"/>
      <c r="J25" s="19"/>
    </row>
    <row r="26" spans="1:15">
      <c r="A26" s="214"/>
      <c r="B26" s="222"/>
      <c r="C26" s="216"/>
      <c r="D26" s="217"/>
      <c r="E26" s="219"/>
      <c r="F26" s="219"/>
      <c r="G26" s="221"/>
    </row>
    <row r="27" spans="1:15" ht="145.5" customHeight="1">
      <c r="A27" s="357" t="s">
        <v>524</v>
      </c>
      <c r="B27" s="357"/>
      <c r="C27" s="357"/>
      <c r="D27" s="357"/>
      <c r="E27" s="357"/>
      <c r="F27" s="357"/>
      <c r="G27" s="357"/>
    </row>
    <row r="28" spans="1:15">
      <c r="A28" s="357"/>
      <c r="B28" s="357"/>
      <c r="C28" s="357"/>
      <c r="D28" s="357"/>
      <c r="E28" s="357"/>
      <c r="F28" s="357"/>
      <c r="G28" s="357"/>
      <c r="O28" s="132" t="s">
        <v>261</v>
      </c>
    </row>
    <row r="29" spans="1:15">
      <c r="A29" s="357"/>
      <c r="B29" s="357"/>
      <c r="C29" s="357"/>
      <c r="D29" s="357"/>
      <c r="E29" s="357"/>
      <c r="F29" s="357"/>
      <c r="G29" s="357"/>
      <c r="O29" s="132" t="s">
        <v>262</v>
      </c>
    </row>
    <row r="30" spans="1:15">
      <c r="A30" s="357"/>
      <c r="B30" s="357"/>
      <c r="C30" s="357"/>
      <c r="D30" s="357"/>
      <c r="E30" s="357"/>
      <c r="F30" s="357"/>
      <c r="G30" s="357"/>
      <c r="O30" s="135" t="s">
        <v>266</v>
      </c>
    </row>
    <row r="31" spans="1:15">
      <c r="A31" s="357"/>
      <c r="B31" s="357"/>
      <c r="C31" s="357"/>
      <c r="D31" s="357"/>
      <c r="E31" s="357"/>
      <c r="F31" s="357"/>
      <c r="G31" s="357"/>
      <c r="O31" s="136" t="s">
        <v>267</v>
      </c>
    </row>
  </sheetData>
  <mergeCells count="1">
    <mergeCell ref="A27:G31"/>
  </mergeCells>
  <pageMargins left="0.7" right="0.7" top="0.75" bottom="0.75" header="0.3" footer="0.3"/>
  <pageSetup paperSize="9" orientation="portrait" horizontalDpi="4294967295" verticalDpi="4294967295" r:id="rId1"/>
  <drawing r:id="rId2"/>
</worksheet>
</file>

<file path=xl/worksheets/sheet7.xml><?xml version="1.0" encoding="utf-8"?>
<worksheet xmlns="http://schemas.openxmlformats.org/spreadsheetml/2006/main" xmlns:r="http://schemas.openxmlformats.org/officeDocument/2006/relationships">
  <dimension ref="A1:I39"/>
  <sheetViews>
    <sheetView showGridLines="0" workbookViewId="0"/>
  </sheetViews>
  <sheetFormatPr baseColWidth="10" defaultColWidth="10.85546875" defaultRowHeight="16.5"/>
  <cols>
    <col min="1" max="1" width="10.85546875" style="6"/>
    <col min="2" max="2" width="12.5703125" style="6" customWidth="1"/>
    <col min="3" max="3" width="16.5703125" style="6" customWidth="1"/>
    <col min="4" max="6" width="10.85546875" style="6"/>
    <col min="7" max="7" width="82" style="6" customWidth="1"/>
    <col min="8" max="16384" width="10.85546875" style="6"/>
  </cols>
  <sheetData>
    <row r="1" spans="1:9" ht="18.75">
      <c r="A1" s="210" t="s">
        <v>324</v>
      </c>
      <c r="D1" s="284" t="s">
        <v>389</v>
      </c>
      <c r="E1" s="284" t="s">
        <v>389</v>
      </c>
    </row>
    <row r="2" spans="1:9">
      <c r="A2" s="283" t="s">
        <v>268</v>
      </c>
    </row>
    <row r="3" spans="1:9" ht="33">
      <c r="A3" s="209" t="s">
        <v>67</v>
      </c>
      <c r="B3" s="224" t="s">
        <v>147</v>
      </c>
      <c r="C3" s="209" t="s">
        <v>366</v>
      </c>
    </row>
    <row r="4" spans="1:9">
      <c r="A4" s="254">
        <f>+'Gráfico 2.8'!$A$5</f>
        <v>1990</v>
      </c>
      <c r="B4" s="12">
        <v>8.8604837046964341E-2</v>
      </c>
      <c r="C4" s="12">
        <v>5.6962731099679718E-2</v>
      </c>
    </row>
    <row r="5" spans="1:9">
      <c r="A5" s="254">
        <v>1991</v>
      </c>
      <c r="B5" s="12">
        <v>8.9123539739639102E-2</v>
      </c>
      <c r="C5" s="12">
        <v>5.937269070045665E-2</v>
      </c>
    </row>
    <row r="6" spans="1:9">
      <c r="A6" s="254">
        <v>1992</v>
      </c>
      <c r="B6" s="12">
        <v>9.2560960053677671E-2</v>
      </c>
      <c r="C6" s="12">
        <v>6.2137490025564679E-2</v>
      </c>
    </row>
    <row r="7" spans="1:9">
      <c r="A7" s="254">
        <v>1993</v>
      </c>
      <c r="B7" s="12">
        <v>0.12421600872568404</v>
      </c>
      <c r="C7" s="12">
        <v>9.9745864594049855E-2</v>
      </c>
    </row>
    <row r="8" spans="1:9">
      <c r="A8" s="254">
        <f>+A7+1</f>
        <v>1994</v>
      </c>
      <c r="B8" s="12">
        <v>0.1470315936534366</v>
      </c>
      <c r="C8" s="12">
        <v>0.14118375333119745</v>
      </c>
    </row>
    <row r="9" spans="1:9">
      <c r="A9" s="254">
        <f>+A8+1</f>
        <v>1995</v>
      </c>
      <c r="B9" s="12">
        <v>0.1504838394137776</v>
      </c>
      <c r="C9" s="12">
        <v>0.16294642652819563</v>
      </c>
      <c r="I9" s="132" t="s">
        <v>269</v>
      </c>
    </row>
    <row r="10" spans="1:9">
      <c r="A10" s="254">
        <f t="shared" ref="A10:A33" si="0">+A9+1</f>
        <v>1996</v>
      </c>
      <c r="B10" s="12">
        <v>0.17228650151087788</v>
      </c>
      <c r="C10" s="12">
        <v>0.16376275793625625</v>
      </c>
      <c r="I10" s="135" t="s">
        <v>270</v>
      </c>
    </row>
    <row r="11" spans="1:9">
      <c r="A11" s="254">
        <f t="shared" si="0"/>
        <v>1997</v>
      </c>
      <c r="B11" s="12">
        <v>0.17207119366336368</v>
      </c>
      <c r="C11" s="12">
        <v>0.17925262958769378</v>
      </c>
    </row>
    <row r="12" spans="1:9">
      <c r="A12" s="254">
        <f t="shared" si="0"/>
        <v>1998</v>
      </c>
      <c r="B12" s="12">
        <v>0.15757568624492105</v>
      </c>
      <c r="C12" s="12">
        <v>0.17130620474359387</v>
      </c>
    </row>
    <row r="13" spans="1:9">
      <c r="A13" s="254">
        <f t="shared" si="0"/>
        <v>1999</v>
      </c>
      <c r="B13" s="12">
        <v>0.14473821582902349</v>
      </c>
      <c r="C13" s="12">
        <v>0.182798968192733</v>
      </c>
    </row>
    <row r="14" spans="1:9">
      <c r="A14" s="254">
        <f t="shared" si="0"/>
        <v>2000</v>
      </c>
      <c r="B14" s="12">
        <v>0.19143001149487343</v>
      </c>
      <c r="C14" s="12">
        <v>0.1956590462339346</v>
      </c>
    </row>
    <row r="15" spans="1:9">
      <c r="A15" s="254">
        <f t="shared" si="0"/>
        <v>2001</v>
      </c>
      <c r="B15" s="12">
        <v>0.18875260929191554</v>
      </c>
      <c r="C15" s="12">
        <v>0.19489238412896606</v>
      </c>
    </row>
    <row r="16" spans="1:9">
      <c r="A16" s="254">
        <f t="shared" si="0"/>
        <v>2002</v>
      </c>
      <c r="B16" s="12">
        <v>0.19521702115437189</v>
      </c>
      <c r="C16" s="12">
        <v>0.16095971322232747</v>
      </c>
    </row>
    <row r="17" spans="1:7">
      <c r="A17" s="254">
        <f t="shared" si="0"/>
        <v>2003</v>
      </c>
      <c r="B17" s="12">
        <v>0.1543373081706213</v>
      </c>
      <c r="C17" s="12">
        <v>0.13322045192563664</v>
      </c>
    </row>
    <row r="18" spans="1:7">
      <c r="A18" s="254">
        <f t="shared" si="0"/>
        <v>2004</v>
      </c>
      <c r="B18" s="12">
        <v>0.17395110869659619</v>
      </c>
      <c r="C18" s="12">
        <v>0.15391211675250271</v>
      </c>
    </row>
    <row r="19" spans="1:7">
      <c r="A19" s="254">
        <f t="shared" si="0"/>
        <v>2005</v>
      </c>
      <c r="B19" s="12">
        <v>0.18550784763613248</v>
      </c>
      <c r="C19" s="12">
        <v>0.17129991181023674</v>
      </c>
    </row>
    <row r="20" spans="1:7">
      <c r="A20" s="254">
        <f t="shared" si="0"/>
        <v>2006</v>
      </c>
      <c r="B20" s="12">
        <v>0.19203285224038502</v>
      </c>
      <c r="C20" s="12">
        <v>0.187139262550157</v>
      </c>
    </row>
    <row r="21" spans="1:7">
      <c r="A21" s="254">
        <f t="shared" si="0"/>
        <v>2007</v>
      </c>
      <c r="B21" s="12">
        <v>0.20903773163845191</v>
      </c>
      <c r="C21" s="12">
        <v>0.19739931030517172</v>
      </c>
    </row>
    <row r="22" spans="1:7">
      <c r="A22" s="254">
        <f t="shared" si="0"/>
        <v>2008</v>
      </c>
      <c r="B22" s="12">
        <v>0.21051044859080251</v>
      </c>
      <c r="C22" s="12">
        <v>0.20610098646212227</v>
      </c>
    </row>
    <row r="23" spans="1:7">
      <c r="A23" s="254">
        <f t="shared" si="0"/>
        <v>2009</v>
      </c>
      <c r="B23" s="12">
        <v>0.2284240519058269</v>
      </c>
      <c r="C23" s="12">
        <v>0.20247622484860206</v>
      </c>
    </row>
    <row r="24" spans="1:7">
      <c r="A24" s="254">
        <f t="shared" si="0"/>
        <v>2010</v>
      </c>
      <c r="B24" s="12">
        <v>0.25248303268962696</v>
      </c>
      <c r="C24" s="12">
        <v>0.22462235013439005</v>
      </c>
    </row>
    <row r="25" spans="1:7">
      <c r="A25" s="254">
        <f t="shared" si="0"/>
        <v>2011</v>
      </c>
      <c r="B25" s="12">
        <v>0.26720095083718459</v>
      </c>
      <c r="C25" s="12">
        <v>0.23907199223216555</v>
      </c>
    </row>
    <row r="26" spans="1:7">
      <c r="A26" s="254">
        <f t="shared" si="0"/>
        <v>2012</v>
      </c>
      <c r="B26" s="12">
        <v>0.27858262193546324</v>
      </c>
      <c r="C26" s="12">
        <v>0.24582544323459896</v>
      </c>
    </row>
    <row r="27" spans="1:7">
      <c r="A27" s="254">
        <f t="shared" si="0"/>
        <v>2013</v>
      </c>
      <c r="B27" s="12">
        <v>0.29009617284552652</v>
      </c>
      <c r="C27" s="12">
        <v>0.25185100264051197</v>
      </c>
    </row>
    <row r="28" spans="1:7">
      <c r="A28" s="254">
        <f t="shared" si="0"/>
        <v>2014</v>
      </c>
      <c r="B28" s="12">
        <v>0.29960591029278344</v>
      </c>
      <c r="C28" s="12">
        <v>0.26194535611433778</v>
      </c>
    </row>
    <row r="29" spans="1:7">
      <c r="A29" s="254">
        <f t="shared" si="0"/>
        <v>2015</v>
      </c>
      <c r="B29" s="12">
        <v>0.28008654735648564</v>
      </c>
      <c r="C29" s="12">
        <v>0.2587656502194306</v>
      </c>
    </row>
    <row r="30" spans="1:7">
      <c r="A30" s="254">
        <f t="shared" si="0"/>
        <v>2016</v>
      </c>
      <c r="B30" s="12">
        <v>0.32855300166215562</v>
      </c>
      <c r="C30" s="12">
        <v>0.27103476550029731</v>
      </c>
      <c r="G30" s="6" t="s">
        <v>225</v>
      </c>
    </row>
    <row r="31" spans="1:7">
      <c r="A31" s="254">
        <f t="shared" si="0"/>
        <v>2017</v>
      </c>
      <c r="B31" s="12">
        <v>0.34361775541967338</v>
      </c>
      <c r="C31" s="12">
        <v>0.30768507383351412</v>
      </c>
    </row>
    <row r="32" spans="1:7">
      <c r="A32" s="254">
        <f t="shared" si="0"/>
        <v>2018</v>
      </c>
      <c r="B32" s="12">
        <v>0.35017308341807829</v>
      </c>
      <c r="C32" s="12">
        <v>0.34617975893495773</v>
      </c>
    </row>
    <row r="33" spans="1:7">
      <c r="A33" s="254">
        <f t="shared" si="0"/>
        <v>2019</v>
      </c>
      <c r="B33" s="12">
        <v>0.38088822738705996</v>
      </c>
      <c r="C33" s="12">
        <v>0.38675210880856004</v>
      </c>
    </row>
    <row r="34" spans="1:7">
      <c r="A34" s="254" t="s">
        <v>226</v>
      </c>
      <c r="B34" s="12">
        <v>0.42589341160495575</v>
      </c>
      <c r="C34" s="12">
        <v>0.42674677293992447</v>
      </c>
    </row>
    <row r="37" spans="1:7" ht="52.5" customHeight="1">
      <c r="A37" s="358" t="s">
        <v>365</v>
      </c>
      <c r="B37" s="358"/>
      <c r="C37" s="358"/>
      <c r="D37" s="358"/>
      <c r="E37" s="358"/>
      <c r="F37" s="358"/>
      <c r="G37" s="358"/>
    </row>
    <row r="38" spans="1:7">
      <c r="A38" s="358"/>
      <c r="B38" s="358"/>
      <c r="C38" s="358"/>
      <c r="D38" s="358"/>
      <c r="E38" s="358"/>
      <c r="F38" s="358"/>
      <c r="G38" s="358"/>
    </row>
    <row r="39" spans="1:7">
      <c r="A39" s="358"/>
      <c r="B39" s="358"/>
      <c r="C39" s="358"/>
      <c r="D39" s="358"/>
      <c r="E39" s="358"/>
      <c r="F39" s="358"/>
      <c r="G39" s="358"/>
    </row>
  </sheetData>
  <mergeCells count="1">
    <mergeCell ref="A37:G3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L182"/>
  <sheetViews>
    <sheetView showGridLines="0" zoomScale="70" zoomScaleNormal="70" workbookViewId="0">
      <pane xSplit="2" ySplit="4" topLeftCell="C10" activePane="bottomRight" state="frozen"/>
      <selection pane="topRight" activeCell="C1" sqref="C1"/>
      <selection pane="bottomLeft" activeCell="A3" sqref="A3"/>
      <selection pane="bottomRight" activeCell="A22" sqref="A22:A27"/>
    </sheetView>
  </sheetViews>
  <sheetFormatPr baseColWidth="10" defaultColWidth="10.85546875" defaultRowHeight="16.5"/>
  <cols>
    <col min="1" max="1" width="11.28515625" style="6" customWidth="1"/>
    <col min="2" max="2" width="11.42578125" style="90" hidden="1" customWidth="1"/>
    <col min="3" max="3" width="11.7109375" style="99" bestFit="1" customWidth="1"/>
    <col min="4" max="4" width="11.7109375" style="99" customWidth="1"/>
    <col min="5" max="5" width="13.28515625" style="20" customWidth="1"/>
    <col min="6" max="6" width="13.85546875" style="20" bestFit="1" customWidth="1"/>
    <col min="7" max="7" width="12.7109375" style="6" bestFit="1" customWidth="1"/>
    <col min="8" max="8" width="14" style="6" bestFit="1" customWidth="1"/>
    <col min="9" max="10" width="10.85546875" style="6"/>
    <col min="11" max="11" width="11.85546875" style="6" bestFit="1" customWidth="1"/>
    <col min="12" max="16384" width="10.85546875" style="6"/>
  </cols>
  <sheetData>
    <row r="1" spans="1:12">
      <c r="A1" s="134" t="s">
        <v>323</v>
      </c>
    </row>
    <row r="2" spans="1:12">
      <c r="A2" s="105" t="s">
        <v>380</v>
      </c>
      <c r="E2" s="205"/>
      <c r="F2" s="205"/>
    </row>
    <row r="3" spans="1:12">
      <c r="A3" s="105" t="s">
        <v>343</v>
      </c>
      <c r="E3" s="205"/>
      <c r="F3" s="205"/>
    </row>
    <row r="4" spans="1:12" ht="66.75" customHeight="1">
      <c r="A4" s="209" t="s">
        <v>67</v>
      </c>
      <c r="B4" s="209"/>
      <c r="C4" s="224" t="s">
        <v>147</v>
      </c>
      <c r="D4" s="224" t="s">
        <v>149</v>
      </c>
      <c r="E4" s="206" t="s">
        <v>101</v>
      </c>
      <c r="F4" s="224" t="s">
        <v>148</v>
      </c>
    </row>
    <row r="5" spans="1:12">
      <c r="A5" s="254">
        <v>1990</v>
      </c>
      <c r="B5" s="254"/>
      <c r="C5" s="93">
        <v>1349.6264855687605</v>
      </c>
      <c r="D5" s="93"/>
      <c r="E5" s="94">
        <v>15231.973</v>
      </c>
      <c r="F5" s="95">
        <f>(C5/E5)*100</f>
        <v>8.8604837046964349</v>
      </c>
    </row>
    <row r="6" spans="1:12">
      <c r="A6" s="254">
        <v>1991</v>
      </c>
      <c r="B6" s="254"/>
      <c r="C6" s="93">
        <v>1513.3213588442013</v>
      </c>
      <c r="D6" s="102">
        <f>+C6/C5-1</f>
        <v>0.12128901961082694</v>
      </c>
      <c r="E6" s="94">
        <v>16980.041000000001</v>
      </c>
      <c r="F6" s="95">
        <f t="shared" ref="F6:F34" si="0">(C6/E6)*100</f>
        <v>8.9123539739639099</v>
      </c>
      <c r="L6" s="132" t="s">
        <v>271</v>
      </c>
    </row>
    <row r="7" spans="1:12">
      <c r="A7" s="254">
        <v>1992</v>
      </c>
      <c r="B7" s="254"/>
      <c r="C7" s="93">
        <v>1673.9826417141308</v>
      </c>
      <c r="D7" s="102">
        <f t="shared" ref="D7:D34" si="1">+C7/C6-1</f>
        <v>0.10616468335095353</v>
      </c>
      <c r="E7" s="94">
        <v>18085.190999999999</v>
      </c>
      <c r="F7" s="95">
        <f t="shared" si="0"/>
        <v>9.2560960053677679</v>
      </c>
      <c r="L7" s="135" t="s">
        <v>272</v>
      </c>
    </row>
    <row r="8" spans="1:12">
      <c r="A8" s="254">
        <v>1993</v>
      </c>
      <c r="B8" s="254"/>
      <c r="C8" s="93">
        <v>2351.3156347386371</v>
      </c>
      <c r="D8" s="102">
        <f t="shared" si="1"/>
        <v>0.40462366582901277</v>
      </c>
      <c r="E8" s="94">
        <v>18929.248</v>
      </c>
      <c r="F8" s="95">
        <f t="shared" si="0"/>
        <v>12.421600872568405</v>
      </c>
      <c r="L8" s="136" t="s">
        <v>265</v>
      </c>
    </row>
    <row r="9" spans="1:12">
      <c r="A9" s="254">
        <v>1994</v>
      </c>
      <c r="B9" s="254"/>
      <c r="C9" s="93">
        <v>3337.2229842304259</v>
      </c>
      <c r="D9" s="102">
        <f t="shared" si="1"/>
        <v>0.41930029934129975</v>
      </c>
      <c r="E9" s="94">
        <v>22697.319</v>
      </c>
      <c r="F9" s="95">
        <f t="shared" si="0"/>
        <v>14.703159365343661</v>
      </c>
    </row>
    <row r="10" spans="1:12">
      <c r="A10" s="254">
        <v>1995</v>
      </c>
      <c r="B10" s="254"/>
      <c r="C10" s="93">
        <v>3674.9158816891777</v>
      </c>
      <c r="D10" s="102">
        <f t="shared" si="1"/>
        <v>0.10118979134881667</v>
      </c>
      <c r="E10" s="94">
        <v>24420.668000000001</v>
      </c>
      <c r="F10" s="95">
        <f t="shared" si="0"/>
        <v>15.048383941377761</v>
      </c>
    </row>
    <row r="11" spans="1:12">
      <c r="A11" s="254">
        <v>1996</v>
      </c>
      <c r="B11" s="254"/>
      <c r="C11" s="93">
        <v>4343.9939460649421</v>
      </c>
      <c r="D11" s="102">
        <f t="shared" si="1"/>
        <v>0.18206622570860653</v>
      </c>
      <c r="E11" s="94">
        <v>25213.78</v>
      </c>
      <c r="F11" s="95">
        <f t="shared" si="0"/>
        <v>17.228650151087788</v>
      </c>
    </row>
    <row r="12" spans="1:12">
      <c r="A12" s="254">
        <v>1997</v>
      </c>
      <c r="B12" s="254"/>
      <c r="C12" s="93">
        <v>4843.4551412429382</v>
      </c>
      <c r="D12" s="102">
        <f t="shared" si="1"/>
        <v>0.11497741511137205</v>
      </c>
      <c r="E12" s="94">
        <v>28147.972000000002</v>
      </c>
      <c r="F12" s="95">
        <f t="shared" si="0"/>
        <v>17.207119366336368</v>
      </c>
    </row>
    <row r="13" spans="1:12">
      <c r="A13" s="254">
        <v>1998</v>
      </c>
      <c r="B13" s="254"/>
      <c r="C13" s="93">
        <v>4407.0619807834446</v>
      </c>
      <c r="D13" s="102">
        <f t="shared" si="1"/>
        <v>-9.0099556563149164E-2</v>
      </c>
      <c r="E13" s="94">
        <v>27967.905999999999</v>
      </c>
      <c r="F13" s="95">
        <f t="shared" si="0"/>
        <v>15.757568624492105</v>
      </c>
    </row>
    <row r="14" spans="1:12">
      <c r="A14" s="254">
        <v>1999</v>
      </c>
      <c r="B14" s="254"/>
      <c r="C14" s="93">
        <v>2841.9999999999995</v>
      </c>
      <c r="D14" s="102">
        <f t="shared" si="1"/>
        <v>-0.35512592915818797</v>
      </c>
      <c r="E14" s="94">
        <v>19635.45</v>
      </c>
      <c r="F14" s="95">
        <f t="shared" si="0"/>
        <v>14.47382158290235</v>
      </c>
    </row>
    <row r="15" spans="1:12">
      <c r="A15" s="254">
        <v>2000</v>
      </c>
      <c r="B15" s="254"/>
      <c r="C15" s="93">
        <v>3506.7299999999996</v>
      </c>
      <c r="D15" s="102">
        <f t="shared" si="1"/>
        <v>0.23389514426460245</v>
      </c>
      <c r="E15" s="94">
        <v>18318.600999999999</v>
      </c>
      <c r="F15" s="95">
        <f t="shared" si="0"/>
        <v>19.143001149487343</v>
      </c>
    </row>
    <row r="16" spans="1:12">
      <c r="A16" s="254">
        <v>2001</v>
      </c>
      <c r="B16" s="254"/>
      <c r="C16" s="93">
        <v>4618.46</v>
      </c>
      <c r="D16" s="102">
        <f t="shared" si="1"/>
        <v>0.31702754417933532</v>
      </c>
      <c r="E16" s="94">
        <v>24468.324000000001</v>
      </c>
      <c r="F16" s="95">
        <f t="shared" si="0"/>
        <v>18.875260929191555</v>
      </c>
    </row>
    <row r="17" spans="1:11">
      <c r="A17" s="254">
        <v>2002</v>
      </c>
      <c r="B17" s="254"/>
      <c r="C17" s="93">
        <v>5573.24</v>
      </c>
      <c r="D17" s="102">
        <f t="shared" si="1"/>
        <v>0.20673124807836363</v>
      </c>
      <c r="E17" s="94">
        <v>28548.945</v>
      </c>
      <c r="F17" s="95">
        <f t="shared" si="0"/>
        <v>19.52170211543719</v>
      </c>
    </row>
    <row r="18" spans="1:11">
      <c r="A18" s="254">
        <v>2003</v>
      </c>
      <c r="B18" s="254"/>
      <c r="C18" s="93">
        <v>5005.6000000000004</v>
      </c>
      <c r="D18" s="102">
        <f t="shared" si="1"/>
        <v>-0.10185098793520453</v>
      </c>
      <c r="E18" s="94">
        <v>32432.858</v>
      </c>
      <c r="F18" s="95">
        <f t="shared" si="0"/>
        <v>15.433730817062131</v>
      </c>
    </row>
    <row r="19" spans="1:11">
      <c r="A19" s="254">
        <v>2004</v>
      </c>
      <c r="B19" s="254"/>
      <c r="C19" s="93">
        <v>6365.16</v>
      </c>
      <c r="D19" s="102">
        <f t="shared" si="1"/>
        <v>0.27160779926482337</v>
      </c>
      <c r="E19" s="94">
        <v>36591.661</v>
      </c>
      <c r="F19" s="95">
        <f t="shared" si="0"/>
        <v>17.395110869659618</v>
      </c>
    </row>
    <row r="20" spans="1:11">
      <c r="A20" s="254">
        <v>2005</v>
      </c>
      <c r="B20" s="254"/>
      <c r="C20" s="93">
        <v>7699.89</v>
      </c>
      <c r="D20" s="102">
        <f t="shared" si="1"/>
        <v>0.20969307919989455</v>
      </c>
      <c r="E20" s="94">
        <v>41507.084999999999</v>
      </c>
      <c r="F20" s="95">
        <f t="shared" si="0"/>
        <v>18.550784763613247</v>
      </c>
    </row>
    <row r="21" spans="1:11">
      <c r="A21" s="254">
        <v>2006</v>
      </c>
      <c r="B21" s="254"/>
      <c r="C21" s="93">
        <v>8987.5299999999988</v>
      </c>
      <c r="D21" s="102">
        <f t="shared" si="1"/>
        <v>0.16722836300258814</v>
      </c>
      <c r="E21" s="94">
        <v>46802.044000000002</v>
      </c>
      <c r="F21" s="95">
        <f t="shared" si="0"/>
        <v>19.203285224038503</v>
      </c>
    </row>
    <row r="22" spans="1:11">
      <c r="A22" s="254">
        <v>2007</v>
      </c>
      <c r="B22" s="254"/>
      <c r="C22" s="93">
        <v>10662.55</v>
      </c>
      <c r="D22" s="102">
        <f t="shared" si="1"/>
        <v>0.18637156148574752</v>
      </c>
      <c r="E22" s="94">
        <v>51007.777000000002</v>
      </c>
      <c r="F22" s="95">
        <f t="shared" si="0"/>
        <v>20.903773163845191</v>
      </c>
    </row>
    <row r="23" spans="1:11">
      <c r="A23" s="254">
        <v>2008</v>
      </c>
      <c r="B23" s="254"/>
      <c r="C23" s="93">
        <v>13001.68</v>
      </c>
      <c r="D23" s="102">
        <f t="shared" si="1"/>
        <v>0.21937810373691113</v>
      </c>
      <c r="E23" s="94">
        <v>61762.635000000002</v>
      </c>
      <c r="F23" s="95">
        <f t="shared" si="0"/>
        <v>21.05104485908025</v>
      </c>
    </row>
    <row r="24" spans="1:11">
      <c r="A24" s="254">
        <v>2009</v>
      </c>
      <c r="B24" s="254"/>
      <c r="C24" s="93">
        <v>14281</v>
      </c>
      <c r="D24" s="102">
        <f t="shared" si="1"/>
        <v>9.8396514911919031E-2</v>
      </c>
      <c r="E24" s="94">
        <v>62519.686000000002</v>
      </c>
      <c r="F24" s="95">
        <f t="shared" si="0"/>
        <v>22.842405190582689</v>
      </c>
    </row>
    <row r="25" spans="1:11">
      <c r="A25" s="254">
        <v>2010</v>
      </c>
      <c r="B25" s="254"/>
      <c r="C25" s="93">
        <v>17561.55</v>
      </c>
      <c r="D25" s="102">
        <f t="shared" si="1"/>
        <v>0.22971430572088791</v>
      </c>
      <c r="E25" s="94">
        <v>69555.366999999998</v>
      </c>
      <c r="F25" s="95">
        <f t="shared" si="0"/>
        <v>25.248303268962697</v>
      </c>
    </row>
    <row r="26" spans="1:11">
      <c r="A26" s="254">
        <v>2011</v>
      </c>
      <c r="B26" s="254"/>
      <c r="C26" s="93">
        <v>21182.800000000003</v>
      </c>
      <c r="D26" s="102">
        <f t="shared" si="1"/>
        <v>0.20620332487736004</v>
      </c>
      <c r="E26" s="94">
        <v>79276.664000000004</v>
      </c>
      <c r="F26" s="95">
        <f t="shared" si="0"/>
        <v>26.720095083718459</v>
      </c>
    </row>
    <row r="27" spans="1:11">
      <c r="A27" s="254">
        <v>2012</v>
      </c>
      <c r="B27" s="254"/>
      <c r="C27" s="93">
        <v>24494.25</v>
      </c>
      <c r="D27" s="102">
        <f t="shared" si="1"/>
        <v>0.15632730328379618</v>
      </c>
      <c r="E27" s="94">
        <v>87924.543999999994</v>
      </c>
      <c r="F27" s="95">
        <f t="shared" si="0"/>
        <v>27.858262193546324</v>
      </c>
    </row>
    <row r="28" spans="1:11">
      <c r="A28" s="254">
        <v>2013</v>
      </c>
      <c r="B28" s="254"/>
      <c r="C28" s="93">
        <v>27596.75</v>
      </c>
      <c r="D28" s="102">
        <f t="shared" si="1"/>
        <v>0.12666237994631402</v>
      </c>
      <c r="E28" s="94">
        <v>95129.659</v>
      </c>
      <c r="F28" s="95">
        <f t="shared" si="0"/>
        <v>29.009617284552654</v>
      </c>
    </row>
    <row r="29" spans="1:11">
      <c r="A29" s="254">
        <v>2014</v>
      </c>
      <c r="B29" s="254"/>
      <c r="C29" s="93">
        <v>30477.809999999998</v>
      </c>
      <c r="D29" s="102">
        <f t="shared" si="1"/>
        <v>0.10439852518865433</v>
      </c>
      <c r="E29" s="94">
        <v>101726.33100000001</v>
      </c>
      <c r="F29" s="95">
        <f>(C29/E29)*100</f>
        <v>29.960591029278344</v>
      </c>
    </row>
    <row r="30" spans="1:11">
      <c r="A30" s="254">
        <v>2015</v>
      </c>
      <c r="B30" s="254"/>
      <c r="C30" s="93">
        <v>27809.9</v>
      </c>
      <c r="D30" s="102">
        <f t="shared" si="1"/>
        <v>-8.7536145149536559E-2</v>
      </c>
      <c r="E30" s="94">
        <v>99290.380999999994</v>
      </c>
      <c r="F30" s="95">
        <f t="shared" si="0"/>
        <v>28.008654735648562</v>
      </c>
      <c r="J30" s="6" t="s">
        <v>225</v>
      </c>
    </row>
    <row r="31" spans="1:11" ht="12.75" customHeight="1">
      <c r="A31" s="254">
        <v>2016</v>
      </c>
      <c r="B31" s="254"/>
      <c r="C31" s="93">
        <v>32834.83</v>
      </c>
      <c r="D31" s="102">
        <f t="shared" si="1"/>
        <v>0.18068853178184741</v>
      </c>
      <c r="E31" s="94">
        <v>99937.695999999996</v>
      </c>
      <c r="F31" s="95">
        <f t="shared" si="0"/>
        <v>32.855300166215564</v>
      </c>
      <c r="K31" s="137"/>
    </row>
    <row r="32" spans="1:11">
      <c r="A32" s="254">
        <v>2017</v>
      </c>
      <c r="B32" s="254"/>
      <c r="C32" s="93">
        <v>35837.910000000003</v>
      </c>
      <c r="D32" s="102">
        <f t="shared" si="1"/>
        <v>9.146019638292624E-2</v>
      </c>
      <c r="E32" s="94">
        <v>104295.86199999999</v>
      </c>
      <c r="F32" s="95">
        <f t="shared" si="0"/>
        <v>34.36177554196734</v>
      </c>
    </row>
    <row r="33" spans="1:7">
      <c r="A33" s="254">
        <v>2018</v>
      </c>
      <c r="B33" s="254"/>
      <c r="C33" s="93">
        <v>37665.320000000007</v>
      </c>
      <c r="D33" s="102">
        <f t="shared" si="1"/>
        <v>5.099097575723599E-2</v>
      </c>
      <c r="E33" s="94">
        <v>107562.008</v>
      </c>
      <c r="F33" s="95">
        <f t="shared" si="0"/>
        <v>35.017308341807826</v>
      </c>
    </row>
    <row r="34" spans="1:7">
      <c r="A34" s="254">
        <v>2019</v>
      </c>
      <c r="B34" s="254"/>
      <c r="C34" s="93">
        <v>40920.979999999996</v>
      </c>
      <c r="D34" s="102">
        <f t="shared" si="1"/>
        <v>8.6436541625027674E-2</v>
      </c>
      <c r="E34" s="94">
        <v>107435.66499999999</v>
      </c>
      <c r="F34" s="95">
        <f t="shared" si="0"/>
        <v>38.088822738706</v>
      </c>
    </row>
    <row r="35" spans="1:7">
      <c r="A35" s="254" t="s">
        <v>226</v>
      </c>
      <c r="B35" s="254"/>
      <c r="C35" s="93">
        <v>41104.020000000004</v>
      </c>
      <c r="D35" s="102">
        <f>(C35/38345.3)-1</f>
        <v>7.1944149608948127E-2</v>
      </c>
      <c r="E35" s="94">
        <v>96512.457999999999</v>
      </c>
      <c r="F35" s="95">
        <f t="shared" ref="F35" si="2">(C35/E35)*100</f>
        <v>42.589341160495579</v>
      </c>
    </row>
    <row r="37" spans="1:7">
      <c r="A37" s="358" t="s">
        <v>365</v>
      </c>
      <c r="B37" s="358"/>
      <c r="C37" s="358"/>
      <c r="D37" s="358"/>
      <c r="E37" s="358"/>
      <c r="F37" s="358"/>
      <c r="G37" s="358"/>
    </row>
    <row r="38" spans="1:7">
      <c r="A38" s="358"/>
      <c r="B38" s="358"/>
      <c r="C38" s="358"/>
      <c r="D38" s="358"/>
      <c r="E38" s="358"/>
      <c r="F38" s="358"/>
      <c r="G38" s="358"/>
    </row>
    <row r="39" spans="1:7">
      <c r="A39" s="358"/>
      <c r="B39" s="358"/>
      <c r="C39" s="358"/>
      <c r="D39" s="358"/>
      <c r="E39" s="358"/>
      <c r="F39" s="358"/>
      <c r="G39" s="358"/>
    </row>
    <row r="40" spans="1:7">
      <c r="C40" s="93"/>
      <c r="D40" s="93"/>
      <c r="E40" s="8"/>
    </row>
    <row r="41" spans="1:7">
      <c r="C41" s="93"/>
      <c r="D41" s="93"/>
      <c r="E41" s="8"/>
    </row>
    <row r="42" spans="1:7">
      <c r="C42" s="93"/>
      <c r="D42" s="93"/>
      <c r="E42" s="8"/>
    </row>
    <row r="43" spans="1:7">
      <c r="C43" s="93"/>
      <c r="D43" s="93"/>
      <c r="E43" s="8"/>
    </row>
    <row r="44" spans="1:7">
      <c r="C44" s="93"/>
      <c r="D44" s="93"/>
      <c r="E44" s="8"/>
    </row>
    <row r="45" spans="1:7">
      <c r="A45" s="97"/>
      <c r="C45" s="93"/>
      <c r="D45" s="93"/>
      <c r="E45" s="8"/>
    </row>
    <row r="46" spans="1:7">
      <c r="A46" s="97"/>
      <c r="C46" s="93"/>
      <c r="D46" s="93"/>
      <c r="E46" s="8"/>
    </row>
    <row r="47" spans="1:7">
      <c r="A47" s="97"/>
      <c r="C47" s="93"/>
      <c r="D47" s="93"/>
      <c r="E47" s="8"/>
    </row>
    <row r="48" spans="1:7">
      <c r="A48" s="97"/>
      <c r="C48" s="93"/>
      <c r="D48" s="93"/>
      <c r="E48" s="8"/>
    </row>
    <row r="49" spans="1:7">
      <c r="A49" s="97"/>
      <c r="C49" s="93"/>
      <c r="D49" s="93"/>
      <c r="E49" s="8"/>
    </row>
    <row r="50" spans="1:7">
      <c r="C50" s="93"/>
      <c r="D50" s="93"/>
      <c r="E50" s="8"/>
    </row>
    <row r="51" spans="1:7">
      <c r="C51" s="93"/>
      <c r="D51" s="93"/>
      <c r="E51" s="8"/>
    </row>
    <row r="52" spans="1:7">
      <c r="C52" s="93"/>
      <c r="D52" s="93"/>
      <c r="E52" s="8"/>
    </row>
    <row r="53" spans="1:7">
      <c r="C53" s="93"/>
      <c r="D53" s="93"/>
      <c r="E53" s="8"/>
      <c r="G53" s="98"/>
    </row>
    <row r="54" spans="1:7">
      <c r="C54" s="94"/>
      <c r="D54" s="94"/>
      <c r="E54" s="8"/>
      <c r="G54" s="98"/>
    </row>
    <row r="55" spans="1:7">
      <c r="C55" s="94"/>
      <c r="D55" s="94"/>
      <c r="E55" s="8"/>
      <c r="G55" s="98"/>
    </row>
    <row r="56" spans="1:7">
      <c r="A56" s="100"/>
      <c r="C56" s="94"/>
      <c r="D56" s="94"/>
      <c r="E56" s="8"/>
      <c r="G56" s="98"/>
    </row>
    <row r="60" spans="1:7">
      <c r="B60" s="91"/>
      <c r="E60" s="92"/>
    </row>
    <row r="61" spans="1:7">
      <c r="C61" s="93"/>
      <c r="D61" s="93"/>
      <c r="E61" s="8"/>
    </row>
    <row r="62" spans="1:7">
      <c r="C62" s="93"/>
      <c r="D62" s="93"/>
      <c r="E62" s="8"/>
    </row>
    <row r="63" spans="1:7">
      <c r="C63" s="93"/>
      <c r="D63" s="93"/>
      <c r="E63" s="8"/>
    </row>
    <row r="64" spans="1:7">
      <c r="C64" s="93"/>
      <c r="D64" s="93"/>
      <c r="E64" s="8"/>
    </row>
    <row r="65" spans="1:5">
      <c r="C65" s="93"/>
      <c r="D65" s="93"/>
      <c r="E65" s="8"/>
    </row>
    <row r="66" spans="1:5">
      <c r="A66" s="97"/>
      <c r="C66" s="93"/>
      <c r="D66" s="93"/>
      <c r="E66" s="8"/>
    </row>
    <row r="67" spans="1:5">
      <c r="A67" s="97"/>
      <c r="C67" s="93"/>
      <c r="D67" s="93"/>
      <c r="E67" s="8"/>
    </row>
    <row r="68" spans="1:5">
      <c r="A68" s="97"/>
      <c r="C68" s="93"/>
      <c r="D68" s="93"/>
      <c r="E68" s="8"/>
    </row>
    <row r="69" spans="1:5">
      <c r="A69" s="97"/>
      <c r="C69" s="93"/>
      <c r="D69" s="93"/>
      <c r="E69" s="8"/>
    </row>
    <row r="70" spans="1:5">
      <c r="A70" s="97"/>
      <c r="C70" s="93"/>
      <c r="D70" s="93"/>
      <c r="E70" s="8"/>
    </row>
    <row r="71" spans="1:5">
      <c r="C71" s="93"/>
      <c r="D71" s="93"/>
      <c r="E71" s="8"/>
    </row>
    <row r="72" spans="1:5">
      <c r="C72" s="93"/>
      <c r="D72" s="93"/>
      <c r="E72" s="8"/>
    </row>
    <row r="73" spans="1:5">
      <c r="C73" s="93"/>
      <c r="D73" s="93"/>
      <c r="E73" s="8"/>
    </row>
    <row r="74" spans="1:5">
      <c r="C74" s="93"/>
      <c r="D74" s="93"/>
      <c r="E74" s="8"/>
    </row>
    <row r="75" spans="1:5">
      <c r="C75" s="94"/>
      <c r="D75" s="94"/>
      <c r="E75" s="8"/>
    </row>
    <row r="76" spans="1:5">
      <c r="C76" s="94"/>
      <c r="D76" s="94"/>
      <c r="E76" s="8"/>
    </row>
    <row r="77" spans="1:5">
      <c r="A77" s="100"/>
      <c r="C77" s="94"/>
      <c r="D77" s="94"/>
      <c r="E77" s="8"/>
    </row>
    <row r="82" spans="1:5">
      <c r="B82" s="91"/>
      <c r="E82" s="92"/>
    </row>
    <row r="83" spans="1:5">
      <c r="C83" s="93"/>
      <c r="D83" s="93"/>
      <c r="E83" s="101"/>
    </row>
    <row r="84" spans="1:5">
      <c r="C84" s="93"/>
      <c r="D84" s="93"/>
      <c r="E84" s="101"/>
    </row>
    <row r="85" spans="1:5">
      <c r="C85" s="93"/>
      <c r="D85" s="93"/>
      <c r="E85" s="101"/>
    </row>
    <row r="86" spans="1:5">
      <c r="C86" s="93"/>
      <c r="D86" s="93"/>
      <c r="E86" s="101"/>
    </row>
    <row r="87" spans="1:5">
      <c r="C87" s="93"/>
      <c r="D87" s="93"/>
      <c r="E87" s="101"/>
    </row>
    <row r="88" spans="1:5">
      <c r="A88" s="97"/>
      <c r="C88" s="93"/>
      <c r="D88" s="93"/>
      <c r="E88" s="101"/>
    </row>
    <row r="89" spans="1:5">
      <c r="A89" s="97"/>
      <c r="C89" s="93"/>
      <c r="D89" s="93"/>
      <c r="E89" s="101"/>
    </row>
    <row r="90" spans="1:5">
      <c r="A90" s="97"/>
      <c r="C90" s="93"/>
      <c r="D90" s="93"/>
      <c r="E90" s="101"/>
    </row>
    <row r="91" spans="1:5">
      <c r="A91" s="97"/>
      <c r="C91" s="93"/>
      <c r="D91" s="93"/>
      <c r="E91" s="101"/>
    </row>
    <row r="92" spans="1:5">
      <c r="A92" s="97"/>
      <c r="C92" s="93"/>
      <c r="D92" s="93"/>
      <c r="E92" s="101"/>
    </row>
    <row r="93" spans="1:5">
      <c r="C93" s="93"/>
      <c r="D93" s="93"/>
      <c r="E93" s="101"/>
    </row>
    <row r="94" spans="1:5">
      <c r="C94" s="93"/>
      <c r="D94" s="93"/>
      <c r="E94" s="101"/>
    </row>
    <row r="95" spans="1:5">
      <c r="C95" s="93"/>
      <c r="D95" s="93"/>
      <c r="E95" s="101"/>
    </row>
    <row r="96" spans="1:5">
      <c r="C96" s="93"/>
      <c r="D96" s="93"/>
      <c r="E96" s="101"/>
    </row>
    <row r="97" spans="1:5">
      <c r="C97" s="94"/>
      <c r="D97" s="94"/>
      <c r="E97" s="101"/>
    </row>
    <row r="98" spans="1:5">
      <c r="C98" s="94"/>
      <c r="D98" s="94"/>
      <c r="E98" s="101"/>
    </row>
    <row r="99" spans="1:5">
      <c r="A99" s="100"/>
      <c r="C99" s="94"/>
      <c r="D99" s="94"/>
      <c r="E99" s="101"/>
    </row>
    <row r="103" spans="1:5">
      <c r="B103" s="91"/>
      <c r="E103" s="92"/>
    </row>
    <row r="104" spans="1:5">
      <c r="C104" s="93"/>
      <c r="D104" s="93"/>
      <c r="E104" s="101"/>
    </row>
    <row r="105" spans="1:5">
      <c r="C105" s="93"/>
      <c r="D105" s="93"/>
      <c r="E105" s="101"/>
    </row>
    <row r="106" spans="1:5">
      <c r="C106" s="93"/>
      <c r="D106" s="93"/>
      <c r="E106" s="101"/>
    </row>
    <row r="107" spans="1:5">
      <c r="C107" s="93"/>
      <c r="D107" s="93"/>
      <c r="E107" s="101"/>
    </row>
    <row r="108" spans="1:5">
      <c r="C108" s="93"/>
      <c r="D108" s="93"/>
      <c r="E108" s="101"/>
    </row>
    <row r="109" spans="1:5">
      <c r="A109" s="97"/>
      <c r="C109" s="93"/>
      <c r="D109" s="93"/>
      <c r="E109" s="101"/>
    </row>
    <row r="110" spans="1:5">
      <c r="A110" s="97"/>
      <c r="C110" s="93"/>
      <c r="D110" s="93"/>
      <c r="E110" s="101"/>
    </row>
    <row r="111" spans="1:5">
      <c r="A111" s="97"/>
      <c r="C111" s="93"/>
      <c r="D111" s="93"/>
      <c r="E111" s="101"/>
    </row>
    <row r="112" spans="1:5">
      <c r="A112" s="97"/>
      <c r="C112" s="93"/>
      <c r="D112" s="93"/>
      <c r="E112" s="101"/>
    </row>
    <row r="113" spans="1:5">
      <c r="A113" s="97"/>
      <c r="C113" s="93"/>
      <c r="D113" s="93"/>
      <c r="E113" s="101"/>
    </row>
    <row r="114" spans="1:5">
      <c r="C114" s="93"/>
      <c r="D114" s="93"/>
      <c r="E114" s="101"/>
    </row>
    <row r="115" spans="1:5">
      <c r="C115" s="93"/>
      <c r="D115" s="93"/>
      <c r="E115" s="101"/>
    </row>
    <row r="116" spans="1:5">
      <c r="C116" s="93"/>
      <c r="D116" s="93"/>
      <c r="E116" s="101"/>
    </row>
    <row r="117" spans="1:5">
      <c r="C117" s="93"/>
      <c r="D117" s="93"/>
      <c r="E117" s="101"/>
    </row>
    <row r="118" spans="1:5">
      <c r="C118" s="93"/>
      <c r="D118" s="93"/>
      <c r="E118" s="101"/>
    </row>
    <row r="119" spans="1:5">
      <c r="C119" s="93"/>
      <c r="D119" s="93"/>
      <c r="E119" s="101"/>
    </row>
    <row r="120" spans="1:5">
      <c r="A120" s="100"/>
      <c r="C120" s="93"/>
      <c r="D120" s="93"/>
      <c r="E120" s="101"/>
    </row>
    <row r="124" spans="1:5">
      <c r="B124" s="91"/>
      <c r="E124" s="92"/>
    </row>
    <row r="125" spans="1:5">
      <c r="C125" s="93"/>
      <c r="D125" s="93"/>
      <c r="E125" s="7"/>
    </row>
    <row r="126" spans="1:5">
      <c r="C126" s="93"/>
      <c r="D126" s="93"/>
      <c r="E126" s="7"/>
    </row>
    <row r="127" spans="1:5">
      <c r="C127" s="93"/>
      <c r="D127" s="93"/>
      <c r="E127" s="7"/>
    </row>
    <row r="128" spans="1:5">
      <c r="C128" s="93"/>
      <c r="D128" s="93"/>
      <c r="E128" s="7"/>
    </row>
    <row r="129" spans="1:5">
      <c r="C129" s="93"/>
      <c r="D129" s="93"/>
      <c r="E129" s="7"/>
    </row>
    <row r="130" spans="1:5">
      <c r="A130" s="97"/>
      <c r="C130" s="93"/>
      <c r="D130" s="93"/>
      <c r="E130" s="7"/>
    </row>
    <row r="131" spans="1:5">
      <c r="A131" s="97"/>
      <c r="C131" s="93"/>
      <c r="D131" s="93"/>
      <c r="E131" s="7"/>
    </row>
    <row r="132" spans="1:5">
      <c r="A132" s="97"/>
      <c r="C132" s="93"/>
      <c r="D132" s="93"/>
      <c r="E132" s="7"/>
    </row>
    <row r="133" spans="1:5">
      <c r="A133" s="97"/>
      <c r="C133" s="93"/>
      <c r="D133" s="93"/>
      <c r="E133" s="7"/>
    </row>
    <row r="134" spans="1:5">
      <c r="A134" s="97"/>
      <c r="C134" s="93"/>
      <c r="D134" s="93"/>
      <c r="E134" s="7"/>
    </row>
    <row r="135" spans="1:5">
      <c r="C135" s="93"/>
      <c r="D135" s="93"/>
      <c r="E135" s="7"/>
    </row>
    <row r="136" spans="1:5">
      <c r="C136" s="93"/>
      <c r="D136" s="93"/>
      <c r="E136" s="7"/>
    </row>
    <row r="137" spans="1:5">
      <c r="C137" s="93"/>
      <c r="D137" s="93"/>
      <c r="E137" s="7"/>
    </row>
    <row r="138" spans="1:5">
      <c r="C138" s="93"/>
      <c r="D138" s="93"/>
      <c r="E138" s="7"/>
    </row>
    <row r="139" spans="1:5">
      <c r="C139" s="94"/>
      <c r="D139" s="94"/>
      <c r="E139" s="7"/>
    </row>
    <row r="140" spans="1:5">
      <c r="C140" s="94"/>
      <c r="D140" s="94"/>
      <c r="E140" s="7"/>
    </row>
    <row r="141" spans="1:5">
      <c r="A141" s="100"/>
      <c r="C141" s="94"/>
      <c r="D141" s="94"/>
      <c r="E141" s="7"/>
    </row>
    <row r="146" spans="1:5">
      <c r="B146" s="91"/>
      <c r="E146" s="92"/>
    </row>
    <row r="147" spans="1:5">
      <c r="C147" s="93"/>
      <c r="D147" s="93"/>
      <c r="E147" s="7"/>
    </row>
    <row r="148" spans="1:5">
      <c r="C148" s="93"/>
      <c r="D148" s="93"/>
      <c r="E148" s="7"/>
    </row>
    <row r="149" spans="1:5">
      <c r="C149" s="93"/>
      <c r="D149" s="93"/>
      <c r="E149" s="7"/>
    </row>
    <row r="150" spans="1:5">
      <c r="C150" s="93"/>
      <c r="D150" s="93"/>
      <c r="E150" s="7"/>
    </row>
    <row r="151" spans="1:5">
      <c r="C151" s="93"/>
      <c r="D151" s="93"/>
      <c r="E151" s="7"/>
    </row>
    <row r="152" spans="1:5">
      <c r="A152" s="97"/>
      <c r="C152" s="93"/>
      <c r="D152" s="93"/>
      <c r="E152" s="7"/>
    </row>
    <row r="153" spans="1:5">
      <c r="A153" s="97"/>
      <c r="C153" s="93"/>
      <c r="D153" s="93"/>
      <c r="E153" s="7"/>
    </row>
    <row r="154" spans="1:5">
      <c r="A154" s="97"/>
      <c r="C154" s="93"/>
      <c r="D154" s="93"/>
      <c r="E154" s="7"/>
    </row>
    <row r="155" spans="1:5">
      <c r="A155" s="97"/>
      <c r="C155" s="93"/>
      <c r="D155" s="93"/>
      <c r="E155" s="7"/>
    </row>
    <row r="156" spans="1:5">
      <c r="A156" s="97"/>
      <c r="C156" s="93"/>
      <c r="D156" s="93"/>
      <c r="E156" s="7"/>
    </row>
    <row r="157" spans="1:5">
      <c r="C157" s="93"/>
      <c r="D157" s="93"/>
      <c r="E157" s="7"/>
    </row>
    <row r="158" spans="1:5">
      <c r="C158" s="93"/>
      <c r="D158" s="93"/>
      <c r="E158" s="7"/>
    </row>
    <row r="159" spans="1:5">
      <c r="C159" s="93"/>
      <c r="D159" s="93"/>
      <c r="E159" s="7"/>
    </row>
    <row r="160" spans="1:5">
      <c r="C160" s="93"/>
      <c r="D160" s="93"/>
      <c r="E160" s="7"/>
    </row>
    <row r="161" spans="1:5">
      <c r="C161" s="93"/>
      <c r="D161" s="93"/>
      <c r="E161" s="7"/>
    </row>
    <row r="162" spans="1:5">
      <c r="C162" s="93"/>
      <c r="D162" s="93"/>
      <c r="E162" s="7"/>
    </row>
    <row r="163" spans="1:5">
      <c r="A163" s="100"/>
      <c r="C163" s="93"/>
      <c r="D163" s="93"/>
      <c r="E163" s="7"/>
    </row>
    <row r="165" spans="1:5">
      <c r="B165" s="91"/>
      <c r="E165" s="92"/>
    </row>
    <row r="166" spans="1:5">
      <c r="C166" s="93"/>
      <c r="D166" s="93"/>
      <c r="E166" s="7"/>
    </row>
    <row r="167" spans="1:5">
      <c r="C167" s="93"/>
      <c r="D167" s="93"/>
      <c r="E167" s="7"/>
    </row>
    <row r="168" spans="1:5">
      <c r="C168" s="93"/>
      <c r="D168" s="93"/>
      <c r="E168" s="7"/>
    </row>
    <row r="169" spans="1:5">
      <c r="C169" s="93"/>
      <c r="D169" s="93"/>
      <c r="E169" s="7"/>
    </row>
    <row r="170" spans="1:5">
      <c r="C170" s="93"/>
      <c r="D170" s="93"/>
      <c r="E170" s="7"/>
    </row>
    <row r="171" spans="1:5">
      <c r="A171" s="97"/>
      <c r="C171" s="93"/>
      <c r="D171" s="93"/>
      <c r="E171" s="7"/>
    </row>
    <row r="172" spans="1:5">
      <c r="A172" s="97"/>
      <c r="C172" s="93"/>
      <c r="D172" s="93"/>
      <c r="E172" s="7"/>
    </row>
    <row r="173" spans="1:5">
      <c r="A173" s="97"/>
      <c r="C173" s="93"/>
      <c r="D173" s="93"/>
      <c r="E173" s="7"/>
    </row>
    <row r="174" spans="1:5">
      <c r="A174" s="97"/>
      <c r="C174" s="93"/>
      <c r="D174" s="93"/>
      <c r="E174" s="7"/>
    </row>
    <row r="175" spans="1:5">
      <c r="A175" s="97"/>
      <c r="C175" s="93"/>
      <c r="D175" s="93"/>
      <c r="E175" s="7"/>
    </row>
    <row r="176" spans="1:5">
      <c r="C176" s="93"/>
      <c r="D176" s="93"/>
      <c r="E176" s="7"/>
    </row>
    <row r="177" spans="1:5">
      <c r="C177" s="93"/>
      <c r="D177" s="93"/>
      <c r="E177" s="7"/>
    </row>
    <row r="178" spans="1:5">
      <c r="C178" s="93"/>
      <c r="D178" s="93"/>
      <c r="E178" s="7"/>
    </row>
    <row r="179" spans="1:5">
      <c r="C179" s="93"/>
      <c r="D179" s="93"/>
      <c r="E179" s="7"/>
    </row>
    <row r="180" spans="1:5">
      <c r="C180" s="93"/>
      <c r="D180" s="93"/>
      <c r="E180" s="7"/>
    </row>
    <row r="181" spans="1:5">
      <c r="C181" s="93"/>
      <c r="D181" s="93"/>
      <c r="E181" s="7"/>
    </row>
    <row r="182" spans="1:5">
      <c r="A182" s="100"/>
      <c r="C182" s="93"/>
      <c r="D182" s="93"/>
      <c r="E182" s="7"/>
    </row>
  </sheetData>
  <mergeCells count="1">
    <mergeCell ref="A37:G39"/>
  </mergeCells>
  <hyperlinks>
    <hyperlink ref="A1" location="Índice!A1" display="Índice"/>
  </hyperlink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dimension ref="A1:P182"/>
  <sheetViews>
    <sheetView showGridLines="0" zoomScale="70" zoomScaleNormal="70" workbookViewId="0"/>
  </sheetViews>
  <sheetFormatPr baseColWidth="10" defaultColWidth="10.85546875" defaultRowHeight="16.5"/>
  <cols>
    <col min="1" max="1" width="11.28515625" style="6" customWidth="1"/>
    <col min="2" max="2" width="11.7109375" style="99" bestFit="1" customWidth="1"/>
    <col min="3" max="3" width="11.7109375" style="99" customWidth="1"/>
    <col min="4" max="4" width="13.28515625" style="20" customWidth="1"/>
    <col min="5" max="5" width="13.85546875" style="20" bestFit="1" customWidth="1"/>
    <col min="6" max="6" width="10.85546875" style="6"/>
    <col min="7" max="7" width="12.7109375" style="6" bestFit="1" customWidth="1"/>
    <col min="8" max="8" width="14" style="6" bestFit="1" customWidth="1"/>
    <col min="9" max="10" width="10.85546875" style="6"/>
    <col min="11" max="11" width="11.85546875" style="6" bestFit="1" customWidth="1"/>
    <col min="12" max="16384" width="10.85546875" style="6"/>
  </cols>
  <sheetData>
    <row r="1" spans="1:16">
      <c r="A1" s="134"/>
      <c r="G1" s="284" t="s">
        <v>389</v>
      </c>
    </row>
    <row r="2" spans="1:16">
      <c r="A2" s="105" t="s">
        <v>327</v>
      </c>
      <c r="D2" s="205"/>
      <c r="E2" s="205"/>
      <c r="G2" s="284" t="s">
        <v>389</v>
      </c>
    </row>
    <row r="3" spans="1:16">
      <c r="A3" s="105" t="s">
        <v>343</v>
      </c>
      <c r="D3" s="205"/>
      <c r="E3" s="205"/>
    </row>
    <row r="4" spans="1:16" ht="66.75" customHeight="1">
      <c r="A4" s="209" t="s">
        <v>67</v>
      </c>
      <c r="B4" s="224" t="s">
        <v>366</v>
      </c>
      <c r="C4" s="224" t="s">
        <v>149</v>
      </c>
      <c r="D4" s="206" t="s">
        <v>101</v>
      </c>
      <c r="E4" s="224" t="s">
        <v>150</v>
      </c>
    </row>
    <row r="5" spans="1:16">
      <c r="A5" s="254">
        <v>1990</v>
      </c>
      <c r="B5" s="93">
        <v>867.65478211658183</v>
      </c>
      <c r="C5" s="93"/>
      <c r="D5" s="94">
        <v>15231.973</v>
      </c>
      <c r="E5" s="95">
        <f>(B5/D5)*100</f>
        <v>5.6962731099679722</v>
      </c>
      <c r="F5" s="7"/>
    </row>
    <row r="6" spans="1:16">
      <c r="A6" s="254">
        <v>1991</v>
      </c>
      <c r="B6" s="93">
        <v>1008.1507223740726</v>
      </c>
      <c r="C6" s="96">
        <f>+B6/B5-1</f>
        <v>0.16192608299208699</v>
      </c>
      <c r="D6" s="94">
        <v>16980.041000000001</v>
      </c>
      <c r="E6" s="95">
        <f t="shared" ref="E6:E34" si="0">(B6/D6)*100</f>
        <v>5.937269070045665</v>
      </c>
      <c r="F6" s="7"/>
    </row>
    <row r="7" spans="1:16">
      <c r="A7" s="254">
        <v>1992</v>
      </c>
      <c r="B7" s="93">
        <v>1123.768375372932</v>
      </c>
      <c r="C7" s="96">
        <f t="shared" ref="C7:C34" si="1">+B7/B6-1</f>
        <v>0.11468290448336327</v>
      </c>
      <c r="D7" s="94">
        <v>18085.190999999999</v>
      </c>
      <c r="E7" s="95">
        <f t="shared" si="0"/>
        <v>6.2137490025564679</v>
      </c>
      <c r="F7" s="7"/>
    </row>
    <row r="8" spans="1:16">
      <c r="A8" s="254">
        <v>1993</v>
      </c>
      <c r="B8" s="93">
        <v>1888.1142078751889</v>
      </c>
      <c r="C8" s="96">
        <f t="shared" si="1"/>
        <v>0.68016314505077813</v>
      </c>
      <c r="D8" s="94">
        <v>18929.248</v>
      </c>
      <c r="E8" s="95">
        <f t="shared" si="0"/>
        <v>9.9745864594049856</v>
      </c>
      <c r="F8" s="7"/>
    </row>
    <row r="9" spans="1:16">
      <c r="A9" s="254">
        <v>1994</v>
      </c>
      <c r="B9" s="93">
        <v>3204.4926869755009</v>
      </c>
      <c r="C9" s="96">
        <f t="shared" si="1"/>
        <v>0.69719218975726771</v>
      </c>
      <c r="D9" s="94">
        <v>22697.319</v>
      </c>
      <c r="E9" s="95">
        <f t="shared" si="0"/>
        <v>14.118375333119745</v>
      </c>
      <c r="F9" s="7"/>
      <c r="N9" s="16" t="s">
        <v>326</v>
      </c>
    </row>
    <row r="10" spans="1:16">
      <c r="A10" s="254">
        <v>1995</v>
      </c>
      <c r="B10" s="93">
        <v>3979.2605840314586</v>
      </c>
      <c r="C10" s="96">
        <f t="shared" si="1"/>
        <v>0.24177552353449361</v>
      </c>
      <c r="D10" s="94">
        <v>24420.668000000001</v>
      </c>
      <c r="E10" s="95">
        <f t="shared" si="0"/>
        <v>16.294642652819562</v>
      </c>
      <c r="F10" s="7"/>
      <c r="P10" s="6" t="s">
        <v>328</v>
      </c>
    </row>
    <row r="11" spans="1:16">
      <c r="A11" s="254">
        <v>1996</v>
      </c>
      <c r="B11" s="93">
        <v>4129.0781507980191</v>
      </c>
      <c r="C11" s="96">
        <f t="shared" si="1"/>
        <v>3.7649599367221454E-2</v>
      </c>
      <c r="D11" s="94">
        <v>25213.78</v>
      </c>
      <c r="E11" s="95">
        <f t="shared" si="0"/>
        <v>16.376275793625624</v>
      </c>
      <c r="F11" s="7"/>
    </row>
    <row r="12" spans="1:16">
      <c r="A12" s="254">
        <v>1997</v>
      </c>
      <c r="B12" s="93">
        <v>5045.5979985607764</v>
      </c>
      <c r="C12" s="96">
        <f t="shared" si="1"/>
        <v>0.22196718354328637</v>
      </c>
      <c r="D12" s="94">
        <v>28147.972000000002</v>
      </c>
      <c r="E12" s="95">
        <f t="shared" si="0"/>
        <v>17.925262958769377</v>
      </c>
      <c r="F12" s="7"/>
    </row>
    <row r="13" spans="1:16">
      <c r="A13" s="254">
        <v>1998</v>
      </c>
      <c r="B13" s="93">
        <v>4791.0758314855875</v>
      </c>
      <c r="C13" s="96">
        <f t="shared" si="1"/>
        <v>-5.0444400673178791E-2</v>
      </c>
      <c r="D13" s="94">
        <v>27967.905999999999</v>
      </c>
      <c r="E13" s="95">
        <f t="shared" si="0"/>
        <v>17.130620474359386</v>
      </c>
      <c r="F13" s="7"/>
    </row>
    <row r="14" spans="1:16">
      <c r="A14" s="254">
        <v>1999</v>
      </c>
      <c r="B14" s="93">
        <v>3589.3399999999992</v>
      </c>
      <c r="C14" s="96">
        <f t="shared" si="1"/>
        <v>-0.25082797136879409</v>
      </c>
      <c r="D14" s="94">
        <v>19635.45</v>
      </c>
      <c r="E14" s="95">
        <f t="shared" si="0"/>
        <v>18.279896819273301</v>
      </c>
      <c r="F14" s="7"/>
    </row>
    <row r="15" spans="1:16">
      <c r="A15" s="254">
        <v>2000</v>
      </c>
      <c r="B15" s="93">
        <v>3584.2000000000003</v>
      </c>
      <c r="C15" s="96">
        <f t="shared" si="1"/>
        <v>-1.4320181426108469E-3</v>
      </c>
      <c r="D15" s="94">
        <v>18318.600999999999</v>
      </c>
      <c r="E15" s="95">
        <f t="shared" si="0"/>
        <v>19.565904623393461</v>
      </c>
      <c r="F15" s="7"/>
    </row>
    <row r="16" spans="1:16">
      <c r="A16" s="254">
        <v>2001</v>
      </c>
      <c r="B16" s="93">
        <v>4768.6899999999996</v>
      </c>
      <c r="C16" s="96">
        <f t="shared" si="1"/>
        <v>0.33047541989844298</v>
      </c>
      <c r="D16" s="94">
        <v>24468.324000000001</v>
      </c>
      <c r="E16" s="95">
        <f t="shared" si="0"/>
        <v>19.489238412896608</v>
      </c>
      <c r="F16" s="7"/>
    </row>
    <row r="17" spans="1:6">
      <c r="A17" s="254">
        <v>2002</v>
      </c>
      <c r="B17" s="93">
        <v>4595.2299999999996</v>
      </c>
      <c r="C17" s="96">
        <f t="shared" si="1"/>
        <v>-3.6374769590810097E-2</v>
      </c>
      <c r="D17" s="94">
        <v>28548.945</v>
      </c>
      <c r="E17" s="95">
        <f t="shared" si="0"/>
        <v>16.095971322232746</v>
      </c>
      <c r="F17" s="7"/>
    </row>
    <row r="18" spans="1:6">
      <c r="A18" s="254">
        <v>2003</v>
      </c>
      <c r="B18" s="93">
        <v>4320.7199999999993</v>
      </c>
      <c r="C18" s="96">
        <f t="shared" si="1"/>
        <v>-5.9738032699125032E-2</v>
      </c>
      <c r="D18" s="94">
        <v>32432.858</v>
      </c>
      <c r="E18" s="95">
        <f t="shared" si="0"/>
        <v>13.322045192563664</v>
      </c>
      <c r="F18" s="7"/>
    </row>
    <row r="19" spans="1:6">
      <c r="A19" s="254">
        <v>2004</v>
      </c>
      <c r="B19" s="93">
        <v>5631.9000000000005</v>
      </c>
      <c r="C19" s="96">
        <f t="shared" si="1"/>
        <v>0.3034633116702774</v>
      </c>
      <c r="D19" s="94">
        <v>36591.661</v>
      </c>
      <c r="E19" s="95">
        <f t="shared" si="0"/>
        <v>15.391211675250272</v>
      </c>
      <c r="F19" s="7"/>
    </row>
    <row r="20" spans="1:6">
      <c r="A20" s="254">
        <v>2005</v>
      </c>
      <c r="B20" s="93">
        <v>7110.16</v>
      </c>
      <c r="C20" s="96">
        <f t="shared" si="1"/>
        <v>0.26247980255331216</v>
      </c>
      <c r="D20" s="94">
        <v>41507.084999999999</v>
      </c>
      <c r="E20" s="95">
        <f t="shared" si="0"/>
        <v>17.129991181023673</v>
      </c>
      <c r="F20" s="7"/>
    </row>
    <row r="21" spans="1:6">
      <c r="A21" s="254">
        <v>2006</v>
      </c>
      <c r="B21" s="93">
        <v>8758.5</v>
      </c>
      <c r="C21" s="96">
        <f t="shared" si="1"/>
        <v>0.23182881960462209</v>
      </c>
      <c r="D21" s="94">
        <v>46802.044000000002</v>
      </c>
      <c r="E21" s="95">
        <f t="shared" si="0"/>
        <v>18.7139262550157</v>
      </c>
      <c r="F21" s="7"/>
    </row>
    <row r="22" spans="1:6">
      <c r="A22" s="254">
        <v>2007</v>
      </c>
      <c r="B22" s="93">
        <v>10068.900000000001</v>
      </c>
      <c r="C22" s="96">
        <f t="shared" si="1"/>
        <v>0.14961466004452828</v>
      </c>
      <c r="D22" s="94">
        <v>51007.777000000002</v>
      </c>
      <c r="E22" s="95">
        <f t="shared" si="0"/>
        <v>19.739931030517173</v>
      </c>
      <c r="F22" s="7"/>
    </row>
    <row r="23" spans="1:6">
      <c r="A23" s="254">
        <v>2008</v>
      </c>
      <c r="B23" s="93">
        <v>12729.34</v>
      </c>
      <c r="C23" s="96">
        <f t="shared" si="1"/>
        <v>0.26422350008441819</v>
      </c>
      <c r="D23" s="94">
        <v>61762.635000000002</v>
      </c>
      <c r="E23" s="95">
        <f t="shared" si="0"/>
        <v>20.610098646212226</v>
      </c>
      <c r="F23" s="7"/>
    </row>
    <row r="24" spans="1:6">
      <c r="A24" s="254">
        <v>2009</v>
      </c>
      <c r="B24" s="93">
        <v>12658.749999999998</v>
      </c>
      <c r="C24" s="96">
        <f t="shared" si="1"/>
        <v>-5.5454564022959785E-3</v>
      </c>
      <c r="D24" s="94">
        <v>62519.686000000002</v>
      </c>
      <c r="E24" s="95">
        <f t="shared" si="0"/>
        <v>20.247622484860205</v>
      </c>
      <c r="F24" s="7"/>
    </row>
    <row r="25" spans="1:6">
      <c r="A25" s="254">
        <v>2010</v>
      </c>
      <c r="B25" s="93">
        <v>15623.689999999999</v>
      </c>
      <c r="C25" s="96">
        <f t="shared" si="1"/>
        <v>0.23422059840031606</v>
      </c>
      <c r="D25" s="94">
        <v>69555.366999999998</v>
      </c>
      <c r="E25" s="95">
        <f t="shared" si="0"/>
        <v>22.462235013439006</v>
      </c>
      <c r="F25" s="7"/>
    </row>
    <row r="26" spans="1:6">
      <c r="A26" s="254">
        <v>2011</v>
      </c>
      <c r="B26" s="93">
        <v>18952.829999999998</v>
      </c>
      <c r="C26" s="96">
        <f t="shared" si="1"/>
        <v>0.21308282486403662</v>
      </c>
      <c r="D26" s="94">
        <v>79276.664000000004</v>
      </c>
      <c r="E26" s="95">
        <f t="shared" si="0"/>
        <v>23.907199223216555</v>
      </c>
      <c r="F26" s="7"/>
    </row>
    <row r="27" spans="1:6">
      <c r="A27" s="254">
        <v>2012</v>
      </c>
      <c r="B27" s="93">
        <v>21614.089999999997</v>
      </c>
      <c r="C27" s="96">
        <f t="shared" si="1"/>
        <v>0.14041491428984476</v>
      </c>
      <c r="D27" s="94">
        <v>87924.543999999994</v>
      </c>
      <c r="E27" s="95">
        <f t="shared" si="0"/>
        <v>24.582544323459896</v>
      </c>
      <c r="F27" s="7"/>
    </row>
    <row r="28" spans="1:6">
      <c r="A28" s="254">
        <v>2013</v>
      </c>
      <c r="B28" s="93">
        <v>23958.500000000004</v>
      </c>
      <c r="C28" s="96">
        <f t="shared" si="1"/>
        <v>0.10846674553497304</v>
      </c>
      <c r="D28" s="94">
        <v>95129.659</v>
      </c>
      <c r="E28" s="95">
        <f t="shared" si="0"/>
        <v>25.185100264051197</v>
      </c>
      <c r="F28" s="7"/>
    </row>
    <row r="29" spans="1:6">
      <c r="A29" s="254">
        <v>2014</v>
      </c>
      <c r="B29" s="93">
        <v>26646.74</v>
      </c>
      <c r="C29" s="96">
        <f t="shared" si="1"/>
        <v>0.11220401945029934</v>
      </c>
      <c r="D29" s="94">
        <v>101726.33100000001</v>
      </c>
      <c r="E29" s="95">
        <f>(B29/D29)*100</f>
        <v>26.194535611433778</v>
      </c>
      <c r="F29" s="7"/>
    </row>
    <row r="30" spans="1:6">
      <c r="A30" s="254">
        <v>2015</v>
      </c>
      <c r="B30" s="93">
        <v>25692.94</v>
      </c>
      <c r="C30" s="96">
        <f t="shared" si="1"/>
        <v>-3.5794247251258571E-2</v>
      </c>
      <c r="D30" s="94">
        <v>99290.380999999994</v>
      </c>
      <c r="E30" s="95">
        <f t="shared" si="0"/>
        <v>25.876565021943058</v>
      </c>
      <c r="F30" s="7"/>
    </row>
    <row r="31" spans="1:6">
      <c r="A31" s="254">
        <v>2016</v>
      </c>
      <c r="B31" s="93">
        <v>27086.59</v>
      </c>
      <c r="C31" s="96">
        <f t="shared" si="1"/>
        <v>5.4242527324626977E-2</v>
      </c>
      <c r="D31" s="94">
        <v>99937.695999999996</v>
      </c>
      <c r="E31" s="95">
        <f t="shared" si="0"/>
        <v>27.103476550029733</v>
      </c>
      <c r="F31" s="7"/>
    </row>
    <row r="32" spans="1:6">
      <c r="A32" s="254">
        <v>2017</v>
      </c>
      <c r="B32" s="93">
        <v>32090.28</v>
      </c>
      <c r="C32" s="96">
        <f t="shared" si="1"/>
        <v>0.18472941776724205</v>
      </c>
      <c r="D32" s="94">
        <v>104295.86199999999</v>
      </c>
      <c r="E32" s="95">
        <f t="shared" si="0"/>
        <v>30.768507383351412</v>
      </c>
      <c r="F32" s="7"/>
    </row>
    <row r="33" spans="1:12">
      <c r="A33" s="254">
        <v>2018</v>
      </c>
      <c r="B33" s="93">
        <v>37235.789999999994</v>
      </c>
      <c r="C33" s="96">
        <f t="shared" si="1"/>
        <v>0.16034481469155137</v>
      </c>
      <c r="D33" s="94">
        <v>107562.008</v>
      </c>
      <c r="E33" s="95">
        <f t="shared" si="0"/>
        <v>34.617975893495775</v>
      </c>
      <c r="F33" s="7"/>
      <c r="L33" s="6" t="s">
        <v>225</v>
      </c>
    </row>
    <row r="34" spans="1:12">
      <c r="A34" s="254">
        <v>2019</v>
      </c>
      <c r="B34" s="93">
        <v>41550.97</v>
      </c>
      <c r="C34" s="96">
        <f t="shared" si="1"/>
        <v>0.11588796692644387</v>
      </c>
      <c r="D34" s="94">
        <v>107435.66499999999</v>
      </c>
      <c r="E34" s="95">
        <f t="shared" si="0"/>
        <v>38.675210880856007</v>
      </c>
      <c r="F34" s="7"/>
    </row>
    <row r="35" spans="1:12">
      <c r="A35" s="254" t="s">
        <v>226</v>
      </c>
      <c r="B35" s="93">
        <v>41186.379999999997</v>
      </c>
      <c r="C35" s="96">
        <f>(B35/38969.56)-1</f>
        <v>5.6885938665974134E-2</v>
      </c>
      <c r="D35" s="94">
        <v>96512.457999999999</v>
      </c>
      <c r="E35" s="95">
        <f t="shared" ref="E35" si="2">(B35/D35)*100</f>
        <v>42.674677293992445</v>
      </c>
      <c r="F35" s="7"/>
    </row>
    <row r="37" spans="1:12">
      <c r="A37" s="358" t="s">
        <v>365</v>
      </c>
      <c r="B37" s="358"/>
      <c r="C37" s="358"/>
      <c r="D37" s="358"/>
      <c r="E37" s="358"/>
      <c r="F37" s="358"/>
      <c r="G37" s="358"/>
    </row>
    <row r="38" spans="1:12">
      <c r="A38" s="358"/>
      <c r="B38" s="358"/>
      <c r="C38" s="358"/>
      <c r="D38" s="358"/>
      <c r="E38" s="358"/>
      <c r="F38" s="358"/>
      <c r="G38" s="358"/>
    </row>
    <row r="39" spans="1:12">
      <c r="A39" s="358"/>
      <c r="B39" s="358"/>
      <c r="C39" s="358"/>
      <c r="D39" s="358"/>
      <c r="E39" s="358"/>
      <c r="F39" s="358"/>
      <c r="G39" s="358"/>
    </row>
    <row r="40" spans="1:12">
      <c r="B40" s="93"/>
      <c r="C40" s="93"/>
      <c r="D40" s="8"/>
    </row>
    <row r="41" spans="1:12">
      <c r="B41" s="93"/>
      <c r="C41" s="93"/>
      <c r="D41" s="8"/>
    </row>
    <row r="42" spans="1:12">
      <c r="B42" s="93"/>
      <c r="C42" s="93"/>
      <c r="D42" s="8"/>
    </row>
    <row r="43" spans="1:12">
      <c r="B43" s="93"/>
      <c r="C43" s="93"/>
      <c r="D43" s="8"/>
    </row>
    <row r="44" spans="1:12">
      <c r="B44" s="93"/>
      <c r="C44" s="93"/>
      <c r="D44" s="8"/>
    </row>
    <row r="45" spans="1:12">
      <c r="A45" s="97"/>
      <c r="B45" s="93"/>
      <c r="C45" s="93"/>
      <c r="D45" s="8"/>
    </row>
    <row r="46" spans="1:12">
      <c r="A46" s="97"/>
      <c r="B46" s="93"/>
      <c r="C46" s="93"/>
      <c r="D46" s="8"/>
    </row>
    <row r="47" spans="1:12">
      <c r="A47" s="97"/>
      <c r="B47" s="93"/>
      <c r="C47" s="93"/>
      <c r="D47" s="8"/>
    </row>
    <row r="48" spans="1:12">
      <c r="A48" s="97"/>
      <c r="B48" s="93"/>
      <c r="C48" s="93"/>
      <c r="D48" s="8"/>
    </row>
    <row r="49" spans="1:7">
      <c r="A49" s="97"/>
      <c r="B49" s="93"/>
      <c r="C49" s="93"/>
      <c r="D49" s="8"/>
    </row>
    <row r="50" spans="1:7">
      <c r="B50" s="93"/>
      <c r="C50" s="93"/>
      <c r="D50" s="8"/>
    </row>
    <row r="51" spans="1:7">
      <c r="B51" s="93"/>
      <c r="C51" s="93"/>
      <c r="D51" s="8"/>
    </row>
    <row r="52" spans="1:7">
      <c r="B52" s="93"/>
      <c r="C52" s="93"/>
      <c r="D52" s="8"/>
    </row>
    <row r="53" spans="1:7">
      <c r="B53" s="93"/>
      <c r="C53" s="93"/>
      <c r="D53" s="8"/>
      <c r="G53" s="98"/>
    </row>
    <row r="54" spans="1:7">
      <c r="B54" s="94"/>
      <c r="C54" s="94"/>
      <c r="D54" s="8"/>
      <c r="G54" s="98"/>
    </row>
    <row r="55" spans="1:7">
      <c r="B55" s="94"/>
      <c r="C55" s="94"/>
      <c r="D55" s="8"/>
      <c r="G55" s="98"/>
    </row>
    <row r="56" spans="1:7">
      <c r="A56" s="100"/>
      <c r="B56" s="94"/>
      <c r="C56" s="94"/>
      <c r="D56" s="8"/>
      <c r="G56" s="98"/>
    </row>
    <row r="60" spans="1:7">
      <c r="D60" s="92"/>
    </row>
    <row r="61" spans="1:7">
      <c r="B61" s="93"/>
      <c r="C61" s="93"/>
      <c r="D61" s="8"/>
    </row>
    <row r="62" spans="1:7">
      <c r="B62" s="93"/>
      <c r="C62" s="93"/>
      <c r="D62" s="8"/>
    </row>
    <row r="63" spans="1:7">
      <c r="B63" s="93"/>
      <c r="C63" s="93"/>
      <c r="D63" s="8"/>
    </row>
    <row r="64" spans="1:7">
      <c r="B64" s="93"/>
      <c r="C64" s="93"/>
      <c r="D64" s="8"/>
    </row>
    <row r="65" spans="1:4">
      <c r="B65" s="93"/>
      <c r="C65" s="93"/>
      <c r="D65" s="8"/>
    </row>
    <row r="66" spans="1:4">
      <c r="A66" s="97"/>
      <c r="B66" s="93"/>
      <c r="C66" s="93"/>
      <c r="D66" s="8"/>
    </row>
    <row r="67" spans="1:4">
      <c r="A67" s="97"/>
      <c r="B67" s="93"/>
      <c r="C67" s="93"/>
      <c r="D67" s="8"/>
    </row>
    <row r="68" spans="1:4">
      <c r="A68" s="97"/>
      <c r="B68" s="93"/>
      <c r="C68" s="93"/>
      <c r="D68" s="8"/>
    </row>
    <row r="69" spans="1:4">
      <c r="A69" s="97"/>
      <c r="B69" s="93"/>
      <c r="C69" s="93"/>
      <c r="D69" s="8"/>
    </row>
    <row r="70" spans="1:4">
      <c r="A70" s="97"/>
      <c r="B70" s="93"/>
      <c r="C70" s="93"/>
      <c r="D70" s="8"/>
    </row>
    <row r="71" spans="1:4">
      <c r="B71" s="93"/>
      <c r="C71" s="93"/>
      <c r="D71" s="8"/>
    </row>
    <row r="72" spans="1:4">
      <c r="B72" s="93"/>
      <c r="C72" s="93"/>
      <c r="D72" s="8"/>
    </row>
    <row r="73" spans="1:4">
      <c r="B73" s="93"/>
      <c r="C73" s="93"/>
      <c r="D73" s="8"/>
    </row>
    <row r="74" spans="1:4">
      <c r="B74" s="93"/>
      <c r="C74" s="93"/>
      <c r="D74" s="8"/>
    </row>
    <row r="75" spans="1:4">
      <c r="B75" s="94"/>
      <c r="C75" s="94"/>
      <c r="D75" s="8"/>
    </row>
    <row r="76" spans="1:4">
      <c r="B76" s="94"/>
      <c r="C76" s="94"/>
      <c r="D76" s="8"/>
    </row>
    <row r="77" spans="1:4">
      <c r="A77" s="100"/>
      <c r="B77" s="94"/>
      <c r="C77" s="94"/>
      <c r="D77" s="8"/>
    </row>
    <row r="82" spans="1:4">
      <c r="D82" s="92"/>
    </row>
    <row r="83" spans="1:4">
      <c r="B83" s="93"/>
      <c r="C83" s="93"/>
      <c r="D83" s="101"/>
    </row>
    <row r="84" spans="1:4">
      <c r="B84" s="93"/>
      <c r="C84" s="93"/>
      <c r="D84" s="101"/>
    </row>
    <row r="85" spans="1:4">
      <c r="B85" s="93"/>
      <c r="C85" s="93"/>
      <c r="D85" s="101"/>
    </row>
    <row r="86" spans="1:4">
      <c r="B86" s="93"/>
      <c r="C86" s="93"/>
      <c r="D86" s="101"/>
    </row>
    <row r="87" spans="1:4">
      <c r="B87" s="93"/>
      <c r="C87" s="93"/>
      <c r="D87" s="101"/>
    </row>
    <row r="88" spans="1:4">
      <c r="A88" s="97"/>
      <c r="B88" s="93"/>
      <c r="C88" s="93"/>
      <c r="D88" s="101"/>
    </row>
    <row r="89" spans="1:4">
      <c r="A89" s="97"/>
      <c r="B89" s="93"/>
      <c r="C89" s="93"/>
      <c r="D89" s="101"/>
    </row>
    <row r="90" spans="1:4">
      <c r="A90" s="97"/>
      <c r="B90" s="93"/>
      <c r="C90" s="93"/>
      <c r="D90" s="101"/>
    </row>
    <row r="91" spans="1:4">
      <c r="A91" s="97"/>
      <c r="B91" s="93"/>
      <c r="C91" s="93"/>
      <c r="D91" s="101"/>
    </row>
    <row r="92" spans="1:4">
      <c r="A92" s="97"/>
      <c r="B92" s="93"/>
      <c r="C92" s="93"/>
      <c r="D92" s="101"/>
    </row>
    <row r="93" spans="1:4">
      <c r="B93" s="93"/>
      <c r="C93" s="93"/>
      <c r="D93" s="101"/>
    </row>
    <row r="94" spans="1:4">
      <c r="B94" s="93"/>
      <c r="C94" s="93"/>
      <c r="D94" s="101"/>
    </row>
    <row r="95" spans="1:4">
      <c r="B95" s="93"/>
      <c r="C95" s="93"/>
      <c r="D95" s="101"/>
    </row>
    <row r="96" spans="1:4">
      <c r="B96" s="93"/>
      <c r="C96" s="93"/>
      <c r="D96" s="101"/>
    </row>
    <row r="97" spans="1:4">
      <c r="B97" s="94"/>
      <c r="C97" s="94"/>
      <c r="D97" s="101"/>
    </row>
    <row r="98" spans="1:4">
      <c r="B98" s="94"/>
      <c r="C98" s="94"/>
      <c r="D98" s="101"/>
    </row>
    <row r="99" spans="1:4">
      <c r="A99" s="100"/>
      <c r="B99" s="94"/>
      <c r="C99" s="94"/>
      <c r="D99" s="101"/>
    </row>
    <row r="103" spans="1:4">
      <c r="D103" s="92"/>
    </row>
    <row r="104" spans="1:4">
      <c r="B104" s="93"/>
      <c r="C104" s="93"/>
      <c r="D104" s="101"/>
    </row>
    <row r="105" spans="1:4">
      <c r="B105" s="93"/>
      <c r="C105" s="93"/>
      <c r="D105" s="101"/>
    </row>
    <row r="106" spans="1:4">
      <c r="B106" s="93"/>
      <c r="C106" s="93"/>
      <c r="D106" s="101"/>
    </row>
    <row r="107" spans="1:4">
      <c r="B107" s="93"/>
      <c r="C107" s="93"/>
      <c r="D107" s="101"/>
    </row>
    <row r="108" spans="1:4">
      <c r="B108" s="93"/>
      <c r="C108" s="93"/>
      <c r="D108" s="101"/>
    </row>
    <row r="109" spans="1:4">
      <c r="A109" s="97"/>
      <c r="B109" s="93"/>
      <c r="C109" s="93"/>
      <c r="D109" s="101"/>
    </row>
    <row r="110" spans="1:4">
      <c r="A110" s="97"/>
      <c r="B110" s="93"/>
      <c r="C110" s="93"/>
      <c r="D110" s="101"/>
    </row>
    <row r="111" spans="1:4">
      <c r="A111" s="97"/>
      <c r="B111" s="93"/>
      <c r="C111" s="93"/>
      <c r="D111" s="101"/>
    </row>
    <row r="112" spans="1:4">
      <c r="A112" s="97"/>
      <c r="B112" s="93"/>
      <c r="C112" s="93"/>
      <c r="D112" s="101"/>
    </row>
    <row r="113" spans="1:4">
      <c r="A113" s="97"/>
      <c r="B113" s="93"/>
      <c r="C113" s="93"/>
      <c r="D113" s="101"/>
    </row>
    <row r="114" spans="1:4">
      <c r="B114" s="93"/>
      <c r="C114" s="93"/>
      <c r="D114" s="101"/>
    </row>
    <row r="115" spans="1:4">
      <c r="B115" s="93"/>
      <c r="C115" s="93"/>
      <c r="D115" s="101"/>
    </row>
    <row r="116" spans="1:4">
      <c r="B116" s="93"/>
      <c r="C116" s="93"/>
      <c r="D116" s="101"/>
    </row>
    <row r="117" spans="1:4">
      <c r="B117" s="93"/>
      <c r="C117" s="93"/>
      <c r="D117" s="101"/>
    </row>
    <row r="118" spans="1:4">
      <c r="B118" s="93"/>
      <c r="C118" s="93"/>
      <c r="D118" s="101"/>
    </row>
    <row r="119" spans="1:4">
      <c r="B119" s="93"/>
      <c r="C119" s="93"/>
      <c r="D119" s="101"/>
    </row>
    <row r="120" spans="1:4">
      <c r="A120" s="100"/>
      <c r="B120" s="93"/>
      <c r="C120" s="93"/>
      <c r="D120" s="101"/>
    </row>
    <row r="124" spans="1:4">
      <c r="D124" s="92"/>
    </row>
    <row r="125" spans="1:4">
      <c r="B125" s="93"/>
      <c r="C125" s="93"/>
      <c r="D125" s="7"/>
    </row>
    <row r="126" spans="1:4">
      <c r="B126" s="93"/>
      <c r="C126" s="93"/>
      <c r="D126" s="7"/>
    </row>
    <row r="127" spans="1:4">
      <c r="B127" s="93"/>
      <c r="C127" s="93"/>
      <c r="D127" s="7"/>
    </row>
    <row r="128" spans="1:4">
      <c r="B128" s="93"/>
      <c r="C128" s="93"/>
      <c r="D128" s="7"/>
    </row>
    <row r="129" spans="1:4">
      <c r="B129" s="93"/>
      <c r="C129" s="93"/>
      <c r="D129" s="7"/>
    </row>
    <row r="130" spans="1:4">
      <c r="A130" s="97"/>
      <c r="B130" s="93"/>
      <c r="C130" s="93"/>
      <c r="D130" s="7"/>
    </row>
    <row r="131" spans="1:4">
      <c r="A131" s="97"/>
      <c r="B131" s="93"/>
      <c r="C131" s="93"/>
      <c r="D131" s="7"/>
    </row>
    <row r="132" spans="1:4">
      <c r="A132" s="97"/>
      <c r="B132" s="93"/>
      <c r="C132" s="93"/>
      <c r="D132" s="7"/>
    </row>
    <row r="133" spans="1:4">
      <c r="A133" s="97"/>
      <c r="B133" s="93"/>
      <c r="C133" s="93"/>
      <c r="D133" s="7"/>
    </row>
    <row r="134" spans="1:4">
      <c r="A134" s="97"/>
      <c r="B134" s="93"/>
      <c r="C134" s="93"/>
      <c r="D134" s="7"/>
    </row>
    <row r="135" spans="1:4">
      <c r="B135" s="93"/>
      <c r="C135" s="93"/>
      <c r="D135" s="7"/>
    </row>
    <row r="136" spans="1:4">
      <c r="B136" s="93"/>
      <c r="C136" s="93"/>
      <c r="D136" s="7"/>
    </row>
    <row r="137" spans="1:4">
      <c r="B137" s="93"/>
      <c r="C137" s="93"/>
      <c r="D137" s="7"/>
    </row>
    <row r="138" spans="1:4">
      <c r="B138" s="93"/>
      <c r="C138" s="93"/>
      <c r="D138" s="7"/>
    </row>
    <row r="139" spans="1:4">
      <c r="B139" s="94"/>
      <c r="C139" s="94"/>
      <c r="D139" s="7"/>
    </row>
    <row r="140" spans="1:4">
      <c r="B140" s="94"/>
      <c r="C140" s="94"/>
      <c r="D140" s="7"/>
    </row>
    <row r="141" spans="1:4">
      <c r="A141" s="100"/>
      <c r="B141" s="94"/>
      <c r="C141" s="94"/>
      <c r="D141" s="7"/>
    </row>
    <row r="146" spans="1:4">
      <c r="D146" s="92"/>
    </row>
    <row r="147" spans="1:4">
      <c r="B147" s="93"/>
      <c r="C147" s="93"/>
      <c r="D147" s="7"/>
    </row>
    <row r="148" spans="1:4">
      <c r="B148" s="93"/>
      <c r="C148" s="93"/>
      <c r="D148" s="7"/>
    </row>
    <row r="149" spans="1:4">
      <c r="B149" s="93"/>
      <c r="C149" s="93"/>
      <c r="D149" s="7"/>
    </row>
    <row r="150" spans="1:4">
      <c r="B150" s="93"/>
      <c r="C150" s="93"/>
      <c r="D150" s="7"/>
    </row>
    <row r="151" spans="1:4">
      <c r="B151" s="93"/>
      <c r="C151" s="93"/>
      <c r="D151" s="7"/>
    </row>
    <row r="152" spans="1:4">
      <c r="A152" s="97"/>
      <c r="B152" s="93"/>
      <c r="C152" s="93"/>
      <c r="D152" s="7"/>
    </row>
    <row r="153" spans="1:4">
      <c r="A153" s="97"/>
      <c r="B153" s="93"/>
      <c r="C153" s="93"/>
      <c r="D153" s="7"/>
    </row>
    <row r="154" spans="1:4">
      <c r="A154" s="97"/>
      <c r="B154" s="93"/>
      <c r="C154" s="93"/>
      <c r="D154" s="7"/>
    </row>
    <row r="155" spans="1:4">
      <c r="A155" s="97"/>
      <c r="B155" s="93"/>
      <c r="C155" s="93"/>
      <c r="D155" s="7"/>
    </row>
    <row r="156" spans="1:4">
      <c r="A156" s="97"/>
      <c r="B156" s="93"/>
      <c r="C156" s="93"/>
      <c r="D156" s="7"/>
    </row>
    <row r="157" spans="1:4">
      <c r="B157" s="93"/>
      <c r="C157" s="93"/>
      <c r="D157" s="7"/>
    </row>
    <row r="158" spans="1:4">
      <c r="B158" s="93"/>
      <c r="C158" s="93"/>
      <c r="D158" s="7"/>
    </row>
    <row r="159" spans="1:4">
      <c r="B159" s="93"/>
      <c r="C159" s="93"/>
      <c r="D159" s="7"/>
    </row>
    <row r="160" spans="1:4">
      <c r="B160" s="93"/>
      <c r="C160" s="93"/>
      <c r="D160" s="7"/>
    </row>
    <row r="161" spans="1:4">
      <c r="B161" s="93"/>
      <c r="C161" s="93"/>
      <c r="D161" s="7"/>
    </row>
    <row r="162" spans="1:4">
      <c r="B162" s="93"/>
      <c r="C162" s="93"/>
      <c r="D162" s="7"/>
    </row>
    <row r="163" spans="1:4">
      <c r="A163" s="100"/>
      <c r="B163" s="93"/>
      <c r="C163" s="93"/>
      <c r="D163" s="7"/>
    </row>
    <row r="165" spans="1:4">
      <c r="D165" s="92"/>
    </row>
    <row r="166" spans="1:4">
      <c r="B166" s="93"/>
      <c r="C166" s="93"/>
      <c r="D166" s="7"/>
    </row>
    <row r="167" spans="1:4">
      <c r="B167" s="93"/>
      <c r="C167" s="93"/>
      <c r="D167" s="7"/>
    </row>
    <row r="168" spans="1:4">
      <c r="B168" s="93"/>
      <c r="C168" s="93"/>
      <c r="D168" s="7"/>
    </row>
    <row r="169" spans="1:4">
      <c r="B169" s="93"/>
      <c r="C169" s="93"/>
      <c r="D169" s="7"/>
    </row>
    <row r="170" spans="1:4">
      <c r="B170" s="93"/>
      <c r="C170" s="93"/>
      <c r="D170" s="7"/>
    </row>
    <row r="171" spans="1:4">
      <c r="A171" s="97"/>
      <c r="B171" s="93"/>
      <c r="C171" s="93"/>
      <c r="D171" s="7"/>
    </row>
    <row r="172" spans="1:4">
      <c r="A172" s="97"/>
      <c r="B172" s="93"/>
      <c r="C172" s="93"/>
      <c r="D172" s="7"/>
    </row>
    <row r="173" spans="1:4">
      <c r="A173" s="97"/>
      <c r="B173" s="93"/>
      <c r="C173" s="93"/>
      <c r="D173" s="7"/>
    </row>
    <row r="174" spans="1:4">
      <c r="A174" s="97"/>
      <c r="B174" s="93"/>
      <c r="C174" s="93"/>
      <c r="D174" s="7"/>
    </row>
    <row r="175" spans="1:4">
      <c r="A175" s="97"/>
      <c r="B175" s="93"/>
      <c r="C175" s="93"/>
      <c r="D175" s="7"/>
    </row>
    <row r="176" spans="1:4">
      <c r="B176" s="93"/>
      <c r="C176" s="93"/>
      <c r="D176" s="7"/>
    </row>
    <row r="177" spans="1:4">
      <c r="B177" s="93"/>
      <c r="C177" s="93"/>
      <c r="D177" s="7"/>
    </row>
    <row r="178" spans="1:4">
      <c r="B178" s="93"/>
      <c r="C178" s="93"/>
      <c r="D178" s="7"/>
    </row>
    <row r="179" spans="1:4">
      <c r="B179" s="93"/>
      <c r="C179" s="93"/>
      <c r="D179" s="7"/>
    </row>
    <row r="180" spans="1:4">
      <c r="B180" s="93"/>
      <c r="C180" s="93"/>
      <c r="D180" s="7"/>
    </row>
    <row r="181" spans="1:4">
      <c r="B181" s="93"/>
      <c r="C181" s="93"/>
      <c r="D181" s="7"/>
    </row>
    <row r="182" spans="1:4">
      <c r="A182" s="100"/>
      <c r="B182" s="93"/>
      <c r="C182" s="93"/>
      <c r="D182" s="7"/>
    </row>
  </sheetData>
  <mergeCells count="1">
    <mergeCell ref="A37:G39"/>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dimension ref="A1:I29"/>
  <sheetViews>
    <sheetView showGridLines="0" workbookViewId="0"/>
  </sheetViews>
  <sheetFormatPr baseColWidth="10" defaultColWidth="10.85546875" defaultRowHeight="16.5"/>
  <cols>
    <col min="1" max="2" width="10.85546875" style="6"/>
    <col min="3" max="3" width="17.28515625" style="6" customWidth="1"/>
    <col min="4" max="16384" width="10.85546875" style="6"/>
  </cols>
  <sheetData>
    <row r="1" spans="1:9">
      <c r="A1" s="134"/>
    </row>
    <row r="2" spans="1:9">
      <c r="A2" s="234" t="s">
        <v>381</v>
      </c>
    </row>
    <row r="3" spans="1:9">
      <c r="A3" s="234" t="s">
        <v>367</v>
      </c>
    </row>
    <row r="4" spans="1:9">
      <c r="A4" s="209" t="s">
        <v>67</v>
      </c>
      <c r="B4" s="209" t="s">
        <v>151</v>
      </c>
      <c r="C4" s="209" t="str">
        <f>+'Gráfico 2.8'!$B$4</f>
        <v>Cartera Total OSD</v>
      </c>
    </row>
    <row r="5" spans="1:9">
      <c r="A5" s="254">
        <v>2000</v>
      </c>
      <c r="B5" s="12">
        <f>+'Gráfico 2.7 '!D15</f>
        <v>0.23389514426460245</v>
      </c>
      <c r="C5" s="7">
        <f>+'Gráfico 2.8'!$C15</f>
        <v>-1.4320181426108469E-3</v>
      </c>
    </row>
    <row r="6" spans="1:9">
      <c r="A6" s="254">
        <v>2001</v>
      </c>
      <c r="B6" s="12">
        <f>+'Gráfico 2.7 '!D16</f>
        <v>0.31702754417933532</v>
      </c>
      <c r="C6" s="7">
        <f>+'Gráfico 2.8'!$C16</f>
        <v>0.33047541989844298</v>
      </c>
      <c r="G6" s="16" t="s">
        <v>329</v>
      </c>
    </row>
    <row r="7" spans="1:9">
      <c r="A7" s="254">
        <v>2002</v>
      </c>
      <c r="B7" s="12">
        <f>+'Gráfico 2.7 '!D17</f>
        <v>0.20673124807836363</v>
      </c>
      <c r="C7" s="7">
        <f>+'Gráfico 2.8'!$C17</f>
        <v>-3.6374769590810097E-2</v>
      </c>
      <c r="I7" s="6" t="s">
        <v>149</v>
      </c>
    </row>
    <row r="8" spans="1:9">
      <c r="A8" s="254">
        <v>2003</v>
      </c>
      <c r="B8" s="12">
        <f>+'Gráfico 2.7 '!D18</f>
        <v>-0.10185098793520453</v>
      </c>
      <c r="C8" s="7">
        <f>+'Gráfico 2.8'!$C18</f>
        <v>-5.9738032699125032E-2</v>
      </c>
    </row>
    <row r="9" spans="1:9">
      <c r="A9" s="254">
        <v>2004</v>
      </c>
      <c r="B9" s="12">
        <f>+'Gráfico 2.7 '!D19</f>
        <v>0.27160779926482337</v>
      </c>
      <c r="C9" s="7">
        <f>+'Gráfico 2.8'!$C19</f>
        <v>0.3034633116702774</v>
      </c>
    </row>
    <row r="10" spans="1:9">
      <c r="A10" s="254">
        <v>2005</v>
      </c>
      <c r="B10" s="12">
        <f>+'Gráfico 2.7 '!D20</f>
        <v>0.20969307919989455</v>
      </c>
      <c r="C10" s="7">
        <f>+'Gráfico 2.8'!$C20</f>
        <v>0.26247980255331216</v>
      </c>
    </row>
    <row r="11" spans="1:9">
      <c r="A11" s="254">
        <v>2006</v>
      </c>
      <c r="B11" s="12">
        <f>+'Gráfico 2.7 '!D21</f>
        <v>0.16722836300258814</v>
      </c>
      <c r="C11" s="7">
        <f>+'Gráfico 2.8'!$C21</f>
        <v>0.23182881960462209</v>
      </c>
    </row>
    <row r="12" spans="1:9">
      <c r="A12" s="254">
        <v>2007</v>
      </c>
      <c r="B12" s="12">
        <f>+'Gráfico 2.7 '!D22</f>
        <v>0.18637156148574752</v>
      </c>
      <c r="C12" s="7">
        <f>+'Gráfico 2.8'!$C22</f>
        <v>0.14961466004452828</v>
      </c>
    </row>
    <row r="13" spans="1:9">
      <c r="A13" s="254">
        <v>2008</v>
      </c>
      <c r="B13" s="12">
        <f>+'Gráfico 2.7 '!D23</f>
        <v>0.21937810373691113</v>
      </c>
      <c r="C13" s="7">
        <f>+'Gráfico 2.8'!$C23</f>
        <v>0.26422350008441819</v>
      </c>
    </row>
    <row r="14" spans="1:9">
      <c r="A14" s="254">
        <v>2009</v>
      </c>
      <c r="B14" s="12">
        <f>+'Gráfico 2.7 '!D24</f>
        <v>9.8396514911919031E-2</v>
      </c>
      <c r="C14" s="7">
        <f>+'Gráfico 2.8'!$C24</f>
        <v>-5.5454564022959785E-3</v>
      </c>
    </row>
    <row r="15" spans="1:9">
      <c r="A15" s="254">
        <v>2010</v>
      </c>
      <c r="B15" s="12">
        <f>+'Gráfico 2.7 '!D25</f>
        <v>0.22971430572088791</v>
      </c>
      <c r="C15" s="7">
        <f>+'Gráfico 2.8'!$C25</f>
        <v>0.23422059840031606</v>
      </c>
    </row>
    <row r="16" spans="1:9">
      <c r="A16" s="254">
        <v>2011</v>
      </c>
      <c r="B16" s="12">
        <f>+'Gráfico 2.7 '!D26</f>
        <v>0.20620332487736004</v>
      </c>
      <c r="C16" s="7">
        <f>+'Gráfico 2.8'!$C26</f>
        <v>0.21308282486403662</v>
      </c>
    </row>
    <row r="17" spans="1:7">
      <c r="A17" s="254">
        <v>2012</v>
      </c>
      <c r="B17" s="12">
        <f>+'Gráfico 2.7 '!D27</f>
        <v>0.15632730328379618</v>
      </c>
      <c r="C17" s="7">
        <f>+'Gráfico 2.8'!$C27</f>
        <v>0.14041491428984476</v>
      </c>
    </row>
    <row r="18" spans="1:7">
      <c r="A18" s="254">
        <v>2013</v>
      </c>
      <c r="B18" s="12">
        <f>+'Gráfico 2.7 '!D28</f>
        <v>0.12666237994631402</v>
      </c>
      <c r="C18" s="7">
        <f>+'Gráfico 2.8'!$C28</f>
        <v>0.10846674553497304</v>
      </c>
    </row>
    <row r="19" spans="1:7">
      <c r="A19" s="254">
        <v>2014</v>
      </c>
      <c r="B19" s="12">
        <f>+'Gráfico 2.7 '!D29</f>
        <v>0.10439852518865433</v>
      </c>
      <c r="C19" s="7">
        <f>+'Gráfico 2.8'!$C29</f>
        <v>0.11220401945029934</v>
      </c>
    </row>
    <row r="20" spans="1:7">
      <c r="A20" s="254">
        <v>2015</v>
      </c>
      <c r="B20" s="12">
        <f>+'Gráfico 2.7 '!D30</f>
        <v>-8.7536145149536559E-2</v>
      </c>
      <c r="C20" s="7">
        <f>+'Gráfico 2.8'!$C30</f>
        <v>-3.5794247251258571E-2</v>
      </c>
    </row>
    <row r="21" spans="1:7">
      <c r="A21" s="254">
        <v>2016</v>
      </c>
      <c r="B21" s="12">
        <f>+'Gráfico 2.7 '!D31</f>
        <v>0.18068853178184741</v>
      </c>
      <c r="C21" s="7">
        <f>+'Gráfico 2.8'!$C31</f>
        <v>5.4242527324626977E-2</v>
      </c>
    </row>
    <row r="22" spans="1:7">
      <c r="A22" s="254">
        <v>2017</v>
      </c>
      <c r="B22" s="12">
        <f>+'Gráfico 2.7 '!D32</f>
        <v>9.146019638292624E-2</v>
      </c>
      <c r="C22" s="7">
        <f>+'Gráfico 2.8'!$C32</f>
        <v>0.18472941776724205</v>
      </c>
    </row>
    <row r="23" spans="1:7">
      <c r="A23" s="254">
        <v>2018</v>
      </c>
      <c r="B23" s="12">
        <f>+'Gráfico 2.7 '!D33</f>
        <v>5.099097575723599E-2</v>
      </c>
      <c r="C23" s="7">
        <f>+'Gráfico 2.8'!$C33</f>
        <v>0.16034481469155137</v>
      </c>
    </row>
    <row r="24" spans="1:7">
      <c r="A24" s="254">
        <v>2019</v>
      </c>
      <c r="B24" s="12">
        <f>+'Gráfico 2.7 '!D34</f>
        <v>8.6436541625027674E-2</v>
      </c>
      <c r="C24" s="7">
        <f>+'Gráfico 2.8'!$C34</f>
        <v>0.11588796692644387</v>
      </c>
    </row>
    <row r="25" spans="1:7">
      <c r="A25" s="254" t="s">
        <v>226</v>
      </c>
      <c r="B25" s="12">
        <v>7.1944149608948127E-2</v>
      </c>
      <c r="C25" s="7">
        <v>7.1944149608948127E-2</v>
      </c>
      <c r="G25" s="98"/>
    </row>
    <row r="27" spans="1:7">
      <c r="A27" s="358" t="s">
        <v>365</v>
      </c>
      <c r="B27" s="358"/>
      <c r="C27" s="358"/>
      <c r="D27" s="358"/>
      <c r="E27" s="358"/>
      <c r="F27" s="358"/>
      <c r="G27" s="358"/>
    </row>
    <row r="28" spans="1:7">
      <c r="A28" s="358"/>
      <c r="B28" s="358"/>
      <c r="C28" s="358"/>
      <c r="D28" s="358"/>
      <c r="E28" s="358"/>
      <c r="F28" s="358"/>
      <c r="G28" s="358"/>
    </row>
    <row r="29" spans="1:7">
      <c r="A29" s="358"/>
      <c r="B29" s="358"/>
      <c r="C29" s="358"/>
      <c r="D29" s="358"/>
      <c r="E29" s="358"/>
      <c r="F29" s="358"/>
      <c r="G29" s="358"/>
    </row>
  </sheetData>
  <mergeCells count="1">
    <mergeCell ref="A27:G29"/>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dimension ref="A1:G75"/>
  <sheetViews>
    <sheetView showGridLines="0" workbookViewId="0"/>
  </sheetViews>
  <sheetFormatPr baseColWidth="10" defaultRowHeight="15"/>
  <cols>
    <col min="2" max="2" width="11.42578125" customWidth="1"/>
    <col min="5" max="5" width="18.5703125" customWidth="1"/>
  </cols>
  <sheetData>
    <row r="1" spans="1:6" ht="16.5">
      <c r="A1" s="105" t="s">
        <v>398</v>
      </c>
    </row>
    <row r="2" spans="1:6">
      <c r="A2" s="234" t="s">
        <v>367</v>
      </c>
    </row>
    <row r="3" spans="1:6" ht="39" thickBot="1">
      <c r="A3" s="286" t="s">
        <v>70</v>
      </c>
      <c r="B3" s="286" t="s">
        <v>393</v>
      </c>
      <c r="C3" s="286" t="s">
        <v>394</v>
      </c>
      <c r="D3" s="286" t="s">
        <v>395</v>
      </c>
      <c r="E3" s="286" t="s">
        <v>396</v>
      </c>
      <c r="F3" s="286" t="s">
        <v>397</v>
      </c>
    </row>
    <row r="4" spans="1:6" ht="15.75" thickBot="1">
      <c r="A4" s="287">
        <v>42005</v>
      </c>
      <c r="B4" s="285">
        <v>4.3525731857879446E-2</v>
      </c>
      <c r="C4" s="285">
        <v>0.11904148360596056</v>
      </c>
      <c r="D4" s="285">
        <v>0.10727615591663997</v>
      </c>
      <c r="E4" s="285">
        <v>0.10684298158096284</v>
      </c>
      <c r="F4" s="285">
        <v>9.5864305867848332E-2</v>
      </c>
    </row>
    <row r="5" spans="1:6" ht="15.75" thickBot="1">
      <c r="A5" s="287">
        <v>42036</v>
      </c>
      <c r="B5" s="285">
        <v>2.4541219984607121E-2</v>
      </c>
      <c r="C5" s="285">
        <v>0.11382870790481969</v>
      </c>
      <c r="D5" s="285">
        <v>9.912825186127705E-2</v>
      </c>
      <c r="E5" s="285">
        <v>8.9375742350056075E-2</v>
      </c>
      <c r="F5" s="285">
        <v>8.6897061622637661E-2</v>
      </c>
    </row>
    <row r="6" spans="1:6" ht="15.75" thickBot="1">
      <c r="A6" s="287">
        <v>42064</v>
      </c>
      <c r="B6" s="285">
        <v>4.4972983855022575E-2</v>
      </c>
      <c r="C6" s="285">
        <v>0.11757192055846288</v>
      </c>
      <c r="D6" s="285">
        <v>9.2790651158834336E-2</v>
      </c>
      <c r="E6" s="285">
        <v>0.11182575898727731</v>
      </c>
      <c r="F6" s="285">
        <v>9.5448433817477252E-2</v>
      </c>
    </row>
    <row r="7" spans="1:6" ht="15.75" thickBot="1">
      <c r="A7" s="287">
        <v>42095</v>
      </c>
      <c r="B7" s="285">
        <v>-1.2252324456983765E-2</v>
      </c>
      <c r="C7" s="285">
        <v>0.10375120694373474</v>
      </c>
      <c r="D7" s="285">
        <v>5.7905295456187833E-2</v>
      </c>
      <c r="E7" s="285">
        <v>0.11355646625286719</v>
      </c>
      <c r="F7" s="285">
        <v>6.9735361726803502E-2</v>
      </c>
    </row>
    <row r="8" spans="1:6" ht="15.75" thickBot="1">
      <c r="A8" s="287">
        <v>42125</v>
      </c>
      <c r="B8" s="285">
        <v>-1.1088479320733535E-2</v>
      </c>
      <c r="C8" s="285">
        <v>9.4863402509997918E-2</v>
      </c>
      <c r="D8" s="285">
        <v>5.3743213613091756E-2</v>
      </c>
      <c r="E8" s="285">
        <v>9.4027205337130271E-2</v>
      </c>
      <c r="F8" s="285">
        <v>6.3840729645538996E-2</v>
      </c>
    </row>
    <row r="9" spans="1:6" ht="15.75" thickBot="1">
      <c r="A9" s="287">
        <v>42156</v>
      </c>
      <c r="B9" s="285">
        <v>-4.423311562477561E-2</v>
      </c>
      <c r="C9" s="285">
        <v>6.9131623618861715E-2</v>
      </c>
      <c r="D9" s="285">
        <v>3.2092623541005505E-2</v>
      </c>
      <c r="E9" s="285">
        <v>5.7887859905569661E-2</v>
      </c>
      <c r="F9" s="285">
        <v>3.5327940190329477E-2</v>
      </c>
    </row>
    <row r="10" spans="1:6" ht="15.75" thickBot="1">
      <c r="A10" s="287">
        <v>42186</v>
      </c>
      <c r="B10" s="285">
        <v>-5.1357075582201483E-2</v>
      </c>
      <c r="C10" s="285">
        <v>6.3485405512102577E-2</v>
      </c>
      <c r="D10" s="285">
        <v>1.3639963206179884E-2</v>
      </c>
      <c r="E10" s="285">
        <v>6.7582564260969535E-2</v>
      </c>
      <c r="F10" s="285">
        <v>2.9444411180862495E-2</v>
      </c>
    </row>
    <row r="11" spans="1:6" ht="15.75" thickBot="1">
      <c r="A11" s="287">
        <v>42217</v>
      </c>
      <c r="B11" s="285">
        <v>-8.4021167232339988E-2</v>
      </c>
      <c r="C11" s="285">
        <v>3.1866054952884193E-2</v>
      </c>
      <c r="D11" s="285">
        <v>-3.2503572088140809E-2</v>
      </c>
      <c r="E11" s="285">
        <v>4.3935248194296062E-2</v>
      </c>
      <c r="F11" s="285">
        <v>-2.7363633132160281E-3</v>
      </c>
    </row>
    <row r="12" spans="1:6" ht="15.75" thickBot="1">
      <c r="A12" s="287">
        <v>42248</v>
      </c>
      <c r="B12" s="285">
        <v>-0.14391161179498602</v>
      </c>
      <c r="C12" s="285">
        <v>2.5081159287432264E-2</v>
      </c>
      <c r="D12" s="285">
        <v>-3.2514234342223669E-2</v>
      </c>
      <c r="E12" s="285">
        <v>3.1149511645379269E-2</v>
      </c>
      <c r="F12" s="285">
        <v>-2.6269908185033941E-2</v>
      </c>
    </row>
    <row r="13" spans="1:6" ht="15.75" thickBot="1">
      <c r="A13" s="287">
        <v>42278</v>
      </c>
      <c r="B13" s="285">
        <v>-0.15403413272279143</v>
      </c>
      <c r="C13" s="285">
        <v>1.9010510693659999E-3</v>
      </c>
      <c r="D13" s="285">
        <v>-5.6432463993771886E-2</v>
      </c>
      <c r="E13" s="285">
        <v>7.0669346768919006E-3</v>
      </c>
      <c r="F13" s="285">
        <v>-4.3911226238288914E-2</v>
      </c>
    </row>
    <row r="14" spans="1:6" ht="15.75" thickBot="1">
      <c r="A14" s="287">
        <v>42309</v>
      </c>
      <c r="B14" s="285">
        <v>-0.17647636939142297</v>
      </c>
      <c r="C14" s="285">
        <v>-1.2869637226918917E-2</v>
      </c>
      <c r="D14" s="285">
        <v>-8.0192056923622079E-2</v>
      </c>
      <c r="E14" s="285">
        <v>-7.5897150105852518E-4</v>
      </c>
      <c r="F14" s="285">
        <v>-6.2001697561332891E-2</v>
      </c>
    </row>
    <row r="15" spans="1:6" ht="15.75" thickBot="1">
      <c r="A15" s="287">
        <v>42339</v>
      </c>
      <c r="B15" s="285">
        <v>-0.20596090314442084</v>
      </c>
      <c r="C15" s="285">
        <v>-3.7372045933845466E-2</v>
      </c>
      <c r="D15" s="285">
        <v>-0.11072785377786287</v>
      </c>
      <c r="E15" s="285">
        <v>-3.5068457951428211E-3</v>
      </c>
      <c r="F15" s="285">
        <v>-8.7536145149536448E-2</v>
      </c>
    </row>
    <row r="16" spans="1:6" ht="15.75" thickBot="1">
      <c r="A16" s="287">
        <v>42370</v>
      </c>
      <c r="B16" s="285">
        <v>-0.16509914479992849</v>
      </c>
      <c r="C16" s="285">
        <v>-6.1324671785282225E-3</v>
      </c>
      <c r="D16" s="285">
        <v>-9.10095653982117E-2</v>
      </c>
      <c r="E16" s="285">
        <v>2.1030584781012829E-2</v>
      </c>
      <c r="F16" s="285">
        <v>-5.2592068631222899E-2</v>
      </c>
    </row>
    <row r="17" spans="1:6" ht="15.75" thickBot="1">
      <c r="A17" s="287">
        <v>42401</v>
      </c>
      <c r="B17" s="285">
        <v>-9.077455654095401E-2</v>
      </c>
      <c r="C17" s="285">
        <v>-2.4497705108167844E-2</v>
      </c>
      <c r="D17" s="285">
        <v>-9.8845194777564704E-2</v>
      </c>
      <c r="E17" s="285">
        <v>3.3543780658913835E-2</v>
      </c>
      <c r="F17" s="285">
        <v>-4.3341795865371679E-2</v>
      </c>
    </row>
    <row r="18" spans="1:6" ht="15.75" thickBot="1">
      <c r="A18" s="287">
        <v>42430</v>
      </c>
      <c r="B18" s="285">
        <v>-9.5623894104682083E-2</v>
      </c>
      <c r="C18" s="285">
        <v>-1.9604369038124458E-2</v>
      </c>
      <c r="D18" s="285">
        <v>-9.4094863813802609E-2</v>
      </c>
      <c r="E18" s="285">
        <v>3.6097673436413125E-2</v>
      </c>
      <c r="F18" s="285">
        <v>-4.1702807699923627E-2</v>
      </c>
    </row>
    <row r="19" spans="1:6" ht="15.75" thickBot="1">
      <c r="A19" s="287">
        <v>42461</v>
      </c>
      <c r="B19" s="285">
        <v>-6.3922809811560399E-2</v>
      </c>
      <c r="C19" s="285">
        <v>-1.7816326931587634E-2</v>
      </c>
      <c r="D19" s="285">
        <v>-8.4629900101130473E-2</v>
      </c>
      <c r="E19" s="285">
        <v>3.2238572268092014E-2</v>
      </c>
      <c r="F19" s="285">
        <v>-3.0299980691305906E-2</v>
      </c>
    </row>
    <row r="20" spans="1:6" ht="15.75" thickBot="1">
      <c r="A20" s="287">
        <v>42491</v>
      </c>
      <c r="B20" s="285">
        <v>-3.0300948536226446E-2</v>
      </c>
      <c r="C20" s="285">
        <v>-2.9400142184920708E-2</v>
      </c>
      <c r="D20" s="285">
        <v>-0.10433362440104865</v>
      </c>
      <c r="E20" s="285">
        <v>3.0745048969629485E-2</v>
      </c>
      <c r="F20" s="285">
        <v>-2.9645320920517415E-2</v>
      </c>
    </row>
    <row r="21" spans="1:6" ht="15.75" thickBot="1">
      <c r="A21" s="287">
        <v>42522</v>
      </c>
      <c r="B21" s="285">
        <v>1.3565673177288629E-2</v>
      </c>
      <c r="C21" s="285">
        <v>3.7545124980866706E-3</v>
      </c>
      <c r="D21" s="285">
        <v>-7.1781676881183865E-2</v>
      </c>
      <c r="E21" s="285">
        <v>6.513360942273172E-2</v>
      </c>
      <c r="F21" s="285">
        <v>6.4552381241120838E-3</v>
      </c>
    </row>
    <row r="22" spans="1:6" ht="15.75" thickBot="1">
      <c r="A22" s="287">
        <v>42552</v>
      </c>
      <c r="B22" s="285">
        <v>8.7238749930702575E-3</v>
      </c>
      <c r="C22" s="285">
        <v>1.1892056715962385E-2</v>
      </c>
      <c r="D22" s="285">
        <v>-4.4477885099794334E-2</v>
      </c>
      <c r="E22" s="285">
        <v>5.5361919507017188E-2</v>
      </c>
      <c r="F22" s="285">
        <v>1.1026671191134874E-2</v>
      </c>
    </row>
    <row r="23" spans="1:6" ht="15.75" thickBot="1">
      <c r="A23" s="287">
        <v>42583</v>
      </c>
      <c r="B23" s="285">
        <v>5.1624157276884741E-2</v>
      </c>
      <c r="C23" s="285">
        <v>6.2809273498285467E-2</v>
      </c>
      <c r="D23" s="285">
        <v>9.8377711024266734E-3</v>
      </c>
      <c r="E23" s="285">
        <v>0.11250442020509732</v>
      </c>
      <c r="F23" s="285">
        <v>5.9741757377736571E-2</v>
      </c>
    </row>
    <row r="24" spans="1:6" ht="15.75" thickBot="1">
      <c r="A24" s="287">
        <v>42614</v>
      </c>
      <c r="B24" s="285">
        <v>0.1117553653161325</v>
      </c>
      <c r="C24" s="285">
        <v>9.175428893038462E-2</v>
      </c>
      <c r="D24" s="285">
        <v>4.0611420346363891E-2</v>
      </c>
      <c r="E24" s="285">
        <v>0.1365411985291618</v>
      </c>
      <c r="F24" s="285">
        <v>9.709765258383185E-2</v>
      </c>
    </row>
    <row r="25" spans="1:6" ht="15.75" thickBot="1">
      <c r="A25" s="287">
        <v>42644</v>
      </c>
      <c r="B25" s="285">
        <v>0.15110893861691266</v>
      </c>
      <c r="C25" s="285">
        <v>0.10648579511970779</v>
      </c>
      <c r="D25" s="285">
        <v>5.7960302481295578E-2</v>
      </c>
      <c r="E25" s="285">
        <v>0.15753660570714278</v>
      </c>
      <c r="F25" s="285">
        <v>0.11808564976756353</v>
      </c>
    </row>
    <row r="26" spans="1:6" ht="15.75" thickBot="1">
      <c r="A26" s="287">
        <v>42675</v>
      </c>
      <c r="B26" s="285">
        <v>0.18456887245252807</v>
      </c>
      <c r="C26" s="285">
        <v>0.12286485411238246</v>
      </c>
      <c r="D26" s="285">
        <v>8.8736961637068124E-2</v>
      </c>
      <c r="E26" s="285">
        <v>0.16051325552597961</v>
      </c>
      <c r="F26" s="285">
        <v>0.13913349478045478</v>
      </c>
    </row>
    <row r="27" spans="1:6" ht="15.75" thickBot="1">
      <c r="A27" s="287">
        <v>42705</v>
      </c>
      <c r="B27" s="285">
        <v>0.28890771356557088</v>
      </c>
      <c r="C27" s="285">
        <v>0.14287578940217704</v>
      </c>
      <c r="D27" s="285">
        <v>0.13048436644256278</v>
      </c>
      <c r="E27" s="285">
        <v>0.15201657329051299</v>
      </c>
      <c r="F27" s="285">
        <v>0.18068853178184741</v>
      </c>
    </row>
    <row r="28" spans="1:6" ht="15.75" thickBot="1">
      <c r="A28" s="287">
        <v>42736</v>
      </c>
      <c r="B28" s="285">
        <v>0.21719078145549453</v>
      </c>
      <c r="C28" s="285">
        <v>0.11526472458391246</v>
      </c>
      <c r="D28" s="285">
        <v>0.12038885146070943</v>
      </c>
      <c r="E28" s="285">
        <v>0.13245970718091193</v>
      </c>
      <c r="F28" s="285">
        <v>0.14151612614900477</v>
      </c>
    </row>
    <row r="29" spans="1:6" ht="15.75" thickBot="1">
      <c r="A29" s="287">
        <v>42767</v>
      </c>
      <c r="B29" s="285">
        <v>0.16827971655570018</v>
      </c>
      <c r="C29" s="285">
        <v>0.14963401166232915</v>
      </c>
      <c r="D29" s="285">
        <v>0.15861420880377364</v>
      </c>
      <c r="E29" s="285">
        <v>0.14201756566252577</v>
      </c>
      <c r="F29" s="285">
        <v>0.15467257712148919</v>
      </c>
    </row>
    <row r="30" spans="1:6" ht="15.75" thickBot="1">
      <c r="A30" s="287">
        <v>42795</v>
      </c>
      <c r="B30" s="285">
        <v>0.22193030061726193</v>
      </c>
      <c r="C30" s="285">
        <v>0.15254566346304577</v>
      </c>
      <c r="D30" s="285">
        <v>0.17782363132202184</v>
      </c>
      <c r="E30" s="285">
        <v>0.13927503943051778</v>
      </c>
      <c r="F30" s="285">
        <v>0.17158047685323208</v>
      </c>
    </row>
    <row r="31" spans="1:6" ht="15.75" thickBot="1">
      <c r="A31" s="287">
        <v>42826</v>
      </c>
      <c r="B31" s="285">
        <v>0.23341525987223766</v>
      </c>
      <c r="C31" s="285">
        <v>0.16540981662357046</v>
      </c>
      <c r="D31" s="285">
        <v>0.19097541834498455</v>
      </c>
      <c r="E31" s="285">
        <v>0.15740401865296549</v>
      </c>
      <c r="F31" s="285">
        <v>0.18318432733404322</v>
      </c>
    </row>
    <row r="32" spans="1:6" ht="15.75" thickBot="1">
      <c r="A32" s="287">
        <v>42856</v>
      </c>
      <c r="B32" s="285">
        <v>0.15458244616103967</v>
      </c>
      <c r="C32" s="285">
        <v>0.17547927458646395</v>
      </c>
      <c r="D32" s="285">
        <v>0.22046068192910107</v>
      </c>
      <c r="E32" s="285">
        <v>0.14930759806217409</v>
      </c>
      <c r="F32" s="285">
        <v>0.16979548221527363</v>
      </c>
    </row>
    <row r="33" spans="1:6" ht="15.75" thickBot="1">
      <c r="A33" s="287">
        <v>42887</v>
      </c>
      <c r="B33" s="285">
        <v>0.11111440393855099</v>
      </c>
      <c r="C33" s="285">
        <v>0.17271039545346922</v>
      </c>
      <c r="D33" s="285">
        <v>0.21730130252168744</v>
      </c>
      <c r="E33" s="285">
        <v>0.15316027859755077</v>
      </c>
      <c r="F33" s="285">
        <v>0.15563503199386863</v>
      </c>
    </row>
    <row r="34" spans="1:6" ht="15.75" thickBot="1">
      <c r="A34" s="287">
        <v>42917</v>
      </c>
      <c r="B34" s="285">
        <v>0.11660263199968024</v>
      </c>
      <c r="C34" s="285">
        <v>0.15518498311274009</v>
      </c>
      <c r="D34" s="285">
        <v>0.18509298946438246</v>
      </c>
      <c r="E34" s="285">
        <v>0.14122697682272189</v>
      </c>
      <c r="F34" s="285">
        <v>0.14467025811155731</v>
      </c>
    </row>
    <row r="35" spans="1:6" ht="15.75" thickBot="1">
      <c r="A35" s="287">
        <v>42948</v>
      </c>
      <c r="B35" s="285">
        <v>8.4765703567819317E-2</v>
      </c>
      <c r="C35" s="285">
        <v>0.12274338464214929</v>
      </c>
      <c r="D35" s="285">
        <v>0.15914401876535123</v>
      </c>
      <c r="E35" s="285">
        <v>9.9998078891205822E-2</v>
      </c>
      <c r="F35" s="285">
        <v>0.11240779394646849</v>
      </c>
    </row>
    <row r="36" spans="1:6" ht="15.75" thickBot="1">
      <c r="A36" s="287">
        <v>42979</v>
      </c>
      <c r="B36" s="285">
        <v>4.562576225819126E-2</v>
      </c>
      <c r="C36" s="285">
        <v>0.10756843169473607</v>
      </c>
      <c r="D36" s="285">
        <v>0.14307491122382543</v>
      </c>
      <c r="E36" s="285">
        <v>9.0032165334778425E-2</v>
      </c>
      <c r="F36" s="285">
        <v>9.0799120306010117E-2</v>
      </c>
    </row>
    <row r="37" spans="1:6" ht="15.75" thickBot="1">
      <c r="A37" s="287">
        <v>43009</v>
      </c>
      <c r="B37" s="285">
        <v>8.0537162324264777E-2</v>
      </c>
      <c r="C37" s="285">
        <v>9.660999489318467E-2</v>
      </c>
      <c r="D37" s="285">
        <v>0.12398129172858696</v>
      </c>
      <c r="E37" s="285">
        <v>7.9608227621156491E-2</v>
      </c>
      <c r="F37" s="285">
        <v>9.2308433162488379E-2</v>
      </c>
    </row>
    <row r="38" spans="1:6" ht="15.75" thickBot="1">
      <c r="A38" s="287">
        <v>43040</v>
      </c>
      <c r="B38" s="285">
        <v>8.7519208299606577E-2</v>
      </c>
      <c r="C38" s="285">
        <v>0.10135661220504799</v>
      </c>
      <c r="D38" s="285">
        <v>0.12563520822356722</v>
      </c>
      <c r="E38" s="285">
        <v>8.3449977063333902E-2</v>
      </c>
      <c r="F38" s="285">
        <v>9.7562779888211271E-2</v>
      </c>
    </row>
    <row r="39" spans="1:6" ht="15.75" thickBot="1">
      <c r="A39" s="287">
        <v>43070</v>
      </c>
      <c r="B39" s="285">
        <v>3.192204590706571E-2</v>
      </c>
      <c r="C39" s="285">
        <v>0.11492149564374166</v>
      </c>
      <c r="D39" s="285">
        <v>0.1220473775289681</v>
      </c>
      <c r="E39" s="285">
        <v>0.11352042005912932</v>
      </c>
      <c r="F39" s="285">
        <v>9.146019638292624E-2</v>
      </c>
    </row>
    <row r="40" spans="1:6" ht="15.75" thickBot="1">
      <c r="A40" s="287">
        <v>43101</v>
      </c>
      <c r="B40" s="285">
        <v>5.9405537321082447E-2</v>
      </c>
      <c r="C40" s="285">
        <v>0.11210655339899378</v>
      </c>
      <c r="D40" s="285">
        <v>0.11195290749847642</v>
      </c>
      <c r="E40" s="285">
        <v>0.12860401633620411</v>
      </c>
      <c r="F40" s="285">
        <v>9.7633410038447721E-2</v>
      </c>
    </row>
    <row r="41" spans="1:6" ht="15.75" thickBot="1">
      <c r="A41" s="287">
        <v>43132</v>
      </c>
      <c r="B41" s="285">
        <v>5.7080196721164933E-2</v>
      </c>
      <c r="C41" s="285">
        <v>0.1045346615904108</v>
      </c>
      <c r="D41" s="285">
        <v>9.0635675330123622E-2</v>
      </c>
      <c r="E41" s="285">
        <v>0.1325150377595008</v>
      </c>
      <c r="F41" s="285">
        <v>9.1560085895904697E-2</v>
      </c>
    </row>
    <row r="42" spans="1:6" ht="15.75" thickBot="1">
      <c r="A42" s="287">
        <v>43160</v>
      </c>
      <c r="B42" s="285">
        <v>-2.3970911143672557E-3</v>
      </c>
      <c r="C42" s="285">
        <v>0.11158013208839646</v>
      </c>
      <c r="D42" s="285">
        <v>9.3612872250544044E-2</v>
      </c>
      <c r="E42" s="285">
        <v>0.1441039183568964</v>
      </c>
      <c r="F42" s="285">
        <v>7.8968113404911389E-2</v>
      </c>
    </row>
    <row r="43" spans="1:6" ht="15.75" thickBot="1">
      <c r="A43" s="287">
        <v>43191</v>
      </c>
      <c r="B43" s="285">
        <v>-1.4314305793818094E-2</v>
      </c>
      <c r="C43" s="285">
        <v>0.10841780592100303</v>
      </c>
      <c r="D43" s="285">
        <v>9.3938384031158284E-2</v>
      </c>
      <c r="E43" s="285">
        <v>0.13306331356256984</v>
      </c>
      <c r="F43" s="285">
        <v>7.4977588342072465E-2</v>
      </c>
    </row>
    <row r="44" spans="1:6" ht="15.75" thickBot="1">
      <c r="A44" s="287">
        <v>43221</v>
      </c>
      <c r="B44" s="285">
        <v>3.7607993288351071E-3</v>
      </c>
      <c r="C44" s="285">
        <v>0.10608392976893977</v>
      </c>
      <c r="D44" s="285">
        <v>8.4295409365389595E-2</v>
      </c>
      <c r="E44" s="285">
        <v>0.13916121360698996</v>
      </c>
      <c r="F44" s="285">
        <v>7.8614688950132905E-2</v>
      </c>
    </row>
    <row r="45" spans="1:6" ht="15.75" thickBot="1">
      <c r="A45" s="287">
        <v>43252</v>
      </c>
      <c r="B45" s="285">
        <v>7.1469372967662981E-3</v>
      </c>
      <c r="C45" s="285">
        <v>9.8562381218151307E-2</v>
      </c>
      <c r="D45" s="285">
        <v>7.6249187915230054E-2</v>
      </c>
      <c r="E45" s="285">
        <v>0.13117848786897879</v>
      </c>
      <c r="F45" s="285">
        <v>7.4196890761977441E-2</v>
      </c>
    </row>
    <row r="46" spans="1:6" ht="15.75" thickBot="1">
      <c r="A46" s="287">
        <v>43282</v>
      </c>
      <c r="B46" s="285">
        <v>-4.8536792992087685E-3</v>
      </c>
      <c r="C46" s="285">
        <v>0.1064748242236393</v>
      </c>
      <c r="D46" s="285">
        <v>7.5614054305442657E-2</v>
      </c>
      <c r="E46" s="285">
        <v>0.14304578235047982</v>
      </c>
      <c r="F46" s="285">
        <v>7.6878767594000585E-2</v>
      </c>
    </row>
    <row r="47" spans="1:6" ht="15.75" thickBot="1">
      <c r="A47" s="287">
        <v>43343</v>
      </c>
      <c r="B47" s="285">
        <v>7.8634529270700249E-3</v>
      </c>
      <c r="C47" s="285">
        <v>0.10424062774138498</v>
      </c>
      <c r="D47" s="285">
        <v>6.9746284384640811E-2</v>
      </c>
      <c r="E47" s="285">
        <v>0.14355470843153872</v>
      </c>
      <c r="F47" s="285">
        <v>7.866342927625003E-2</v>
      </c>
    </row>
    <row r="48" spans="1:6" ht="15.75" thickBot="1">
      <c r="A48" s="287">
        <v>43344</v>
      </c>
      <c r="B48" s="285">
        <v>1.5791640718095801E-2</v>
      </c>
      <c r="C48" s="285">
        <v>0.11049265631826755</v>
      </c>
      <c r="D48" s="285">
        <v>6.155037676186792E-2</v>
      </c>
      <c r="E48" s="285">
        <v>0.14766930594775318</v>
      </c>
      <c r="F48" s="285">
        <v>8.5916642409544774E-2</v>
      </c>
    </row>
    <row r="49" spans="1:6" ht="15.75" thickBot="1">
      <c r="A49" s="287">
        <v>43374</v>
      </c>
      <c r="B49" s="285">
        <v>-1.7396053860047833E-2</v>
      </c>
      <c r="C49" s="285">
        <v>0.10185405039377904</v>
      </c>
      <c r="D49" s="285">
        <v>5.8409487988235531E-2</v>
      </c>
      <c r="E49" s="285">
        <v>0.15041578504443542</v>
      </c>
      <c r="F49" s="285">
        <v>7.0283152928327652E-2</v>
      </c>
    </row>
    <row r="50" spans="1:6" ht="15.75" thickBot="1">
      <c r="A50" s="287">
        <v>43405</v>
      </c>
      <c r="B50" s="285">
        <v>-2.9672987008285134E-2</v>
      </c>
      <c r="C50" s="285">
        <v>9.7168974653385254E-2</v>
      </c>
      <c r="D50" s="285">
        <v>3.8138151333713122E-2</v>
      </c>
      <c r="E50" s="285">
        <v>0.160975961549646</v>
      </c>
      <c r="F50" s="285">
        <v>6.27106602626335E-2</v>
      </c>
    </row>
    <row r="51" spans="1:6" ht="15.75" thickBot="1">
      <c r="A51" s="287">
        <v>43435</v>
      </c>
      <c r="B51" s="285">
        <v>-3.3110453097005221E-2</v>
      </c>
      <c r="C51" s="285">
        <v>8.1664430716058778E-2</v>
      </c>
      <c r="D51" s="285">
        <v>2.8125169352467339E-2</v>
      </c>
      <c r="E51" s="285">
        <v>0.13999520308829716</v>
      </c>
      <c r="F51" s="285">
        <v>5.0990975757235768E-2</v>
      </c>
    </row>
    <row r="52" spans="1:6" ht="15.75" thickBot="1">
      <c r="A52" s="287">
        <v>43466</v>
      </c>
      <c r="B52" s="285">
        <v>-3.2462837596103133E-2</v>
      </c>
      <c r="C52" s="285">
        <v>8.73276597547612E-2</v>
      </c>
      <c r="D52" s="285">
        <v>2.0827614193809962E-2</v>
      </c>
      <c r="E52" s="285">
        <v>0.14645921097137227</v>
      </c>
      <c r="F52" s="285">
        <v>5.5575654021051912E-2</v>
      </c>
    </row>
    <row r="53" spans="1:6" ht="15.75" thickBot="1">
      <c r="A53" s="287">
        <v>43497</v>
      </c>
      <c r="B53" s="285">
        <v>-1.6625007266174441E-2</v>
      </c>
      <c r="C53" s="285">
        <v>8.5345151767512339E-2</v>
      </c>
      <c r="D53" s="285">
        <v>2.175241029454722E-2</v>
      </c>
      <c r="E53" s="285">
        <v>0.13823262978380035</v>
      </c>
      <c r="F53" s="285">
        <v>5.8346040392637466E-2</v>
      </c>
    </row>
    <row r="54" spans="1:6" ht="15.75" thickBot="1">
      <c r="A54" s="287">
        <v>43525</v>
      </c>
      <c r="B54" s="285">
        <v>-3.2694376080502741E-2</v>
      </c>
      <c r="C54" s="285">
        <v>7.5786948223265371E-2</v>
      </c>
      <c r="D54" s="285">
        <v>3.9069965347267033E-3</v>
      </c>
      <c r="E54" s="285">
        <v>0.12889433377349868</v>
      </c>
      <c r="F54" s="285">
        <v>4.7088151694763658E-2</v>
      </c>
    </row>
    <row r="55" spans="1:6" ht="15.75" thickBot="1">
      <c r="A55" s="287">
        <v>43556</v>
      </c>
      <c r="B55" s="285">
        <v>-2.7246387722408283E-3</v>
      </c>
      <c r="C55" s="285">
        <v>7.400527481895236E-2</v>
      </c>
      <c r="D55" s="285">
        <v>-6.0557034449895131E-3</v>
      </c>
      <c r="E55" s="285">
        <v>0.14106678243211279</v>
      </c>
      <c r="F55" s="285">
        <v>5.4835604654572156E-2</v>
      </c>
    </row>
    <row r="56" spans="1:6" ht="15.75" thickBot="1">
      <c r="A56" s="287">
        <v>43586</v>
      </c>
      <c r="B56" s="285">
        <v>-2.1544408668001114E-2</v>
      </c>
      <c r="C56" s="285">
        <v>8.5022188021318446E-2</v>
      </c>
      <c r="D56" s="285">
        <v>2.9468470858760032E-3</v>
      </c>
      <c r="E56" s="285">
        <v>0.15492911393854047</v>
      </c>
      <c r="F56" s="285">
        <v>5.8399136337308422E-2</v>
      </c>
    </row>
    <row r="57" spans="1:6" ht="15.75" thickBot="1">
      <c r="A57" s="287">
        <v>43617</v>
      </c>
      <c r="B57" s="285">
        <v>-2.9574392252970205E-2</v>
      </c>
      <c r="C57" s="285">
        <v>8.6330377217270993E-2</v>
      </c>
      <c r="D57" s="285">
        <v>-5.7420771056265751E-3</v>
      </c>
      <c r="E57" s="285">
        <v>0.16511564321313288</v>
      </c>
      <c r="F57" s="285">
        <v>5.7365890407068187E-2</v>
      </c>
    </row>
    <row r="58" spans="1:6" ht="15.75" thickBot="1">
      <c r="A58" s="287">
        <v>43647</v>
      </c>
      <c r="B58" s="285">
        <v>6.0924752310531627E-3</v>
      </c>
      <c r="C58" s="285">
        <v>8.9415706340150169E-2</v>
      </c>
      <c r="D58" s="285">
        <v>8.722545511069324E-3</v>
      </c>
      <c r="E58" s="285">
        <v>0.15407377302449343</v>
      </c>
      <c r="F58" s="285">
        <v>6.8945901202487114E-2</v>
      </c>
    </row>
    <row r="59" spans="1:6" ht="15.75" thickBot="1">
      <c r="A59" s="287">
        <v>43678</v>
      </c>
      <c r="B59" s="285">
        <v>-2.2669316130290773E-2</v>
      </c>
      <c r="C59" s="285">
        <v>0.10862440248648952</v>
      </c>
      <c r="D59" s="285">
        <v>2.012298618589492E-2</v>
      </c>
      <c r="E59" s="285">
        <v>0.18213202028988174</v>
      </c>
      <c r="F59" s="285">
        <v>7.6067845237669962E-2</v>
      </c>
    </row>
    <row r="60" spans="1:6" ht="15.75" thickBot="1">
      <c r="A60" s="287">
        <v>43709</v>
      </c>
      <c r="B60" s="285">
        <v>5.4533999634176489E-4</v>
      </c>
      <c r="C60" s="285">
        <v>9.2049494393043663E-2</v>
      </c>
      <c r="D60" s="285">
        <v>-4.128594257844953E-3</v>
      </c>
      <c r="E60" s="285">
        <v>0.17868485280813862</v>
      </c>
      <c r="F60" s="285">
        <v>6.9836568631965301E-2</v>
      </c>
    </row>
    <row r="61" spans="1:6" ht="15.75" thickBot="1">
      <c r="A61" s="287">
        <v>43739</v>
      </c>
      <c r="B61" s="285">
        <v>-1.3102341067597445E-2</v>
      </c>
      <c r="C61" s="285">
        <v>0.10875753048654357</v>
      </c>
      <c r="D61" s="285">
        <v>2.2567563384205958E-2</v>
      </c>
      <c r="E61" s="285">
        <v>0.17211687163259826</v>
      </c>
      <c r="F61" s="285">
        <v>7.9138646479774311E-2</v>
      </c>
    </row>
    <row r="62" spans="1:6" ht="15.75" thickBot="1">
      <c r="A62" s="287">
        <v>43770</v>
      </c>
      <c r="B62" s="285">
        <v>-2.3954481108782288E-2</v>
      </c>
      <c r="C62" s="285">
        <v>0.11434609420135611</v>
      </c>
      <c r="D62" s="285">
        <v>3.2212680246269443E-2</v>
      </c>
      <c r="E62" s="285">
        <v>0.17884416159535443</v>
      </c>
      <c r="F62" s="285">
        <v>8.004103677467711E-2</v>
      </c>
    </row>
    <row r="63" spans="1:6" ht="15.75" thickBot="1">
      <c r="A63" s="287">
        <v>43800</v>
      </c>
      <c r="B63" s="285">
        <v>-1.1934534993715329E-2</v>
      </c>
      <c r="C63" s="285">
        <v>0.11850743536303709</v>
      </c>
      <c r="D63" s="285">
        <v>2.6391443994438379E-2</v>
      </c>
      <c r="E63" s="285">
        <v>0.19877678904787377</v>
      </c>
      <c r="F63" s="285">
        <v>8.6436541625027896E-2</v>
      </c>
    </row>
    <row r="64" spans="1:6" ht="15.75" thickBot="1">
      <c r="A64" s="287">
        <v>43831</v>
      </c>
      <c r="B64" s="285">
        <v>-1.1810597748701412E-2</v>
      </c>
      <c r="C64" s="285">
        <v>0.12926674008818373</v>
      </c>
      <c r="D64" s="285">
        <v>4.1354877934711487E-2</v>
      </c>
      <c r="E64" s="285">
        <v>0.20346921847074939</v>
      </c>
      <c r="F64" s="285">
        <v>9.4991197218508683E-2</v>
      </c>
    </row>
    <row r="65" spans="1:7" ht="15.75" thickBot="1">
      <c r="A65" s="287">
        <v>43862</v>
      </c>
      <c r="B65" s="285">
        <v>7.4105122872636375E-3</v>
      </c>
      <c r="C65" s="285">
        <v>0.12398721250582145</v>
      </c>
      <c r="D65" s="285">
        <v>3.8515457633803374E-2</v>
      </c>
      <c r="E65" s="285">
        <v>0.20425047091052195</v>
      </c>
      <c r="F65" s="285">
        <v>9.5307182418902903E-2</v>
      </c>
    </row>
    <row r="66" spans="1:7" ht="15.75" thickBot="1">
      <c r="A66" s="287">
        <v>43921</v>
      </c>
      <c r="B66" s="285">
        <v>-2.1010251342309605E-2</v>
      </c>
      <c r="C66" s="285">
        <v>9.8307303667989787E-2</v>
      </c>
      <c r="D66" s="285">
        <v>3.347802583632209E-2</v>
      </c>
      <c r="E66" s="285">
        <v>0.15884626088238307</v>
      </c>
      <c r="F66" s="285">
        <v>6.9146900797993238E-2</v>
      </c>
    </row>
    <row r="67" spans="1:7" ht="15.75" thickBot="1">
      <c r="A67" s="287">
        <v>43951</v>
      </c>
      <c r="B67" s="285">
        <v>-2.4458856677227914E-2</v>
      </c>
      <c r="C67" s="285">
        <v>8.9951295006287735E-2</v>
      </c>
      <c r="D67" s="285">
        <v>4.6451150930874263E-2</v>
      </c>
      <c r="E67" s="285">
        <v>0.13528901348706435</v>
      </c>
      <c r="F67" s="285">
        <v>6.2927595584354012E-2</v>
      </c>
    </row>
    <row r="68" spans="1:7" ht="15.75" thickBot="1">
      <c r="A68" s="287">
        <v>43982</v>
      </c>
      <c r="B68" s="285">
        <v>1.1647785682560974E-2</v>
      </c>
      <c r="C68" s="285">
        <v>8.5202699337446397E-2</v>
      </c>
      <c r="D68" s="285">
        <v>4.8771992324731617E-2</v>
      </c>
      <c r="E68" s="285">
        <v>0.1248167920678247</v>
      </c>
      <c r="F68" s="285">
        <v>6.8214784644747617E-2</v>
      </c>
    </row>
    <row r="69" spans="1:7" ht="15.75" thickBot="1">
      <c r="A69" s="287">
        <v>44012</v>
      </c>
      <c r="B69" s="285">
        <v>3.5991608439317924E-2</v>
      </c>
      <c r="C69" s="285">
        <v>8.2643926127086376E-2</v>
      </c>
      <c r="D69" s="285">
        <v>4.6951735629484181E-2</v>
      </c>
      <c r="E69" s="285">
        <v>0.1218937307088328</v>
      </c>
      <c r="F69" s="285">
        <v>7.1944149608948127E-2</v>
      </c>
    </row>
    <row r="70" spans="1:7" ht="15.75" thickBot="1">
      <c r="A70" s="287">
        <v>44043</v>
      </c>
      <c r="B70" s="285">
        <v>1.0481072396602453E-2</v>
      </c>
      <c r="C70" s="285">
        <v>8.7323282949238523E-2</v>
      </c>
      <c r="D70" s="285">
        <v>4.6574362226146526E-2</v>
      </c>
      <c r="E70" s="285">
        <v>0.13508295022021977</v>
      </c>
      <c r="F70" s="285">
        <v>6.9555647695699774E-2</v>
      </c>
    </row>
    <row r="71" spans="1:7" ht="15.75" thickBot="1">
      <c r="A71" s="287">
        <v>44074</v>
      </c>
      <c r="B71" s="285">
        <v>4.90131153712694E-2</v>
      </c>
      <c r="C71" s="285">
        <v>8.1552373998987848E-2</v>
      </c>
      <c r="D71" s="285">
        <v>4.376553863631405E-2</v>
      </c>
      <c r="E71" s="285">
        <v>0.1227146150711198</v>
      </c>
      <c r="F71" s="285">
        <v>7.422406019300376E-2</v>
      </c>
    </row>
    <row r="73" spans="1:7">
      <c r="A73" s="358" t="s">
        <v>365</v>
      </c>
      <c r="B73" s="358"/>
      <c r="C73" s="358"/>
      <c r="D73" s="358"/>
      <c r="E73" s="358"/>
      <c r="F73" s="358"/>
      <c r="G73" s="358"/>
    </row>
    <row r="74" spans="1:7">
      <c r="A74" s="358"/>
      <c r="B74" s="358"/>
      <c r="C74" s="358"/>
      <c r="D74" s="358"/>
      <c r="E74" s="358"/>
      <c r="F74" s="358"/>
      <c r="G74" s="358"/>
    </row>
    <row r="75" spans="1:7">
      <c r="A75" s="358"/>
      <c r="B75" s="358"/>
      <c r="C75" s="358"/>
      <c r="D75" s="358"/>
      <c r="E75" s="358"/>
      <c r="F75" s="358"/>
      <c r="G75" s="358"/>
    </row>
  </sheetData>
  <mergeCells count="1">
    <mergeCell ref="A73:G75"/>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dimension ref="A1:N156"/>
  <sheetViews>
    <sheetView showGridLines="0" workbookViewId="0"/>
  </sheetViews>
  <sheetFormatPr baseColWidth="10" defaultRowHeight="15.75" thickBottom="1"/>
  <cols>
    <col min="1" max="1" width="26.5703125" style="296" customWidth="1"/>
    <col min="2" max="6" width="17" style="266" customWidth="1"/>
    <col min="7" max="16384" width="11.42578125" style="266"/>
  </cols>
  <sheetData>
    <row r="1" spans="1:6" customFormat="1" ht="15">
      <c r="A1" s="292" t="s">
        <v>402</v>
      </c>
    </row>
    <row r="2" spans="1:6" customFormat="1" ht="15">
      <c r="A2" s="292" t="s">
        <v>408</v>
      </c>
    </row>
    <row r="3" spans="1:6" customFormat="1" thickBot="1"/>
    <row r="4" spans="1:6" customFormat="1" ht="30.75" thickBot="1">
      <c r="A4" s="287" t="s">
        <v>70</v>
      </c>
      <c r="B4" s="295" t="s">
        <v>403</v>
      </c>
      <c r="C4" s="295" t="s">
        <v>404</v>
      </c>
      <c r="D4" s="295" t="s">
        <v>405</v>
      </c>
      <c r="E4" s="295" t="s">
        <v>406</v>
      </c>
      <c r="F4" s="295" t="s">
        <v>407</v>
      </c>
    </row>
    <row r="5" spans="1:6" customFormat="1" thickBot="1">
      <c r="A5" s="287">
        <v>42766</v>
      </c>
      <c r="B5" s="294">
        <v>8.4215560736158768E-2</v>
      </c>
      <c r="C5" s="294">
        <v>5.4127573625228242E-2</v>
      </c>
      <c r="D5" s="294">
        <v>6.8515408546639067E-2</v>
      </c>
      <c r="E5" s="294">
        <v>0.10322160637268674</v>
      </c>
      <c r="F5" s="294">
        <v>5.8712778080561552E-3</v>
      </c>
    </row>
    <row r="6" spans="1:6" customFormat="1" thickBot="1">
      <c r="A6" s="287">
        <v>42794</v>
      </c>
      <c r="B6" s="294">
        <v>0.10028253571689016</v>
      </c>
      <c r="C6" s="294">
        <v>7.8150422649406526E-2</v>
      </c>
      <c r="D6" s="294">
        <v>9.4768477914765059E-2</v>
      </c>
      <c r="E6" s="294">
        <v>0.10015326361341548</v>
      </c>
      <c r="F6" s="294">
        <v>1.9799039746572571E-3</v>
      </c>
    </row>
    <row r="7" spans="1:6" customFormat="1" thickBot="1">
      <c r="A7" s="287">
        <v>42825</v>
      </c>
      <c r="B7" s="294">
        <v>0.10908794541760547</v>
      </c>
      <c r="C7" s="294">
        <v>0.10574993383909703</v>
      </c>
      <c r="D7" s="294">
        <v>0.11437571012340642</v>
      </c>
      <c r="E7" s="294">
        <v>0.1310320837737966</v>
      </c>
      <c r="F7" s="294">
        <v>3.5149384885764892E-3</v>
      </c>
    </row>
    <row r="8" spans="1:6" customFormat="1" thickBot="1">
      <c r="A8" s="287">
        <v>42855</v>
      </c>
      <c r="B8" s="294">
        <v>0.13777453527791272</v>
      </c>
      <c r="C8" s="294">
        <v>0.12042361061341955</v>
      </c>
      <c r="D8" s="294">
        <v>0.14493788425038856</v>
      </c>
      <c r="E8" s="294">
        <v>0.14272921745186795</v>
      </c>
      <c r="F8" s="294">
        <v>1.3104539610326118E-3</v>
      </c>
    </row>
    <row r="9" spans="1:6" customFormat="1" thickBot="1">
      <c r="A9" s="287">
        <v>42886</v>
      </c>
      <c r="B9" s="294">
        <v>0.1660881193481456</v>
      </c>
      <c r="C9" s="294">
        <v>0.16064105652463478</v>
      </c>
      <c r="D9" s="294">
        <v>0.17029588706129717</v>
      </c>
      <c r="E9" s="294">
        <v>0.16020227674724441</v>
      </c>
      <c r="F9" s="294">
        <v>1.5409852363672629E-3</v>
      </c>
    </row>
    <row r="10" spans="1:6" customFormat="1" thickBot="1">
      <c r="A10" s="287">
        <v>42916</v>
      </c>
      <c r="B10" s="294">
        <v>0.1596170365519527</v>
      </c>
      <c r="C10" s="294">
        <v>0.16712698756024391</v>
      </c>
      <c r="D10" s="294">
        <v>0.17407065587753445</v>
      </c>
      <c r="E10" s="294">
        <v>0.14814144845690613</v>
      </c>
      <c r="F10" s="294">
        <v>7.8957956145644399E-3</v>
      </c>
    </row>
    <row r="11" spans="1:6" customFormat="1" thickBot="1">
      <c r="A11" s="287">
        <v>42947</v>
      </c>
      <c r="B11" s="294">
        <v>0.15909059914537682</v>
      </c>
      <c r="C11" s="294">
        <v>0.15927209986586477</v>
      </c>
      <c r="D11" s="294">
        <v>0.18556762389891346</v>
      </c>
      <c r="E11" s="294">
        <v>0.13157532478706013</v>
      </c>
      <c r="F11" s="294">
        <v>2.5436961668261495E-3</v>
      </c>
    </row>
    <row r="12" spans="1:6" customFormat="1" thickBot="1">
      <c r="A12" s="287">
        <v>42978</v>
      </c>
      <c r="B12" s="294">
        <v>0.18402642605564856</v>
      </c>
      <c r="C12" s="294">
        <v>0.17470327609068237</v>
      </c>
      <c r="D12" s="294">
        <v>0.14779051499880191</v>
      </c>
      <c r="E12" s="294">
        <v>0.11775638482260331</v>
      </c>
      <c r="F12" s="294">
        <v>7.3939000324733011E-3</v>
      </c>
    </row>
    <row r="13" spans="1:6" customFormat="1" thickBot="1">
      <c r="A13" s="287">
        <v>43008</v>
      </c>
      <c r="B13" s="294">
        <v>0.21516828561245371</v>
      </c>
      <c r="C13" s="294">
        <v>0.18214928488514492</v>
      </c>
      <c r="D13" s="294">
        <v>0.15752682158354747</v>
      </c>
      <c r="E13" s="294">
        <v>0.13140311804008942</v>
      </c>
      <c r="F13" s="294">
        <v>3.1904972267229252E-4</v>
      </c>
    </row>
    <row r="14" spans="1:6" customFormat="1" thickBot="1">
      <c r="A14" s="287">
        <v>43039</v>
      </c>
      <c r="B14" s="294">
        <v>0.20859666684548839</v>
      </c>
      <c r="C14" s="294">
        <v>0.20387661845120264</v>
      </c>
      <c r="D14" s="294">
        <v>0.17043406268234196</v>
      </c>
      <c r="E14" s="294">
        <v>0.15750005213438145</v>
      </c>
      <c r="F14" s="294">
        <v>9.9589347628298418E-3</v>
      </c>
    </row>
    <row r="15" spans="1:6" customFormat="1" thickBot="1">
      <c r="A15" s="287">
        <v>43069</v>
      </c>
      <c r="B15" s="294">
        <v>0.23370721978098064</v>
      </c>
      <c r="C15" s="294">
        <v>0.2132257313246928</v>
      </c>
      <c r="D15" s="294">
        <v>0.18456547124486633</v>
      </c>
      <c r="E15" s="294">
        <v>0.16557597861450168</v>
      </c>
      <c r="F15" s="294">
        <v>1.2724977099992539E-2</v>
      </c>
    </row>
    <row r="16" spans="1:6" customFormat="1" thickBot="1">
      <c r="A16" s="287">
        <v>43100</v>
      </c>
      <c r="B16" s="294">
        <v>0.21339387182661285</v>
      </c>
      <c r="C16" s="294">
        <v>0.22934475502682461</v>
      </c>
      <c r="D16" s="294">
        <v>0.18948247671495366</v>
      </c>
      <c r="E16" s="294">
        <v>0.15068118891013849</v>
      </c>
      <c r="F16" s="294">
        <v>7.2833923988757628E-3</v>
      </c>
    </row>
    <row r="17" spans="1:8" customFormat="1" thickBot="1">
      <c r="A17" s="287">
        <v>43131</v>
      </c>
      <c r="B17" s="294">
        <v>0.22972718965908756</v>
      </c>
      <c r="C17" s="294">
        <v>0.24398259033196834</v>
      </c>
      <c r="D17" s="294">
        <v>0.20480905233380464</v>
      </c>
      <c r="E17" s="294">
        <v>0.15454090957520927</v>
      </c>
      <c r="F17" s="294">
        <v>1.2215846119744937E-2</v>
      </c>
    </row>
    <row r="18" spans="1:8" customFormat="1" thickBot="1">
      <c r="A18" s="287">
        <v>43159</v>
      </c>
      <c r="B18" s="294">
        <v>0.19729659808384326</v>
      </c>
      <c r="C18" s="294">
        <v>0.23449158936914549</v>
      </c>
      <c r="D18" s="294">
        <v>0.21792815023911127</v>
      </c>
      <c r="E18" s="294">
        <v>0.15579903137778706</v>
      </c>
      <c r="F18" s="294">
        <v>5.3104776959936205E-3</v>
      </c>
    </row>
    <row r="19" spans="1:8" customFormat="1" thickBot="1">
      <c r="A19" s="287">
        <v>43190</v>
      </c>
      <c r="B19" s="294">
        <v>0.17914104761914751</v>
      </c>
      <c r="C19" s="294">
        <v>0.23032412312739781</v>
      </c>
      <c r="D19" s="294">
        <v>0.23086062818367004</v>
      </c>
      <c r="E19" s="294">
        <v>0.13104572161221895</v>
      </c>
      <c r="F19" s="294">
        <v>1.7611800399595437E-2</v>
      </c>
    </row>
    <row r="20" spans="1:8" customFormat="1" thickBot="1">
      <c r="A20" s="287">
        <v>43220</v>
      </c>
      <c r="B20" s="294">
        <v>0.16941426580442598</v>
      </c>
      <c r="C20" s="294">
        <v>0.23126448432126034</v>
      </c>
      <c r="D20" s="294">
        <v>0.22758390945224982</v>
      </c>
      <c r="E20" s="294">
        <v>0.12599438002137142</v>
      </c>
      <c r="F20" s="294">
        <v>9.6797293626687386E-3</v>
      </c>
    </row>
    <row r="21" spans="1:8" customFormat="1" thickBot="1">
      <c r="A21" s="287">
        <v>43251</v>
      </c>
      <c r="B21" s="294">
        <v>0.16181181813389633</v>
      </c>
      <c r="C21" s="294">
        <v>0.24505662478207157</v>
      </c>
      <c r="D21" s="294">
        <v>0.23576696784423379</v>
      </c>
      <c r="E21" s="294">
        <v>0.12413755360360912</v>
      </c>
      <c r="F21" s="294">
        <v>5.3851498908080607E-3</v>
      </c>
    </row>
    <row r="22" spans="1:8" customFormat="1" thickBot="1">
      <c r="A22" s="287">
        <v>43281</v>
      </c>
      <c r="B22" s="294">
        <v>0.16820968576212536</v>
      </c>
      <c r="C22" s="294">
        <v>0.23567133221030834</v>
      </c>
      <c r="D22" s="294">
        <v>0.24035106433072251</v>
      </c>
      <c r="E22" s="294">
        <v>0.12838544068369728</v>
      </c>
      <c r="F22" s="294">
        <v>8.6323037772565725E-3</v>
      </c>
    </row>
    <row r="23" spans="1:8" customFormat="1" thickBot="1">
      <c r="A23" s="287">
        <v>43312</v>
      </c>
      <c r="B23" s="294">
        <v>0.16802708482243989</v>
      </c>
      <c r="C23" s="294">
        <v>0.23099766487586049</v>
      </c>
      <c r="D23" s="294">
        <v>0.2411366932233554</v>
      </c>
      <c r="E23" s="294">
        <v>0.12600837876264981</v>
      </c>
      <c r="F23" s="294">
        <v>5.4513025347299703E-3</v>
      </c>
    </row>
    <row r="24" spans="1:8" customFormat="1" thickBot="1">
      <c r="A24" s="287">
        <v>43343</v>
      </c>
      <c r="B24" s="294">
        <v>0.16089792726154939</v>
      </c>
      <c r="C24" s="294">
        <v>0.23164615624627194</v>
      </c>
      <c r="D24" s="294">
        <v>0.23773896130163807</v>
      </c>
      <c r="E24" s="294">
        <v>0.1236557934461755</v>
      </c>
      <c r="F24" s="294">
        <v>-2.2564407746287411E-3</v>
      </c>
    </row>
    <row r="25" spans="1:8" customFormat="1" thickBot="1">
      <c r="A25" s="287">
        <v>43373</v>
      </c>
      <c r="B25" s="294">
        <v>0.14779196733355549</v>
      </c>
      <c r="C25" s="294">
        <v>0.22406873564253882</v>
      </c>
      <c r="D25" s="294">
        <v>0.2322338612593462</v>
      </c>
      <c r="E25" s="294">
        <v>0.11488438246895094</v>
      </c>
      <c r="F25" s="294">
        <v>-1.1653867857405865E-2</v>
      </c>
    </row>
    <row r="26" spans="1:8" customFormat="1" ht="21.75" thickBot="1">
      <c r="A26" s="287">
        <v>43404</v>
      </c>
      <c r="B26" s="294">
        <v>0.12796120355854401</v>
      </c>
      <c r="C26" s="294">
        <v>0.21303939303465103</v>
      </c>
      <c r="D26" s="294">
        <v>0.22460910944935386</v>
      </c>
      <c r="E26" s="294">
        <v>0.12078781240091097</v>
      </c>
      <c r="F26" s="294">
        <v>-2.7317880794701918E-2</v>
      </c>
      <c r="H26" s="297" t="s">
        <v>402</v>
      </c>
    </row>
    <row r="27" spans="1:8" customFormat="1" thickBot="1">
      <c r="A27" s="287">
        <v>43434</v>
      </c>
      <c r="B27" s="294">
        <v>0.15464765560734839</v>
      </c>
      <c r="C27" s="294">
        <v>0.20865641574262406</v>
      </c>
      <c r="D27" s="294">
        <v>0.21292773687441247</v>
      </c>
      <c r="E27" s="294">
        <v>0.1180609879247323</v>
      </c>
      <c r="F27" s="294">
        <v>-2.9579289608135582E-2</v>
      </c>
    </row>
    <row r="28" spans="1:8" customFormat="1" thickBot="1">
      <c r="A28" s="287">
        <v>43465</v>
      </c>
      <c r="B28" s="294">
        <v>0.13394402551636642</v>
      </c>
      <c r="C28" s="294">
        <v>0.19085549554381354</v>
      </c>
      <c r="D28" s="294">
        <v>0.20263928517795438</v>
      </c>
      <c r="E28" s="294">
        <v>0.13457129188298467</v>
      </c>
      <c r="F28" s="294">
        <v>-3.4042656443355322E-2</v>
      </c>
    </row>
    <row r="29" spans="1:8" customFormat="1" thickBot="1">
      <c r="A29" s="287">
        <v>43496</v>
      </c>
      <c r="B29" s="294">
        <v>0.10135092152462399</v>
      </c>
      <c r="C29" s="294">
        <v>0.18664419720677539</v>
      </c>
      <c r="D29" s="294">
        <v>0.19993252767763847</v>
      </c>
      <c r="E29" s="294">
        <v>0.14142927116682835</v>
      </c>
      <c r="F29" s="294">
        <v>-3.5304995255359128E-2</v>
      </c>
    </row>
    <row r="30" spans="1:8" customFormat="1" thickBot="1">
      <c r="A30" s="287">
        <v>43524</v>
      </c>
      <c r="B30" s="294">
        <v>0.11182015914740417</v>
      </c>
      <c r="C30" s="294">
        <v>0.19838158330709388</v>
      </c>
      <c r="D30" s="294">
        <v>0.19307268767685515</v>
      </c>
      <c r="E30" s="294">
        <v>0.14687573117036901</v>
      </c>
      <c r="F30" s="294">
        <v>-2.24810201223558E-2</v>
      </c>
    </row>
    <row r="31" spans="1:8" customFormat="1" thickBot="1">
      <c r="A31" s="287">
        <v>43555</v>
      </c>
      <c r="B31" s="294">
        <v>0.12103274054619528</v>
      </c>
      <c r="C31" s="294">
        <v>0.18703989268468635</v>
      </c>
      <c r="D31" s="294">
        <v>0.17499075283791532</v>
      </c>
      <c r="E31" s="294">
        <v>0.15015255745624567</v>
      </c>
      <c r="F31" s="294">
        <v>-3.5438128711671325E-2</v>
      </c>
    </row>
    <row r="32" spans="1:8" customFormat="1" thickBot="1">
      <c r="A32" s="287">
        <v>43585</v>
      </c>
      <c r="B32" s="294">
        <v>9.9472518462718762E-2</v>
      </c>
      <c r="C32" s="294">
        <v>0.18211026680546749</v>
      </c>
      <c r="D32" s="294">
        <v>0.16830269383166341</v>
      </c>
      <c r="E32" s="294">
        <v>0.15473190277851012</v>
      </c>
      <c r="F32" s="294">
        <v>-1.7364083249773279E-3</v>
      </c>
    </row>
    <row r="33" spans="1:14" customFormat="1" thickBot="1">
      <c r="A33" s="287">
        <v>43616</v>
      </c>
      <c r="B33" s="294">
        <v>8.7640718767924009E-2</v>
      </c>
      <c r="C33" s="294">
        <v>0.17629015999278308</v>
      </c>
      <c r="D33" s="294">
        <v>0.16314535722045553</v>
      </c>
      <c r="E33" s="294">
        <v>0.15294416296610569</v>
      </c>
      <c r="F33" s="294">
        <v>-1.7278404462764759E-3</v>
      </c>
    </row>
    <row r="34" spans="1:14" customFormat="1" thickBot="1">
      <c r="A34" s="287">
        <v>43646</v>
      </c>
      <c r="B34" s="294">
        <v>8.500565530413362E-2</v>
      </c>
      <c r="C34" s="294">
        <v>0.170874368844673</v>
      </c>
      <c r="D34" s="294">
        <v>0.16003030871189505</v>
      </c>
      <c r="E34" s="294">
        <v>0.14257156673772831</v>
      </c>
      <c r="F34" s="294">
        <v>-5.5901850202829499E-3</v>
      </c>
    </row>
    <row r="35" spans="1:14" customFormat="1" thickBot="1">
      <c r="A35" s="287">
        <v>43677</v>
      </c>
      <c r="B35" s="294">
        <v>7.3034948152363999E-2</v>
      </c>
      <c r="C35" s="294">
        <v>0.16501450654073468</v>
      </c>
      <c r="D35" s="294">
        <v>0.16061997826458607</v>
      </c>
      <c r="E35" s="294">
        <v>0.14357241248919639</v>
      </c>
      <c r="F35" s="294">
        <v>-1.1742954227462784E-3</v>
      </c>
    </row>
    <row r="36" spans="1:14" customFormat="1" thickBot="1">
      <c r="A36" s="287">
        <v>43708</v>
      </c>
      <c r="B36" s="294">
        <v>7.4683869929789815E-2</v>
      </c>
      <c r="C36" s="294">
        <v>0.18143598245303583</v>
      </c>
      <c r="D36" s="294">
        <v>0.16359380468043994</v>
      </c>
      <c r="E36" s="294">
        <v>0.14065056330721859</v>
      </c>
      <c r="F36" s="294">
        <v>1.3693523534966924E-2</v>
      </c>
    </row>
    <row r="37" spans="1:14" customFormat="1" thickBot="1">
      <c r="A37" s="287">
        <v>43738</v>
      </c>
      <c r="B37" s="294">
        <v>8.1265528822743516E-2</v>
      </c>
      <c r="C37" s="294">
        <v>0.18260164007720148</v>
      </c>
      <c r="D37" s="294">
        <v>0.16302670914566342</v>
      </c>
      <c r="E37" s="294">
        <v>0.13682036983454782</v>
      </c>
      <c r="F37" s="294">
        <v>1.8170985999404213E-2</v>
      </c>
    </row>
    <row r="38" spans="1:14" customFormat="1" thickBot="1">
      <c r="A38" s="287">
        <v>43769</v>
      </c>
      <c r="B38" s="294">
        <v>9.6103915676520879E-2</v>
      </c>
      <c r="C38" s="294">
        <v>0.16772659323794636</v>
      </c>
      <c r="D38" s="294">
        <v>0.15326351109630787</v>
      </c>
      <c r="E38" s="294">
        <v>0.12030863205272468</v>
      </c>
      <c r="F38" s="294">
        <v>2.9637046307884794E-2</v>
      </c>
    </row>
    <row r="39" spans="1:14" customFormat="1" thickBot="1">
      <c r="A39" s="287">
        <v>43799</v>
      </c>
      <c r="B39" s="294">
        <v>4.817998243653987E-2</v>
      </c>
      <c r="C39" s="294">
        <v>0.17103250870402387</v>
      </c>
      <c r="D39" s="294">
        <v>0.15129815452048834</v>
      </c>
      <c r="E39" s="294">
        <v>0.10170176091388128</v>
      </c>
      <c r="F39" s="294">
        <v>3.0304557019422199E-2</v>
      </c>
    </row>
    <row r="40" spans="1:14" customFormat="1" thickBot="1">
      <c r="A40" s="287">
        <v>43830</v>
      </c>
      <c r="B40" s="294">
        <v>4.2404409475006455E-2</v>
      </c>
      <c r="C40" s="294">
        <v>0.1641890037508007</v>
      </c>
      <c r="D40" s="294">
        <v>0.15983338465271446</v>
      </c>
      <c r="E40" s="294">
        <v>9.7395356682148382E-2</v>
      </c>
      <c r="F40" s="294">
        <v>2.0271288620949495E-2</v>
      </c>
    </row>
    <row r="41" spans="1:14" customFormat="1" thickBot="1">
      <c r="A41" s="287">
        <v>43861</v>
      </c>
      <c r="B41" s="294">
        <v>4.4472219303009819E-2</v>
      </c>
      <c r="C41" s="294">
        <v>0.16234690673087004</v>
      </c>
      <c r="D41" s="294">
        <v>0.16147433053689864</v>
      </c>
      <c r="E41" s="294">
        <v>9.5925170406487847E-2</v>
      </c>
      <c r="F41" s="294">
        <v>1.6898708635996889E-2</v>
      </c>
    </row>
    <row r="42" spans="1:14" customFormat="1" thickBot="1">
      <c r="A42" s="287">
        <v>43890</v>
      </c>
      <c r="B42" s="294">
        <v>4.3403364752574225E-2</v>
      </c>
      <c r="C42" s="294">
        <v>0.14779272611119332</v>
      </c>
      <c r="D42" s="294">
        <v>0.16537063907551275</v>
      </c>
      <c r="E42" s="294">
        <v>9.2021031612331106E-2</v>
      </c>
      <c r="F42" s="294">
        <v>8.6713919469161155E-3</v>
      </c>
    </row>
    <row r="43" spans="1:14" customFormat="1" thickBot="1">
      <c r="A43" s="287">
        <v>43921</v>
      </c>
      <c r="B43" s="294">
        <v>3.7685081942736787E-2</v>
      </c>
      <c r="C43" s="294">
        <v>0.11802261169710637</v>
      </c>
      <c r="D43" s="294">
        <v>0.15809495357580094</v>
      </c>
      <c r="E43" s="294">
        <v>6.4198887902950696E-2</v>
      </c>
      <c r="F43" s="294">
        <v>5.6040007036412464E-3</v>
      </c>
      <c r="H43" s="358" t="s">
        <v>365</v>
      </c>
      <c r="I43" s="358"/>
      <c r="J43" s="358"/>
      <c r="K43" s="358"/>
      <c r="L43" s="358"/>
      <c r="M43" s="358"/>
      <c r="N43" s="358"/>
    </row>
    <row r="44" spans="1:14" customFormat="1" thickBot="1">
      <c r="A44" s="287">
        <v>43951</v>
      </c>
      <c r="B44" s="294">
        <v>1.5064534195886825E-2</v>
      </c>
      <c r="C44" s="294">
        <v>8.5965798934787285E-2</v>
      </c>
      <c r="D44" s="294">
        <v>0.12373595622129363</v>
      </c>
      <c r="E44" s="294">
        <v>2.4631156647703323E-2</v>
      </c>
      <c r="F44" s="294">
        <v>-3.1505708265961128E-2</v>
      </c>
      <c r="H44" s="358"/>
      <c r="I44" s="358"/>
      <c r="J44" s="358"/>
      <c r="K44" s="358"/>
      <c r="L44" s="358"/>
      <c r="M44" s="358"/>
      <c r="N44" s="358"/>
    </row>
    <row r="45" spans="1:14" customFormat="1" thickBot="1">
      <c r="A45" s="287">
        <v>43982</v>
      </c>
      <c r="B45" s="294">
        <v>3.7361352051658914E-2</v>
      </c>
      <c r="C45" s="294">
        <v>8.2717560204605745E-2</v>
      </c>
      <c r="D45" s="294">
        <v>8.8088011933453059E-2</v>
      </c>
      <c r="E45" s="294">
        <v>1.0402622824241092E-2</v>
      </c>
      <c r="F45" s="294">
        <v>-4.9922112602922765E-2</v>
      </c>
      <c r="H45" s="358"/>
      <c r="I45" s="358"/>
      <c r="J45" s="358"/>
      <c r="K45" s="358"/>
      <c r="L45" s="358"/>
      <c r="M45" s="358"/>
      <c r="N45" s="358"/>
    </row>
    <row r="46" spans="1:14" customFormat="1" thickBot="1">
      <c r="A46" s="287">
        <v>44012</v>
      </c>
      <c r="B46" s="294">
        <v>4.3789013732834059E-2</v>
      </c>
      <c r="C46" s="294">
        <v>7.8993868093394148E-2</v>
      </c>
      <c r="D46" s="294">
        <v>6.5093717106845084E-2</v>
      </c>
      <c r="E46" s="294">
        <v>1.0428992539649018E-2</v>
      </c>
      <c r="F46" s="294">
        <v>-4.7584697278742344E-2</v>
      </c>
    </row>
    <row r="125" ht="15"/>
    <row r="126" ht="15"/>
    <row r="127" ht="15"/>
    <row r="128" ht="15"/>
    <row r="129" ht="15"/>
    <row r="130" ht="15"/>
    <row r="131" ht="15"/>
    <row r="132" ht="15"/>
    <row r="133" ht="15"/>
    <row r="134" ht="15"/>
    <row r="135" ht="15"/>
    <row r="136" ht="15"/>
    <row r="137" ht="15"/>
    <row r="138" ht="15"/>
    <row r="139" ht="15"/>
    <row r="140" ht="15"/>
    <row r="141" ht="15"/>
    <row r="142" ht="15"/>
    <row r="143" ht="15"/>
    <row r="144" ht="15"/>
    <row r="145" ht="15"/>
    <row r="146" ht="15"/>
    <row r="147" ht="15"/>
    <row r="148" ht="15"/>
    <row r="149" ht="15"/>
    <row r="150" ht="15"/>
    <row r="151" ht="15"/>
    <row r="152" ht="15"/>
    <row r="153" ht="15"/>
    <row r="154" ht="15"/>
    <row r="155" ht="15"/>
    <row r="156" ht="15"/>
  </sheetData>
  <mergeCells count="1">
    <mergeCell ref="H43:N45"/>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dimension ref="A1:I69"/>
  <sheetViews>
    <sheetView showGridLines="0" zoomScale="85" zoomScaleNormal="85" workbookViewId="0"/>
  </sheetViews>
  <sheetFormatPr baseColWidth="10" defaultColWidth="10.85546875" defaultRowHeight="16.5"/>
  <cols>
    <col min="1" max="1" width="11.28515625" style="227" customWidth="1"/>
    <col min="2" max="2" width="14.85546875" style="6" customWidth="1"/>
    <col min="3" max="3" width="10.85546875" style="6" customWidth="1"/>
    <col min="4" max="16384" width="10.85546875" style="6"/>
  </cols>
  <sheetData>
    <row r="1" spans="1:6">
      <c r="A1" s="201"/>
    </row>
    <row r="2" spans="1:6" ht="18.75">
      <c r="A2" s="259" t="s">
        <v>331</v>
      </c>
    </row>
    <row r="3" spans="1:6">
      <c r="A3" s="257" t="s">
        <v>368</v>
      </c>
    </row>
    <row r="4" spans="1:6">
      <c r="A4" s="228" t="s">
        <v>135</v>
      </c>
      <c r="B4" s="209" t="s">
        <v>137</v>
      </c>
      <c r="C4" s="209" t="s">
        <v>138</v>
      </c>
      <c r="D4" s="209" t="s">
        <v>27</v>
      </c>
    </row>
    <row r="5" spans="1:6">
      <c r="A5" s="255">
        <v>42035</v>
      </c>
      <c r="B5" s="75">
        <v>880.76608699999997</v>
      </c>
      <c r="C5" s="75">
        <v>0</v>
      </c>
      <c r="D5" s="76">
        <f>+C5+B5</f>
        <v>880.76608699999997</v>
      </c>
    </row>
    <row r="6" spans="1:6">
      <c r="A6" s="255">
        <v>42063</v>
      </c>
      <c r="B6" s="75">
        <v>881.00474399999996</v>
      </c>
      <c r="C6" s="75">
        <v>0</v>
      </c>
      <c r="D6" s="76">
        <f t="shared" ref="D6:D69" si="0">+C6+B6</f>
        <v>881.00474399999996</v>
      </c>
    </row>
    <row r="7" spans="1:6">
      <c r="A7" s="255">
        <v>42094</v>
      </c>
      <c r="B7" s="75">
        <v>712.38454400000001</v>
      </c>
      <c r="C7" s="75">
        <v>324.86498699999999</v>
      </c>
      <c r="D7" s="76">
        <f t="shared" si="0"/>
        <v>1037.2495309999999</v>
      </c>
    </row>
    <row r="8" spans="1:6">
      <c r="A8" s="255">
        <v>42124</v>
      </c>
      <c r="B8" s="75">
        <v>581.38814100000002</v>
      </c>
      <c r="C8" s="75">
        <v>300.20475900000002</v>
      </c>
      <c r="D8" s="76">
        <f t="shared" si="0"/>
        <v>881.5929000000001</v>
      </c>
    </row>
    <row r="9" spans="1:6">
      <c r="A9" s="255">
        <v>42155</v>
      </c>
      <c r="B9" s="75">
        <v>581.55860399999995</v>
      </c>
      <c r="C9" s="75">
        <v>300.45886400000001</v>
      </c>
      <c r="D9" s="76">
        <f t="shared" si="0"/>
        <v>882.01746800000001</v>
      </c>
    </row>
    <row r="10" spans="1:6">
      <c r="A10" s="255">
        <v>42185</v>
      </c>
      <c r="B10" s="75">
        <v>380</v>
      </c>
      <c r="C10" s="75">
        <v>201.65004300000001</v>
      </c>
      <c r="D10" s="76">
        <f t="shared" si="0"/>
        <v>581.65004299999998</v>
      </c>
    </row>
    <row r="11" spans="1:6">
      <c r="A11" s="255">
        <v>42216</v>
      </c>
      <c r="B11" s="75">
        <v>380</v>
      </c>
      <c r="C11" s="75">
        <v>101.72939599999999</v>
      </c>
      <c r="D11" s="76">
        <f t="shared" si="0"/>
        <v>481.72939600000001</v>
      </c>
    </row>
    <row r="12" spans="1:6">
      <c r="A12" s="255">
        <v>42247</v>
      </c>
      <c r="B12" s="75">
        <v>380</v>
      </c>
      <c r="C12" s="75">
        <v>101.816965</v>
      </c>
      <c r="D12" s="76">
        <f t="shared" si="0"/>
        <v>481.81696499999998</v>
      </c>
    </row>
    <row r="13" spans="1:6">
      <c r="A13" s="255">
        <v>42277</v>
      </c>
      <c r="B13" s="75">
        <v>380</v>
      </c>
      <c r="C13" s="75">
        <v>101.901771</v>
      </c>
      <c r="D13" s="76">
        <f t="shared" si="0"/>
        <v>481.901771</v>
      </c>
    </row>
    <row r="14" spans="1:6">
      <c r="A14" s="255">
        <v>42308</v>
      </c>
      <c r="B14" s="75">
        <v>380</v>
      </c>
      <c r="C14" s="75">
        <v>401.901771</v>
      </c>
      <c r="D14" s="76">
        <f t="shared" si="0"/>
        <v>781.90177100000005</v>
      </c>
    </row>
    <row r="15" spans="1:6">
      <c r="A15" s="255">
        <v>42338</v>
      </c>
      <c r="B15" s="75">
        <v>680</v>
      </c>
      <c r="C15" s="75">
        <v>402.29616900000002</v>
      </c>
      <c r="D15" s="76">
        <f t="shared" si="0"/>
        <v>1082.296169</v>
      </c>
    </row>
    <row r="16" spans="1:6">
      <c r="A16" s="255">
        <v>42369</v>
      </c>
      <c r="B16" s="75">
        <v>810.131484</v>
      </c>
      <c r="C16" s="75">
        <v>484.11484000000002</v>
      </c>
      <c r="D16" s="76">
        <f t="shared" si="0"/>
        <v>1294.246324</v>
      </c>
      <c r="E16" s="76"/>
      <c r="F16" s="76"/>
    </row>
    <row r="17" spans="1:4">
      <c r="A17" s="255">
        <v>42400</v>
      </c>
      <c r="B17" s="75">
        <v>1160.4479040000001</v>
      </c>
      <c r="C17" s="75">
        <v>701.78650700000003</v>
      </c>
      <c r="D17" s="76">
        <f t="shared" si="0"/>
        <v>1862.2344110000001</v>
      </c>
    </row>
    <row r="18" spans="1:4">
      <c r="A18" s="255">
        <v>42429</v>
      </c>
      <c r="B18" s="75">
        <v>1416.1067909999999</v>
      </c>
      <c r="C18" s="75">
        <v>637.06353000000001</v>
      </c>
      <c r="D18" s="76">
        <f t="shared" si="0"/>
        <v>2053.1703210000001</v>
      </c>
    </row>
    <row r="19" spans="1:4">
      <c r="A19" s="255">
        <v>42460</v>
      </c>
      <c r="B19" s="75">
        <v>1775.322486</v>
      </c>
      <c r="C19" s="75">
        <v>675.55867000000001</v>
      </c>
      <c r="D19" s="76">
        <f t="shared" si="0"/>
        <v>2450.8811559999999</v>
      </c>
    </row>
    <row r="20" spans="1:4">
      <c r="A20" s="255">
        <v>42490</v>
      </c>
      <c r="B20" s="75">
        <v>877.00865199999998</v>
      </c>
      <c r="C20" s="75">
        <v>1617.7255259999999</v>
      </c>
      <c r="D20" s="76">
        <f t="shared" si="0"/>
        <v>2494.7341779999997</v>
      </c>
    </row>
    <row r="21" spans="1:4">
      <c r="A21" s="255">
        <v>42521</v>
      </c>
      <c r="B21" s="75">
        <v>977.27709500000003</v>
      </c>
      <c r="C21" s="75">
        <v>1647.8684720000001</v>
      </c>
      <c r="D21" s="76">
        <f t="shared" si="0"/>
        <v>2625.145567</v>
      </c>
    </row>
    <row r="22" spans="1:4">
      <c r="A22" s="255">
        <v>42551</v>
      </c>
      <c r="B22" s="75">
        <v>1170.8119919999999</v>
      </c>
      <c r="C22" s="75">
        <v>1654.7722670000001</v>
      </c>
      <c r="D22" s="76">
        <f t="shared" si="0"/>
        <v>2825.5842590000002</v>
      </c>
    </row>
    <row r="23" spans="1:4">
      <c r="A23" s="255">
        <v>42582</v>
      </c>
      <c r="B23" s="75">
        <v>1171.25999</v>
      </c>
      <c r="C23" s="75">
        <v>1658.107614</v>
      </c>
      <c r="D23" s="76">
        <f t="shared" si="0"/>
        <v>2829.367604</v>
      </c>
    </row>
    <row r="24" spans="1:4">
      <c r="A24" s="255">
        <v>42613</v>
      </c>
      <c r="B24" s="75">
        <v>1437.0794800000001</v>
      </c>
      <c r="C24" s="75">
        <v>2145.7596050000002</v>
      </c>
      <c r="D24" s="76">
        <f t="shared" si="0"/>
        <v>3582.8390850000005</v>
      </c>
    </row>
    <row r="25" spans="1:4">
      <c r="A25" s="255">
        <v>42643</v>
      </c>
      <c r="B25" s="75">
        <v>659.11915599999998</v>
      </c>
      <c r="C25" s="75">
        <v>3376.2014340000001</v>
      </c>
      <c r="D25" s="76">
        <f t="shared" si="0"/>
        <v>4035.3205900000003</v>
      </c>
    </row>
    <row r="26" spans="1:4">
      <c r="A26" s="255">
        <v>42674</v>
      </c>
      <c r="B26" s="75">
        <v>859.53524100000004</v>
      </c>
      <c r="C26" s="75">
        <v>3335.7288469999999</v>
      </c>
      <c r="D26" s="76">
        <f t="shared" si="0"/>
        <v>4195.2640879999999</v>
      </c>
    </row>
    <row r="27" spans="1:4">
      <c r="A27" s="255">
        <v>42704</v>
      </c>
      <c r="B27" s="75">
        <v>860.030259</v>
      </c>
      <c r="C27" s="75">
        <v>3387.3752570000001</v>
      </c>
      <c r="D27" s="76">
        <f t="shared" si="0"/>
        <v>4247.4055159999998</v>
      </c>
    </row>
    <row r="28" spans="1:4">
      <c r="A28" s="255">
        <v>42735</v>
      </c>
      <c r="B28" s="75">
        <v>860.54221500000006</v>
      </c>
      <c r="C28" s="75">
        <v>3428.6115599999998</v>
      </c>
      <c r="D28" s="76">
        <f t="shared" si="0"/>
        <v>4289.1537749999998</v>
      </c>
    </row>
    <row r="29" spans="1:4">
      <c r="A29" s="255">
        <v>42766</v>
      </c>
      <c r="B29" s="75">
        <v>1411.009767</v>
      </c>
      <c r="C29" s="75">
        <v>3445.5473320000001</v>
      </c>
      <c r="D29" s="76">
        <f t="shared" si="0"/>
        <v>4856.5570989999997</v>
      </c>
    </row>
    <row r="30" spans="1:4" ht="14.25" customHeight="1">
      <c r="A30" s="255">
        <v>42794</v>
      </c>
      <c r="B30" s="75">
        <v>3874.5481279999999</v>
      </c>
      <c r="C30" s="75">
        <v>1393.6776749999999</v>
      </c>
      <c r="D30" s="76">
        <f t="shared" si="0"/>
        <v>5268.2258029999994</v>
      </c>
    </row>
    <row r="31" spans="1:4">
      <c r="A31" s="255">
        <v>42825</v>
      </c>
      <c r="B31" s="75">
        <v>4955.0975570000001</v>
      </c>
      <c r="C31" s="75">
        <v>822.06919100000005</v>
      </c>
      <c r="D31" s="76">
        <f t="shared" si="0"/>
        <v>5777.1667479999996</v>
      </c>
    </row>
    <row r="32" spans="1:4">
      <c r="A32" s="255">
        <v>42855</v>
      </c>
      <c r="B32" s="75">
        <v>5149.5846860000001</v>
      </c>
      <c r="C32" s="75">
        <v>663.96214899999995</v>
      </c>
      <c r="D32" s="76">
        <f t="shared" si="0"/>
        <v>5813.5468350000001</v>
      </c>
    </row>
    <row r="33" spans="1:9">
      <c r="A33" s="255">
        <v>42886</v>
      </c>
      <c r="B33" s="75">
        <v>3556.7434469999998</v>
      </c>
      <c r="C33" s="75">
        <v>147.36434</v>
      </c>
      <c r="D33" s="76">
        <f t="shared" si="0"/>
        <v>3704.1077869999999</v>
      </c>
      <c r="E33" s="76"/>
    </row>
    <row r="34" spans="1:9">
      <c r="A34" s="255">
        <v>42916</v>
      </c>
      <c r="B34" s="75">
        <v>3556.7434480000002</v>
      </c>
      <c r="C34" s="75">
        <v>103.144639</v>
      </c>
      <c r="D34" s="76">
        <f t="shared" si="0"/>
        <v>3659.8880870000003</v>
      </c>
    </row>
    <row r="35" spans="1:9">
      <c r="A35" s="255">
        <v>42947</v>
      </c>
      <c r="B35" s="75">
        <v>3556.7434480000002</v>
      </c>
      <c r="C35" s="75">
        <v>48.899887</v>
      </c>
      <c r="D35" s="76">
        <f t="shared" si="0"/>
        <v>3605.6433350000002</v>
      </c>
    </row>
    <row r="36" spans="1:9">
      <c r="A36" s="255">
        <v>42978</v>
      </c>
      <c r="B36" s="75">
        <v>3556.7434480000002</v>
      </c>
      <c r="C36" s="75">
        <v>48.899887</v>
      </c>
      <c r="D36" s="76">
        <f t="shared" si="0"/>
        <v>3605.6433350000002</v>
      </c>
    </row>
    <row r="37" spans="1:9">
      <c r="A37" s="255">
        <v>43008</v>
      </c>
      <c r="B37" s="75">
        <v>3541.9775909999998</v>
      </c>
      <c r="C37" s="75">
        <v>67.986485000000002</v>
      </c>
      <c r="D37" s="76">
        <f t="shared" si="0"/>
        <v>3609.9640759999997</v>
      </c>
      <c r="I37" s="204" t="s">
        <v>376</v>
      </c>
    </row>
    <row r="38" spans="1:9">
      <c r="A38" s="255">
        <v>43039</v>
      </c>
      <c r="B38" s="75">
        <v>2891.9775909999998</v>
      </c>
      <c r="C38" s="75">
        <v>168.915616</v>
      </c>
      <c r="D38" s="76">
        <f t="shared" si="0"/>
        <v>3060.8932070000001</v>
      </c>
      <c r="I38" s="138" t="s">
        <v>263</v>
      </c>
    </row>
    <row r="39" spans="1:9">
      <c r="A39" s="255">
        <v>43069</v>
      </c>
      <c r="B39" s="75">
        <v>2891.9775909999998</v>
      </c>
      <c r="C39" s="75">
        <v>168.915616</v>
      </c>
      <c r="D39" s="76">
        <f t="shared" si="0"/>
        <v>3060.8932070000001</v>
      </c>
    </row>
    <row r="40" spans="1:9">
      <c r="A40" s="255">
        <v>43100</v>
      </c>
      <c r="B40" s="75">
        <v>2891.9775909999998</v>
      </c>
      <c r="C40" s="75">
        <v>98.855652000000006</v>
      </c>
      <c r="D40" s="76">
        <f t="shared" si="0"/>
        <v>2990.833243</v>
      </c>
    </row>
    <row r="41" spans="1:9">
      <c r="A41" s="255">
        <v>43131</v>
      </c>
      <c r="B41" s="75">
        <v>2891.9775909999998</v>
      </c>
      <c r="C41" s="75">
        <v>88.628578000000005</v>
      </c>
      <c r="D41" s="76">
        <f t="shared" si="0"/>
        <v>2980.6061689999997</v>
      </c>
    </row>
    <row r="42" spans="1:9">
      <c r="A42" s="255">
        <v>43159</v>
      </c>
      <c r="B42" s="75">
        <v>2891.9775909999998</v>
      </c>
      <c r="C42" s="75">
        <v>52.071269000000001</v>
      </c>
      <c r="D42" s="76">
        <f t="shared" si="0"/>
        <v>2944.0488599999999</v>
      </c>
    </row>
    <row r="43" spans="1:9">
      <c r="A43" s="255">
        <v>43190</v>
      </c>
      <c r="B43" s="75">
        <v>2891.9775909999998</v>
      </c>
      <c r="C43" s="75">
        <v>63.463889999999999</v>
      </c>
      <c r="D43" s="76">
        <f t="shared" si="0"/>
        <v>2955.4414809999998</v>
      </c>
    </row>
    <row r="44" spans="1:9">
      <c r="A44" s="255">
        <v>43220</v>
      </c>
      <c r="B44" s="75">
        <v>2891.9775909999998</v>
      </c>
      <c r="C44" s="75">
        <v>63.345770999999999</v>
      </c>
      <c r="D44" s="76">
        <f t="shared" si="0"/>
        <v>2955.3233619999996</v>
      </c>
    </row>
    <row r="45" spans="1:9">
      <c r="A45" s="255">
        <v>43251</v>
      </c>
      <c r="B45" s="75">
        <v>2891.9775909999998</v>
      </c>
      <c r="C45" s="75">
        <v>60.376702000000002</v>
      </c>
      <c r="D45" s="76">
        <f t="shared" si="0"/>
        <v>2952.3542929999999</v>
      </c>
    </row>
    <row r="46" spans="1:9">
      <c r="A46" s="255">
        <v>43281</v>
      </c>
      <c r="B46" s="75">
        <v>2891.9775909999998</v>
      </c>
      <c r="C46" s="75">
        <v>60.376702000000002</v>
      </c>
      <c r="D46" s="76">
        <f t="shared" si="0"/>
        <v>2952.3542929999999</v>
      </c>
    </row>
    <row r="47" spans="1:9">
      <c r="A47" s="255">
        <v>43312</v>
      </c>
      <c r="B47" s="75">
        <v>2891.9775909999998</v>
      </c>
      <c r="C47" s="75">
        <v>60.376702000000002</v>
      </c>
      <c r="D47" s="76">
        <f t="shared" si="0"/>
        <v>2952.3542929999999</v>
      </c>
    </row>
    <row r="48" spans="1:9">
      <c r="A48" s="255">
        <v>43343</v>
      </c>
      <c r="B48" s="75">
        <v>2891.9775909999998</v>
      </c>
      <c r="C48" s="75">
        <v>60.362419000000003</v>
      </c>
      <c r="D48" s="76">
        <f t="shared" si="0"/>
        <v>2952.3400099999999</v>
      </c>
    </row>
    <row r="49" spans="1:4">
      <c r="A49" s="255">
        <v>43373</v>
      </c>
      <c r="B49" s="75">
        <v>2891.9775909999998</v>
      </c>
      <c r="C49" s="75">
        <v>60.019295999999997</v>
      </c>
      <c r="D49" s="76">
        <f t="shared" si="0"/>
        <v>2951.9968869999998</v>
      </c>
    </row>
    <row r="50" spans="1:4">
      <c r="A50" s="255">
        <v>43404</v>
      </c>
      <c r="B50" s="75">
        <v>2891.9775909999998</v>
      </c>
      <c r="C50" s="75">
        <v>11.973969</v>
      </c>
      <c r="D50" s="76">
        <f t="shared" si="0"/>
        <v>2903.95156</v>
      </c>
    </row>
    <row r="51" spans="1:4">
      <c r="A51" s="255">
        <v>43434</v>
      </c>
      <c r="B51" s="75">
        <v>2891.9775909999998</v>
      </c>
      <c r="C51" s="75">
        <v>0.99320299999999995</v>
      </c>
      <c r="D51" s="76">
        <f t="shared" si="0"/>
        <v>2892.9707939999998</v>
      </c>
    </row>
    <row r="52" spans="1:4">
      <c r="A52" s="255">
        <v>43465</v>
      </c>
      <c r="B52" s="75">
        <v>2891.9775909999998</v>
      </c>
      <c r="C52" s="75">
        <v>0.99320299999999995</v>
      </c>
      <c r="D52" s="76">
        <f t="shared" si="0"/>
        <v>2892.9707939999998</v>
      </c>
    </row>
    <row r="53" spans="1:4">
      <c r="A53" s="255">
        <v>43496</v>
      </c>
      <c r="B53" s="75">
        <v>2891.9775909999998</v>
      </c>
      <c r="C53" s="75">
        <v>0.99320299999999995</v>
      </c>
      <c r="D53" s="76">
        <f t="shared" si="0"/>
        <v>2892.9707939999998</v>
      </c>
    </row>
    <row r="54" spans="1:4">
      <c r="A54" s="255">
        <v>43524</v>
      </c>
      <c r="B54" s="75">
        <v>2891.9775909999998</v>
      </c>
      <c r="C54" s="75">
        <v>0.99320299999999995</v>
      </c>
      <c r="D54" s="76">
        <f t="shared" si="0"/>
        <v>2892.9707939999998</v>
      </c>
    </row>
    <row r="55" spans="1:4">
      <c r="A55" s="255">
        <v>43555</v>
      </c>
      <c r="B55" s="75">
        <v>2891.9775909999998</v>
      </c>
      <c r="C55" s="75">
        <v>0</v>
      </c>
      <c r="D55" s="76">
        <f t="shared" si="0"/>
        <v>2891.9775909999998</v>
      </c>
    </row>
    <row r="56" spans="1:4">
      <c r="A56" s="255">
        <v>43585</v>
      </c>
      <c r="B56" s="75">
        <v>2891.9775909999998</v>
      </c>
      <c r="C56" s="75">
        <v>0</v>
      </c>
      <c r="D56" s="76">
        <f t="shared" si="0"/>
        <v>2891.9775909999998</v>
      </c>
    </row>
    <row r="57" spans="1:4">
      <c r="A57" s="255">
        <v>43616</v>
      </c>
      <c r="B57" s="75">
        <v>2891.9775909999998</v>
      </c>
      <c r="C57" s="75">
        <v>0</v>
      </c>
      <c r="D57" s="76">
        <f t="shared" si="0"/>
        <v>2891.9775909999998</v>
      </c>
    </row>
    <row r="58" spans="1:4">
      <c r="A58" s="255">
        <v>43646</v>
      </c>
      <c r="B58" s="75">
        <v>2891.9775909999998</v>
      </c>
      <c r="C58" s="75">
        <v>0</v>
      </c>
      <c r="D58" s="76">
        <f t="shared" si="0"/>
        <v>2891.9775909999998</v>
      </c>
    </row>
    <row r="59" spans="1:4">
      <c r="A59" s="255">
        <v>43677</v>
      </c>
      <c r="B59" s="75">
        <v>2891.9775909999998</v>
      </c>
      <c r="C59" s="75">
        <v>0</v>
      </c>
      <c r="D59" s="76">
        <f t="shared" si="0"/>
        <v>2891.9775909999998</v>
      </c>
    </row>
    <row r="60" spans="1:4">
      <c r="A60" s="255">
        <v>43708</v>
      </c>
      <c r="B60" s="75">
        <v>2891.9775909999998</v>
      </c>
      <c r="C60" s="75">
        <v>0</v>
      </c>
      <c r="D60" s="76">
        <f t="shared" si="0"/>
        <v>2891.9775909999998</v>
      </c>
    </row>
    <row r="61" spans="1:4">
      <c r="A61" s="255">
        <v>43738</v>
      </c>
      <c r="B61" s="75">
        <v>2891.9775909999998</v>
      </c>
      <c r="C61" s="75">
        <v>0</v>
      </c>
      <c r="D61" s="76">
        <f t="shared" si="0"/>
        <v>2891.9775909999998</v>
      </c>
    </row>
    <row r="62" spans="1:4">
      <c r="A62" s="255">
        <v>43769</v>
      </c>
      <c r="B62" s="75">
        <v>2891.9775909999998</v>
      </c>
      <c r="C62" s="75">
        <v>0</v>
      </c>
      <c r="D62" s="76">
        <f t="shared" si="0"/>
        <v>2891.9775909999998</v>
      </c>
    </row>
    <row r="63" spans="1:4">
      <c r="A63" s="255">
        <v>43799</v>
      </c>
      <c r="B63" s="75">
        <v>2891.9775909999998</v>
      </c>
      <c r="C63" s="75">
        <v>0</v>
      </c>
      <c r="D63" s="76">
        <f t="shared" si="0"/>
        <v>2891.9775909999998</v>
      </c>
    </row>
    <row r="64" spans="1:4">
      <c r="A64" s="255">
        <v>43830</v>
      </c>
      <c r="B64" s="75">
        <v>2891.9775909999998</v>
      </c>
      <c r="C64" s="75">
        <v>0</v>
      </c>
      <c r="D64" s="76">
        <f t="shared" si="0"/>
        <v>2891.9775909999998</v>
      </c>
    </row>
    <row r="65" spans="1:4">
      <c r="A65" s="255">
        <v>43861</v>
      </c>
      <c r="B65" s="75">
        <v>2891.9775909999998</v>
      </c>
      <c r="C65" s="75">
        <v>0</v>
      </c>
      <c r="D65" s="76">
        <f t="shared" si="0"/>
        <v>2891.9775909999998</v>
      </c>
    </row>
    <row r="66" spans="1:4">
      <c r="A66" s="255">
        <v>43890</v>
      </c>
      <c r="B66" s="75">
        <v>2891.9775909999998</v>
      </c>
      <c r="C66" s="75">
        <v>0</v>
      </c>
      <c r="D66" s="76">
        <f t="shared" si="0"/>
        <v>2891.9775909999998</v>
      </c>
    </row>
    <row r="67" spans="1:4">
      <c r="A67" s="255">
        <v>43921</v>
      </c>
      <c r="B67" s="75">
        <v>2891.9775909999998</v>
      </c>
      <c r="C67" s="75">
        <v>0</v>
      </c>
      <c r="D67" s="76">
        <f t="shared" si="0"/>
        <v>2891.9775909999998</v>
      </c>
    </row>
    <row r="68" spans="1:4">
      <c r="A68" s="255">
        <v>43951</v>
      </c>
      <c r="B68" s="75">
        <v>2891.9775909999998</v>
      </c>
      <c r="C68" s="75">
        <v>0</v>
      </c>
      <c r="D68" s="76">
        <f t="shared" si="0"/>
        <v>2891.9775909999998</v>
      </c>
    </row>
    <row r="69" spans="1:4">
      <c r="A69" s="255">
        <v>43982</v>
      </c>
      <c r="B69" s="75">
        <v>2891.9775909999998</v>
      </c>
      <c r="C69" s="75">
        <v>0</v>
      </c>
      <c r="D69" s="76">
        <f t="shared" si="0"/>
        <v>2891.9775909999998</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dimension ref="A1:F12"/>
  <sheetViews>
    <sheetView showGridLines="0" workbookViewId="0"/>
  </sheetViews>
  <sheetFormatPr baseColWidth="10" defaultColWidth="10.85546875" defaultRowHeight="16.5"/>
  <cols>
    <col min="1" max="1" width="16.85546875" style="6" bestFit="1" customWidth="1"/>
    <col min="2" max="2" width="14.42578125" style="6" bestFit="1" customWidth="1"/>
    <col min="3" max="16384" width="10.85546875" style="6"/>
  </cols>
  <sheetData>
    <row r="1" spans="1:6">
      <c r="A1" s="134"/>
    </row>
    <row r="2" spans="1:6">
      <c r="A2" s="234" t="s">
        <v>382</v>
      </c>
    </row>
    <row r="3" spans="1:6" ht="17.25" thickBot="1">
      <c r="A3" s="234" t="s">
        <v>368</v>
      </c>
    </row>
    <row r="4" spans="1:6" ht="18" thickTop="1" thickBot="1">
      <c r="A4" s="232" t="s">
        <v>273</v>
      </c>
      <c r="B4" s="233" t="s">
        <v>274</v>
      </c>
    </row>
    <row r="5" spans="1:6" ht="17.25" thickTop="1">
      <c r="A5" s="230" t="s">
        <v>275</v>
      </c>
      <c r="B5" s="164">
        <v>2113.9786031099998</v>
      </c>
      <c r="C5" s="163"/>
      <c r="F5" s="204" t="s">
        <v>375</v>
      </c>
    </row>
    <row r="6" spans="1:6">
      <c r="A6" s="231" t="s">
        <v>276</v>
      </c>
      <c r="B6" s="165">
        <v>1995.8861107100001</v>
      </c>
      <c r="C6" s="163"/>
      <c r="F6" s="6" t="s">
        <v>263</v>
      </c>
    </row>
    <row r="7" spans="1:6">
      <c r="A7" s="231" t="s">
        <v>159</v>
      </c>
      <c r="B7" s="165">
        <v>3961.7930089800002</v>
      </c>
      <c r="C7" s="163"/>
    </row>
    <row r="8" spans="1:6">
      <c r="A8" s="231" t="s">
        <v>277</v>
      </c>
      <c r="B8" s="165">
        <v>175</v>
      </c>
      <c r="C8" s="163"/>
    </row>
    <row r="9" spans="1:6">
      <c r="A9" s="231" t="s">
        <v>160</v>
      </c>
      <c r="B9" s="165">
        <v>268.38095240000001</v>
      </c>
      <c r="C9" s="163"/>
    </row>
    <row r="10" spans="1:6" ht="17.25" thickBot="1">
      <c r="A10" s="230" t="s">
        <v>161</v>
      </c>
      <c r="B10" s="164">
        <v>582.76490120000005</v>
      </c>
      <c r="C10" s="163"/>
    </row>
    <row r="11" spans="1:6" ht="18" thickTop="1" thickBot="1">
      <c r="A11" s="232" t="s">
        <v>278</v>
      </c>
      <c r="B11" s="235">
        <f>SUM(B5:B10)</f>
        <v>9097.8035763999997</v>
      </c>
    </row>
    <row r="12" spans="1:6" ht="17.25" thickTop="1"/>
  </sheetData>
  <pageMargins left="0.7" right="0.7" top="0.75" bottom="0.75" header="0.3" footer="0.3"/>
  <pageSetup paperSize="9" orientation="portrait" horizontalDpi="4294967293" verticalDpi="4294967293" r:id="rId1"/>
  <drawing r:id="rId2"/>
</worksheet>
</file>

<file path=xl/worksheets/sheet15.xml><?xml version="1.0" encoding="utf-8"?>
<worksheet xmlns="http://schemas.openxmlformats.org/spreadsheetml/2006/main" xmlns:r="http://schemas.openxmlformats.org/officeDocument/2006/relationships">
  <dimension ref="A1:G18"/>
  <sheetViews>
    <sheetView showGridLines="0" workbookViewId="0"/>
  </sheetViews>
  <sheetFormatPr baseColWidth="10" defaultColWidth="10.85546875" defaultRowHeight="16.5"/>
  <cols>
    <col min="1" max="1" width="10.85546875" style="6"/>
    <col min="2" max="2" width="19" style="6" bestFit="1" customWidth="1"/>
    <col min="3" max="3" width="19" style="6" customWidth="1"/>
    <col min="4" max="5" width="10.85546875" style="6"/>
    <col min="6" max="6" width="24.28515625" style="6" bestFit="1" customWidth="1"/>
    <col min="7" max="7" width="19.28515625" style="6" bestFit="1" customWidth="1"/>
    <col min="8" max="8" width="10.85546875" style="6"/>
    <col min="9" max="9" width="12.5703125" style="6" bestFit="1" customWidth="1"/>
    <col min="10" max="10" width="21.5703125" style="6" bestFit="1" customWidth="1"/>
    <col min="11" max="16384" width="10.85546875" style="6"/>
  </cols>
  <sheetData>
    <row r="1" spans="1:7">
      <c r="A1" s="134"/>
    </row>
    <row r="2" spans="1:7">
      <c r="A2" s="234" t="s">
        <v>383</v>
      </c>
    </row>
    <row r="3" spans="1:7" ht="17.25" thickBot="1">
      <c r="A3" s="234" t="s">
        <v>368</v>
      </c>
    </row>
    <row r="4" spans="1:7" ht="17.25" thickTop="1">
      <c r="A4" s="236" t="s">
        <v>0</v>
      </c>
      <c r="B4" s="237" t="s">
        <v>279</v>
      </c>
      <c r="C4" s="237" t="s">
        <v>280</v>
      </c>
    </row>
    <row r="5" spans="1:7">
      <c r="A5" s="240">
        <v>2009</v>
      </c>
      <c r="B5" s="241">
        <v>520</v>
      </c>
      <c r="C5" s="241">
        <v>520</v>
      </c>
    </row>
    <row r="6" spans="1:7">
      <c r="A6" s="240">
        <v>2010</v>
      </c>
      <c r="B6" s="241">
        <v>525.5</v>
      </c>
      <c r="C6" s="241">
        <v>879.91666662</v>
      </c>
      <c r="F6" s="16" t="s">
        <v>281</v>
      </c>
    </row>
    <row r="7" spans="1:7">
      <c r="A7" s="240">
        <v>2011</v>
      </c>
      <c r="B7" s="241">
        <v>905.75</v>
      </c>
      <c r="C7" s="241">
        <v>1053.9787221300001</v>
      </c>
      <c r="G7" s="6" t="s">
        <v>263</v>
      </c>
    </row>
    <row r="8" spans="1:7">
      <c r="A8" s="240">
        <v>2012</v>
      </c>
      <c r="B8" s="241">
        <v>1538.08812702</v>
      </c>
      <c r="C8" s="241">
        <v>2051.3711063400001</v>
      </c>
    </row>
    <row r="9" spans="1:7">
      <c r="A9" s="240">
        <v>2013</v>
      </c>
      <c r="B9" s="241">
        <v>980.57423199000004</v>
      </c>
      <c r="C9" s="241">
        <v>2679.4408868999999</v>
      </c>
    </row>
    <row r="10" spans="1:7">
      <c r="A10" s="240">
        <v>2014</v>
      </c>
      <c r="B10" s="241">
        <v>620</v>
      </c>
      <c r="C10" s="241">
        <v>2484.0620928799999</v>
      </c>
    </row>
    <row r="11" spans="1:7">
      <c r="A11" s="240">
        <v>2015</v>
      </c>
      <c r="B11" s="241">
        <v>1147</v>
      </c>
      <c r="C11" s="241">
        <v>2123.2331445300001</v>
      </c>
    </row>
    <row r="12" spans="1:7">
      <c r="A12" s="240">
        <v>2016</v>
      </c>
      <c r="B12" s="241">
        <v>811.49585185000001</v>
      </c>
      <c r="C12" s="241">
        <v>2050.7164028100001</v>
      </c>
    </row>
    <row r="13" spans="1:7">
      <c r="A13" s="240">
        <v>2017</v>
      </c>
      <c r="B13" s="241">
        <v>674.69536554000013</v>
      </c>
      <c r="C13" s="241">
        <v>2022.2650238499998</v>
      </c>
    </row>
    <row r="14" spans="1:7">
      <c r="A14" s="240">
        <v>2018</v>
      </c>
      <c r="B14" s="241">
        <v>1024.7</v>
      </c>
      <c r="C14" s="241">
        <v>1967.91671935</v>
      </c>
    </row>
    <row r="15" spans="1:7">
      <c r="A15" s="240">
        <v>2019</v>
      </c>
      <c r="B15" s="241">
        <v>350</v>
      </c>
      <c r="C15" s="241">
        <v>1484.25094145</v>
      </c>
    </row>
    <row r="16" spans="1:7">
      <c r="A16" s="240" t="s">
        <v>226</v>
      </c>
      <c r="B16" s="241"/>
      <c r="C16" s="241">
        <v>1321.824296</v>
      </c>
    </row>
    <row r="17" spans="1:3" ht="17.25" thickBot="1">
      <c r="A17" s="238" t="s">
        <v>136</v>
      </c>
      <c r="B17" s="239">
        <f>SUM(B5:B16)</f>
        <v>9097.8035763999997</v>
      </c>
      <c r="C17" s="239"/>
    </row>
    <row r="18" spans="1:3" ht="17.25" thickTop="1"/>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dimension ref="A1:G88"/>
  <sheetViews>
    <sheetView showGridLines="0" workbookViewId="0"/>
  </sheetViews>
  <sheetFormatPr baseColWidth="10" defaultColWidth="10.85546875" defaultRowHeight="16.5"/>
  <cols>
    <col min="1" max="1" width="12.28515625" style="6" customWidth="1"/>
    <col min="2" max="16384" width="10.85546875" style="6"/>
  </cols>
  <sheetData>
    <row r="1" spans="1:7">
      <c r="A1" s="134"/>
    </row>
    <row r="2" spans="1:7">
      <c r="A2" s="234" t="s">
        <v>335</v>
      </c>
    </row>
    <row r="3" spans="1:7">
      <c r="A3" s="260" t="s">
        <v>367</v>
      </c>
      <c r="C3" s="134"/>
    </row>
    <row r="4" spans="1:7" ht="44.25" customHeight="1">
      <c r="A4" s="249" t="s">
        <v>70</v>
      </c>
      <c r="B4" s="248" t="s">
        <v>139</v>
      </c>
      <c r="C4" s="248" t="s">
        <v>140</v>
      </c>
      <c r="D4" s="248" t="s">
        <v>141</v>
      </c>
    </row>
    <row r="5" spans="1:7">
      <c r="A5" s="255">
        <v>33970</v>
      </c>
      <c r="B5" s="166">
        <v>46.89</v>
      </c>
      <c r="C5" s="166">
        <v>36.89</v>
      </c>
      <c r="D5" s="167">
        <v>49</v>
      </c>
    </row>
    <row r="6" spans="1:7">
      <c r="A6" s="255">
        <v>34001</v>
      </c>
      <c r="B6" s="166">
        <v>33.869999999999997</v>
      </c>
      <c r="C6" s="166">
        <v>23.87</v>
      </c>
      <c r="D6" s="167">
        <v>46.89</v>
      </c>
    </row>
    <row r="7" spans="1:7">
      <c r="A7" s="255">
        <v>34029</v>
      </c>
      <c r="B7" s="168">
        <v>31.13</v>
      </c>
      <c r="C7" s="168">
        <v>21.13</v>
      </c>
      <c r="D7" s="167">
        <v>33.869999999999997</v>
      </c>
    </row>
    <row r="8" spans="1:7">
      <c r="A8" s="255">
        <v>34060</v>
      </c>
      <c r="B8" s="168">
        <v>36.33</v>
      </c>
      <c r="C8" s="168">
        <v>26.33</v>
      </c>
      <c r="D8" s="167">
        <v>31.13</v>
      </c>
    </row>
    <row r="9" spans="1:7">
      <c r="A9" s="255">
        <v>34090</v>
      </c>
      <c r="B9" s="168">
        <v>53.76</v>
      </c>
      <c r="C9" s="168">
        <v>39.94</v>
      </c>
      <c r="D9" s="167">
        <v>36.33</v>
      </c>
    </row>
    <row r="10" spans="1:7">
      <c r="A10" s="255">
        <v>34121</v>
      </c>
      <c r="B10" s="168">
        <v>58.83</v>
      </c>
      <c r="C10" s="168">
        <v>45.72</v>
      </c>
      <c r="D10" s="167">
        <v>53.76</v>
      </c>
      <c r="F10" s="16" t="s">
        <v>372</v>
      </c>
    </row>
    <row r="11" spans="1:7">
      <c r="A11" s="255">
        <v>34151</v>
      </c>
      <c r="B11" s="168">
        <v>54.06</v>
      </c>
      <c r="C11" s="168">
        <v>40.72</v>
      </c>
      <c r="D11" s="167">
        <v>58.83</v>
      </c>
      <c r="G11" s="105" t="s">
        <v>282</v>
      </c>
    </row>
    <row r="12" spans="1:7">
      <c r="A12" s="255">
        <v>34182</v>
      </c>
      <c r="B12" s="168">
        <v>52.47</v>
      </c>
      <c r="C12" s="168">
        <v>39.74</v>
      </c>
      <c r="D12" s="167">
        <v>54.06</v>
      </c>
      <c r="G12" s="6" t="s">
        <v>283</v>
      </c>
    </row>
    <row r="13" spans="1:7">
      <c r="A13" s="255">
        <v>34213</v>
      </c>
      <c r="B13" s="168">
        <v>41.64</v>
      </c>
      <c r="C13" s="168">
        <v>33.700000000000003</v>
      </c>
      <c r="D13" s="167">
        <v>52.47</v>
      </c>
    </row>
    <row r="14" spans="1:7">
      <c r="A14" s="255">
        <v>34243</v>
      </c>
      <c r="B14" s="168">
        <v>35.25</v>
      </c>
      <c r="C14" s="168">
        <v>27.1</v>
      </c>
      <c r="D14" s="167">
        <v>41.64</v>
      </c>
    </row>
    <row r="15" spans="1:7">
      <c r="A15" s="255">
        <v>34274</v>
      </c>
      <c r="B15" s="168">
        <v>33.57</v>
      </c>
      <c r="C15" s="168">
        <v>23.12</v>
      </c>
      <c r="D15" s="167">
        <v>35.25</v>
      </c>
    </row>
    <row r="16" spans="1:7">
      <c r="A16" s="255">
        <v>34304</v>
      </c>
      <c r="B16" s="168">
        <v>36.03</v>
      </c>
      <c r="C16" s="168">
        <v>29.58</v>
      </c>
      <c r="D16" s="167">
        <v>33.57</v>
      </c>
    </row>
    <row r="17" spans="1:4">
      <c r="A17" s="255">
        <v>34335</v>
      </c>
      <c r="B17" s="168">
        <v>46.11</v>
      </c>
      <c r="C17" s="168">
        <v>35.130000000000003</v>
      </c>
      <c r="D17" s="168">
        <v>36.03</v>
      </c>
    </row>
    <row r="18" spans="1:4">
      <c r="A18" s="255">
        <v>34366</v>
      </c>
      <c r="B18" s="168">
        <v>49.27</v>
      </c>
      <c r="C18" s="168">
        <v>40.54</v>
      </c>
      <c r="D18" s="168">
        <v>46.11</v>
      </c>
    </row>
    <row r="19" spans="1:4">
      <c r="A19" s="255">
        <v>34394</v>
      </c>
      <c r="B19" s="168">
        <v>35.979999999999997</v>
      </c>
      <c r="C19" s="168">
        <v>28.01</v>
      </c>
      <c r="D19" s="168">
        <v>49.27</v>
      </c>
    </row>
    <row r="20" spans="1:4">
      <c r="A20" s="255">
        <v>34425</v>
      </c>
      <c r="B20" s="168">
        <v>35.75</v>
      </c>
      <c r="C20" s="168">
        <v>27.26</v>
      </c>
      <c r="D20" s="168">
        <v>35.979999999999997</v>
      </c>
    </row>
    <row r="21" spans="1:4">
      <c r="A21" s="255">
        <v>34455</v>
      </c>
      <c r="B21" s="168">
        <v>40.15</v>
      </c>
      <c r="C21" s="168">
        <v>32.31</v>
      </c>
      <c r="D21" s="168">
        <v>35.75</v>
      </c>
    </row>
    <row r="22" spans="1:4">
      <c r="A22" s="255">
        <v>34486</v>
      </c>
      <c r="B22" s="168">
        <v>43.2</v>
      </c>
      <c r="C22" s="168">
        <v>34.17</v>
      </c>
      <c r="D22" s="168">
        <v>40.15</v>
      </c>
    </row>
    <row r="23" spans="1:4">
      <c r="A23" s="255">
        <v>34516</v>
      </c>
      <c r="B23" s="169">
        <v>45.61</v>
      </c>
      <c r="C23" s="168">
        <v>37.700000000000003</v>
      </c>
      <c r="D23" s="168">
        <v>43.2</v>
      </c>
    </row>
    <row r="24" spans="1:4">
      <c r="A24" s="255">
        <v>34547</v>
      </c>
      <c r="B24" s="169">
        <v>44.73</v>
      </c>
      <c r="C24" s="168">
        <v>35.159999999999997</v>
      </c>
      <c r="D24" s="168">
        <v>45.61</v>
      </c>
    </row>
    <row r="25" spans="1:4">
      <c r="A25" s="255">
        <v>34578</v>
      </c>
      <c r="B25" s="168">
        <v>42.36</v>
      </c>
      <c r="C25" s="168">
        <v>35.340000000000003</v>
      </c>
      <c r="D25" s="168">
        <v>44.73</v>
      </c>
    </row>
    <row r="26" spans="1:4">
      <c r="A26" s="255">
        <v>34608</v>
      </c>
      <c r="B26" s="168">
        <v>44.39</v>
      </c>
      <c r="C26" s="168">
        <v>35.4</v>
      </c>
      <c r="D26" s="168">
        <v>42.36</v>
      </c>
    </row>
    <row r="27" spans="1:4">
      <c r="A27" s="255">
        <v>34639</v>
      </c>
      <c r="B27" s="168">
        <v>44.88</v>
      </c>
      <c r="C27" s="168">
        <v>36.53</v>
      </c>
      <c r="D27" s="168">
        <v>44.39</v>
      </c>
    </row>
    <row r="28" spans="1:4">
      <c r="A28" s="255">
        <v>34669</v>
      </c>
      <c r="B28" s="168">
        <v>48.89</v>
      </c>
      <c r="C28" s="168">
        <v>41.58</v>
      </c>
      <c r="D28" s="168">
        <v>44.88</v>
      </c>
    </row>
    <row r="29" spans="1:4">
      <c r="A29" s="255">
        <v>34700</v>
      </c>
      <c r="B29" s="168">
        <v>48.59</v>
      </c>
      <c r="C29" s="168">
        <v>37.68</v>
      </c>
      <c r="D29" s="168">
        <v>59.92</v>
      </c>
    </row>
    <row r="30" spans="1:4">
      <c r="A30" s="255">
        <v>34731</v>
      </c>
      <c r="B30" s="168">
        <v>71.099999999999994</v>
      </c>
      <c r="C30" s="168">
        <v>65.599999999999994</v>
      </c>
      <c r="D30" s="168">
        <v>48.59</v>
      </c>
    </row>
    <row r="31" spans="1:4">
      <c r="A31" s="255">
        <v>34759</v>
      </c>
      <c r="B31" s="168">
        <v>70.59</v>
      </c>
      <c r="C31" s="168">
        <v>57.76</v>
      </c>
      <c r="D31" s="168">
        <v>71.099999999999994</v>
      </c>
    </row>
    <row r="32" spans="1:4">
      <c r="A32" s="255">
        <v>34790</v>
      </c>
      <c r="B32" s="168">
        <v>59.11</v>
      </c>
      <c r="C32" s="168">
        <v>44.62</v>
      </c>
      <c r="D32" s="168">
        <v>70.59</v>
      </c>
    </row>
    <row r="33" spans="1:4">
      <c r="A33" s="255">
        <v>34820</v>
      </c>
      <c r="B33" s="168">
        <v>52.21</v>
      </c>
      <c r="C33" s="168">
        <v>39.840000000000003</v>
      </c>
      <c r="D33" s="168">
        <v>59.11</v>
      </c>
    </row>
    <row r="34" spans="1:4">
      <c r="A34" s="255">
        <v>34851</v>
      </c>
      <c r="B34" s="168">
        <v>50.71</v>
      </c>
      <c r="C34" s="168">
        <v>37.869999999999997</v>
      </c>
      <c r="D34" s="168">
        <v>52.21</v>
      </c>
    </row>
    <row r="35" spans="1:4">
      <c r="A35" s="255">
        <v>34881</v>
      </c>
      <c r="B35" s="168">
        <v>47.9</v>
      </c>
      <c r="C35" s="168">
        <v>38.46</v>
      </c>
      <c r="D35" s="168">
        <v>50.71</v>
      </c>
    </row>
    <row r="36" spans="1:4">
      <c r="A36" s="255">
        <v>34912</v>
      </c>
      <c r="B36" s="168">
        <v>49.61</v>
      </c>
      <c r="C36" s="168">
        <v>40.659999999999997</v>
      </c>
      <c r="D36" s="168">
        <v>47.9</v>
      </c>
    </row>
    <row r="37" spans="1:4">
      <c r="A37" s="255">
        <v>34943</v>
      </c>
      <c r="B37" s="168">
        <v>52.73</v>
      </c>
      <c r="C37" s="168">
        <v>42.27</v>
      </c>
      <c r="D37" s="168">
        <v>49.61</v>
      </c>
    </row>
    <row r="38" spans="1:4">
      <c r="A38" s="255">
        <v>34973</v>
      </c>
      <c r="B38" s="168">
        <v>55.7</v>
      </c>
      <c r="C38" s="168">
        <v>43.34</v>
      </c>
      <c r="D38" s="168">
        <v>52.73</v>
      </c>
    </row>
    <row r="39" spans="1:4">
      <c r="A39" s="255">
        <v>35004</v>
      </c>
      <c r="B39" s="168">
        <v>59.41</v>
      </c>
      <c r="C39" s="168">
        <v>46.95</v>
      </c>
      <c r="D39" s="168">
        <v>55.7</v>
      </c>
    </row>
    <row r="40" spans="1:4">
      <c r="A40" s="255">
        <v>35034</v>
      </c>
      <c r="B40" s="168">
        <v>59.92</v>
      </c>
      <c r="C40" s="168">
        <v>47.72</v>
      </c>
      <c r="D40" s="168">
        <v>59.41</v>
      </c>
    </row>
    <row r="41" spans="1:4">
      <c r="A41" s="255">
        <v>35065</v>
      </c>
      <c r="B41" s="168">
        <v>62.47</v>
      </c>
      <c r="C41" s="168">
        <v>51.75</v>
      </c>
      <c r="D41" s="168">
        <v>45.96</v>
      </c>
    </row>
    <row r="42" spans="1:4">
      <c r="A42" s="255">
        <v>35096</v>
      </c>
      <c r="B42" s="168">
        <v>62.83</v>
      </c>
      <c r="C42" s="168">
        <v>51.57</v>
      </c>
      <c r="D42" s="168">
        <v>62.47</v>
      </c>
    </row>
    <row r="43" spans="1:4">
      <c r="A43" s="255">
        <v>35125</v>
      </c>
      <c r="B43" s="168">
        <v>58.47</v>
      </c>
      <c r="C43" s="168">
        <v>44.14</v>
      </c>
      <c r="D43" s="168">
        <v>62.83</v>
      </c>
    </row>
    <row r="44" spans="1:4">
      <c r="A44" s="255">
        <v>35156</v>
      </c>
      <c r="B44" s="168">
        <v>58.12</v>
      </c>
      <c r="C44" s="168">
        <v>43.25</v>
      </c>
      <c r="D44" s="168">
        <v>58.47</v>
      </c>
    </row>
    <row r="45" spans="1:4">
      <c r="A45" s="255">
        <v>35186</v>
      </c>
      <c r="B45" s="168">
        <v>58.96</v>
      </c>
      <c r="C45" s="168">
        <v>45.96</v>
      </c>
      <c r="D45" s="168">
        <v>58.12</v>
      </c>
    </row>
    <row r="46" spans="1:4">
      <c r="A46" s="255">
        <v>35217</v>
      </c>
      <c r="B46" s="168">
        <v>60.37</v>
      </c>
      <c r="C46" s="168">
        <v>49.28</v>
      </c>
      <c r="D46" s="168">
        <v>58.96</v>
      </c>
    </row>
    <row r="47" spans="1:4">
      <c r="A47" s="255">
        <v>35247</v>
      </c>
      <c r="B47" s="168">
        <v>61.57</v>
      </c>
      <c r="C47" s="168">
        <v>49.27</v>
      </c>
      <c r="D47" s="168">
        <v>60.37</v>
      </c>
    </row>
    <row r="48" spans="1:4">
      <c r="A48" s="255">
        <v>35278</v>
      </c>
      <c r="B48" s="168">
        <v>59.5</v>
      </c>
      <c r="C48" s="168">
        <v>47.01</v>
      </c>
      <c r="D48" s="168">
        <v>61.57</v>
      </c>
    </row>
    <row r="49" spans="1:4">
      <c r="A49" s="255">
        <v>35309</v>
      </c>
      <c r="B49" s="168">
        <v>52.19</v>
      </c>
      <c r="C49" s="168">
        <v>35.21</v>
      </c>
      <c r="D49" s="168">
        <v>59.5</v>
      </c>
    </row>
    <row r="50" spans="1:4">
      <c r="A50" s="255">
        <v>35339</v>
      </c>
      <c r="B50" s="168">
        <v>48.58</v>
      </c>
      <c r="C50" s="168">
        <v>32.29</v>
      </c>
      <c r="D50" s="168">
        <v>52.19</v>
      </c>
    </row>
    <row r="51" spans="1:4">
      <c r="A51" s="255">
        <v>35370</v>
      </c>
      <c r="B51" s="168">
        <v>46.38</v>
      </c>
      <c r="C51" s="168">
        <v>32.69</v>
      </c>
      <c r="D51" s="168">
        <v>48.58</v>
      </c>
    </row>
    <row r="52" spans="1:4">
      <c r="A52" s="255">
        <v>35400</v>
      </c>
      <c r="B52" s="168">
        <v>45.96</v>
      </c>
      <c r="C52" s="168">
        <v>33.68</v>
      </c>
      <c r="D52" s="168">
        <v>46.38</v>
      </c>
    </row>
    <row r="53" spans="1:4">
      <c r="A53" s="255">
        <v>35431</v>
      </c>
      <c r="B53" s="168">
        <v>46.4</v>
      </c>
      <c r="C53" s="168">
        <v>33.22</v>
      </c>
      <c r="D53" s="168">
        <v>39.020000000000003</v>
      </c>
    </row>
    <row r="54" spans="1:4">
      <c r="A54" s="255">
        <v>35462</v>
      </c>
      <c r="B54" s="168">
        <v>46.55</v>
      </c>
      <c r="C54" s="168">
        <v>31.28</v>
      </c>
      <c r="D54" s="168">
        <v>46.4</v>
      </c>
    </row>
    <row r="55" spans="1:4">
      <c r="A55" s="255">
        <v>35490</v>
      </c>
      <c r="B55" s="168">
        <v>46.8</v>
      </c>
      <c r="C55" s="168">
        <v>31.97</v>
      </c>
      <c r="D55" s="168">
        <v>46.55</v>
      </c>
    </row>
    <row r="56" spans="1:4">
      <c r="A56" s="255">
        <v>35521</v>
      </c>
      <c r="B56" s="168">
        <v>45.8</v>
      </c>
      <c r="C56" s="168">
        <v>30</v>
      </c>
      <c r="D56" s="168">
        <v>46.8</v>
      </c>
    </row>
    <row r="57" spans="1:4">
      <c r="A57" s="255">
        <v>35551</v>
      </c>
      <c r="B57" s="168">
        <v>45</v>
      </c>
      <c r="C57" s="168">
        <v>29.88</v>
      </c>
      <c r="D57" s="168">
        <v>45.8</v>
      </c>
    </row>
    <row r="58" spans="1:4">
      <c r="A58" s="255">
        <v>35582</v>
      </c>
      <c r="B58" s="168">
        <v>44.74</v>
      </c>
      <c r="C58" s="168">
        <v>27.97</v>
      </c>
      <c r="D58" s="168">
        <v>45</v>
      </c>
    </row>
    <row r="59" spans="1:4">
      <c r="A59" s="255">
        <v>35612</v>
      </c>
      <c r="B59" s="168">
        <v>40.96</v>
      </c>
      <c r="C59" s="168">
        <v>26.27</v>
      </c>
      <c r="D59" s="168">
        <v>44.74</v>
      </c>
    </row>
    <row r="60" spans="1:4">
      <c r="A60" s="255">
        <v>35643</v>
      </c>
      <c r="B60" s="168">
        <v>39.65</v>
      </c>
      <c r="C60" s="168">
        <v>27.25</v>
      </c>
      <c r="D60" s="168">
        <v>40.96</v>
      </c>
    </row>
    <row r="61" spans="1:4">
      <c r="A61" s="255">
        <v>35674</v>
      </c>
      <c r="B61" s="168">
        <v>37.409999999999997</v>
      </c>
      <c r="C61" s="168">
        <v>29.51</v>
      </c>
      <c r="D61" s="168">
        <v>39.65</v>
      </c>
    </row>
    <row r="62" spans="1:4">
      <c r="A62" s="255">
        <v>35704</v>
      </c>
      <c r="B62" s="168">
        <v>41.1</v>
      </c>
      <c r="C62" s="168">
        <v>29.67</v>
      </c>
      <c r="D62" s="168">
        <v>37.409999999999997</v>
      </c>
    </row>
    <row r="63" spans="1:4">
      <c r="A63" s="255">
        <v>35735</v>
      </c>
      <c r="B63" s="168">
        <v>37.46</v>
      </c>
      <c r="C63" s="168">
        <v>29.43</v>
      </c>
      <c r="D63" s="168">
        <v>41.1</v>
      </c>
    </row>
    <row r="64" spans="1:4">
      <c r="A64" s="255">
        <v>35765</v>
      </c>
      <c r="B64" s="168">
        <v>39.020000000000003</v>
      </c>
      <c r="C64" s="168">
        <v>31.53</v>
      </c>
      <c r="D64" s="168">
        <v>37.46</v>
      </c>
    </row>
    <row r="65" spans="1:4">
      <c r="A65" s="255">
        <v>35796</v>
      </c>
      <c r="B65" s="168">
        <v>38.74</v>
      </c>
      <c r="C65" s="168">
        <v>33.200000000000003</v>
      </c>
      <c r="D65" s="168">
        <v>39.020000000000003</v>
      </c>
    </row>
    <row r="66" spans="1:4">
      <c r="A66" s="255">
        <v>35827</v>
      </c>
      <c r="B66" s="168">
        <v>40.770000000000003</v>
      </c>
      <c r="C66" s="168">
        <v>34.06</v>
      </c>
      <c r="D66" s="168">
        <v>38.74</v>
      </c>
    </row>
    <row r="67" spans="1:4">
      <c r="A67" s="255">
        <v>35855</v>
      </c>
      <c r="B67" s="168">
        <v>42.03</v>
      </c>
      <c r="C67" s="168">
        <v>34.78</v>
      </c>
      <c r="D67" s="168">
        <v>40.770000000000003</v>
      </c>
    </row>
    <row r="68" spans="1:4">
      <c r="A68" s="255">
        <v>35886</v>
      </c>
      <c r="B68" s="168">
        <v>43.72</v>
      </c>
      <c r="C68" s="168">
        <v>36.840000000000003</v>
      </c>
      <c r="D68" s="168">
        <v>42.03</v>
      </c>
    </row>
    <row r="69" spans="1:4">
      <c r="A69" s="255">
        <v>35916</v>
      </c>
      <c r="B69" s="168">
        <v>44.13</v>
      </c>
      <c r="C69" s="168">
        <v>39.840000000000003</v>
      </c>
      <c r="D69" s="168">
        <v>43.72</v>
      </c>
    </row>
    <row r="70" spans="1:4">
      <c r="A70" s="255">
        <v>35947</v>
      </c>
      <c r="B70" s="168">
        <v>48.57</v>
      </c>
      <c r="C70" s="168">
        <v>40.83</v>
      </c>
      <c r="D70" s="168">
        <v>44.13</v>
      </c>
    </row>
    <row r="71" spans="1:4">
      <c r="A71" s="255">
        <v>35977</v>
      </c>
      <c r="B71" s="168">
        <v>51.95</v>
      </c>
      <c r="C71" s="168">
        <v>43.08</v>
      </c>
      <c r="D71" s="168">
        <v>48.57</v>
      </c>
    </row>
    <row r="72" spans="1:4">
      <c r="A72" s="255">
        <v>36008</v>
      </c>
      <c r="B72" s="168">
        <v>52.97</v>
      </c>
      <c r="C72" s="168">
        <v>43.44</v>
      </c>
      <c r="D72" s="168">
        <v>51.95</v>
      </c>
    </row>
    <row r="73" spans="1:4">
      <c r="A73" s="255">
        <v>36039</v>
      </c>
      <c r="B73" s="168">
        <v>54.29</v>
      </c>
      <c r="C73" s="168">
        <v>43.94</v>
      </c>
      <c r="D73" s="168">
        <v>52.97</v>
      </c>
    </row>
    <row r="74" spans="1:4">
      <c r="A74" s="255">
        <v>36069</v>
      </c>
      <c r="B74" s="168">
        <v>58.45</v>
      </c>
      <c r="C74" s="168">
        <v>46.3</v>
      </c>
      <c r="D74" s="168">
        <v>54.29</v>
      </c>
    </row>
    <row r="75" spans="1:4">
      <c r="A75" s="255">
        <v>36100</v>
      </c>
      <c r="B75" s="168">
        <v>61.84</v>
      </c>
      <c r="C75" s="168">
        <v>49.96</v>
      </c>
      <c r="D75" s="168">
        <v>58.45</v>
      </c>
    </row>
    <row r="76" spans="1:4">
      <c r="A76" s="255">
        <v>36130</v>
      </c>
      <c r="B76" s="168">
        <v>61.14</v>
      </c>
      <c r="C76" s="168">
        <v>49.06</v>
      </c>
      <c r="D76" s="168">
        <v>61.84</v>
      </c>
    </row>
    <row r="77" spans="1:4">
      <c r="A77" s="255">
        <v>36161</v>
      </c>
      <c r="B77" s="168">
        <v>63.54</v>
      </c>
      <c r="C77" s="168">
        <v>50.77</v>
      </c>
      <c r="D77" s="168">
        <v>61.14</v>
      </c>
    </row>
    <row r="78" spans="1:4">
      <c r="A78" s="255">
        <v>36192</v>
      </c>
      <c r="B78" s="168">
        <v>66.010000000000005</v>
      </c>
      <c r="C78" s="168">
        <v>54.86</v>
      </c>
      <c r="D78" s="168">
        <v>63.54</v>
      </c>
    </row>
    <row r="79" spans="1:4">
      <c r="A79" s="255">
        <v>36220</v>
      </c>
      <c r="B79" s="168">
        <v>62.13</v>
      </c>
      <c r="C79" s="168">
        <v>50.72</v>
      </c>
      <c r="D79" s="168">
        <v>66.010000000000005</v>
      </c>
    </row>
    <row r="80" spans="1:4">
      <c r="A80" s="255">
        <v>36251</v>
      </c>
      <c r="B80" s="168">
        <v>66.69</v>
      </c>
      <c r="C80" s="168">
        <v>49.91</v>
      </c>
      <c r="D80" s="168">
        <v>62.13</v>
      </c>
    </row>
    <row r="81" spans="1:4">
      <c r="A81" s="255">
        <v>36281</v>
      </c>
      <c r="B81" s="168">
        <v>68.59</v>
      </c>
      <c r="C81" s="168">
        <v>49.27</v>
      </c>
      <c r="D81" s="168">
        <v>66.69</v>
      </c>
    </row>
    <row r="82" spans="1:4">
      <c r="A82" s="255">
        <v>36312</v>
      </c>
      <c r="B82" s="168">
        <v>64.739999999999995</v>
      </c>
      <c r="C82" s="168">
        <v>47.36</v>
      </c>
      <c r="D82" s="168">
        <v>68.59</v>
      </c>
    </row>
    <row r="83" spans="1:4">
      <c r="A83" s="255">
        <v>36342</v>
      </c>
      <c r="B83" s="168">
        <v>63.49</v>
      </c>
      <c r="C83" s="168">
        <v>50.14</v>
      </c>
      <c r="D83" s="168">
        <v>64.739999999999995</v>
      </c>
    </row>
    <row r="84" spans="1:4">
      <c r="A84" s="255">
        <v>36373</v>
      </c>
      <c r="B84" s="168">
        <v>63.03</v>
      </c>
      <c r="C84" s="168">
        <v>47.75</v>
      </c>
      <c r="D84" s="168">
        <v>63.49</v>
      </c>
    </row>
    <row r="85" spans="1:4">
      <c r="A85" s="255">
        <v>36404</v>
      </c>
      <c r="B85" s="168">
        <v>66.8</v>
      </c>
      <c r="C85" s="168">
        <v>44.96</v>
      </c>
      <c r="D85" s="168">
        <v>63.03</v>
      </c>
    </row>
    <row r="86" spans="1:4">
      <c r="A86" s="255">
        <v>36434</v>
      </c>
      <c r="B86" s="168">
        <v>60.93</v>
      </c>
      <c r="C86" s="168">
        <v>43.71</v>
      </c>
      <c r="D86" s="168">
        <v>66.8</v>
      </c>
    </row>
    <row r="87" spans="1:4">
      <c r="A87" s="255">
        <v>36465</v>
      </c>
      <c r="B87" s="168">
        <v>64.38</v>
      </c>
      <c r="C87" s="168">
        <v>43.89</v>
      </c>
      <c r="D87" s="168">
        <v>60.93</v>
      </c>
    </row>
    <row r="88" spans="1:4">
      <c r="A88" s="255">
        <v>36495</v>
      </c>
      <c r="B88" s="168">
        <v>72.63</v>
      </c>
      <c r="C88" s="168">
        <v>46.9</v>
      </c>
      <c r="D88" s="168">
        <v>64.38</v>
      </c>
    </row>
  </sheetData>
  <pageMargins left="0.7" right="0.7" top="0.75" bottom="0.75" header="0.3" footer="0.3"/>
  <pageSetup orientation="portrait" horizontalDpi="4294967295" verticalDpi="4294967295" r:id="rId1"/>
  <drawing r:id="rId2"/>
</worksheet>
</file>

<file path=xl/worksheets/sheet17.xml><?xml version="1.0" encoding="utf-8"?>
<worksheet xmlns="http://schemas.openxmlformats.org/spreadsheetml/2006/main" xmlns:r="http://schemas.openxmlformats.org/officeDocument/2006/relationships">
  <dimension ref="A1:M245"/>
  <sheetViews>
    <sheetView showGridLines="0" workbookViewId="0">
      <pane xSplit="1" ySplit="2" topLeftCell="B207" activePane="bottomRight" state="frozen"/>
      <selection pane="topRight" activeCell="B1" sqref="B1"/>
      <selection pane="bottomLeft" activeCell="A2" sqref="A2"/>
      <selection pane="bottomRight" activeCell="G1" sqref="G1"/>
    </sheetView>
  </sheetViews>
  <sheetFormatPr baseColWidth="10" defaultColWidth="10.85546875" defaultRowHeight="16.5"/>
  <cols>
    <col min="1" max="16384" width="10.85546875" style="6"/>
  </cols>
  <sheetData>
    <row r="1" spans="1:5">
      <c r="A1" s="134"/>
    </row>
    <row r="2" spans="1:5" ht="25.5">
      <c r="A2" s="250" t="s">
        <v>135</v>
      </c>
      <c r="B2" s="250" t="s">
        <v>139</v>
      </c>
      <c r="C2" s="77" t="s">
        <v>140</v>
      </c>
      <c r="D2" s="77" t="s">
        <v>141</v>
      </c>
      <c r="E2" s="77" t="s">
        <v>142</v>
      </c>
    </row>
    <row r="3" spans="1:5">
      <c r="A3" s="255">
        <v>36617</v>
      </c>
      <c r="B3" s="78">
        <v>16.309999999999999</v>
      </c>
      <c r="C3" s="78">
        <v>8.7899999999999991</v>
      </c>
      <c r="D3" s="78">
        <v>15.87</v>
      </c>
      <c r="E3" s="78">
        <v>24</v>
      </c>
    </row>
    <row r="4" spans="1:5">
      <c r="A4" s="255">
        <v>36647</v>
      </c>
      <c r="B4" s="79">
        <v>14.19</v>
      </c>
      <c r="C4" s="80">
        <v>8.76</v>
      </c>
      <c r="D4" s="79">
        <v>16.309999999999999</v>
      </c>
      <c r="E4" s="80">
        <v>22</v>
      </c>
    </row>
    <row r="5" spans="1:5">
      <c r="A5" s="255">
        <v>36678</v>
      </c>
      <c r="B5" s="78">
        <v>15.37</v>
      </c>
      <c r="C5" s="78">
        <v>7.92</v>
      </c>
      <c r="D5" s="78">
        <v>14.19</v>
      </c>
      <c r="E5" s="78">
        <v>20</v>
      </c>
    </row>
    <row r="6" spans="1:5">
      <c r="A6" s="255">
        <v>36708</v>
      </c>
      <c r="B6" s="79">
        <v>15.75</v>
      </c>
      <c r="C6" s="80">
        <v>7.54</v>
      </c>
      <c r="D6" s="79">
        <v>15.37</v>
      </c>
      <c r="E6" s="80">
        <v>20</v>
      </c>
    </row>
    <row r="7" spans="1:5">
      <c r="A7" s="255">
        <v>36739</v>
      </c>
      <c r="B7" s="78">
        <v>16.739999999999998</v>
      </c>
      <c r="C7" s="78">
        <v>8.41</v>
      </c>
      <c r="D7" s="78">
        <v>15.75</v>
      </c>
      <c r="E7" s="78">
        <v>20</v>
      </c>
    </row>
    <row r="8" spans="1:5">
      <c r="A8" s="255">
        <v>36770</v>
      </c>
      <c r="B8" s="79">
        <v>15.56</v>
      </c>
      <c r="C8" s="80">
        <v>7.76</v>
      </c>
      <c r="D8" s="79">
        <v>16.739999999999998</v>
      </c>
      <c r="E8" s="80">
        <v>25.11</v>
      </c>
    </row>
    <row r="9" spans="1:5">
      <c r="A9" s="255">
        <v>36800</v>
      </c>
      <c r="B9" s="78">
        <v>14.27</v>
      </c>
      <c r="C9" s="78">
        <v>7.66</v>
      </c>
      <c r="D9" s="78">
        <v>15.56</v>
      </c>
      <c r="E9" s="78">
        <v>23.34</v>
      </c>
    </row>
    <row r="10" spans="1:5">
      <c r="A10" s="255">
        <v>36831</v>
      </c>
      <c r="B10" s="79">
        <v>13.16</v>
      </c>
      <c r="C10" s="80">
        <v>7.55</v>
      </c>
      <c r="D10" s="79">
        <v>14.27</v>
      </c>
      <c r="E10" s="80">
        <v>21.41</v>
      </c>
    </row>
    <row r="11" spans="1:5">
      <c r="A11" s="255">
        <v>36861</v>
      </c>
      <c r="B11" s="78">
        <v>14.52</v>
      </c>
      <c r="C11" s="78">
        <v>7.7</v>
      </c>
      <c r="D11" s="78">
        <v>13.16</v>
      </c>
      <c r="E11" s="78">
        <v>19.739999999999998</v>
      </c>
    </row>
    <row r="12" spans="1:5">
      <c r="A12" s="255">
        <v>36892</v>
      </c>
      <c r="B12" s="79">
        <v>16.420000000000002</v>
      </c>
      <c r="C12" s="80">
        <v>7.12</v>
      </c>
      <c r="D12" s="79">
        <v>14.52</v>
      </c>
      <c r="E12" s="80">
        <v>21.78</v>
      </c>
    </row>
    <row r="13" spans="1:5">
      <c r="A13" s="255">
        <v>36923</v>
      </c>
      <c r="B13" s="78">
        <v>16.64</v>
      </c>
      <c r="C13" s="78">
        <v>7.02</v>
      </c>
      <c r="D13" s="78">
        <v>16.420000000000002</v>
      </c>
      <c r="E13" s="78">
        <v>24.63</v>
      </c>
    </row>
    <row r="14" spans="1:5">
      <c r="A14" s="255">
        <v>36951</v>
      </c>
      <c r="B14" s="79">
        <v>15.27</v>
      </c>
      <c r="C14" s="80">
        <v>7.17</v>
      </c>
      <c r="D14" s="79">
        <v>16.64</v>
      </c>
      <c r="E14" s="80">
        <v>24.96</v>
      </c>
    </row>
    <row r="15" spans="1:5">
      <c r="A15" s="255">
        <v>36982</v>
      </c>
      <c r="B15" s="78">
        <v>16.14</v>
      </c>
      <c r="C15" s="78">
        <v>7.18</v>
      </c>
      <c r="D15" s="78">
        <v>15.27</v>
      </c>
      <c r="E15" s="78">
        <v>22.91</v>
      </c>
    </row>
    <row r="16" spans="1:5">
      <c r="A16" s="255">
        <v>37012</v>
      </c>
      <c r="B16" s="79">
        <v>14.7</v>
      </c>
      <c r="C16" s="80">
        <v>7</v>
      </c>
      <c r="D16" s="79">
        <v>16.14</v>
      </c>
      <c r="E16" s="80">
        <v>24.21</v>
      </c>
    </row>
    <row r="17" spans="1:5">
      <c r="A17" s="255">
        <v>37043</v>
      </c>
      <c r="B17" s="78">
        <v>15.76</v>
      </c>
      <c r="C17" s="78">
        <v>6.92</v>
      </c>
      <c r="D17" s="78">
        <v>14.7</v>
      </c>
      <c r="E17" s="78">
        <v>22.05</v>
      </c>
    </row>
    <row r="18" spans="1:5">
      <c r="A18" s="255">
        <v>37073</v>
      </c>
      <c r="B18" s="79">
        <v>14.52</v>
      </c>
      <c r="C18" s="80">
        <v>6.4</v>
      </c>
      <c r="D18" s="79">
        <v>15.76</v>
      </c>
      <c r="E18" s="80">
        <v>23.64</v>
      </c>
    </row>
    <row r="19" spans="1:5">
      <c r="A19" s="255">
        <v>37104</v>
      </c>
      <c r="B19" s="78">
        <v>14.28</v>
      </c>
      <c r="C19" s="78">
        <v>5.9</v>
      </c>
      <c r="D19" s="78">
        <v>14.52</v>
      </c>
      <c r="E19" s="78">
        <v>21.78</v>
      </c>
    </row>
    <row r="20" spans="1:5">
      <c r="A20" s="255">
        <v>37135</v>
      </c>
      <c r="B20" s="79">
        <v>14.57</v>
      </c>
      <c r="C20" s="80">
        <v>6.74</v>
      </c>
      <c r="D20" s="79">
        <v>14.28</v>
      </c>
      <c r="E20" s="80">
        <v>21.42</v>
      </c>
    </row>
    <row r="21" spans="1:5">
      <c r="A21" s="255">
        <v>37165</v>
      </c>
      <c r="B21" s="78">
        <v>16.54</v>
      </c>
      <c r="C21" s="78">
        <v>6.18</v>
      </c>
      <c r="D21" s="78">
        <v>14.57</v>
      </c>
      <c r="E21" s="78">
        <v>21.855</v>
      </c>
    </row>
    <row r="22" spans="1:5">
      <c r="A22" s="255">
        <v>37196</v>
      </c>
      <c r="B22" s="79">
        <v>16.440000000000001</v>
      </c>
      <c r="C22" s="80">
        <v>6.83</v>
      </c>
      <c r="D22" s="79">
        <v>16.54</v>
      </c>
      <c r="E22" s="80">
        <v>24.81</v>
      </c>
    </row>
    <row r="23" spans="1:5">
      <c r="A23" s="255">
        <v>37226</v>
      </c>
      <c r="B23" s="78">
        <v>15.1</v>
      </c>
      <c r="C23" s="78">
        <v>5.05</v>
      </c>
      <c r="D23" s="78">
        <v>16.440000000000001</v>
      </c>
      <c r="E23" s="78">
        <v>24.66</v>
      </c>
    </row>
    <row r="24" spans="1:5">
      <c r="A24" s="255">
        <v>37257</v>
      </c>
      <c r="B24" s="79">
        <v>15.31</v>
      </c>
      <c r="C24" s="80">
        <v>5.55</v>
      </c>
      <c r="D24" s="79">
        <v>15.1</v>
      </c>
      <c r="E24" s="80">
        <v>22.65</v>
      </c>
    </row>
    <row r="25" spans="1:5">
      <c r="A25" s="255">
        <v>37288</v>
      </c>
      <c r="B25" s="78">
        <v>16.239999999999998</v>
      </c>
      <c r="C25" s="78">
        <v>5.19</v>
      </c>
      <c r="D25" s="78">
        <v>15.31</v>
      </c>
      <c r="E25" s="78">
        <v>22.965</v>
      </c>
    </row>
    <row r="26" spans="1:5">
      <c r="A26" s="255">
        <v>37316</v>
      </c>
      <c r="B26" s="79">
        <v>15.42</v>
      </c>
      <c r="C26" s="80">
        <v>4.99</v>
      </c>
      <c r="D26" s="79">
        <v>16.239999999999998</v>
      </c>
      <c r="E26" s="80">
        <v>24.36</v>
      </c>
    </row>
    <row r="27" spans="1:5">
      <c r="A27" s="255">
        <v>37347</v>
      </c>
      <c r="B27" s="78">
        <v>15.24</v>
      </c>
      <c r="C27" s="78">
        <v>5.09</v>
      </c>
      <c r="D27" s="78">
        <v>15.42</v>
      </c>
      <c r="E27" s="78">
        <v>23.13</v>
      </c>
    </row>
    <row r="28" spans="1:5">
      <c r="A28" s="255">
        <v>37377</v>
      </c>
      <c r="B28" s="79">
        <v>13.67</v>
      </c>
      <c r="C28" s="80">
        <v>4.72</v>
      </c>
      <c r="D28" s="79">
        <v>15.24</v>
      </c>
      <c r="E28" s="80">
        <v>22.86</v>
      </c>
    </row>
    <row r="29" spans="1:5">
      <c r="A29" s="255">
        <v>37408</v>
      </c>
      <c r="B29" s="78">
        <v>13.93</v>
      </c>
      <c r="C29" s="78">
        <v>5.05</v>
      </c>
      <c r="D29" s="78">
        <v>13.67</v>
      </c>
      <c r="E29" s="78">
        <v>20.504999999999999</v>
      </c>
    </row>
    <row r="30" spans="1:5">
      <c r="A30" s="255">
        <v>37438</v>
      </c>
      <c r="B30" s="79">
        <v>13.79</v>
      </c>
      <c r="C30" s="80">
        <v>5.42</v>
      </c>
      <c r="D30" s="79">
        <v>13.93</v>
      </c>
      <c r="E30" s="80">
        <v>20.895</v>
      </c>
    </row>
    <row r="31" spans="1:5">
      <c r="A31" s="255">
        <v>37469</v>
      </c>
      <c r="B31" s="78">
        <v>14.14</v>
      </c>
      <c r="C31" s="78">
        <v>4.95</v>
      </c>
      <c r="D31" s="78">
        <v>13.79</v>
      </c>
      <c r="E31" s="78">
        <v>20.684999999999999</v>
      </c>
    </row>
    <row r="32" spans="1:5">
      <c r="A32" s="255">
        <v>37500</v>
      </c>
      <c r="B32" s="79">
        <v>13.52</v>
      </c>
      <c r="C32" s="80">
        <v>5.17</v>
      </c>
      <c r="D32" s="79">
        <v>14.14</v>
      </c>
      <c r="E32" s="80">
        <v>21.21</v>
      </c>
    </row>
    <row r="33" spans="1:5">
      <c r="A33" s="255">
        <v>37530</v>
      </c>
      <c r="B33" s="78">
        <v>13.73</v>
      </c>
      <c r="C33" s="78">
        <v>5.74</v>
      </c>
      <c r="D33" s="78">
        <v>13.52</v>
      </c>
      <c r="E33" s="78">
        <v>20.28</v>
      </c>
    </row>
    <row r="34" spans="1:5">
      <c r="A34" s="255">
        <v>37561</v>
      </c>
      <c r="B34" s="79">
        <v>14.55</v>
      </c>
      <c r="C34" s="80">
        <v>5.09</v>
      </c>
      <c r="D34" s="79">
        <v>13.73</v>
      </c>
      <c r="E34" s="80">
        <v>20.594999999999999</v>
      </c>
    </row>
    <row r="35" spans="1:5">
      <c r="A35" s="255">
        <v>37591</v>
      </c>
      <c r="B35" s="78">
        <v>12.77</v>
      </c>
      <c r="C35" s="78">
        <v>4.97</v>
      </c>
      <c r="D35" s="78">
        <v>14.55</v>
      </c>
      <c r="E35" s="78">
        <v>21.824999999999999</v>
      </c>
    </row>
    <row r="36" spans="1:5">
      <c r="A36" s="255">
        <v>37622</v>
      </c>
      <c r="B36" s="79">
        <v>12.45</v>
      </c>
      <c r="C36" s="80">
        <v>5.57</v>
      </c>
      <c r="D36" s="79">
        <v>12.77</v>
      </c>
      <c r="E36" s="80">
        <v>19.155000000000001</v>
      </c>
    </row>
    <row r="37" spans="1:5">
      <c r="A37" s="255">
        <v>37653</v>
      </c>
      <c r="B37" s="78">
        <v>12.68</v>
      </c>
      <c r="C37" s="78">
        <v>5.27</v>
      </c>
      <c r="D37" s="78">
        <v>12.45</v>
      </c>
      <c r="E37" s="78">
        <v>18.675000000000001</v>
      </c>
    </row>
    <row r="38" spans="1:5">
      <c r="A38" s="255">
        <v>37681</v>
      </c>
      <c r="B38" s="79">
        <v>11.88</v>
      </c>
      <c r="C38" s="80">
        <v>5.2</v>
      </c>
      <c r="D38" s="79">
        <v>12.68</v>
      </c>
      <c r="E38" s="80">
        <v>19.02</v>
      </c>
    </row>
    <row r="39" spans="1:5">
      <c r="A39" s="255">
        <v>37712</v>
      </c>
      <c r="B39" s="78">
        <v>12.6</v>
      </c>
      <c r="C39" s="78">
        <v>5.16</v>
      </c>
      <c r="D39" s="78">
        <v>11.88</v>
      </c>
      <c r="E39" s="78">
        <v>17.82</v>
      </c>
    </row>
    <row r="40" spans="1:5">
      <c r="A40" s="255">
        <v>37742</v>
      </c>
      <c r="B40" s="79">
        <v>12.22</v>
      </c>
      <c r="C40" s="80">
        <v>5.55</v>
      </c>
      <c r="D40" s="79">
        <v>12.6</v>
      </c>
      <c r="E40" s="80">
        <v>18.899999999999999</v>
      </c>
    </row>
    <row r="41" spans="1:5">
      <c r="A41" s="255">
        <v>37773</v>
      </c>
      <c r="B41" s="78">
        <v>12.16</v>
      </c>
      <c r="C41" s="78">
        <v>4.83</v>
      </c>
      <c r="D41" s="78">
        <v>12.22</v>
      </c>
      <c r="E41" s="78">
        <v>18.329999999999998</v>
      </c>
    </row>
    <row r="42" spans="1:5">
      <c r="A42" s="255">
        <v>37803</v>
      </c>
      <c r="B42" s="79">
        <v>12.14</v>
      </c>
      <c r="C42" s="80">
        <v>5.39</v>
      </c>
      <c r="D42" s="79">
        <v>12.16</v>
      </c>
      <c r="E42" s="80">
        <v>18.239999999999998</v>
      </c>
    </row>
    <row r="43" spans="1:5">
      <c r="A43" s="255">
        <v>37834</v>
      </c>
      <c r="B43" s="78">
        <v>12.42</v>
      </c>
      <c r="C43" s="78">
        <v>5.0599999999999996</v>
      </c>
      <c r="D43" s="78">
        <v>12.14</v>
      </c>
      <c r="E43" s="78">
        <v>18.21</v>
      </c>
    </row>
    <row r="44" spans="1:5">
      <c r="A44" s="255">
        <v>37865</v>
      </c>
      <c r="B44" s="79">
        <v>11.29</v>
      </c>
      <c r="C44" s="80">
        <v>5.22</v>
      </c>
      <c r="D44" s="79">
        <v>12.42</v>
      </c>
      <c r="E44" s="80">
        <v>18.63</v>
      </c>
    </row>
    <row r="45" spans="1:5">
      <c r="A45" s="255">
        <v>37895</v>
      </c>
      <c r="B45" s="78">
        <v>11.55</v>
      </c>
      <c r="C45" s="78">
        <v>5.4</v>
      </c>
      <c r="D45" s="78">
        <v>11.29</v>
      </c>
      <c r="E45" s="78">
        <v>16.934999999999999</v>
      </c>
    </row>
    <row r="46" spans="1:5">
      <c r="A46" s="255">
        <v>37926</v>
      </c>
      <c r="B46" s="79">
        <v>11.8</v>
      </c>
      <c r="C46" s="80">
        <v>5.44</v>
      </c>
      <c r="D46" s="79">
        <v>11.55</v>
      </c>
      <c r="E46" s="80">
        <v>17.324999999999999</v>
      </c>
    </row>
    <row r="47" spans="1:5">
      <c r="A47" s="255">
        <v>37956</v>
      </c>
      <c r="B47" s="78">
        <v>11.19</v>
      </c>
      <c r="C47" s="78">
        <v>5.51</v>
      </c>
      <c r="D47" s="78">
        <v>11.8</v>
      </c>
      <c r="E47" s="78">
        <v>17.7</v>
      </c>
    </row>
    <row r="48" spans="1:5">
      <c r="A48" s="255">
        <v>37987</v>
      </c>
      <c r="B48" s="79">
        <v>11.31</v>
      </c>
      <c r="C48" s="80">
        <v>4.42</v>
      </c>
      <c r="D48" s="79">
        <v>11.19</v>
      </c>
      <c r="E48" s="80">
        <v>16.785</v>
      </c>
    </row>
    <row r="49" spans="1:5">
      <c r="A49" s="255">
        <v>38018</v>
      </c>
      <c r="B49" s="78">
        <v>13.18</v>
      </c>
      <c r="C49" s="78">
        <v>4.8899999999999997</v>
      </c>
      <c r="D49" s="78">
        <v>11.31</v>
      </c>
      <c r="E49" s="78">
        <v>16.965</v>
      </c>
    </row>
    <row r="50" spans="1:5">
      <c r="A50" s="255">
        <v>38047</v>
      </c>
      <c r="B50" s="79">
        <v>10.84</v>
      </c>
      <c r="C50" s="80">
        <v>4.4400000000000004</v>
      </c>
      <c r="D50" s="79">
        <v>13.18</v>
      </c>
      <c r="E50" s="80">
        <v>19.77</v>
      </c>
    </row>
    <row r="51" spans="1:5">
      <c r="A51" s="255">
        <v>38078</v>
      </c>
      <c r="B51" s="78">
        <v>10.44</v>
      </c>
      <c r="C51" s="78">
        <v>4.29</v>
      </c>
      <c r="D51" s="78">
        <v>10.84</v>
      </c>
      <c r="E51" s="78">
        <v>16.260000000000002</v>
      </c>
    </row>
    <row r="52" spans="1:5">
      <c r="A52" s="255">
        <v>38108</v>
      </c>
      <c r="B52" s="79">
        <v>9.77</v>
      </c>
      <c r="C52" s="80">
        <v>3.93</v>
      </c>
      <c r="D52" s="79">
        <v>10.44</v>
      </c>
      <c r="E52" s="80">
        <v>15.66</v>
      </c>
    </row>
    <row r="53" spans="1:5">
      <c r="A53" s="255">
        <v>38139</v>
      </c>
      <c r="B53" s="78">
        <v>10.16</v>
      </c>
      <c r="C53" s="78">
        <v>4.07</v>
      </c>
      <c r="D53" s="78">
        <v>9.77</v>
      </c>
      <c r="E53" s="78">
        <v>14.654999999999999</v>
      </c>
    </row>
    <row r="54" spans="1:5">
      <c r="A54" s="255">
        <v>38169</v>
      </c>
      <c r="B54" s="79">
        <v>10.69</v>
      </c>
      <c r="C54" s="80">
        <v>3.61</v>
      </c>
      <c r="D54" s="79">
        <v>10.16</v>
      </c>
      <c r="E54" s="80">
        <v>14.66</v>
      </c>
    </row>
    <row r="55" spans="1:5">
      <c r="A55" s="255">
        <v>38200</v>
      </c>
      <c r="B55" s="78">
        <v>10.76</v>
      </c>
      <c r="C55" s="78">
        <v>3.53</v>
      </c>
      <c r="D55" s="78">
        <v>10.69</v>
      </c>
      <c r="E55" s="78">
        <v>14.66</v>
      </c>
    </row>
    <row r="56" spans="1:5">
      <c r="A56" s="255">
        <v>38231</v>
      </c>
      <c r="B56" s="79">
        <v>9.65</v>
      </c>
      <c r="C56" s="80">
        <v>3.78</v>
      </c>
      <c r="D56" s="79">
        <v>10.76</v>
      </c>
      <c r="E56" s="80">
        <v>14.66</v>
      </c>
    </row>
    <row r="57" spans="1:5">
      <c r="A57" s="255">
        <v>38261</v>
      </c>
      <c r="B57" s="78">
        <v>9.93</v>
      </c>
      <c r="C57" s="78">
        <v>3.6</v>
      </c>
      <c r="D57" s="78">
        <v>9.65</v>
      </c>
      <c r="E57" s="78">
        <v>14.66</v>
      </c>
    </row>
    <row r="58" spans="1:5">
      <c r="A58" s="255">
        <v>38292</v>
      </c>
      <c r="B58" s="79">
        <v>9.86</v>
      </c>
      <c r="C58" s="80">
        <v>3.7</v>
      </c>
      <c r="D58" s="79">
        <v>9.93</v>
      </c>
      <c r="E58" s="80">
        <v>14.66</v>
      </c>
    </row>
    <row r="59" spans="1:5">
      <c r="A59" s="255">
        <v>38322</v>
      </c>
      <c r="B59" s="78">
        <v>8.0299999999999994</v>
      </c>
      <c r="C59" s="78">
        <v>3.97</v>
      </c>
      <c r="D59" s="78">
        <v>9.86</v>
      </c>
      <c r="E59" s="78">
        <v>14.66</v>
      </c>
    </row>
    <row r="60" spans="1:5">
      <c r="A60" s="255">
        <v>38353</v>
      </c>
      <c r="B60" s="79">
        <v>8.14</v>
      </c>
      <c r="C60" s="80">
        <v>3.48</v>
      </c>
      <c r="D60" s="79">
        <v>8.0299999999999994</v>
      </c>
      <c r="E60" s="80">
        <v>12.05</v>
      </c>
    </row>
    <row r="61" spans="1:5">
      <c r="A61" s="255">
        <v>38384</v>
      </c>
      <c r="B61" s="78">
        <v>8.59</v>
      </c>
      <c r="C61" s="78">
        <v>3.67</v>
      </c>
      <c r="D61" s="78">
        <v>8.14</v>
      </c>
      <c r="E61" s="78">
        <v>12.21</v>
      </c>
    </row>
    <row r="62" spans="1:5">
      <c r="A62" s="255">
        <v>38412</v>
      </c>
      <c r="B62" s="79">
        <v>9</v>
      </c>
      <c r="C62" s="80">
        <v>3.6</v>
      </c>
      <c r="D62" s="79">
        <v>8.59</v>
      </c>
      <c r="E62" s="80">
        <v>12.885</v>
      </c>
    </row>
    <row r="63" spans="1:5">
      <c r="A63" s="255">
        <v>38443</v>
      </c>
      <c r="B63" s="78">
        <v>8.9499999999999993</v>
      </c>
      <c r="C63" s="78">
        <v>3.67</v>
      </c>
      <c r="D63" s="78">
        <v>10.75</v>
      </c>
      <c r="E63" s="78">
        <v>13.5</v>
      </c>
    </row>
    <row r="64" spans="1:5">
      <c r="A64" s="255">
        <v>38473</v>
      </c>
      <c r="B64" s="79">
        <v>10.65</v>
      </c>
      <c r="C64" s="80">
        <v>3.58</v>
      </c>
      <c r="D64" s="79">
        <v>8.9499999999999993</v>
      </c>
      <c r="E64" s="80">
        <v>13.425000000000001</v>
      </c>
    </row>
    <row r="65" spans="1:5">
      <c r="A65" s="255">
        <v>38504</v>
      </c>
      <c r="B65" s="78">
        <v>8.8800000000000008</v>
      </c>
      <c r="C65" s="78">
        <v>3.84</v>
      </c>
      <c r="D65" s="78">
        <v>10.65</v>
      </c>
      <c r="E65" s="78">
        <v>13.43</v>
      </c>
    </row>
    <row r="66" spans="1:5">
      <c r="A66" s="255">
        <v>38534</v>
      </c>
      <c r="B66" s="79">
        <v>9.23</v>
      </c>
      <c r="C66" s="80">
        <v>3.92</v>
      </c>
      <c r="D66" s="79">
        <v>8.8800000000000008</v>
      </c>
      <c r="E66" s="80">
        <v>13.43</v>
      </c>
    </row>
    <row r="67" spans="1:5">
      <c r="A67" s="255">
        <v>38565</v>
      </c>
      <c r="B67" s="78">
        <v>8.24</v>
      </c>
      <c r="C67" s="78">
        <v>3.71</v>
      </c>
      <c r="D67" s="78">
        <v>9.23</v>
      </c>
      <c r="E67" s="78">
        <v>13.43</v>
      </c>
    </row>
    <row r="68" spans="1:5">
      <c r="A68" s="255">
        <v>38596</v>
      </c>
      <c r="B68" s="79">
        <v>7.77</v>
      </c>
      <c r="C68" s="80">
        <v>3.88</v>
      </c>
      <c r="D68" s="79">
        <v>8.24</v>
      </c>
      <c r="E68" s="80">
        <v>13.43</v>
      </c>
    </row>
    <row r="69" spans="1:5">
      <c r="A69" s="255">
        <v>38626</v>
      </c>
      <c r="B69" s="78">
        <v>8.07</v>
      </c>
      <c r="C69" s="78">
        <v>3.95</v>
      </c>
      <c r="D69" s="78">
        <v>7.77</v>
      </c>
      <c r="E69" s="78">
        <v>13.43</v>
      </c>
    </row>
    <row r="70" spans="1:5">
      <c r="A70" s="255">
        <v>38657</v>
      </c>
      <c r="B70" s="79">
        <v>9.61</v>
      </c>
      <c r="C70" s="80">
        <v>4.1100000000000003</v>
      </c>
      <c r="D70" s="79">
        <v>8.07</v>
      </c>
      <c r="E70" s="80">
        <v>13.43</v>
      </c>
    </row>
    <row r="71" spans="1:5">
      <c r="A71" s="255">
        <v>38687</v>
      </c>
      <c r="B71" s="78">
        <v>8.99</v>
      </c>
      <c r="C71" s="78">
        <v>4.3</v>
      </c>
      <c r="D71" s="78">
        <v>9.61</v>
      </c>
      <c r="E71" s="78">
        <v>13.43</v>
      </c>
    </row>
    <row r="72" spans="1:5">
      <c r="A72" s="255">
        <v>38718</v>
      </c>
      <c r="B72" s="79">
        <v>8.2899999999999991</v>
      </c>
      <c r="C72" s="80">
        <v>4.26</v>
      </c>
      <c r="D72" s="79">
        <v>8.99</v>
      </c>
      <c r="E72" s="80">
        <v>13.484999999999999</v>
      </c>
    </row>
    <row r="73" spans="1:5">
      <c r="A73" s="255">
        <v>38749</v>
      </c>
      <c r="B73" s="78">
        <v>8.76</v>
      </c>
      <c r="C73" s="78">
        <v>4.16</v>
      </c>
      <c r="D73" s="78">
        <v>8.2899999999999991</v>
      </c>
      <c r="E73" s="78">
        <v>12.44</v>
      </c>
    </row>
    <row r="74" spans="1:5">
      <c r="A74" s="255">
        <v>38777</v>
      </c>
      <c r="B74" s="79">
        <v>8.9</v>
      </c>
      <c r="C74" s="80">
        <v>3.93</v>
      </c>
      <c r="D74" s="79">
        <v>8.76</v>
      </c>
      <c r="E74" s="80">
        <v>13.14</v>
      </c>
    </row>
    <row r="75" spans="1:5">
      <c r="A75" s="255">
        <v>38808</v>
      </c>
      <c r="B75" s="78">
        <v>8.11</v>
      </c>
      <c r="C75" s="78">
        <v>4.21</v>
      </c>
      <c r="D75" s="78">
        <v>8.9</v>
      </c>
      <c r="E75" s="78">
        <v>13.35</v>
      </c>
    </row>
    <row r="76" spans="1:5">
      <c r="A76" s="255">
        <v>38838</v>
      </c>
      <c r="B76" s="79">
        <v>9.17</v>
      </c>
      <c r="C76" s="80">
        <v>4.28</v>
      </c>
      <c r="D76" s="79">
        <v>8.11</v>
      </c>
      <c r="E76" s="80">
        <v>12.17</v>
      </c>
    </row>
    <row r="77" spans="1:5">
      <c r="A77" s="255">
        <v>38869</v>
      </c>
      <c r="B77" s="78">
        <v>8.51</v>
      </c>
      <c r="C77" s="78">
        <v>4.13</v>
      </c>
      <c r="D77" s="78">
        <v>9.17</v>
      </c>
      <c r="E77" s="78">
        <v>13.76</v>
      </c>
    </row>
    <row r="78" spans="1:5">
      <c r="A78" s="255">
        <v>38899</v>
      </c>
      <c r="B78" s="79">
        <v>8.5299999999999994</v>
      </c>
      <c r="C78" s="80">
        <v>4.3499999999999996</v>
      </c>
      <c r="D78" s="79">
        <v>8.51</v>
      </c>
      <c r="E78" s="80">
        <v>12.77</v>
      </c>
    </row>
    <row r="79" spans="1:5">
      <c r="A79" s="255">
        <v>38930</v>
      </c>
      <c r="B79" s="78">
        <v>9.42</v>
      </c>
      <c r="C79" s="78">
        <v>4.13</v>
      </c>
      <c r="D79" s="78">
        <v>8.5299999999999994</v>
      </c>
      <c r="E79" s="78">
        <v>12.8</v>
      </c>
    </row>
    <row r="80" spans="1:5">
      <c r="A80" s="255">
        <v>38961</v>
      </c>
      <c r="B80" s="79">
        <v>8.77</v>
      </c>
      <c r="C80" s="80">
        <v>4.3600000000000003</v>
      </c>
      <c r="D80" s="79">
        <v>9.42</v>
      </c>
      <c r="E80" s="80">
        <v>14.13</v>
      </c>
    </row>
    <row r="81" spans="1:5">
      <c r="A81" s="255">
        <v>38991</v>
      </c>
      <c r="B81" s="78">
        <v>8.6</v>
      </c>
      <c r="C81" s="78">
        <v>4.72</v>
      </c>
      <c r="D81" s="78">
        <v>8.77</v>
      </c>
      <c r="E81" s="78">
        <v>13.16</v>
      </c>
    </row>
    <row r="82" spans="1:5">
      <c r="A82" s="255">
        <v>39022</v>
      </c>
      <c r="B82" s="79">
        <v>9.2200000000000006</v>
      </c>
      <c r="C82" s="80">
        <v>4.78</v>
      </c>
      <c r="D82" s="79">
        <v>8.6</v>
      </c>
      <c r="E82" s="80">
        <v>12.9</v>
      </c>
    </row>
    <row r="83" spans="1:5">
      <c r="A83" s="255">
        <v>39052</v>
      </c>
      <c r="B83" s="78">
        <v>9.86</v>
      </c>
      <c r="C83" s="78">
        <v>4.87</v>
      </c>
      <c r="D83" s="78">
        <v>9.2200000000000006</v>
      </c>
      <c r="E83" s="78">
        <v>13.83</v>
      </c>
    </row>
    <row r="84" spans="1:5">
      <c r="A84" s="255">
        <v>39083</v>
      </c>
      <c r="B84" s="79">
        <v>8.9</v>
      </c>
      <c r="C84" s="80">
        <v>4.79</v>
      </c>
      <c r="D84" s="79">
        <v>9.86</v>
      </c>
      <c r="E84" s="80">
        <v>14.79</v>
      </c>
    </row>
    <row r="85" spans="1:5">
      <c r="A85" s="255">
        <v>39114</v>
      </c>
      <c r="B85" s="78">
        <v>9.51</v>
      </c>
      <c r="C85" s="78">
        <v>4.93</v>
      </c>
      <c r="D85" s="78">
        <v>8.9</v>
      </c>
      <c r="E85" s="78">
        <v>13.35</v>
      </c>
    </row>
    <row r="86" spans="1:5">
      <c r="A86" s="255">
        <v>39142</v>
      </c>
      <c r="B86" s="79">
        <v>9.3800000000000008</v>
      </c>
      <c r="C86" s="80">
        <v>5.33</v>
      </c>
      <c r="D86" s="79">
        <v>9.51</v>
      </c>
      <c r="E86" s="80">
        <v>14.27</v>
      </c>
    </row>
    <row r="87" spans="1:5">
      <c r="A87" s="255">
        <v>39173</v>
      </c>
      <c r="B87" s="78">
        <v>9.98</v>
      </c>
      <c r="C87" s="78">
        <v>5.44</v>
      </c>
      <c r="D87" s="78">
        <v>9.3800000000000008</v>
      </c>
      <c r="E87" s="78">
        <v>14.07</v>
      </c>
    </row>
    <row r="88" spans="1:5">
      <c r="A88" s="255">
        <v>39203</v>
      </c>
      <c r="B88" s="79">
        <v>10.26</v>
      </c>
      <c r="C88" s="80">
        <v>4.92</v>
      </c>
      <c r="D88" s="79">
        <v>9.98</v>
      </c>
      <c r="E88" s="80">
        <v>14.97</v>
      </c>
    </row>
    <row r="89" spans="1:5">
      <c r="A89" s="255">
        <v>39234</v>
      </c>
      <c r="B89" s="78">
        <v>8.99</v>
      </c>
      <c r="C89" s="78">
        <v>5.23</v>
      </c>
      <c r="D89" s="78">
        <v>10.26</v>
      </c>
      <c r="E89" s="78">
        <v>15.39</v>
      </c>
    </row>
    <row r="90" spans="1:5">
      <c r="A90" s="255">
        <v>39264</v>
      </c>
      <c r="B90" s="79">
        <v>9.9700000000000006</v>
      </c>
      <c r="C90" s="80">
        <v>5.07</v>
      </c>
      <c r="D90" s="79">
        <v>10.85</v>
      </c>
      <c r="E90" s="80">
        <v>13.484999999999999</v>
      </c>
    </row>
    <row r="91" spans="1:5">
      <c r="A91" s="255">
        <v>39295</v>
      </c>
      <c r="B91" s="79">
        <v>9.9700000000000006</v>
      </c>
      <c r="C91" s="80">
        <v>5.07</v>
      </c>
      <c r="D91" s="79">
        <v>10.85</v>
      </c>
      <c r="E91" s="80">
        <v>13.484999999999999</v>
      </c>
    </row>
    <row r="92" spans="1:5">
      <c r="A92" s="255">
        <v>39326</v>
      </c>
      <c r="B92" s="79">
        <v>9.9700000000000006</v>
      </c>
      <c r="C92" s="80">
        <v>5.07</v>
      </c>
      <c r="D92" s="79">
        <v>10.85</v>
      </c>
      <c r="E92" s="80">
        <v>13.484999999999999</v>
      </c>
    </row>
    <row r="93" spans="1:5">
      <c r="A93" s="255">
        <v>39356</v>
      </c>
      <c r="B93" s="78">
        <v>10.7</v>
      </c>
      <c r="C93" s="78">
        <v>5.63</v>
      </c>
      <c r="D93" s="78">
        <v>10.7</v>
      </c>
      <c r="E93" s="78">
        <v>13.04</v>
      </c>
    </row>
    <row r="94" spans="1:5">
      <c r="A94" s="255">
        <v>39387</v>
      </c>
      <c r="B94" s="79">
        <v>10.55</v>
      </c>
      <c r="C94" s="80">
        <v>5.79</v>
      </c>
      <c r="D94" s="79">
        <v>10.55</v>
      </c>
      <c r="E94" s="80">
        <v>12.28</v>
      </c>
    </row>
    <row r="95" spans="1:5">
      <c r="A95" s="255">
        <v>39417</v>
      </c>
      <c r="B95" s="78">
        <v>10.72</v>
      </c>
      <c r="C95" s="78">
        <v>5.64</v>
      </c>
      <c r="D95" s="78">
        <v>10.72</v>
      </c>
      <c r="E95" s="78">
        <v>12.28</v>
      </c>
    </row>
    <row r="96" spans="1:5">
      <c r="A96" s="255">
        <v>39448</v>
      </c>
      <c r="B96" s="79">
        <v>10.74</v>
      </c>
      <c r="C96" s="80">
        <v>5.91</v>
      </c>
      <c r="D96" s="79">
        <v>10.74</v>
      </c>
      <c r="E96" s="80">
        <v>11.81</v>
      </c>
    </row>
    <row r="97" spans="1:5">
      <c r="A97" s="255">
        <v>39479</v>
      </c>
      <c r="B97" s="78">
        <v>10.5</v>
      </c>
      <c r="C97" s="78">
        <v>5.97</v>
      </c>
      <c r="D97" s="78">
        <v>10.5</v>
      </c>
      <c r="E97" s="78">
        <v>11.55</v>
      </c>
    </row>
    <row r="98" spans="1:5">
      <c r="A98" s="255">
        <v>39508</v>
      </c>
      <c r="B98" s="79">
        <v>10.43</v>
      </c>
      <c r="C98" s="80">
        <v>5.96</v>
      </c>
      <c r="D98" s="79">
        <v>10.43</v>
      </c>
      <c r="E98" s="80">
        <v>11.26</v>
      </c>
    </row>
    <row r="99" spans="1:5">
      <c r="A99" s="255">
        <v>39539</v>
      </c>
      <c r="B99" s="78">
        <v>10.17</v>
      </c>
      <c r="C99" s="78">
        <v>5.96</v>
      </c>
      <c r="D99" s="78">
        <v>10.17</v>
      </c>
      <c r="E99" s="78">
        <v>10.9</v>
      </c>
    </row>
    <row r="100" spans="1:5">
      <c r="A100" s="255">
        <v>39569</v>
      </c>
      <c r="B100" s="79">
        <v>10.14</v>
      </c>
      <c r="C100" s="80">
        <v>5.86</v>
      </c>
      <c r="D100" s="79">
        <v>10</v>
      </c>
      <c r="E100" s="80">
        <v>10</v>
      </c>
    </row>
    <row r="101" spans="1:5">
      <c r="A101" s="255">
        <v>39600</v>
      </c>
      <c r="B101" s="78">
        <v>9.59</v>
      </c>
      <c r="C101" s="78">
        <v>5.45</v>
      </c>
      <c r="D101" s="78">
        <v>9.59</v>
      </c>
      <c r="E101" s="78">
        <v>10</v>
      </c>
    </row>
    <row r="102" spans="1:5">
      <c r="A102" s="255">
        <v>39630</v>
      </c>
      <c r="B102" s="79">
        <v>9.52</v>
      </c>
      <c r="C102" s="80">
        <v>5.36</v>
      </c>
      <c r="D102" s="79">
        <v>9.52</v>
      </c>
      <c r="E102" s="80">
        <v>9.83</v>
      </c>
    </row>
    <row r="103" spans="1:5">
      <c r="A103" s="255">
        <v>39661</v>
      </c>
      <c r="B103" s="78">
        <v>9.31</v>
      </c>
      <c r="C103" s="78">
        <v>5.3</v>
      </c>
      <c r="D103" s="78">
        <v>9.31</v>
      </c>
      <c r="E103" s="78">
        <v>9.66</v>
      </c>
    </row>
    <row r="104" spans="1:5">
      <c r="A104" s="255">
        <v>39692</v>
      </c>
      <c r="B104" s="79">
        <v>9.31</v>
      </c>
      <c r="C104" s="80">
        <v>5.29</v>
      </c>
      <c r="D104" s="79">
        <v>9.31</v>
      </c>
      <c r="E104" s="80">
        <v>9.5</v>
      </c>
    </row>
    <row r="105" spans="1:5">
      <c r="A105" s="255">
        <v>39722</v>
      </c>
      <c r="B105" s="78">
        <v>9.24</v>
      </c>
      <c r="C105" s="78">
        <v>5.08</v>
      </c>
      <c r="D105" s="78">
        <v>9.24</v>
      </c>
      <c r="E105" s="78">
        <v>9.33</v>
      </c>
    </row>
    <row r="106" spans="1:5">
      <c r="A106" s="255">
        <v>39753</v>
      </c>
      <c r="B106" s="79">
        <v>9.18</v>
      </c>
      <c r="C106" s="80">
        <v>5.14</v>
      </c>
      <c r="D106" s="79">
        <v>9.18</v>
      </c>
      <c r="E106" s="80">
        <v>9.33</v>
      </c>
    </row>
    <row r="107" spans="1:5">
      <c r="A107" s="255">
        <v>39783</v>
      </c>
      <c r="B107" s="78">
        <v>9.14</v>
      </c>
      <c r="C107" s="78">
        <v>5.09</v>
      </c>
      <c r="D107" s="78">
        <v>9.14</v>
      </c>
      <c r="E107" s="78">
        <v>9.33</v>
      </c>
    </row>
    <row r="108" spans="1:5">
      <c r="A108" s="255">
        <v>39814</v>
      </c>
      <c r="B108" s="79">
        <v>9.16</v>
      </c>
      <c r="C108" s="80">
        <v>5.0999999999999996</v>
      </c>
      <c r="D108" s="79">
        <v>9.16</v>
      </c>
      <c r="E108" s="80">
        <v>9.33</v>
      </c>
    </row>
    <row r="109" spans="1:5">
      <c r="A109" s="255">
        <v>39845</v>
      </c>
      <c r="B109" s="78">
        <v>9.2100000000000009</v>
      </c>
      <c r="C109" s="78">
        <v>5.19</v>
      </c>
      <c r="D109" s="78">
        <v>9.2100000000000009</v>
      </c>
      <c r="E109" s="78">
        <v>9.33</v>
      </c>
    </row>
    <row r="110" spans="1:5">
      <c r="A110" s="255">
        <v>39873</v>
      </c>
      <c r="B110" s="79">
        <v>9.24</v>
      </c>
      <c r="C110" s="80">
        <v>5.31</v>
      </c>
      <c r="D110" s="79">
        <v>9.24</v>
      </c>
      <c r="E110" s="80">
        <v>9.33</v>
      </c>
    </row>
    <row r="111" spans="1:5">
      <c r="A111" s="255">
        <v>39904</v>
      </c>
      <c r="B111" s="78">
        <v>9.24</v>
      </c>
      <c r="C111" s="78">
        <v>5.35</v>
      </c>
      <c r="D111" s="78">
        <v>9.24</v>
      </c>
      <c r="E111" s="78">
        <v>9.33</v>
      </c>
    </row>
    <row r="112" spans="1:5">
      <c r="A112" s="255">
        <v>39934</v>
      </c>
      <c r="B112" s="79">
        <v>9.26</v>
      </c>
      <c r="C112" s="80">
        <v>5.42</v>
      </c>
      <c r="D112" s="79">
        <v>9.26</v>
      </c>
      <c r="E112" s="80">
        <v>9.33</v>
      </c>
    </row>
    <row r="113" spans="1:5">
      <c r="A113" s="255">
        <v>39965</v>
      </c>
      <c r="B113" s="78">
        <v>9.24</v>
      </c>
      <c r="C113" s="78">
        <v>5.63</v>
      </c>
      <c r="D113" s="78">
        <v>9.24</v>
      </c>
      <c r="E113" s="78">
        <v>9.33</v>
      </c>
    </row>
    <row r="114" spans="1:5">
      <c r="A114" s="255">
        <v>39995</v>
      </c>
      <c r="B114" s="79">
        <v>9.2200000000000006</v>
      </c>
      <c r="C114" s="80">
        <v>5.59</v>
      </c>
      <c r="D114" s="79">
        <v>9.2200000000000006</v>
      </c>
      <c r="E114" s="80">
        <v>9.33</v>
      </c>
    </row>
    <row r="115" spans="1:5">
      <c r="A115" s="255">
        <v>40026</v>
      </c>
      <c r="B115" s="78">
        <v>9.15</v>
      </c>
      <c r="C115" s="78">
        <v>5.56</v>
      </c>
      <c r="D115" s="78">
        <v>9.15</v>
      </c>
      <c r="E115" s="78">
        <v>9.33</v>
      </c>
    </row>
    <row r="116" spans="1:5">
      <c r="A116" s="255">
        <v>40057</v>
      </c>
      <c r="B116" s="79">
        <v>9.15</v>
      </c>
      <c r="C116" s="80">
        <v>5.57</v>
      </c>
      <c r="D116" s="79">
        <v>9.15</v>
      </c>
      <c r="E116" s="80">
        <v>9.33</v>
      </c>
    </row>
    <row r="117" spans="1:5">
      <c r="A117" s="255">
        <v>40087</v>
      </c>
      <c r="B117" s="78">
        <v>9.19</v>
      </c>
      <c r="C117" s="78">
        <v>5.44</v>
      </c>
      <c r="D117" s="78">
        <v>9.19</v>
      </c>
      <c r="E117" s="78">
        <v>9.33</v>
      </c>
    </row>
    <row r="118" spans="1:5">
      <c r="A118" s="255">
        <v>40118</v>
      </c>
      <c r="B118" s="79">
        <v>9.19</v>
      </c>
      <c r="C118" s="80">
        <v>5.44</v>
      </c>
      <c r="D118" s="79">
        <v>9.19</v>
      </c>
      <c r="E118" s="80">
        <v>9.33</v>
      </c>
    </row>
    <row r="119" spans="1:5">
      <c r="A119" s="255">
        <v>40148</v>
      </c>
      <c r="B119" s="78">
        <v>9.19</v>
      </c>
      <c r="C119" s="78">
        <v>5.24</v>
      </c>
      <c r="D119" s="78">
        <v>9.19</v>
      </c>
      <c r="E119" s="78">
        <v>9.33</v>
      </c>
    </row>
    <row r="120" spans="1:5">
      <c r="A120" s="255">
        <v>40179</v>
      </c>
      <c r="B120" s="79">
        <v>9.1300000000000008</v>
      </c>
      <c r="C120" s="80">
        <v>5.24</v>
      </c>
      <c r="D120" s="79">
        <v>9.1300000000000008</v>
      </c>
      <c r="E120" s="80">
        <v>9.33</v>
      </c>
    </row>
    <row r="121" spans="1:5">
      <c r="A121" s="255">
        <v>40210</v>
      </c>
      <c r="B121" s="78">
        <v>9.1</v>
      </c>
      <c r="C121" s="78">
        <v>5.16</v>
      </c>
      <c r="D121" s="78">
        <v>9.1</v>
      </c>
      <c r="E121" s="78">
        <v>9.33</v>
      </c>
    </row>
    <row r="122" spans="1:5">
      <c r="A122" s="255">
        <v>40238</v>
      </c>
      <c r="B122" s="79">
        <v>9.2100000000000009</v>
      </c>
      <c r="C122" s="80">
        <v>4.87</v>
      </c>
      <c r="D122" s="79">
        <v>9.2100000000000009</v>
      </c>
      <c r="E122" s="80">
        <v>9.33</v>
      </c>
    </row>
    <row r="123" spans="1:5">
      <c r="A123" s="255">
        <v>40269</v>
      </c>
      <c r="B123" s="78">
        <v>9.1199999999999992</v>
      </c>
      <c r="C123" s="78">
        <v>4.8600000000000003</v>
      </c>
      <c r="D123" s="78">
        <v>9.1199999999999992</v>
      </c>
      <c r="E123" s="78">
        <v>9.33</v>
      </c>
    </row>
    <row r="124" spans="1:5">
      <c r="A124" s="255">
        <v>40299</v>
      </c>
      <c r="B124" s="79">
        <v>9.11</v>
      </c>
      <c r="C124" s="80">
        <v>4.57</v>
      </c>
      <c r="D124" s="79">
        <v>9.11</v>
      </c>
      <c r="E124" s="80">
        <v>9.33</v>
      </c>
    </row>
    <row r="125" spans="1:5">
      <c r="A125" s="255">
        <v>40330</v>
      </c>
      <c r="B125" s="78">
        <v>9.02</v>
      </c>
      <c r="C125" s="78">
        <v>4.4000000000000004</v>
      </c>
      <c r="D125" s="78">
        <v>9.02</v>
      </c>
      <c r="E125" s="78">
        <v>9.33</v>
      </c>
    </row>
    <row r="126" spans="1:5">
      <c r="A126" s="255">
        <v>40360</v>
      </c>
      <c r="B126" s="79">
        <v>8.99</v>
      </c>
      <c r="C126" s="80">
        <v>4.3899999999999997</v>
      </c>
      <c r="D126" s="79">
        <v>8.99</v>
      </c>
      <c r="E126" s="80">
        <v>9.33</v>
      </c>
    </row>
    <row r="127" spans="1:5">
      <c r="A127" s="255">
        <v>40391</v>
      </c>
      <c r="B127" s="78">
        <v>9.0399999999999991</v>
      </c>
      <c r="C127" s="78">
        <v>4.25</v>
      </c>
      <c r="D127" s="78">
        <v>9.0399999999999991</v>
      </c>
      <c r="E127" s="78">
        <v>9.33</v>
      </c>
    </row>
    <row r="128" spans="1:5">
      <c r="A128" s="255">
        <v>40422</v>
      </c>
      <c r="B128" s="79">
        <v>9.0399999999999991</v>
      </c>
      <c r="C128" s="80">
        <v>4.25</v>
      </c>
      <c r="D128" s="79">
        <v>9.0399999999999991</v>
      </c>
      <c r="E128" s="80">
        <v>9.33</v>
      </c>
    </row>
    <row r="129" spans="1:5">
      <c r="A129" s="255">
        <v>40452</v>
      </c>
      <c r="B129" s="78">
        <v>8.94</v>
      </c>
      <c r="C129" s="78">
        <v>4.3</v>
      </c>
      <c r="D129" s="78">
        <v>8.94</v>
      </c>
      <c r="E129" s="78">
        <v>9.33</v>
      </c>
    </row>
    <row r="130" spans="1:5">
      <c r="A130" s="255">
        <v>40483</v>
      </c>
      <c r="B130" s="79">
        <v>8.94</v>
      </c>
      <c r="C130" s="80">
        <v>4.3</v>
      </c>
      <c r="D130" s="79">
        <v>8.94</v>
      </c>
      <c r="E130" s="80">
        <v>9.33</v>
      </c>
    </row>
    <row r="131" spans="1:5">
      <c r="A131" s="255">
        <v>40513</v>
      </c>
      <c r="B131" s="78">
        <v>8.68</v>
      </c>
      <c r="C131" s="78">
        <v>4.28</v>
      </c>
      <c r="D131" s="78">
        <v>8.68</v>
      </c>
      <c r="E131" s="78">
        <v>9.33</v>
      </c>
    </row>
    <row r="132" spans="1:5">
      <c r="A132" s="255">
        <v>40544</v>
      </c>
      <c r="B132" s="79">
        <v>8.59</v>
      </c>
      <c r="C132" s="80">
        <v>4.55</v>
      </c>
      <c r="D132" s="79">
        <v>8.59</v>
      </c>
      <c r="E132" s="80">
        <v>9.33</v>
      </c>
    </row>
    <row r="133" spans="1:5">
      <c r="A133" s="255">
        <v>40575</v>
      </c>
      <c r="B133" s="78">
        <v>8.25</v>
      </c>
      <c r="C133" s="78">
        <v>4.51</v>
      </c>
      <c r="D133" s="78">
        <v>8.25</v>
      </c>
      <c r="E133" s="78">
        <v>9.33</v>
      </c>
    </row>
    <row r="134" spans="1:5">
      <c r="A134" s="255">
        <v>40603</v>
      </c>
      <c r="B134" s="79">
        <v>8.65</v>
      </c>
      <c r="C134" s="80">
        <v>4.59</v>
      </c>
      <c r="D134" s="79">
        <v>8.65</v>
      </c>
      <c r="E134" s="80">
        <v>9.33</v>
      </c>
    </row>
    <row r="135" spans="1:5">
      <c r="A135" s="255">
        <v>40634</v>
      </c>
      <c r="B135" s="78">
        <v>8.34</v>
      </c>
      <c r="C135" s="78">
        <v>4.5999999999999996</v>
      </c>
      <c r="D135" s="78">
        <v>8.34</v>
      </c>
      <c r="E135" s="78">
        <v>9.33</v>
      </c>
    </row>
    <row r="136" spans="1:5">
      <c r="A136" s="255">
        <v>40664</v>
      </c>
      <c r="B136" s="79">
        <v>8.34</v>
      </c>
      <c r="C136" s="80">
        <v>4.5999999999999996</v>
      </c>
      <c r="D136" s="79">
        <v>8.34</v>
      </c>
      <c r="E136" s="80">
        <v>9.33</v>
      </c>
    </row>
    <row r="137" spans="1:5">
      <c r="A137" s="255">
        <v>40695</v>
      </c>
      <c r="B137" s="78">
        <v>8.3699999999999992</v>
      </c>
      <c r="C137" s="78">
        <v>4.58</v>
      </c>
      <c r="D137" s="78">
        <v>8.3699999999999992</v>
      </c>
      <c r="E137" s="78">
        <v>9.33</v>
      </c>
    </row>
    <row r="138" spans="1:5">
      <c r="A138" s="255">
        <v>40725</v>
      </c>
      <c r="B138" s="79">
        <v>8.3699999999999992</v>
      </c>
      <c r="C138" s="80">
        <v>4.58</v>
      </c>
      <c r="D138" s="79">
        <v>8.3699999999999992</v>
      </c>
      <c r="E138" s="80">
        <v>9.33</v>
      </c>
    </row>
    <row r="139" spans="1:5">
      <c r="A139" s="255">
        <v>40756</v>
      </c>
      <c r="B139" s="78">
        <v>8.3699999999999992</v>
      </c>
      <c r="C139" s="78">
        <v>4.58</v>
      </c>
      <c r="D139" s="78">
        <v>8.3699999999999992</v>
      </c>
      <c r="E139" s="78">
        <v>9.33</v>
      </c>
    </row>
    <row r="140" spans="1:5">
      <c r="A140" s="255">
        <v>40787</v>
      </c>
      <c r="B140" s="79">
        <v>8.3699999999999992</v>
      </c>
      <c r="C140" s="80">
        <v>4.58</v>
      </c>
      <c r="D140" s="79">
        <v>8.3699999999999992</v>
      </c>
      <c r="E140" s="80">
        <v>9.33</v>
      </c>
    </row>
    <row r="141" spans="1:5">
      <c r="A141" s="255">
        <v>40817</v>
      </c>
      <c r="B141" s="78">
        <v>8.17</v>
      </c>
      <c r="C141" s="78">
        <v>4.53</v>
      </c>
      <c r="D141" s="78">
        <v>8.17</v>
      </c>
      <c r="E141" s="78">
        <v>9.33</v>
      </c>
    </row>
    <row r="142" spans="1:5">
      <c r="A142" s="255">
        <v>40848</v>
      </c>
      <c r="B142" s="79">
        <v>8.17</v>
      </c>
      <c r="C142" s="80">
        <v>4.53</v>
      </c>
      <c r="D142" s="79">
        <v>8.17</v>
      </c>
      <c r="E142" s="80">
        <v>9.33</v>
      </c>
    </row>
    <row r="143" spans="1:5">
      <c r="A143" s="255">
        <v>40878</v>
      </c>
      <c r="B143" s="78">
        <v>8.17</v>
      </c>
      <c r="C143" s="78">
        <v>4.53</v>
      </c>
      <c r="D143" s="78">
        <v>8.17</v>
      </c>
      <c r="E143" s="78">
        <v>9.33</v>
      </c>
    </row>
    <row r="144" spans="1:5">
      <c r="A144" s="255">
        <v>40909</v>
      </c>
      <c r="B144" s="79">
        <v>8.17</v>
      </c>
      <c r="C144" s="80">
        <v>4.53</v>
      </c>
      <c r="D144" s="79">
        <v>8.17</v>
      </c>
      <c r="E144" s="80">
        <v>9.33</v>
      </c>
    </row>
    <row r="145" spans="1:5">
      <c r="A145" s="255">
        <v>40940</v>
      </c>
      <c r="B145" s="78">
        <v>8.17</v>
      </c>
      <c r="C145" s="78">
        <v>4.53</v>
      </c>
      <c r="D145" s="78">
        <v>8.17</v>
      </c>
      <c r="E145" s="78">
        <v>9.33</v>
      </c>
    </row>
    <row r="146" spans="1:5">
      <c r="A146" s="255">
        <v>40969</v>
      </c>
      <c r="B146" s="79">
        <v>8.17</v>
      </c>
      <c r="C146" s="80">
        <v>4.53</v>
      </c>
      <c r="D146" s="79">
        <v>8.17</v>
      </c>
      <c r="E146" s="80">
        <v>9.33</v>
      </c>
    </row>
    <row r="147" spans="1:5">
      <c r="A147" s="255">
        <v>41000</v>
      </c>
      <c r="B147" s="78">
        <v>8.17</v>
      </c>
      <c r="C147" s="78">
        <v>4.53</v>
      </c>
      <c r="D147" s="78">
        <v>8.17</v>
      </c>
      <c r="E147" s="78">
        <v>9.33</v>
      </c>
    </row>
    <row r="148" spans="1:5">
      <c r="A148" s="255">
        <v>41030</v>
      </c>
      <c r="B148" s="79">
        <v>8.17</v>
      </c>
      <c r="C148" s="80">
        <v>4.53</v>
      </c>
      <c r="D148" s="79">
        <v>8.17</v>
      </c>
      <c r="E148" s="80">
        <v>9.33</v>
      </c>
    </row>
    <row r="149" spans="1:5">
      <c r="A149" s="255">
        <v>41061</v>
      </c>
      <c r="B149" s="78">
        <v>8.17</v>
      </c>
      <c r="C149" s="78">
        <v>4.53</v>
      </c>
      <c r="D149" s="78">
        <v>8.17</v>
      </c>
      <c r="E149" s="78">
        <v>9.33</v>
      </c>
    </row>
    <row r="150" spans="1:5">
      <c r="A150" s="255">
        <v>41091</v>
      </c>
      <c r="B150" s="79">
        <v>8.17</v>
      </c>
      <c r="C150" s="80">
        <v>4.53</v>
      </c>
      <c r="D150" s="79">
        <v>8.17</v>
      </c>
      <c r="E150" s="80">
        <v>9.33</v>
      </c>
    </row>
    <row r="151" spans="1:5">
      <c r="A151" s="255">
        <v>41122</v>
      </c>
      <c r="B151" s="78">
        <v>8.17</v>
      </c>
      <c r="C151" s="78">
        <v>4.53</v>
      </c>
      <c r="D151" s="78">
        <v>8.17</v>
      </c>
      <c r="E151" s="78">
        <v>9.33</v>
      </c>
    </row>
    <row r="152" spans="1:5">
      <c r="A152" s="255">
        <v>41153</v>
      </c>
      <c r="B152" s="79">
        <v>8.17</v>
      </c>
      <c r="C152" s="80">
        <v>4.53</v>
      </c>
      <c r="D152" s="79">
        <v>8.17</v>
      </c>
      <c r="E152" s="80">
        <v>9.33</v>
      </c>
    </row>
    <row r="153" spans="1:5">
      <c r="A153" s="255">
        <v>41183</v>
      </c>
      <c r="B153" s="78">
        <v>8.17</v>
      </c>
      <c r="C153" s="78">
        <v>4.53</v>
      </c>
      <c r="D153" s="78">
        <v>8.17</v>
      </c>
      <c r="E153" s="78">
        <v>9.33</v>
      </c>
    </row>
    <row r="154" spans="1:5">
      <c r="A154" s="255">
        <v>41214</v>
      </c>
      <c r="B154" s="79">
        <v>8.17</v>
      </c>
      <c r="C154" s="80">
        <v>4.53</v>
      </c>
      <c r="D154" s="79">
        <v>8.17</v>
      </c>
      <c r="E154" s="80">
        <v>9.33</v>
      </c>
    </row>
    <row r="155" spans="1:5">
      <c r="A155" s="255">
        <v>41244</v>
      </c>
      <c r="B155" s="78">
        <v>8.17</v>
      </c>
      <c r="C155" s="78">
        <v>4.53</v>
      </c>
      <c r="D155" s="78">
        <v>8.17</v>
      </c>
      <c r="E155" s="78">
        <v>9.33</v>
      </c>
    </row>
    <row r="156" spans="1:5">
      <c r="A156" s="255">
        <v>41275</v>
      </c>
      <c r="B156" s="79">
        <v>8.17</v>
      </c>
      <c r="C156" s="80">
        <v>4.53</v>
      </c>
      <c r="D156" s="79">
        <v>8.17</v>
      </c>
      <c r="E156" s="80">
        <v>9.33</v>
      </c>
    </row>
    <row r="157" spans="1:5">
      <c r="A157" s="255">
        <v>41306</v>
      </c>
      <c r="B157" s="78">
        <v>8.17</v>
      </c>
      <c r="C157" s="78">
        <v>4.53</v>
      </c>
      <c r="D157" s="78">
        <v>8.17</v>
      </c>
      <c r="E157" s="78">
        <v>9.33</v>
      </c>
    </row>
    <row r="158" spans="1:5">
      <c r="A158" s="255">
        <v>41334</v>
      </c>
      <c r="B158" s="79">
        <v>8.17</v>
      </c>
      <c r="C158" s="80">
        <v>4.53</v>
      </c>
      <c r="D158" s="79">
        <v>8.17</v>
      </c>
      <c r="E158" s="80">
        <v>9.33</v>
      </c>
    </row>
    <row r="159" spans="1:5">
      <c r="A159" s="255">
        <v>41365</v>
      </c>
      <c r="B159" s="78">
        <v>8.17</v>
      </c>
      <c r="C159" s="78">
        <v>4.53</v>
      </c>
      <c r="D159" s="78">
        <v>8.17</v>
      </c>
      <c r="E159" s="78">
        <v>9.33</v>
      </c>
    </row>
    <row r="160" spans="1:5">
      <c r="A160" s="255">
        <v>41395</v>
      </c>
      <c r="B160" s="79">
        <v>8.17</v>
      </c>
      <c r="C160" s="80">
        <v>4.53</v>
      </c>
      <c r="D160" s="79">
        <v>8.17</v>
      </c>
      <c r="E160" s="80">
        <v>9.33</v>
      </c>
    </row>
    <row r="161" spans="1:5">
      <c r="A161" s="255">
        <v>41426</v>
      </c>
      <c r="B161" s="78">
        <v>8.17</v>
      </c>
      <c r="C161" s="78">
        <v>4.53</v>
      </c>
      <c r="D161" s="78">
        <v>8.17</v>
      </c>
      <c r="E161" s="78">
        <v>9.33</v>
      </c>
    </row>
    <row r="162" spans="1:5">
      <c r="A162" s="255">
        <v>41456</v>
      </c>
      <c r="B162" s="79">
        <v>8.17</v>
      </c>
      <c r="C162" s="80">
        <v>4.53</v>
      </c>
      <c r="D162" s="79">
        <v>8.17</v>
      </c>
      <c r="E162" s="80">
        <v>9.33</v>
      </c>
    </row>
    <row r="163" spans="1:5">
      <c r="A163" s="255">
        <v>41487</v>
      </c>
      <c r="B163" s="78">
        <v>8.17</v>
      </c>
      <c r="C163" s="78">
        <v>4.53</v>
      </c>
      <c r="D163" s="78">
        <v>8.17</v>
      </c>
      <c r="E163" s="78">
        <v>9.33</v>
      </c>
    </row>
    <row r="164" spans="1:5">
      <c r="A164" s="255">
        <v>41518</v>
      </c>
      <c r="B164" s="79">
        <v>8.17</v>
      </c>
      <c r="C164" s="80">
        <v>4.53</v>
      </c>
      <c r="D164" s="79">
        <v>8.17</v>
      </c>
      <c r="E164" s="80">
        <v>9.33</v>
      </c>
    </row>
    <row r="165" spans="1:5">
      <c r="A165" s="255">
        <v>41548</v>
      </c>
      <c r="B165" s="78">
        <v>8.17</v>
      </c>
      <c r="C165" s="78">
        <v>4.53</v>
      </c>
      <c r="D165" s="78">
        <v>8.17</v>
      </c>
      <c r="E165" s="78">
        <v>9.33</v>
      </c>
    </row>
    <row r="166" spans="1:5">
      <c r="A166" s="255">
        <v>41579</v>
      </c>
      <c r="B166" s="79">
        <v>8.17</v>
      </c>
      <c r="C166" s="80">
        <v>4.53</v>
      </c>
      <c r="D166" s="79">
        <v>8.17</v>
      </c>
      <c r="E166" s="80">
        <v>9.33</v>
      </c>
    </row>
    <row r="167" spans="1:5">
      <c r="A167" s="255">
        <v>41609</v>
      </c>
      <c r="B167" s="78">
        <v>8.17</v>
      </c>
      <c r="C167" s="78">
        <v>4.53</v>
      </c>
      <c r="D167" s="78">
        <v>8.17</v>
      </c>
      <c r="E167" s="78">
        <v>9.33</v>
      </c>
    </row>
    <row r="168" spans="1:5">
      <c r="A168" s="255">
        <v>41640</v>
      </c>
      <c r="B168" s="79">
        <v>8.17</v>
      </c>
      <c r="C168" s="80">
        <v>4.53</v>
      </c>
      <c r="D168" s="79">
        <v>8.17</v>
      </c>
      <c r="E168" s="80">
        <v>9.33</v>
      </c>
    </row>
    <row r="169" spans="1:5">
      <c r="A169" s="255">
        <v>41671</v>
      </c>
      <c r="B169" s="78">
        <v>8.17</v>
      </c>
      <c r="C169" s="78">
        <v>4.53</v>
      </c>
      <c r="D169" s="78">
        <v>8.17</v>
      </c>
      <c r="E169" s="78">
        <v>9.33</v>
      </c>
    </row>
    <row r="170" spans="1:5">
      <c r="A170" s="255">
        <v>41699</v>
      </c>
      <c r="B170" s="79">
        <v>8.17</v>
      </c>
      <c r="C170" s="80">
        <v>4.53</v>
      </c>
      <c r="D170" s="79">
        <v>8.17</v>
      </c>
      <c r="E170" s="80">
        <v>9.33</v>
      </c>
    </row>
    <row r="171" spans="1:5">
      <c r="A171" s="255">
        <v>41730</v>
      </c>
      <c r="B171" s="78">
        <v>8.17</v>
      </c>
      <c r="C171" s="78">
        <v>4.53</v>
      </c>
      <c r="D171" s="78">
        <v>8.17</v>
      </c>
      <c r="E171" s="78">
        <v>9.33</v>
      </c>
    </row>
    <row r="172" spans="1:5">
      <c r="A172" s="255">
        <v>41760</v>
      </c>
      <c r="B172" s="79">
        <v>7.64</v>
      </c>
      <c r="C172" s="80">
        <v>5.1100000000000003</v>
      </c>
      <c r="D172" s="79">
        <v>7.64</v>
      </c>
      <c r="E172" s="80">
        <v>9.33</v>
      </c>
    </row>
    <row r="173" spans="1:5">
      <c r="A173" s="255">
        <v>41791</v>
      </c>
      <c r="B173" s="78">
        <v>8.19</v>
      </c>
      <c r="C173" s="78">
        <v>5.19</v>
      </c>
      <c r="D173" s="78">
        <v>8.19</v>
      </c>
      <c r="E173" s="78">
        <v>9.33</v>
      </c>
    </row>
    <row r="174" spans="1:5">
      <c r="A174" s="255">
        <v>41821</v>
      </c>
      <c r="B174" s="79">
        <v>8.2100000000000009</v>
      </c>
      <c r="C174" s="80">
        <v>4.9800000000000004</v>
      </c>
      <c r="D174" s="79">
        <v>8.2100000000000009</v>
      </c>
      <c r="E174" s="80">
        <v>9.33</v>
      </c>
    </row>
    <row r="175" spans="1:5">
      <c r="A175" s="255">
        <v>41852</v>
      </c>
      <c r="B175" s="78">
        <v>8.16</v>
      </c>
      <c r="C175" s="78">
        <v>5.14</v>
      </c>
      <c r="D175" s="78">
        <v>8.16</v>
      </c>
      <c r="E175" s="78">
        <v>9.33</v>
      </c>
    </row>
    <row r="176" spans="1:5">
      <c r="A176" s="255">
        <v>41883</v>
      </c>
      <c r="B176" s="79">
        <v>7.86</v>
      </c>
      <c r="C176" s="80">
        <v>4.9800000000000004</v>
      </c>
      <c r="D176" s="79">
        <v>7.86</v>
      </c>
      <c r="E176" s="80">
        <v>9.33</v>
      </c>
    </row>
    <row r="177" spans="1:5">
      <c r="A177" s="255">
        <v>41913</v>
      </c>
      <c r="B177" s="78">
        <v>8.34</v>
      </c>
      <c r="C177" s="78">
        <v>5.08</v>
      </c>
      <c r="D177" s="78">
        <v>8.34</v>
      </c>
      <c r="E177" s="78">
        <v>9.33</v>
      </c>
    </row>
    <row r="178" spans="1:5">
      <c r="A178" s="255">
        <v>41944</v>
      </c>
      <c r="B178" s="79">
        <v>8.1300000000000008</v>
      </c>
      <c r="C178" s="80">
        <v>5.07</v>
      </c>
      <c r="D178" s="79">
        <v>8.1300000000000008</v>
      </c>
      <c r="E178" s="80">
        <v>9.33</v>
      </c>
    </row>
    <row r="179" spans="1:5">
      <c r="A179" s="255">
        <v>41974</v>
      </c>
      <c r="B179" s="78">
        <v>8.19</v>
      </c>
      <c r="C179" s="78">
        <v>5.18</v>
      </c>
      <c r="D179" s="78">
        <v>8.19</v>
      </c>
      <c r="E179" s="78">
        <v>9.33</v>
      </c>
    </row>
    <row r="180" spans="1:5">
      <c r="A180" s="255">
        <v>42005</v>
      </c>
      <c r="B180" s="79">
        <v>7.84</v>
      </c>
      <c r="C180" s="80">
        <v>5.22</v>
      </c>
      <c r="D180" s="79">
        <v>7.84</v>
      </c>
      <c r="E180" s="80">
        <v>9.33</v>
      </c>
    </row>
    <row r="181" spans="1:5">
      <c r="A181" s="255">
        <v>42036</v>
      </c>
      <c r="B181" s="78">
        <v>7.41</v>
      </c>
      <c r="C181" s="78">
        <v>5.32</v>
      </c>
      <c r="D181" s="78">
        <v>7.41</v>
      </c>
      <c r="E181" s="78">
        <v>9.33</v>
      </c>
    </row>
    <row r="182" spans="1:5">
      <c r="A182" s="255">
        <v>42064</v>
      </c>
      <c r="B182" s="79">
        <v>7.31</v>
      </c>
      <c r="C182" s="80">
        <v>5.31</v>
      </c>
      <c r="D182" s="79">
        <v>7.31</v>
      </c>
      <c r="E182" s="80">
        <v>9.33</v>
      </c>
    </row>
    <row r="183" spans="1:5">
      <c r="A183" s="255">
        <v>42095</v>
      </c>
      <c r="B183" s="78">
        <v>8.09</v>
      </c>
      <c r="C183" s="78">
        <v>5.39</v>
      </c>
      <c r="D183" s="78">
        <v>8.09</v>
      </c>
      <c r="E183" s="78">
        <v>9.33</v>
      </c>
    </row>
    <row r="184" spans="1:5">
      <c r="A184" s="255">
        <v>42125</v>
      </c>
      <c r="B184" s="79">
        <v>8.4499999999999993</v>
      </c>
      <c r="C184" s="80">
        <v>5.51</v>
      </c>
      <c r="D184" s="79">
        <v>8.4499999999999993</v>
      </c>
      <c r="E184" s="80">
        <v>9.33</v>
      </c>
    </row>
    <row r="185" spans="1:5">
      <c r="A185" s="255">
        <v>42156</v>
      </c>
      <c r="B185" s="78">
        <v>8.6999999999999993</v>
      </c>
      <c r="C185" s="78">
        <v>5.48</v>
      </c>
      <c r="D185" s="78">
        <v>8.6999999999999993</v>
      </c>
      <c r="E185" s="78">
        <v>9.33</v>
      </c>
    </row>
    <row r="186" spans="1:5">
      <c r="A186" s="255">
        <v>42186</v>
      </c>
      <c r="B186" s="79">
        <v>8.5399999999999991</v>
      </c>
      <c r="C186" s="80">
        <v>5.54</v>
      </c>
      <c r="D186" s="79">
        <v>8.5399999999999991</v>
      </c>
      <c r="E186" s="80">
        <v>9.33</v>
      </c>
    </row>
    <row r="187" spans="1:5">
      <c r="A187" s="255">
        <v>42217</v>
      </c>
      <c r="B187" s="78">
        <v>8.06</v>
      </c>
      <c r="C187" s="78">
        <v>5.55</v>
      </c>
      <c r="D187" s="78">
        <v>8.06</v>
      </c>
      <c r="E187" s="78">
        <v>9.33</v>
      </c>
    </row>
    <row r="188" spans="1:5">
      <c r="A188" s="255">
        <v>42248</v>
      </c>
      <c r="B188" s="79">
        <v>8.06</v>
      </c>
      <c r="C188" s="80">
        <v>5.55</v>
      </c>
      <c r="D188" s="79">
        <v>8.06</v>
      </c>
      <c r="E188" s="80">
        <v>9.33</v>
      </c>
    </row>
    <row r="189" spans="1:5">
      <c r="A189" s="255">
        <v>42278</v>
      </c>
      <c r="B189" s="78">
        <v>9.11</v>
      </c>
      <c r="C189" s="78">
        <v>4.9800000000000004</v>
      </c>
      <c r="D189" s="78">
        <v>9.11</v>
      </c>
      <c r="E189" s="78">
        <v>9.33</v>
      </c>
    </row>
    <row r="190" spans="1:5">
      <c r="A190" s="255">
        <v>42309</v>
      </c>
      <c r="B190" s="79">
        <v>9.2200000000000006</v>
      </c>
      <c r="C190" s="80">
        <v>5.1100000000000003</v>
      </c>
      <c r="D190" s="79">
        <v>9.2200000000000006</v>
      </c>
      <c r="E190" s="80">
        <v>9.33</v>
      </c>
    </row>
    <row r="191" spans="1:5">
      <c r="A191" s="255">
        <v>42339</v>
      </c>
      <c r="B191" s="78">
        <v>9.1199999999999992</v>
      </c>
      <c r="C191" s="78">
        <v>5.14</v>
      </c>
      <c r="D191" s="78">
        <v>9.1199999999999992</v>
      </c>
      <c r="E191" s="78">
        <v>9.33</v>
      </c>
    </row>
    <row r="192" spans="1:5">
      <c r="A192" s="255">
        <v>42370</v>
      </c>
      <c r="B192" s="79">
        <v>9.15</v>
      </c>
      <c r="C192" s="80">
        <v>5.62</v>
      </c>
      <c r="D192" s="79">
        <v>9.15</v>
      </c>
      <c r="E192" s="80">
        <v>9.33</v>
      </c>
    </row>
    <row r="193" spans="1:5">
      <c r="A193" s="255">
        <v>42401</v>
      </c>
      <c r="B193" s="78">
        <v>8.8800000000000008</v>
      </c>
      <c r="C193" s="78">
        <v>5.83</v>
      </c>
      <c r="D193" s="78">
        <v>8.8800000000000008</v>
      </c>
      <c r="E193" s="78">
        <v>9.33</v>
      </c>
    </row>
    <row r="194" spans="1:5">
      <c r="A194" s="255">
        <v>42430</v>
      </c>
      <c r="B194" s="79">
        <v>8.86</v>
      </c>
      <c r="C194" s="80">
        <v>5.95</v>
      </c>
      <c r="D194" s="79">
        <v>8.86</v>
      </c>
      <c r="E194" s="80">
        <v>9.33</v>
      </c>
    </row>
    <row r="195" spans="1:5">
      <c r="A195" s="255">
        <v>42461</v>
      </c>
      <c r="B195" s="78">
        <v>9.0299999999999994</v>
      </c>
      <c r="C195" s="78">
        <v>5.85</v>
      </c>
      <c r="D195" s="78">
        <v>9.0299999999999994</v>
      </c>
      <c r="E195" s="78">
        <v>9.33</v>
      </c>
    </row>
    <row r="196" spans="1:5">
      <c r="A196" s="255">
        <v>42491</v>
      </c>
      <c r="B196" s="79">
        <v>8.89</v>
      </c>
      <c r="C196" s="80">
        <v>5.47</v>
      </c>
      <c r="D196" s="79">
        <v>8.89</v>
      </c>
      <c r="E196" s="80">
        <v>9.33</v>
      </c>
    </row>
    <row r="197" spans="1:5">
      <c r="A197" s="255">
        <v>42522</v>
      </c>
      <c r="B197" s="78">
        <v>8.66</v>
      </c>
      <c r="C197" s="78">
        <v>6</v>
      </c>
      <c r="D197" s="78">
        <v>8.66</v>
      </c>
      <c r="E197" s="78">
        <v>9.33</v>
      </c>
    </row>
    <row r="198" spans="1:5">
      <c r="A198" s="255">
        <v>42552</v>
      </c>
      <c r="B198" s="79">
        <v>8.67</v>
      </c>
      <c r="C198" s="80">
        <v>6.01</v>
      </c>
      <c r="D198" s="79">
        <v>8.67</v>
      </c>
      <c r="E198" s="80">
        <v>9.33</v>
      </c>
    </row>
    <row r="199" spans="1:5">
      <c r="A199" s="255">
        <v>42583</v>
      </c>
      <c r="B199" s="78">
        <v>8.2100000000000009</v>
      </c>
      <c r="C199" s="78">
        <v>5.91</v>
      </c>
      <c r="D199" s="78">
        <v>8.2100000000000009</v>
      </c>
      <c r="E199" s="78">
        <v>9.33</v>
      </c>
    </row>
    <row r="200" spans="1:5">
      <c r="A200" s="255">
        <v>42614</v>
      </c>
      <c r="B200" s="79">
        <v>8.7799999999999994</v>
      </c>
      <c r="C200" s="80">
        <v>5.78</v>
      </c>
      <c r="D200" s="79">
        <v>8.7799999999999994</v>
      </c>
      <c r="E200" s="80">
        <v>9.33</v>
      </c>
    </row>
    <row r="201" spans="1:5">
      <c r="A201" s="255">
        <v>42644</v>
      </c>
      <c r="B201" s="78">
        <v>8.7100000000000009</v>
      </c>
      <c r="C201" s="78">
        <v>5.75</v>
      </c>
      <c r="D201" s="78">
        <v>8.7100000000000009</v>
      </c>
      <c r="E201" s="78">
        <v>9.33</v>
      </c>
    </row>
    <row r="202" spans="1:5">
      <c r="A202" s="255">
        <v>42675</v>
      </c>
      <c r="B202" s="79">
        <v>8.3800000000000008</v>
      </c>
      <c r="C202" s="80">
        <v>5.51</v>
      </c>
      <c r="D202" s="79">
        <v>8.3800000000000008</v>
      </c>
      <c r="E202" s="80">
        <v>9.33</v>
      </c>
    </row>
    <row r="203" spans="1:5">
      <c r="A203" s="255">
        <v>42705</v>
      </c>
      <c r="B203" s="78">
        <v>8.1</v>
      </c>
      <c r="C203" s="78">
        <v>5.12</v>
      </c>
      <c r="D203" s="78">
        <v>8.1</v>
      </c>
      <c r="E203" s="78">
        <v>9.33</v>
      </c>
    </row>
    <row r="204" spans="1:5">
      <c r="A204" s="255">
        <v>42736</v>
      </c>
      <c r="B204" s="79">
        <v>8.02</v>
      </c>
      <c r="C204" s="80">
        <v>5.08</v>
      </c>
      <c r="D204" s="79">
        <v>8.02</v>
      </c>
      <c r="E204" s="80">
        <v>9.33</v>
      </c>
    </row>
    <row r="205" spans="1:5">
      <c r="A205" s="255">
        <v>42767</v>
      </c>
      <c r="B205" s="78">
        <v>8.25</v>
      </c>
      <c r="C205" s="78">
        <v>5.07</v>
      </c>
      <c r="D205" s="78">
        <v>8.25</v>
      </c>
      <c r="E205" s="78">
        <v>9.33</v>
      </c>
    </row>
    <row r="206" spans="1:5">
      <c r="A206" s="255">
        <v>42795</v>
      </c>
      <c r="B206" s="79">
        <v>8.14</v>
      </c>
      <c r="C206" s="80">
        <v>4.8899999999999997</v>
      </c>
      <c r="D206" s="79">
        <v>8.14</v>
      </c>
      <c r="E206" s="80">
        <v>9.33</v>
      </c>
    </row>
    <row r="207" spans="1:5">
      <c r="A207" s="255">
        <v>42826</v>
      </c>
      <c r="B207" s="78">
        <v>8.1300000000000008</v>
      </c>
      <c r="C207" s="78">
        <v>4.8099999999999996</v>
      </c>
      <c r="D207" s="78">
        <v>8.1300000000000008</v>
      </c>
      <c r="E207" s="78">
        <v>9.33</v>
      </c>
    </row>
    <row r="208" spans="1:5">
      <c r="A208" s="255">
        <v>42856</v>
      </c>
      <c r="B208" s="79">
        <v>7.37</v>
      </c>
      <c r="C208" s="80">
        <v>4.82</v>
      </c>
      <c r="D208" s="79">
        <v>7.37</v>
      </c>
      <c r="E208" s="80">
        <v>9.33</v>
      </c>
    </row>
    <row r="209" spans="1:13">
      <c r="A209" s="255">
        <v>42887</v>
      </c>
      <c r="B209" s="78">
        <v>7.72</v>
      </c>
      <c r="C209" s="78">
        <v>4.8</v>
      </c>
      <c r="D209" s="78">
        <v>7.72</v>
      </c>
      <c r="E209" s="78">
        <v>9.33</v>
      </c>
    </row>
    <row r="210" spans="1:13">
      <c r="A210" s="255">
        <v>42917</v>
      </c>
      <c r="B210" s="79">
        <v>8.15</v>
      </c>
      <c r="C210" s="80">
        <v>4.84</v>
      </c>
      <c r="D210" s="79">
        <v>8.15</v>
      </c>
      <c r="E210" s="80">
        <v>9.33</v>
      </c>
    </row>
    <row r="211" spans="1:13">
      <c r="A211" s="255">
        <v>42948</v>
      </c>
      <c r="B211" s="78">
        <v>7.58</v>
      </c>
      <c r="C211" s="78">
        <v>4.96</v>
      </c>
      <c r="D211" s="78">
        <v>7.58</v>
      </c>
      <c r="E211" s="78">
        <v>9.33</v>
      </c>
    </row>
    <row r="212" spans="1:13">
      <c r="A212" s="255">
        <v>42979</v>
      </c>
      <c r="B212" s="79">
        <v>8.19</v>
      </c>
      <c r="C212" s="80">
        <v>4.97</v>
      </c>
      <c r="D212" s="79">
        <v>8.19</v>
      </c>
      <c r="E212" s="80">
        <v>9.33</v>
      </c>
    </row>
    <row r="213" spans="1:13">
      <c r="A213" s="255">
        <v>43009</v>
      </c>
      <c r="B213" s="78">
        <v>7.86</v>
      </c>
      <c r="C213" s="78">
        <v>4.8</v>
      </c>
      <c r="D213" s="78">
        <v>7.86</v>
      </c>
      <c r="E213" s="78">
        <v>9.33</v>
      </c>
    </row>
    <row r="214" spans="1:13">
      <c r="A214" s="255">
        <v>43040</v>
      </c>
      <c r="B214" s="79">
        <v>7.79</v>
      </c>
      <c r="C214" s="80">
        <v>4.91</v>
      </c>
      <c r="D214" s="79">
        <v>7.79</v>
      </c>
      <c r="E214" s="80">
        <v>9.33</v>
      </c>
    </row>
    <row r="215" spans="1:13">
      <c r="A215" s="255">
        <v>43070</v>
      </c>
      <c r="B215" s="78">
        <v>7.83</v>
      </c>
      <c r="C215" s="78">
        <v>4.95</v>
      </c>
      <c r="D215" s="78">
        <v>7.83</v>
      </c>
      <c r="E215" s="78">
        <v>9.33</v>
      </c>
    </row>
    <row r="216" spans="1:13">
      <c r="A216" s="255">
        <v>43101</v>
      </c>
      <c r="B216" s="79">
        <v>7.72</v>
      </c>
      <c r="C216" s="80">
        <v>4.9800000000000004</v>
      </c>
      <c r="D216" s="79">
        <v>7.72</v>
      </c>
      <c r="E216" s="80">
        <v>9.33</v>
      </c>
    </row>
    <row r="217" spans="1:13">
      <c r="A217" s="255">
        <v>43132</v>
      </c>
      <c r="B217" s="78">
        <v>7.41</v>
      </c>
      <c r="C217" s="78">
        <v>5.0599999999999996</v>
      </c>
      <c r="D217" s="78">
        <v>7.41</v>
      </c>
      <c r="E217" s="78">
        <v>9.33</v>
      </c>
    </row>
    <row r="218" spans="1:13">
      <c r="A218" s="255">
        <v>43160</v>
      </c>
      <c r="B218" s="79">
        <v>7.26</v>
      </c>
      <c r="C218" s="80">
        <v>4.96</v>
      </c>
      <c r="D218" s="79">
        <v>7.26</v>
      </c>
      <c r="E218" s="80">
        <v>9.33</v>
      </c>
    </row>
    <row r="219" spans="1:13">
      <c r="A219" s="255">
        <v>43191</v>
      </c>
      <c r="B219" s="78">
        <v>7.63</v>
      </c>
      <c r="C219" s="78">
        <v>4.99</v>
      </c>
      <c r="D219" s="78">
        <v>7.63</v>
      </c>
      <c r="E219" s="78">
        <v>9.33</v>
      </c>
    </row>
    <row r="220" spans="1:13">
      <c r="A220" s="255">
        <v>43221</v>
      </c>
      <c r="B220" s="79">
        <v>6.67</v>
      </c>
      <c r="C220" s="80">
        <v>4.99</v>
      </c>
      <c r="D220" s="79">
        <v>6.67</v>
      </c>
      <c r="E220" s="80">
        <v>9.33</v>
      </c>
    </row>
    <row r="221" spans="1:13">
      <c r="A221" s="255">
        <v>43252</v>
      </c>
      <c r="B221" s="78">
        <v>7.33</v>
      </c>
      <c r="C221" s="78">
        <v>5.1100000000000003</v>
      </c>
      <c r="D221" s="78">
        <v>7.33</v>
      </c>
      <c r="E221" s="78">
        <v>9.33</v>
      </c>
    </row>
    <row r="222" spans="1:13">
      <c r="A222" s="255">
        <v>43282</v>
      </c>
      <c r="B222" s="79">
        <v>7.48</v>
      </c>
      <c r="C222" s="80">
        <v>5.14</v>
      </c>
      <c r="D222" s="79">
        <v>7.48</v>
      </c>
      <c r="E222" s="80">
        <v>9.33</v>
      </c>
      <c r="L222" s="16" t="s">
        <v>371</v>
      </c>
    </row>
    <row r="223" spans="1:13">
      <c r="A223" s="255">
        <v>43313</v>
      </c>
      <c r="B223" s="78">
        <v>7.63</v>
      </c>
      <c r="C223" s="78">
        <v>5.25</v>
      </c>
      <c r="D223" s="78">
        <v>7.63</v>
      </c>
      <c r="E223" s="78">
        <v>9.33</v>
      </c>
      <c r="L223" s="359" t="s">
        <v>283</v>
      </c>
      <c r="M223" s="359"/>
    </row>
    <row r="224" spans="1:13">
      <c r="A224" s="255">
        <v>43344</v>
      </c>
      <c r="B224" s="79">
        <v>8.01</v>
      </c>
      <c r="C224" s="80">
        <v>5.08</v>
      </c>
      <c r="D224" s="79">
        <v>8.01</v>
      </c>
      <c r="E224" s="80">
        <v>9.33</v>
      </c>
    </row>
    <row r="225" spans="1:5">
      <c r="A225" s="255">
        <v>43374</v>
      </c>
      <c r="B225" s="78">
        <v>8.34</v>
      </c>
      <c r="C225" s="78">
        <v>5.27</v>
      </c>
      <c r="D225" s="78">
        <v>8.34</v>
      </c>
      <c r="E225" s="78">
        <v>9.33</v>
      </c>
    </row>
    <row r="226" spans="1:5">
      <c r="A226" s="255">
        <v>43405</v>
      </c>
      <c r="B226" s="79">
        <v>8.4700000000000006</v>
      </c>
      <c r="C226" s="80">
        <v>5.32</v>
      </c>
      <c r="D226" s="79">
        <v>8.4700000000000006</v>
      </c>
      <c r="E226" s="80">
        <v>9.33</v>
      </c>
    </row>
    <row r="227" spans="1:5">
      <c r="A227" s="255">
        <v>43435</v>
      </c>
      <c r="B227" s="78">
        <v>8.69</v>
      </c>
      <c r="C227" s="78">
        <v>5.43</v>
      </c>
      <c r="D227" s="78">
        <v>8.69</v>
      </c>
      <c r="E227" s="78">
        <v>9.33</v>
      </c>
    </row>
    <row r="228" spans="1:5">
      <c r="A228" s="255">
        <v>43466</v>
      </c>
      <c r="B228" s="79">
        <v>7.99</v>
      </c>
      <c r="C228" s="80">
        <v>5.62</v>
      </c>
      <c r="D228" s="79">
        <v>7.99</v>
      </c>
      <c r="E228" s="80">
        <v>9.33</v>
      </c>
    </row>
    <row r="229" spans="1:5">
      <c r="A229" s="255">
        <v>43497</v>
      </c>
      <c r="B229" s="78">
        <v>8.82</v>
      </c>
      <c r="C229" s="78">
        <v>5.7</v>
      </c>
      <c r="D229" s="78">
        <v>8.82</v>
      </c>
      <c r="E229" s="78">
        <v>9.33</v>
      </c>
    </row>
    <row r="230" spans="1:5">
      <c r="A230" s="255">
        <v>43525</v>
      </c>
      <c r="B230" s="79">
        <v>8.75</v>
      </c>
      <c r="C230" s="80">
        <v>5.67</v>
      </c>
      <c r="D230" s="79">
        <v>8.75</v>
      </c>
      <c r="E230" s="80">
        <v>9.33</v>
      </c>
    </row>
    <row r="231" spans="1:5">
      <c r="A231" s="255">
        <v>43556</v>
      </c>
      <c r="B231" s="78">
        <v>8.6199999999999992</v>
      </c>
      <c r="C231" s="78">
        <v>5.84</v>
      </c>
      <c r="D231" s="78">
        <v>8.6199999999999992</v>
      </c>
      <c r="E231" s="78">
        <v>9.33</v>
      </c>
    </row>
    <row r="232" spans="1:5">
      <c r="A232" s="255">
        <v>43586</v>
      </c>
      <c r="B232" s="79">
        <v>8.6199999999999992</v>
      </c>
      <c r="C232" s="80">
        <v>5.61</v>
      </c>
      <c r="D232" s="79">
        <v>8.6199999999999992</v>
      </c>
      <c r="E232" s="80">
        <v>9.33</v>
      </c>
    </row>
    <row r="233" spans="1:5">
      <c r="A233" s="255">
        <v>43617</v>
      </c>
      <c r="B233" s="78">
        <v>8.02</v>
      </c>
      <c r="C233" s="78">
        <v>5.89</v>
      </c>
      <c r="D233" s="78">
        <v>8.02</v>
      </c>
      <c r="E233" s="78">
        <v>9.33</v>
      </c>
    </row>
    <row r="234" spans="1:5">
      <c r="A234" s="255">
        <v>43647</v>
      </c>
      <c r="B234" s="79">
        <v>8.26</v>
      </c>
      <c r="C234" s="80">
        <v>5.93</v>
      </c>
      <c r="D234" s="79">
        <v>8.26</v>
      </c>
      <c r="E234" s="80">
        <v>9.33</v>
      </c>
    </row>
    <row r="235" spans="1:5">
      <c r="A235" s="255">
        <v>43678</v>
      </c>
      <c r="B235" s="78">
        <v>8.74</v>
      </c>
      <c r="C235" s="78">
        <v>5.92</v>
      </c>
      <c r="D235" s="78">
        <v>8.74</v>
      </c>
      <c r="E235" s="78">
        <v>9.33</v>
      </c>
    </row>
    <row r="236" spans="1:5">
      <c r="A236" s="255">
        <v>43709</v>
      </c>
      <c r="B236" s="79">
        <v>8.65</v>
      </c>
      <c r="C236" s="80">
        <v>5.98</v>
      </c>
      <c r="D236" s="79">
        <v>8.65</v>
      </c>
      <c r="E236" s="80">
        <v>9.33</v>
      </c>
    </row>
    <row r="237" spans="1:5">
      <c r="A237" s="255">
        <v>43739</v>
      </c>
      <c r="B237" s="78">
        <v>8.7899999999999991</v>
      </c>
      <c r="C237" s="78">
        <v>6.03</v>
      </c>
      <c r="D237" s="78">
        <v>8.7899999999999991</v>
      </c>
      <c r="E237" s="78">
        <v>9.33</v>
      </c>
    </row>
    <row r="238" spans="1:5">
      <c r="A238" s="255">
        <v>43770</v>
      </c>
      <c r="B238" s="79">
        <v>8.68</v>
      </c>
      <c r="C238" s="80">
        <v>6.05</v>
      </c>
      <c r="D238" s="79">
        <v>8.68</v>
      </c>
      <c r="E238" s="80">
        <v>9.33</v>
      </c>
    </row>
    <row r="239" spans="1:5">
      <c r="A239" s="255">
        <v>43800</v>
      </c>
      <c r="B239" s="78">
        <v>8.7799999999999994</v>
      </c>
      <c r="C239" s="78">
        <v>6.17</v>
      </c>
      <c r="D239" s="78">
        <v>8.7799999999999994</v>
      </c>
      <c r="E239" s="78">
        <v>9.33</v>
      </c>
    </row>
    <row r="240" spans="1:5">
      <c r="A240" s="255">
        <v>43831</v>
      </c>
      <c r="B240" s="79">
        <v>8.68</v>
      </c>
      <c r="C240" s="80">
        <v>6.22</v>
      </c>
      <c r="D240" s="79">
        <v>8.68</v>
      </c>
      <c r="E240" s="80">
        <v>9.33</v>
      </c>
    </row>
    <row r="241" spans="1:5">
      <c r="A241" s="255">
        <v>43862</v>
      </c>
      <c r="B241" s="78">
        <v>8.81</v>
      </c>
      <c r="C241" s="78">
        <v>6.25</v>
      </c>
      <c r="D241" s="78">
        <v>8.81</v>
      </c>
      <c r="E241" s="78">
        <v>9.33</v>
      </c>
    </row>
    <row r="242" spans="1:5">
      <c r="A242" s="255">
        <v>43891</v>
      </c>
      <c r="B242" s="79">
        <v>8.77</v>
      </c>
      <c r="C242" s="80">
        <v>6.24</v>
      </c>
      <c r="D242" s="79">
        <v>8.77</v>
      </c>
      <c r="E242" s="80">
        <v>9.33</v>
      </c>
    </row>
    <row r="243" spans="1:5">
      <c r="A243" s="255">
        <v>43922</v>
      </c>
      <c r="B243" s="78">
        <v>8.4</v>
      </c>
      <c r="C243" s="78">
        <v>7.24</v>
      </c>
      <c r="D243" s="78">
        <v>8.4</v>
      </c>
      <c r="E243" s="78">
        <v>9.33</v>
      </c>
    </row>
    <row r="244" spans="1:5">
      <c r="A244" s="255">
        <v>43952</v>
      </c>
      <c r="B244" s="79">
        <v>8.98</v>
      </c>
      <c r="C244" s="80">
        <v>5.97</v>
      </c>
      <c r="D244" s="79">
        <v>8.98</v>
      </c>
      <c r="E244" s="80">
        <v>9.33</v>
      </c>
    </row>
    <row r="245" spans="1:5">
      <c r="A245" s="255">
        <v>43983</v>
      </c>
      <c r="B245" s="78">
        <v>9.1</v>
      </c>
      <c r="C245" s="78">
        <v>5.98</v>
      </c>
      <c r="D245" s="78">
        <v>9.1</v>
      </c>
      <c r="E245" s="78">
        <v>9.33</v>
      </c>
    </row>
  </sheetData>
  <mergeCells count="1">
    <mergeCell ref="L223:M223"/>
  </mergeCells>
  <pageMargins left="0.7" right="0.7" top="0.75" bottom="0.75" header="0.3" footer="0.3"/>
  <pageSetup paperSize="9" orientation="portrait" horizontalDpi="4294967295" verticalDpi="4294967295" r:id="rId1"/>
  <drawing r:id="rId2"/>
</worksheet>
</file>

<file path=xl/worksheets/sheet18.xml><?xml version="1.0" encoding="utf-8"?>
<worksheet xmlns="http://schemas.openxmlformats.org/spreadsheetml/2006/main" xmlns:r="http://schemas.openxmlformats.org/officeDocument/2006/relationships">
  <dimension ref="A1:P134"/>
  <sheetViews>
    <sheetView zoomScale="85" zoomScaleNormal="85" zoomScalePageLayoutView="60" workbookViewId="0">
      <pane xSplit="2" ySplit="11" topLeftCell="H12" activePane="bottomRight" state="frozen"/>
      <selection activeCell="AE4" sqref="AE4"/>
      <selection pane="topRight" activeCell="AE4" sqref="AE4"/>
      <selection pane="bottomLeft" activeCell="AE4" sqref="AE4"/>
      <selection pane="bottomRight"/>
    </sheetView>
  </sheetViews>
  <sheetFormatPr baseColWidth="10" defaultRowHeight="16.5"/>
  <cols>
    <col min="1" max="1" width="10.85546875" style="170" customWidth="1"/>
    <col min="2" max="2" width="14.7109375" style="170" customWidth="1"/>
    <col min="3" max="11" width="15.42578125" style="170" customWidth="1"/>
    <col min="12" max="247" width="10.85546875" style="170"/>
    <col min="248" max="248" width="10.85546875" style="170" customWidth="1"/>
    <col min="249" max="249" width="14.7109375" style="170" customWidth="1"/>
    <col min="250" max="267" width="15.42578125" style="170" customWidth="1"/>
    <col min="268" max="503" width="10.85546875" style="170"/>
    <col min="504" max="504" width="10.85546875" style="170" customWidth="1"/>
    <col min="505" max="505" width="14.7109375" style="170" customWidth="1"/>
    <col min="506" max="523" width="15.42578125" style="170" customWidth="1"/>
    <col min="524" max="759" width="10.85546875" style="170"/>
    <col min="760" max="760" width="10.85546875" style="170" customWidth="1"/>
    <col min="761" max="761" width="14.7109375" style="170" customWidth="1"/>
    <col min="762" max="779" width="15.42578125" style="170" customWidth="1"/>
    <col min="780" max="1015" width="10.85546875" style="170"/>
    <col min="1016" max="1016" width="10.85546875" style="170" customWidth="1"/>
    <col min="1017" max="1017" width="14.7109375" style="170" customWidth="1"/>
    <col min="1018" max="1035" width="15.42578125" style="170" customWidth="1"/>
    <col min="1036" max="1271" width="10.85546875" style="170"/>
    <col min="1272" max="1272" width="10.85546875" style="170" customWidth="1"/>
    <col min="1273" max="1273" width="14.7109375" style="170" customWidth="1"/>
    <col min="1274" max="1291" width="15.42578125" style="170" customWidth="1"/>
    <col min="1292" max="1527" width="10.85546875" style="170"/>
    <col min="1528" max="1528" width="10.85546875" style="170" customWidth="1"/>
    <col min="1529" max="1529" width="14.7109375" style="170" customWidth="1"/>
    <col min="1530" max="1547" width="15.42578125" style="170" customWidth="1"/>
    <col min="1548" max="1783" width="10.85546875" style="170"/>
    <col min="1784" max="1784" width="10.85546875" style="170" customWidth="1"/>
    <col min="1785" max="1785" width="14.7109375" style="170" customWidth="1"/>
    <col min="1786" max="1803" width="15.42578125" style="170" customWidth="1"/>
    <col min="1804" max="2039" width="10.85546875" style="170"/>
    <col min="2040" max="2040" width="10.85546875" style="170" customWidth="1"/>
    <col min="2041" max="2041" width="14.7109375" style="170" customWidth="1"/>
    <col min="2042" max="2059" width="15.42578125" style="170" customWidth="1"/>
    <col min="2060" max="2295" width="10.85546875" style="170"/>
    <col min="2296" max="2296" width="10.85546875" style="170" customWidth="1"/>
    <col min="2297" max="2297" width="14.7109375" style="170" customWidth="1"/>
    <col min="2298" max="2315" width="15.42578125" style="170" customWidth="1"/>
    <col min="2316" max="2551" width="10.85546875" style="170"/>
    <col min="2552" max="2552" width="10.85546875" style="170" customWidth="1"/>
    <col min="2553" max="2553" width="14.7109375" style="170" customWidth="1"/>
    <col min="2554" max="2571" width="15.42578125" style="170" customWidth="1"/>
    <col min="2572" max="2807" width="10.85546875" style="170"/>
    <col min="2808" max="2808" width="10.85546875" style="170" customWidth="1"/>
    <col min="2809" max="2809" width="14.7109375" style="170" customWidth="1"/>
    <col min="2810" max="2827" width="15.42578125" style="170" customWidth="1"/>
    <col min="2828" max="3063" width="10.85546875" style="170"/>
    <col min="3064" max="3064" width="10.85546875" style="170" customWidth="1"/>
    <col min="3065" max="3065" width="14.7109375" style="170" customWidth="1"/>
    <col min="3066" max="3083" width="15.42578125" style="170" customWidth="1"/>
    <col min="3084" max="3319" width="10.85546875" style="170"/>
    <col min="3320" max="3320" width="10.85546875" style="170" customWidth="1"/>
    <col min="3321" max="3321" width="14.7109375" style="170" customWidth="1"/>
    <col min="3322" max="3339" width="15.42578125" style="170" customWidth="1"/>
    <col min="3340" max="3575" width="10.85546875" style="170"/>
    <col min="3576" max="3576" width="10.85546875" style="170" customWidth="1"/>
    <col min="3577" max="3577" width="14.7109375" style="170" customWidth="1"/>
    <col min="3578" max="3595" width="15.42578125" style="170" customWidth="1"/>
    <col min="3596" max="3831" width="10.85546875" style="170"/>
    <col min="3832" max="3832" width="10.85546875" style="170" customWidth="1"/>
    <col min="3833" max="3833" width="14.7109375" style="170" customWidth="1"/>
    <col min="3834" max="3851" width="15.42578125" style="170" customWidth="1"/>
    <col min="3852" max="4087" width="10.85546875" style="170"/>
    <col min="4088" max="4088" width="10.85546875" style="170" customWidth="1"/>
    <col min="4089" max="4089" width="14.7109375" style="170" customWidth="1"/>
    <col min="4090" max="4107" width="15.42578125" style="170" customWidth="1"/>
    <col min="4108" max="4343" width="10.85546875" style="170"/>
    <col min="4344" max="4344" width="10.85546875" style="170" customWidth="1"/>
    <col min="4345" max="4345" width="14.7109375" style="170" customWidth="1"/>
    <col min="4346" max="4363" width="15.42578125" style="170" customWidth="1"/>
    <col min="4364" max="4599" width="10.85546875" style="170"/>
    <col min="4600" max="4600" width="10.85546875" style="170" customWidth="1"/>
    <col min="4601" max="4601" width="14.7109375" style="170" customWidth="1"/>
    <col min="4602" max="4619" width="15.42578125" style="170" customWidth="1"/>
    <col min="4620" max="4855" width="10.85546875" style="170"/>
    <col min="4856" max="4856" width="10.85546875" style="170" customWidth="1"/>
    <col min="4857" max="4857" width="14.7109375" style="170" customWidth="1"/>
    <col min="4858" max="4875" width="15.42578125" style="170" customWidth="1"/>
    <col min="4876" max="5111" width="10.85546875" style="170"/>
    <col min="5112" max="5112" width="10.85546875" style="170" customWidth="1"/>
    <col min="5113" max="5113" width="14.7109375" style="170" customWidth="1"/>
    <col min="5114" max="5131" width="15.42578125" style="170" customWidth="1"/>
    <col min="5132" max="5367" width="10.85546875" style="170"/>
    <col min="5368" max="5368" width="10.85546875" style="170" customWidth="1"/>
    <col min="5369" max="5369" width="14.7109375" style="170" customWidth="1"/>
    <col min="5370" max="5387" width="15.42578125" style="170" customWidth="1"/>
    <col min="5388" max="5623" width="10.85546875" style="170"/>
    <col min="5624" max="5624" width="10.85546875" style="170" customWidth="1"/>
    <col min="5625" max="5625" width="14.7109375" style="170" customWidth="1"/>
    <col min="5626" max="5643" width="15.42578125" style="170" customWidth="1"/>
    <col min="5644" max="5879" width="10.85546875" style="170"/>
    <col min="5880" max="5880" width="10.85546875" style="170" customWidth="1"/>
    <col min="5881" max="5881" width="14.7109375" style="170" customWidth="1"/>
    <col min="5882" max="5899" width="15.42578125" style="170" customWidth="1"/>
    <col min="5900" max="6135" width="10.85546875" style="170"/>
    <col min="6136" max="6136" width="10.85546875" style="170" customWidth="1"/>
    <col min="6137" max="6137" width="14.7109375" style="170" customWidth="1"/>
    <col min="6138" max="6155" width="15.42578125" style="170" customWidth="1"/>
    <col min="6156" max="6391" width="10.85546875" style="170"/>
    <col min="6392" max="6392" width="10.85546875" style="170" customWidth="1"/>
    <col min="6393" max="6393" width="14.7109375" style="170" customWidth="1"/>
    <col min="6394" max="6411" width="15.42578125" style="170" customWidth="1"/>
    <col min="6412" max="6647" width="10.85546875" style="170"/>
    <col min="6648" max="6648" width="10.85546875" style="170" customWidth="1"/>
    <col min="6649" max="6649" width="14.7109375" style="170" customWidth="1"/>
    <col min="6650" max="6667" width="15.42578125" style="170" customWidth="1"/>
    <col min="6668" max="6903" width="10.85546875" style="170"/>
    <col min="6904" max="6904" width="10.85546875" style="170" customWidth="1"/>
    <col min="6905" max="6905" width="14.7109375" style="170" customWidth="1"/>
    <col min="6906" max="6923" width="15.42578125" style="170" customWidth="1"/>
    <col min="6924" max="7159" width="10.85546875" style="170"/>
    <col min="7160" max="7160" width="10.85546875" style="170" customWidth="1"/>
    <col min="7161" max="7161" width="14.7109375" style="170" customWidth="1"/>
    <col min="7162" max="7179" width="15.42578125" style="170" customWidth="1"/>
    <col min="7180" max="7415" width="10.85546875" style="170"/>
    <col min="7416" max="7416" width="10.85546875" style="170" customWidth="1"/>
    <col min="7417" max="7417" width="14.7109375" style="170" customWidth="1"/>
    <col min="7418" max="7435" width="15.42578125" style="170" customWidth="1"/>
    <col min="7436" max="7671" width="10.85546875" style="170"/>
    <col min="7672" max="7672" width="10.85546875" style="170" customWidth="1"/>
    <col min="7673" max="7673" width="14.7109375" style="170" customWidth="1"/>
    <col min="7674" max="7691" width="15.42578125" style="170" customWidth="1"/>
    <col min="7692" max="7927" width="10.85546875" style="170"/>
    <col min="7928" max="7928" width="10.85546875" style="170" customWidth="1"/>
    <col min="7929" max="7929" width="14.7109375" style="170" customWidth="1"/>
    <col min="7930" max="7947" width="15.42578125" style="170" customWidth="1"/>
    <col min="7948" max="8183" width="10.85546875" style="170"/>
    <col min="8184" max="8184" width="10.85546875" style="170" customWidth="1"/>
    <col min="8185" max="8185" width="14.7109375" style="170" customWidth="1"/>
    <col min="8186" max="8203" width="15.42578125" style="170" customWidth="1"/>
    <col min="8204" max="8439" width="10.85546875" style="170"/>
    <col min="8440" max="8440" width="10.85546875" style="170" customWidth="1"/>
    <col min="8441" max="8441" width="14.7109375" style="170" customWidth="1"/>
    <col min="8442" max="8459" width="15.42578125" style="170" customWidth="1"/>
    <col min="8460" max="8695" width="10.85546875" style="170"/>
    <col min="8696" max="8696" width="10.85546875" style="170" customWidth="1"/>
    <col min="8697" max="8697" width="14.7109375" style="170" customWidth="1"/>
    <col min="8698" max="8715" width="15.42578125" style="170" customWidth="1"/>
    <col min="8716" max="8951" width="10.85546875" style="170"/>
    <col min="8952" max="8952" width="10.85546875" style="170" customWidth="1"/>
    <col min="8953" max="8953" width="14.7109375" style="170" customWidth="1"/>
    <col min="8954" max="8971" width="15.42578125" style="170" customWidth="1"/>
    <col min="8972" max="9207" width="10.85546875" style="170"/>
    <col min="9208" max="9208" width="10.85546875" style="170" customWidth="1"/>
    <col min="9209" max="9209" width="14.7109375" style="170" customWidth="1"/>
    <col min="9210" max="9227" width="15.42578125" style="170" customWidth="1"/>
    <col min="9228" max="9463" width="10.85546875" style="170"/>
    <col min="9464" max="9464" width="10.85546875" style="170" customWidth="1"/>
    <col min="9465" max="9465" width="14.7109375" style="170" customWidth="1"/>
    <col min="9466" max="9483" width="15.42578125" style="170" customWidth="1"/>
    <col min="9484" max="9719" width="10.85546875" style="170"/>
    <col min="9720" max="9720" width="10.85546875" style="170" customWidth="1"/>
    <col min="9721" max="9721" width="14.7109375" style="170" customWidth="1"/>
    <col min="9722" max="9739" width="15.42578125" style="170" customWidth="1"/>
    <col min="9740" max="9975" width="10.85546875" style="170"/>
    <col min="9976" max="9976" width="10.85546875" style="170" customWidth="1"/>
    <col min="9977" max="9977" width="14.7109375" style="170" customWidth="1"/>
    <col min="9978" max="9995" width="15.42578125" style="170" customWidth="1"/>
    <col min="9996" max="10231" width="10.85546875" style="170"/>
    <col min="10232" max="10232" width="10.85546875" style="170" customWidth="1"/>
    <col min="10233" max="10233" width="14.7109375" style="170" customWidth="1"/>
    <col min="10234" max="10251" width="15.42578125" style="170" customWidth="1"/>
    <col min="10252" max="10487" width="10.85546875" style="170"/>
    <col min="10488" max="10488" width="10.85546875" style="170" customWidth="1"/>
    <col min="10489" max="10489" width="14.7109375" style="170" customWidth="1"/>
    <col min="10490" max="10507" width="15.42578125" style="170" customWidth="1"/>
    <col min="10508" max="10743" width="10.85546875" style="170"/>
    <col min="10744" max="10744" width="10.85546875" style="170" customWidth="1"/>
    <col min="10745" max="10745" width="14.7109375" style="170" customWidth="1"/>
    <col min="10746" max="10763" width="15.42578125" style="170" customWidth="1"/>
    <col min="10764" max="10999" width="10.85546875" style="170"/>
    <col min="11000" max="11000" width="10.85546875" style="170" customWidth="1"/>
    <col min="11001" max="11001" width="14.7109375" style="170" customWidth="1"/>
    <col min="11002" max="11019" width="15.42578125" style="170" customWidth="1"/>
    <col min="11020" max="11255" width="10.85546875" style="170"/>
    <col min="11256" max="11256" width="10.85546875" style="170" customWidth="1"/>
    <col min="11257" max="11257" width="14.7109375" style="170" customWidth="1"/>
    <col min="11258" max="11275" width="15.42578125" style="170" customWidth="1"/>
    <col min="11276" max="11511" width="10.85546875" style="170"/>
    <col min="11512" max="11512" width="10.85546875" style="170" customWidth="1"/>
    <col min="11513" max="11513" width="14.7109375" style="170" customWidth="1"/>
    <col min="11514" max="11531" width="15.42578125" style="170" customWidth="1"/>
    <col min="11532" max="11767" width="10.85546875" style="170"/>
    <col min="11768" max="11768" width="10.85546875" style="170" customWidth="1"/>
    <col min="11769" max="11769" width="14.7109375" style="170" customWidth="1"/>
    <col min="11770" max="11787" width="15.42578125" style="170" customWidth="1"/>
    <col min="11788" max="12023" width="10.85546875" style="170"/>
    <col min="12024" max="12024" width="10.85546875" style="170" customWidth="1"/>
    <col min="12025" max="12025" width="14.7109375" style="170" customWidth="1"/>
    <col min="12026" max="12043" width="15.42578125" style="170" customWidth="1"/>
    <col min="12044" max="12279" width="10.85546875" style="170"/>
    <col min="12280" max="12280" width="10.85546875" style="170" customWidth="1"/>
    <col min="12281" max="12281" width="14.7109375" style="170" customWidth="1"/>
    <col min="12282" max="12299" width="15.42578125" style="170" customWidth="1"/>
    <col min="12300" max="12535" width="10.85546875" style="170"/>
    <col min="12536" max="12536" width="10.85546875" style="170" customWidth="1"/>
    <col min="12537" max="12537" width="14.7109375" style="170" customWidth="1"/>
    <col min="12538" max="12555" width="15.42578125" style="170" customWidth="1"/>
    <col min="12556" max="12791" width="10.85546875" style="170"/>
    <col min="12792" max="12792" width="10.85546875" style="170" customWidth="1"/>
    <col min="12793" max="12793" width="14.7109375" style="170" customWidth="1"/>
    <col min="12794" max="12811" width="15.42578125" style="170" customWidth="1"/>
    <col min="12812" max="13047" width="10.85546875" style="170"/>
    <col min="13048" max="13048" width="10.85546875" style="170" customWidth="1"/>
    <col min="13049" max="13049" width="14.7109375" style="170" customWidth="1"/>
    <col min="13050" max="13067" width="15.42578125" style="170" customWidth="1"/>
    <col min="13068" max="13303" width="10.85546875" style="170"/>
    <col min="13304" max="13304" width="10.85546875" style="170" customWidth="1"/>
    <col min="13305" max="13305" width="14.7109375" style="170" customWidth="1"/>
    <col min="13306" max="13323" width="15.42578125" style="170" customWidth="1"/>
    <col min="13324" max="13559" width="10.85546875" style="170"/>
    <col min="13560" max="13560" width="10.85546875" style="170" customWidth="1"/>
    <col min="13561" max="13561" width="14.7109375" style="170" customWidth="1"/>
    <col min="13562" max="13579" width="15.42578125" style="170" customWidth="1"/>
    <col min="13580" max="13815" width="10.85546875" style="170"/>
    <col min="13816" max="13816" width="10.85546875" style="170" customWidth="1"/>
    <col min="13817" max="13817" width="14.7109375" style="170" customWidth="1"/>
    <col min="13818" max="13835" width="15.42578125" style="170" customWidth="1"/>
    <col min="13836" max="14071" width="10.85546875" style="170"/>
    <col min="14072" max="14072" width="10.85546875" style="170" customWidth="1"/>
    <col min="14073" max="14073" width="14.7109375" style="170" customWidth="1"/>
    <col min="14074" max="14091" width="15.42578125" style="170" customWidth="1"/>
    <col min="14092" max="14327" width="10.85546875" style="170"/>
    <col min="14328" max="14328" width="10.85546875" style="170" customWidth="1"/>
    <col min="14329" max="14329" width="14.7109375" style="170" customWidth="1"/>
    <col min="14330" max="14347" width="15.42578125" style="170" customWidth="1"/>
    <col min="14348" max="14583" width="10.85546875" style="170"/>
    <col min="14584" max="14584" width="10.85546875" style="170" customWidth="1"/>
    <col min="14585" max="14585" width="14.7109375" style="170" customWidth="1"/>
    <col min="14586" max="14603" width="15.42578125" style="170" customWidth="1"/>
    <col min="14604" max="14839" width="10.85546875" style="170"/>
    <col min="14840" max="14840" width="10.85546875" style="170" customWidth="1"/>
    <col min="14841" max="14841" width="14.7109375" style="170" customWidth="1"/>
    <col min="14842" max="14859" width="15.42578125" style="170" customWidth="1"/>
    <col min="14860" max="15095" width="10.85546875" style="170"/>
    <col min="15096" max="15096" width="10.85546875" style="170" customWidth="1"/>
    <col min="15097" max="15097" width="14.7109375" style="170" customWidth="1"/>
    <col min="15098" max="15115" width="15.42578125" style="170" customWidth="1"/>
    <col min="15116" max="15351" width="10.85546875" style="170"/>
    <col min="15352" max="15352" width="10.85546875" style="170" customWidth="1"/>
    <col min="15353" max="15353" width="14.7109375" style="170" customWidth="1"/>
    <col min="15354" max="15371" width="15.42578125" style="170" customWidth="1"/>
    <col min="15372" max="15607" width="10.85546875" style="170"/>
    <col min="15608" max="15608" width="10.85546875" style="170" customWidth="1"/>
    <col min="15609" max="15609" width="14.7109375" style="170" customWidth="1"/>
    <col min="15610" max="15627" width="15.42578125" style="170" customWidth="1"/>
    <col min="15628" max="15863" width="10.85546875" style="170"/>
    <col min="15864" max="15864" width="10.85546875" style="170" customWidth="1"/>
    <col min="15865" max="15865" width="14.7109375" style="170" customWidth="1"/>
    <col min="15866" max="15883" width="15.42578125" style="170" customWidth="1"/>
    <col min="15884" max="16119" width="10.85546875" style="170"/>
    <col min="16120" max="16120" width="10.85546875" style="170" customWidth="1"/>
    <col min="16121" max="16121" width="14.7109375" style="170" customWidth="1"/>
    <col min="16122" max="16139" width="15.42578125" style="170" customWidth="1"/>
    <col min="16140" max="16384" width="10.85546875" style="170"/>
  </cols>
  <sheetData>
    <row r="1" spans="1:16">
      <c r="A1" s="202"/>
    </row>
    <row r="2" spans="1:16" ht="30">
      <c r="A2" s="366" t="s">
        <v>284</v>
      </c>
      <c r="B2" s="366"/>
      <c r="C2" s="366"/>
      <c r="D2" s="366"/>
      <c r="E2" s="366"/>
      <c r="F2" s="366"/>
      <c r="G2" s="366"/>
      <c r="H2" s="366"/>
      <c r="I2" s="366"/>
      <c r="J2" s="366"/>
      <c r="K2" s="366"/>
      <c r="M2" s="171"/>
    </row>
    <row r="3" spans="1:16">
      <c r="A3" s="366" t="s">
        <v>285</v>
      </c>
      <c r="B3" s="366"/>
      <c r="C3" s="366"/>
      <c r="D3" s="366"/>
      <c r="E3" s="366"/>
      <c r="F3" s="366"/>
      <c r="G3" s="366"/>
      <c r="H3" s="366"/>
      <c r="I3" s="366"/>
      <c r="J3" s="366"/>
      <c r="K3" s="366"/>
    </row>
    <row r="4" spans="1:16">
      <c r="A4" s="172"/>
      <c r="B4" s="172"/>
      <c r="C4" s="172"/>
      <c r="D4" s="172"/>
      <c r="E4" s="172"/>
      <c r="F4" s="172"/>
      <c r="G4" s="172"/>
      <c r="H4" s="172"/>
      <c r="I4" s="172"/>
      <c r="J4" s="172"/>
      <c r="K4" s="172"/>
    </row>
    <row r="5" spans="1:16">
      <c r="A5" s="172"/>
      <c r="B5" s="172"/>
      <c r="C5" s="172"/>
      <c r="D5" s="172"/>
      <c r="E5" s="172"/>
      <c r="F5" s="172"/>
      <c r="G5" s="172"/>
      <c r="H5" s="172"/>
      <c r="I5" s="172"/>
      <c r="J5" s="172"/>
      <c r="K5" s="172"/>
    </row>
    <row r="6" spans="1:16">
      <c r="A6" s="172"/>
      <c r="B6" s="172"/>
      <c r="C6" s="366"/>
      <c r="D6" s="366"/>
      <c r="E6" s="366"/>
      <c r="F6" s="366"/>
      <c r="G6" s="366"/>
      <c r="H6" s="367"/>
      <c r="I6" s="367"/>
      <c r="J6" s="367"/>
      <c r="K6" s="173"/>
    </row>
    <row r="7" spans="1:16" ht="17.25" thickBot="1">
      <c r="A7" s="172"/>
      <c r="B7" s="172"/>
      <c r="C7" s="174"/>
      <c r="D7" s="174"/>
      <c r="E7" s="174"/>
      <c r="F7" s="174"/>
      <c r="G7" s="175"/>
      <c r="H7" s="175"/>
      <c r="I7" s="175"/>
      <c r="J7" s="175"/>
      <c r="K7" s="174"/>
    </row>
    <row r="8" spans="1:16">
      <c r="A8" s="360" t="s">
        <v>286</v>
      </c>
      <c r="B8" s="361"/>
      <c r="C8" s="176" t="s">
        <v>287</v>
      </c>
      <c r="D8" s="176" t="s">
        <v>287</v>
      </c>
      <c r="E8" s="177" t="s">
        <v>287</v>
      </c>
      <c r="F8" s="176" t="s">
        <v>287</v>
      </c>
      <c r="G8" s="178" t="s">
        <v>287</v>
      </c>
      <c r="H8" s="178" t="s">
        <v>287</v>
      </c>
      <c r="I8" s="178" t="s">
        <v>287</v>
      </c>
      <c r="J8" s="178" t="s">
        <v>287</v>
      </c>
      <c r="K8" s="177"/>
    </row>
    <row r="9" spans="1:16">
      <c r="A9" s="362"/>
      <c r="B9" s="363"/>
      <c r="C9" s="176" t="s">
        <v>188</v>
      </c>
      <c r="D9" s="176" t="s">
        <v>188</v>
      </c>
      <c r="E9" s="177" t="s">
        <v>188</v>
      </c>
      <c r="F9" s="176" t="s">
        <v>202</v>
      </c>
      <c r="G9" s="178" t="s">
        <v>202</v>
      </c>
      <c r="H9" s="178" t="s">
        <v>189</v>
      </c>
      <c r="I9" s="178" t="s">
        <v>189</v>
      </c>
      <c r="J9" s="178" t="s">
        <v>189</v>
      </c>
      <c r="K9" s="177" t="s">
        <v>194</v>
      </c>
    </row>
    <row r="10" spans="1:16">
      <c r="A10" s="362"/>
      <c r="B10" s="363"/>
      <c r="C10" s="176" t="s">
        <v>288</v>
      </c>
      <c r="D10" s="176" t="s">
        <v>289</v>
      </c>
      <c r="E10" s="179" t="s">
        <v>193</v>
      </c>
      <c r="F10" s="176"/>
      <c r="G10" s="178" t="s">
        <v>290</v>
      </c>
      <c r="H10" s="178" t="s">
        <v>291</v>
      </c>
      <c r="I10" s="178" t="s">
        <v>292</v>
      </c>
      <c r="J10" s="178" t="s">
        <v>293</v>
      </c>
      <c r="K10" s="177"/>
      <c r="P10" s="194" t="s">
        <v>370</v>
      </c>
    </row>
    <row r="11" spans="1:16" ht="17.25" thickBot="1">
      <c r="A11" s="364"/>
      <c r="B11" s="365"/>
      <c r="C11" s="180"/>
      <c r="D11" s="180"/>
      <c r="E11" s="180"/>
      <c r="F11" s="180"/>
      <c r="G11" s="181"/>
      <c r="H11" s="181" t="s">
        <v>294</v>
      </c>
      <c r="I11" s="181" t="s">
        <v>295</v>
      </c>
      <c r="J11" s="181"/>
      <c r="K11" s="180"/>
      <c r="P11" s="195" t="s">
        <v>283</v>
      </c>
    </row>
    <row r="12" spans="1:16">
      <c r="A12" s="172">
        <v>2007</v>
      </c>
      <c r="B12" s="182" t="s">
        <v>23</v>
      </c>
      <c r="C12" s="183">
        <v>14.03</v>
      </c>
      <c r="D12" s="183"/>
      <c r="E12" s="183">
        <v>20.11</v>
      </c>
      <c r="F12" s="183">
        <v>24.56</v>
      </c>
      <c r="G12" s="183">
        <v>37.270000000000003</v>
      </c>
      <c r="H12" s="183">
        <v>30.3</v>
      </c>
      <c r="I12" s="183">
        <v>43.85</v>
      </c>
      <c r="J12" s="183">
        <v>45.93</v>
      </c>
      <c r="K12" s="183">
        <v>14.77</v>
      </c>
    </row>
    <row r="13" spans="1:16">
      <c r="A13" s="184"/>
      <c r="B13" s="182" t="s">
        <v>24</v>
      </c>
      <c r="C13" s="183">
        <v>13.04</v>
      </c>
      <c r="D13" s="183"/>
      <c r="E13" s="183">
        <v>19.52</v>
      </c>
      <c r="F13" s="183">
        <v>24.6</v>
      </c>
      <c r="G13" s="183">
        <v>33.76</v>
      </c>
      <c r="H13" s="183">
        <v>31.97</v>
      </c>
      <c r="I13" s="183">
        <v>50.86</v>
      </c>
      <c r="J13" s="183">
        <v>48.21</v>
      </c>
      <c r="K13" s="183">
        <v>14.88</v>
      </c>
    </row>
    <row r="14" spans="1:16">
      <c r="A14" s="184"/>
      <c r="B14" s="182" t="s">
        <v>25</v>
      </c>
      <c r="C14" s="183">
        <v>12.28</v>
      </c>
      <c r="D14" s="183"/>
      <c r="E14" s="183">
        <v>17.32</v>
      </c>
      <c r="F14" s="183">
        <v>22.58</v>
      </c>
      <c r="G14" s="183">
        <v>30.67</v>
      </c>
      <c r="H14" s="183">
        <v>31.8</v>
      </c>
      <c r="I14" s="183">
        <v>50.57</v>
      </c>
      <c r="J14" s="183">
        <v>48.21</v>
      </c>
      <c r="K14" s="183">
        <v>14.04</v>
      </c>
    </row>
    <row r="15" spans="1:16">
      <c r="A15" s="184"/>
      <c r="B15" s="182" t="s">
        <v>26</v>
      </c>
      <c r="C15" s="183">
        <v>12.28</v>
      </c>
      <c r="D15" s="183"/>
      <c r="E15" s="183">
        <v>16.600000000000001</v>
      </c>
      <c r="F15" s="183">
        <v>22.45</v>
      </c>
      <c r="G15" s="183">
        <v>30.67</v>
      </c>
      <c r="H15" s="183">
        <v>30.85</v>
      </c>
      <c r="I15" s="183">
        <v>49.81</v>
      </c>
      <c r="J15" s="183">
        <v>48.21</v>
      </c>
      <c r="K15" s="183">
        <v>14.04</v>
      </c>
    </row>
    <row r="16" spans="1:16">
      <c r="A16" s="184">
        <v>2008</v>
      </c>
      <c r="B16" s="182" t="s">
        <v>28</v>
      </c>
      <c r="C16" s="183">
        <v>11.81</v>
      </c>
      <c r="D16" s="183"/>
      <c r="E16" s="183">
        <v>15.9</v>
      </c>
      <c r="F16" s="183">
        <v>21.19</v>
      </c>
      <c r="G16" s="183">
        <v>26.85</v>
      </c>
      <c r="H16" s="183">
        <v>27.98</v>
      </c>
      <c r="I16" s="183">
        <v>38.979999999999997</v>
      </c>
      <c r="J16" s="183">
        <v>39.979999999999997</v>
      </c>
      <c r="K16" s="183">
        <v>13.55</v>
      </c>
    </row>
    <row r="17" spans="1:11">
      <c r="A17" s="184"/>
      <c r="B17" s="182" t="s">
        <v>16</v>
      </c>
      <c r="C17" s="183">
        <v>11.55</v>
      </c>
      <c r="D17" s="183"/>
      <c r="E17" s="183">
        <v>15.64</v>
      </c>
      <c r="F17" s="183">
        <v>20.41</v>
      </c>
      <c r="G17" s="183">
        <v>25.56</v>
      </c>
      <c r="H17" s="183">
        <v>27.98</v>
      </c>
      <c r="I17" s="183">
        <v>38.979999999999997</v>
      </c>
      <c r="J17" s="183">
        <v>39.979999999999997</v>
      </c>
      <c r="K17" s="183">
        <v>13.5</v>
      </c>
    </row>
    <row r="18" spans="1:11">
      <c r="A18" s="184"/>
      <c r="B18" s="182" t="s">
        <v>17</v>
      </c>
      <c r="C18" s="183">
        <v>11.26</v>
      </c>
      <c r="D18" s="183"/>
      <c r="E18" s="183">
        <v>14.92</v>
      </c>
      <c r="F18" s="183">
        <v>19.96</v>
      </c>
      <c r="G18" s="183">
        <v>25.56</v>
      </c>
      <c r="H18" s="183">
        <v>27.98</v>
      </c>
      <c r="I18" s="183">
        <v>38.979999999999997</v>
      </c>
      <c r="J18" s="183">
        <v>39.979999999999997</v>
      </c>
      <c r="K18" s="183">
        <v>13.08</v>
      </c>
    </row>
    <row r="19" spans="1:11">
      <c r="A19" s="184"/>
      <c r="B19" s="182" t="s">
        <v>18</v>
      </c>
      <c r="C19" s="183">
        <v>10.9</v>
      </c>
      <c r="D19" s="183"/>
      <c r="E19" s="183">
        <v>14.5</v>
      </c>
      <c r="F19" s="183">
        <v>19.5</v>
      </c>
      <c r="G19" s="183">
        <v>25</v>
      </c>
      <c r="H19" s="183">
        <v>25.5</v>
      </c>
      <c r="I19" s="183">
        <v>36.5</v>
      </c>
      <c r="J19" s="183">
        <v>37.5</v>
      </c>
      <c r="K19" s="183">
        <v>12.8</v>
      </c>
    </row>
    <row r="20" spans="1:11">
      <c r="A20" s="184"/>
      <c r="B20" s="182" t="s">
        <v>19</v>
      </c>
      <c r="C20" s="183">
        <v>10</v>
      </c>
      <c r="D20" s="183"/>
      <c r="E20" s="183">
        <v>13.5</v>
      </c>
      <c r="F20" s="183">
        <v>18.5</v>
      </c>
      <c r="G20" s="183">
        <v>24</v>
      </c>
      <c r="H20" s="183">
        <v>25.5</v>
      </c>
      <c r="I20" s="183">
        <v>36.5</v>
      </c>
      <c r="J20" s="183">
        <v>37.5</v>
      </c>
      <c r="K20" s="183">
        <v>12</v>
      </c>
    </row>
    <row r="21" spans="1:11">
      <c r="A21" s="184"/>
      <c r="B21" s="182" t="s">
        <v>20</v>
      </c>
      <c r="C21" s="183">
        <v>10</v>
      </c>
      <c r="D21" s="183"/>
      <c r="E21" s="183">
        <v>13.5</v>
      </c>
      <c r="F21" s="183">
        <v>18.38</v>
      </c>
      <c r="G21" s="183">
        <v>23.73</v>
      </c>
      <c r="H21" s="183">
        <v>25.5</v>
      </c>
      <c r="I21" s="183">
        <v>36.5</v>
      </c>
      <c r="J21" s="183">
        <v>37.5</v>
      </c>
      <c r="K21" s="183">
        <v>12</v>
      </c>
    </row>
    <row r="22" spans="1:11">
      <c r="A22" s="184"/>
      <c r="B22" s="182" t="s">
        <v>21</v>
      </c>
      <c r="C22" s="183">
        <v>9.83</v>
      </c>
      <c r="D22" s="183"/>
      <c r="E22" s="183">
        <v>13.08</v>
      </c>
      <c r="F22" s="183">
        <v>17.82</v>
      </c>
      <c r="G22" s="183">
        <v>23.11</v>
      </c>
      <c r="H22" s="183">
        <v>25.5</v>
      </c>
      <c r="I22" s="183">
        <v>35.5</v>
      </c>
      <c r="J22" s="183">
        <v>36.5</v>
      </c>
      <c r="K22" s="183">
        <v>11.83</v>
      </c>
    </row>
    <row r="23" spans="1:11">
      <c r="A23" s="184"/>
      <c r="B23" s="182" t="s">
        <v>22</v>
      </c>
      <c r="C23" s="183">
        <v>9.66</v>
      </c>
      <c r="D23" s="183"/>
      <c r="E23" s="183">
        <v>12.66</v>
      </c>
      <c r="F23" s="183">
        <v>17.260000000000002</v>
      </c>
      <c r="G23" s="183">
        <v>22.49</v>
      </c>
      <c r="H23" s="183">
        <v>25.5</v>
      </c>
      <c r="I23" s="183">
        <v>34.4</v>
      </c>
      <c r="J23" s="183">
        <v>35.200000000000003</v>
      </c>
      <c r="K23" s="183">
        <v>11.66</v>
      </c>
    </row>
    <row r="24" spans="1:11">
      <c r="A24" s="184"/>
      <c r="B24" s="182" t="s">
        <v>23</v>
      </c>
      <c r="C24" s="183">
        <v>9.5</v>
      </c>
      <c r="D24" s="183"/>
      <c r="E24" s="183">
        <v>12.25</v>
      </c>
      <c r="F24" s="183">
        <v>16.7</v>
      </c>
      <c r="G24" s="183">
        <v>21.87</v>
      </c>
      <c r="H24" s="183">
        <v>25.5</v>
      </c>
      <c r="I24" s="183">
        <v>33.299999999999997</v>
      </c>
      <c r="J24" s="183">
        <v>33.9</v>
      </c>
      <c r="K24" s="183">
        <v>11.5</v>
      </c>
    </row>
    <row r="25" spans="1:11">
      <c r="A25" s="184"/>
      <c r="B25" s="182" t="s">
        <v>24</v>
      </c>
      <c r="C25" s="183">
        <v>9.33</v>
      </c>
      <c r="D25" s="183"/>
      <c r="E25" s="183">
        <v>11.83</v>
      </c>
      <c r="F25" s="183">
        <v>16.3</v>
      </c>
      <c r="G25" s="183">
        <v>21.24</v>
      </c>
      <c r="H25" s="183">
        <v>25.5</v>
      </c>
      <c r="I25" s="183">
        <v>33.299999999999997</v>
      </c>
      <c r="J25" s="183">
        <v>33.9</v>
      </c>
      <c r="K25" s="183">
        <v>11.33</v>
      </c>
    </row>
    <row r="26" spans="1:11">
      <c r="A26" s="184"/>
      <c r="B26" s="182" t="s">
        <v>25</v>
      </c>
      <c r="C26" s="183">
        <v>9.33</v>
      </c>
      <c r="D26" s="183"/>
      <c r="E26" s="183">
        <v>11.83</v>
      </c>
      <c r="F26" s="183">
        <v>16.3</v>
      </c>
      <c r="G26" s="183">
        <v>21.24</v>
      </c>
      <c r="H26" s="183">
        <v>25.5</v>
      </c>
      <c r="I26" s="183">
        <v>33.299999999999997</v>
      </c>
      <c r="J26" s="183">
        <v>33.9</v>
      </c>
      <c r="K26" s="183">
        <v>11.33</v>
      </c>
    </row>
    <row r="27" spans="1:11">
      <c r="A27" s="184"/>
      <c r="B27" s="182" t="s">
        <v>26</v>
      </c>
      <c r="C27" s="183">
        <v>9.33</v>
      </c>
      <c r="D27" s="183"/>
      <c r="E27" s="183">
        <v>11.83</v>
      </c>
      <c r="F27" s="183">
        <v>16.3</v>
      </c>
      <c r="G27" s="183">
        <v>21.24</v>
      </c>
      <c r="H27" s="183">
        <v>25.5</v>
      </c>
      <c r="I27" s="183">
        <v>33.299999999999997</v>
      </c>
      <c r="J27" s="183">
        <v>33.9</v>
      </c>
      <c r="K27" s="183">
        <v>11.33</v>
      </c>
    </row>
    <row r="28" spans="1:11">
      <c r="A28" s="184">
        <v>2009</v>
      </c>
      <c r="B28" s="182" t="s">
        <v>28</v>
      </c>
      <c r="C28" s="183">
        <v>9.33</v>
      </c>
      <c r="D28" s="183"/>
      <c r="E28" s="183">
        <v>11.83</v>
      </c>
      <c r="F28" s="183">
        <v>16.3</v>
      </c>
      <c r="G28" s="183">
        <v>21.24</v>
      </c>
      <c r="H28" s="183">
        <v>25.5</v>
      </c>
      <c r="I28" s="183">
        <v>33.299999999999997</v>
      </c>
      <c r="J28" s="183">
        <v>33.9</v>
      </c>
      <c r="K28" s="183">
        <v>11.33</v>
      </c>
    </row>
    <row r="29" spans="1:11">
      <c r="A29" s="184"/>
      <c r="B29" s="182" t="s">
        <v>16</v>
      </c>
      <c r="C29" s="183">
        <v>9.33</v>
      </c>
      <c r="D29" s="183"/>
      <c r="E29" s="183">
        <v>11.83</v>
      </c>
      <c r="F29" s="183">
        <v>16.3</v>
      </c>
      <c r="G29" s="183">
        <v>21.24</v>
      </c>
      <c r="H29" s="183">
        <v>25.5</v>
      </c>
      <c r="I29" s="183">
        <v>33.299999999999997</v>
      </c>
      <c r="J29" s="183">
        <v>33.9</v>
      </c>
      <c r="K29" s="183">
        <v>11.33</v>
      </c>
    </row>
    <row r="30" spans="1:11">
      <c r="A30" s="184"/>
      <c r="B30" s="182" t="s">
        <v>17</v>
      </c>
      <c r="C30" s="183">
        <v>9.33</v>
      </c>
      <c r="D30" s="183"/>
      <c r="E30" s="183">
        <v>11.83</v>
      </c>
      <c r="F30" s="183">
        <v>16.3</v>
      </c>
      <c r="G30" s="183">
        <v>21.24</v>
      </c>
      <c r="H30" s="183">
        <v>25.5</v>
      </c>
      <c r="I30" s="183">
        <v>33.299999999999997</v>
      </c>
      <c r="J30" s="183">
        <v>33.9</v>
      </c>
      <c r="K30" s="183">
        <v>11.33</v>
      </c>
    </row>
    <row r="31" spans="1:11">
      <c r="A31" s="184"/>
      <c r="B31" s="182" t="s">
        <v>18</v>
      </c>
      <c r="C31" s="183">
        <v>9.33</v>
      </c>
      <c r="D31" s="183"/>
      <c r="E31" s="183">
        <v>11.83</v>
      </c>
      <c r="F31" s="183">
        <v>16.3</v>
      </c>
      <c r="G31" s="183">
        <v>21.24</v>
      </c>
      <c r="H31" s="183">
        <v>25.5</v>
      </c>
      <c r="I31" s="183">
        <v>33.299999999999997</v>
      </c>
      <c r="J31" s="183">
        <v>33.9</v>
      </c>
      <c r="K31" s="183">
        <v>11.33</v>
      </c>
    </row>
    <row r="32" spans="1:11">
      <c r="A32" s="184"/>
      <c r="B32" s="182" t="s">
        <v>19</v>
      </c>
      <c r="C32" s="183">
        <v>9.33</v>
      </c>
      <c r="D32" s="183"/>
      <c r="E32" s="183">
        <v>11.83</v>
      </c>
      <c r="F32" s="183">
        <v>16.3</v>
      </c>
      <c r="G32" s="183">
        <v>21.24</v>
      </c>
      <c r="H32" s="183">
        <v>25.5</v>
      </c>
      <c r="I32" s="183">
        <v>33.299999999999997</v>
      </c>
      <c r="J32" s="183">
        <v>33.9</v>
      </c>
      <c r="K32" s="183">
        <v>11.33</v>
      </c>
    </row>
    <row r="33" spans="1:11">
      <c r="A33" s="184"/>
      <c r="B33" s="182" t="s">
        <v>20</v>
      </c>
      <c r="C33" s="183">
        <v>9.33</v>
      </c>
      <c r="D33" s="183"/>
      <c r="E33" s="183">
        <v>11.83</v>
      </c>
      <c r="F33" s="183">
        <v>16.3</v>
      </c>
      <c r="G33" s="183">
        <v>21.24</v>
      </c>
      <c r="H33" s="183">
        <v>25.5</v>
      </c>
      <c r="I33" s="183">
        <v>33.299999999999997</v>
      </c>
      <c r="J33" s="183">
        <v>35.270000000000003</v>
      </c>
      <c r="K33" s="183">
        <v>11.33</v>
      </c>
    </row>
    <row r="34" spans="1:11">
      <c r="A34" s="184"/>
      <c r="B34" s="182" t="s">
        <v>21</v>
      </c>
      <c r="C34" s="183">
        <v>9.33</v>
      </c>
      <c r="D34" s="183">
        <v>10.210000000000001</v>
      </c>
      <c r="E34" s="183">
        <v>11.83</v>
      </c>
      <c r="F34" s="183">
        <v>16.3</v>
      </c>
      <c r="G34" s="183" t="s">
        <v>29</v>
      </c>
      <c r="H34" s="183">
        <v>25.5</v>
      </c>
      <c r="I34" s="183">
        <v>33.299999999999997</v>
      </c>
      <c r="J34" s="183">
        <v>33.9</v>
      </c>
      <c r="K34" s="183">
        <v>11.33</v>
      </c>
    </row>
    <row r="35" spans="1:11">
      <c r="A35" s="184"/>
      <c r="B35" s="182" t="s">
        <v>22</v>
      </c>
      <c r="C35" s="183">
        <v>9.33</v>
      </c>
      <c r="D35" s="183">
        <v>10.210000000000001</v>
      </c>
      <c r="E35" s="183">
        <v>11.83</v>
      </c>
      <c r="F35" s="183">
        <v>16.3</v>
      </c>
      <c r="G35" s="183" t="s">
        <v>29</v>
      </c>
      <c r="H35" s="183">
        <v>25.5</v>
      </c>
      <c r="I35" s="183">
        <v>33.299999999999997</v>
      </c>
      <c r="J35" s="183">
        <v>33.9</v>
      </c>
      <c r="K35" s="183">
        <v>11.33</v>
      </c>
    </row>
    <row r="36" spans="1:11">
      <c r="A36" s="184"/>
      <c r="B36" s="182" t="s">
        <v>23</v>
      </c>
      <c r="C36" s="183">
        <v>9.33</v>
      </c>
      <c r="D36" s="183">
        <v>10.210000000000001</v>
      </c>
      <c r="E36" s="183">
        <v>11.83</v>
      </c>
      <c r="F36" s="183">
        <v>16.3</v>
      </c>
      <c r="G36" s="183" t="s">
        <v>29</v>
      </c>
      <c r="H36" s="183">
        <v>25.5</v>
      </c>
      <c r="I36" s="183">
        <v>33.299999999999997</v>
      </c>
      <c r="J36" s="183">
        <v>33.9</v>
      </c>
      <c r="K36" s="183">
        <v>11.33</v>
      </c>
    </row>
    <row r="37" spans="1:11">
      <c r="A37" s="184"/>
      <c r="B37" s="182" t="s">
        <v>24</v>
      </c>
      <c r="C37" s="183">
        <v>9.33</v>
      </c>
      <c r="D37" s="183">
        <v>10.210000000000001</v>
      </c>
      <c r="E37" s="183">
        <v>11.83</v>
      </c>
      <c r="F37" s="183">
        <v>16.3</v>
      </c>
      <c r="G37" s="183" t="s">
        <v>29</v>
      </c>
      <c r="H37" s="183">
        <v>25.5</v>
      </c>
      <c r="I37" s="183">
        <v>33.299999999999997</v>
      </c>
      <c r="J37" s="183">
        <v>33.9</v>
      </c>
      <c r="K37" s="183">
        <v>11.33</v>
      </c>
    </row>
    <row r="38" spans="1:11">
      <c r="A38" s="184"/>
      <c r="B38" s="182" t="s">
        <v>25</v>
      </c>
      <c r="C38" s="183">
        <v>9.33</v>
      </c>
      <c r="D38" s="183">
        <v>10.210000000000001</v>
      </c>
      <c r="E38" s="183">
        <v>11.83</v>
      </c>
      <c r="F38" s="183">
        <v>16.3</v>
      </c>
      <c r="G38" s="183" t="s">
        <v>29</v>
      </c>
      <c r="H38" s="183">
        <v>25.5</v>
      </c>
      <c r="I38" s="183">
        <v>33.299999999999997</v>
      </c>
      <c r="J38" s="183">
        <v>33.9</v>
      </c>
      <c r="K38" s="183">
        <v>11.33</v>
      </c>
    </row>
    <row r="39" spans="1:11">
      <c r="A39" s="184"/>
      <c r="B39" s="182" t="s">
        <v>26</v>
      </c>
      <c r="C39" s="183">
        <v>9.33</v>
      </c>
      <c r="D39" s="183">
        <v>10.210000000000001</v>
      </c>
      <c r="E39" s="183">
        <v>11.83</v>
      </c>
      <c r="F39" s="183">
        <v>16.3</v>
      </c>
      <c r="G39" s="183"/>
      <c r="H39" s="183">
        <v>25.5</v>
      </c>
      <c r="I39" s="183">
        <v>33.299999999999997</v>
      </c>
      <c r="J39" s="183">
        <v>33.9</v>
      </c>
      <c r="K39" s="183">
        <v>11.33</v>
      </c>
    </row>
    <row r="40" spans="1:11" s="185" customFormat="1" ht="12.75">
      <c r="A40" s="184">
        <v>2010</v>
      </c>
      <c r="B40" s="185" t="s">
        <v>28</v>
      </c>
      <c r="C40" s="183">
        <v>9.33</v>
      </c>
      <c r="D40" s="183">
        <v>10.210000000000001</v>
      </c>
      <c r="E40" s="183">
        <v>11.83</v>
      </c>
      <c r="F40" s="183">
        <v>18.920000000000002</v>
      </c>
      <c r="G40" s="183" t="s">
        <v>29</v>
      </c>
      <c r="H40" s="183">
        <v>25.5</v>
      </c>
      <c r="I40" s="183">
        <v>33.299999999999997</v>
      </c>
      <c r="J40" s="183">
        <v>33.9</v>
      </c>
      <c r="K40" s="183">
        <v>11.33</v>
      </c>
    </row>
    <row r="41" spans="1:11" s="185" customFormat="1" ht="12.75">
      <c r="A41" s="184"/>
      <c r="B41" s="185" t="s">
        <v>16</v>
      </c>
      <c r="C41" s="183">
        <v>9.33</v>
      </c>
      <c r="D41" s="183">
        <v>10.210000000000001</v>
      </c>
      <c r="E41" s="183">
        <v>11.83</v>
      </c>
      <c r="F41" s="183">
        <v>16.3</v>
      </c>
      <c r="G41" s="183" t="s">
        <v>29</v>
      </c>
      <c r="H41" s="183">
        <v>25.5</v>
      </c>
      <c r="I41" s="183">
        <v>33.299999999999997</v>
      </c>
      <c r="J41" s="183">
        <v>33.9</v>
      </c>
      <c r="K41" s="183">
        <v>11.33</v>
      </c>
    </row>
    <row r="42" spans="1:11" s="185" customFormat="1" ht="12.75">
      <c r="A42" s="184"/>
      <c r="B42" s="185" t="s">
        <v>17</v>
      </c>
      <c r="C42" s="183">
        <v>9.33</v>
      </c>
      <c r="D42" s="183">
        <v>10.210000000000001</v>
      </c>
      <c r="E42" s="183">
        <v>11.83</v>
      </c>
      <c r="F42" s="183">
        <v>16.3</v>
      </c>
      <c r="G42" s="183" t="s">
        <v>29</v>
      </c>
      <c r="H42" s="183">
        <v>25.5</v>
      </c>
      <c r="I42" s="183">
        <v>33.299999999999997</v>
      </c>
      <c r="J42" s="183">
        <v>33.9</v>
      </c>
      <c r="K42" s="183">
        <v>11.33</v>
      </c>
    </row>
    <row r="43" spans="1:11" s="185" customFormat="1" ht="12.75">
      <c r="A43" s="184"/>
      <c r="B43" s="185" t="s">
        <v>18</v>
      </c>
      <c r="C43" s="183">
        <v>9.33</v>
      </c>
      <c r="D43" s="183">
        <v>10.210000000000001</v>
      </c>
      <c r="E43" s="183">
        <v>11.83</v>
      </c>
      <c r="F43" s="183">
        <v>16.3</v>
      </c>
      <c r="G43" s="183" t="s">
        <v>29</v>
      </c>
      <c r="H43" s="183">
        <v>25.5</v>
      </c>
      <c r="I43" s="183">
        <v>33.299999999999997</v>
      </c>
      <c r="J43" s="183">
        <v>33.9</v>
      </c>
      <c r="K43" s="183">
        <v>11.33</v>
      </c>
    </row>
    <row r="44" spans="1:11" s="185" customFormat="1" ht="12.75">
      <c r="A44" s="184"/>
      <c r="B44" s="185" t="s">
        <v>19</v>
      </c>
      <c r="C44" s="183">
        <v>9.33</v>
      </c>
      <c r="D44" s="183">
        <v>10.210000000000001</v>
      </c>
      <c r="E44" s="183">
        <v>11.83</v>
      </c>
      <c r="F44" s="183">
        <v>16.3</v>
      </c>
      <c r="G44" s="183" t="s">
        <v>29</v>
      </c>
      <c r="H44" s="183">
        <v>25.5</v>
      </c>
      <c r="I44" s="183">
        <v>27.5</v>
      </c>
      <c r="J44" s="183">
        <v>30.5</v>
      </c>
      <c r="K44" s="183">
        <v>11.33</v>
      </c>
    </row>
    <row r="45" spans="1:11" s="185" customFormat="1" ht="12.75">
      <c r="A45" s="184"/>
      <c r="B45" s="185" t="s">
        <v>20</v>
      </c>
      <c r="C45" s="183">
        <v>9.33</v>
      </c>
      <c r="D45" s="183">
        <v>10.210000000000001</v>
      </c>
      <c r="E45" s="183">
        <v>11.83</v>
      </c>
      <c r="F45" s="183">
        <v>16.3</v>
      </c>
      <c r="G45" s="183" t="s">
        <v>29</v>
      </c>
      <c r="H45" s="183">
        <v>25.5</v>
      </c>
      <c r="I45" s="183">
        <v>27.5</v>
      </c>
      <c r="J45" s="183">
        <v>30.5</v>
      </c>
      <c r="K45" s="183">
        <v>11.33</v>
      </c>
    </row>
    <row r="46" spans="1:11" s="185" customFormat="1" ht="12.75">
      <c r="A46" s="184"/>
      <c r="B46" s="185" t="s">
        <v>21</v>
      </c>
      <c r="C46" s="183">
        <v>9.33</v>
      </c>
      <c r="D46" s="183">
        <v>10.210000000000001</v>
      </c>
      <c r="E46" s="183">
        <v>11.83</v>
      </c>
      <c r="F46" s="183">
        <v>16.3</v>
      </c>
      <c r="G46" s="183" t="s">
        <v>29</v>
      </c>
      <c r="H46" s="183">
        <v>25.5</v>
      </c>
      <c r="I46" s="183">
        <v>27.5</v>
      </c>
      <c r="J46" s="183">
        <v>30.5</v>
      </c>
      <c r="K46" s="183">
        <v>11.33</v>
      </c>
    </row>
    <row r="47" spans="1:11" s="185" customFormat="1" ht="12.75">
      <c r="A47" s="184"/>
      <c r="B47" s="185" t="s">
        <v>22</v>
      </c>
      <c r="C47" s="183">
        <v>9.33</v>
      </c>
      <c r="D47" s="183">
        <v>10.210000000000001</v>
      </c>
      <c r="E47" s="183">
        <v>11.83</v>
      </c>
      <c r="F47" s="183">
        <v>16.3</v>
      </c>
      <c r="G47" s="183" t="s">
        <v>29</v>
      </c>
      <c r="H47" s="183">
        <v>25.5</v>
      </c>
      <c r="I47" s="183">
        <v>27.5</v>
      </c>
      <c r="J47" s="183">
        <v>30.5</v>
      </c>
      <c r="K47" s="183">
        <v>11.33</v>
      </c>
    </row>
    <row r="48" spans="1:11" s="185" customFormat="1" ht="12.75">
      <c r="A48" s="184"/>
      <c r="B48" s="185" t="s">
        <v>23</v>
      </c>
      <c r="C48" s="183">
        <v>9.33</v>
      </c>
      <c r="D48" s="183">
        <v>10.210000000000001</v>
      </c>
      <c r="E48" s="183">
        <v>11.83</v>
      </c>
      <c r="F48" s="183">
        <v>16.3</v>
      </c>
      <c r="G48" s="183" t="s">
        <v>29</v>
      </c>
      <c r="H48" s="183">
        <v>25.5</v>
      </c>
      <c r="I48" s="183">
        <v>27.5</v>
      </c>
      <c r="J48" s="183">
        <v>30.5</v>
      </c>
      <c r="K48" s="183">
        <v>11.33</v>
      </c>
    </row>
    <row r="49" spans="1:11" s="185" customFormat="1" ht="12.75">
      <c r="A49" s="184"/>
      <c r="B49" s="185" t="s">
        <v>24</v>
      </c>
      <c r="C49" s="183">
        <v>9.33</v>
      </c>
      <c r="D49" s="183">
        <v>10.210000000000001</v>
      </c>
      <c r="E49" s="183">
        <v>11.83</v>
      </c>
      <c r="F49" s="183">
        <v>16.3</v>
      </c>
      <c r="G49" s="183" t="s">
        <v>29</v>
      </c>
      <c r="H49" s="183">
        <v>25.5</v>
      </c>
      <c r="I49" s="183">
        <v>27.5</v>
      </c>
      <c r="J49" s="183">
        <v>30.5</v>
      </c>
      <c r="K49" s="183">
        <v>11.33</v>
      </c>
    </row>
    <row r="50" spans="1:11" s="185" customFormat="1" ht="12.75">
      <c r="A50" s="184"/>
      <c r="B50" s="185" t="s">
        <v>25</v>
      </c>
      <c r="C50" s="183">
        <v>9.33</v>
      </c>
      <c r="D50" s="183">
        <v>10.210000000000001</v>
      </c>
      <c r="E50" s="183">
        <v>11.83</v>
      </c>
      <c r="F50" s="183">
        <v>16.3</v>
      </c>
      <c r="G50" s="183" t="s">
        <v>29</v>
      </c>
      <c r="H50" s="183">
        <v>25.5</v>
      </c>
      <c r="I50" s="183">
        <v>27.5</v>
      </c>
      <c r="J50" s="183">
        <v>30.5</v>
      </c>
      <c r="K50" s="183">
        <v>11.33</v>
      </c>
    </row>
    <row r="51" spans="1:11" s="185" customFormat="1" ht="12.75">
      <c r="A51" s="184"/>
      <c r="B51" s="185" t="s">
        <v>26</v>
      </c>
      <c r="C51" s="183">
        <v>9.33</v>
      </c>
      <c r="D51" s="183">
        <v>10.210000000000001</v>
      </c>
      <c r="E51" s="183">
        <v>11.83</v>
      </c>
      <c r="F51" s="183">
        <v>16.3</v>
      </c>
      <c r="G51" s="183" t="s">
        <v>29</v>
      </c>
      <c r="H51" s="183">
        <v>25.5</v>
      </c>
      <c r="I51" s="183">
        <v>27.5</v>
      </c>
      <c r="J51" s="183">
        <v>30.5</v>
      </c>
      <c r="K51" s="183">
        <v>11.33</v>
      </c>
    </row>
    <row r="52" spans="1:11" s="185" customFormat="1" ht="12.75">
      <c r="A52" s="184">
        <v>2011</v>
      </c>
      <c r="B52" s="185" t="s">
        <v>28</v>
      </c>
      <c r="C52" s="183">
        <v>9.33</v>
      </c>
      <c r="D52" s="183">
        <v>10.210000000000001</v>
      </c>
      <c r="E52" s="183">
        <v>11.83</v>
      </c>
      <c r="F52" s="183">
        <v>16.3</v>
      </c>
      <c r="G52" s="183" t="s">
        <v>29</v>
      </c>
      <c r="H52" s="183">
        <v>25.5</v>
      </c>
      <c r="I52" s="183">
        <v>27.5</v>
      </c>
      <c r="J52" s="183">
        <v>30.5</v>
      </c>
      <c r="K52" s="183">
        <v>11.33</v>
      </c>
    </row>
    <row r="53" spans="1:11" s="185" customFormat="1" ht="12.75">
      <c r="A53" s="184"/>
      <c r="B53" s="185" t="s">
        <v>16</v>
      </c>
      <c r="C53" s="183">
        <v>9.33</v>
      </c>
      <c r="D53" s="183">
        <v>10.210000000000001</v>
      </c>
      <c r="E53" s="183">
        <v>11.83</v>
      </c>
      <c r="F53" s="183">
        <v>16.3</v>
      </c>
      <c r="G53" s="183" t="s">
        <v>29</v>
      </c>
      <c r="H53" s="183">
        <v>25.5</v>
      </c>
      <c r="I53" s="183">
        <v>27.5</v>
      </c>
      <c r="J53" s="183">
        <v>30.5</v>
      </c>
      <c r="K53" s="183">
        <v>11.33</v>
      </c>
    </row>
    <row r="54" spans="1:11" s="185" customFormat="1" ht="12.75">
      <c r="A54" s="184"/>
      <c r="B54" s="185" t="s">
        <v>17</v>
      </c>
      <c r="C54" s="183">
        <v>9.33</v>
      </c>
      <c r="D54" s="183">
        <v>10.210000000000001</v>
      </c>
      <c r="E54" s="183">
        <v>11.83</v>
      </c>
      <c r="F54" s="183">
        <v>16.3</v>
      </c>
      <c r="G54" s="183" t="s">
        <v>29</v>
      </c>
      <c r="H54" s="183">
        <v>25.5</v>
      </c>
      <c r="I54" s="183">
        <v>27.5</v>
      </c>
      <c r="J54" s="183">
        <v>30.5</v>
      </c>
      <c r="K54" s="183">
        <v>11.33</v>
      </c>
    </row>
    <row r="55" spans="1:11" s="185" customFormat="1" ht="12.75">
      <c r="A55" s="184"/>
      <c r="B55" s="185" t="s">
        <v>18</v>
      </c>
      <c r="C55" s="183">
        <v>9.33</v>
      </c>
      <c r="D55" s="183">
        <v>10.210000000000001</v>
      </c>
      <c r="E55" s="183">
        <v>11.83</v>
      </c>
      <c r="F55" s="183">
        <v>16.3</v>
      </c>
      <c r="G55" s="183" t="s">
        <v>29</v>
      </c>
      <c r="H55" s="183">
        <v>25.5</v>
      </c>
      <c r="I55" s="183">
        <v>27.5</v>
      </c>
      <c r="J55" s="183">
        <v>30.5</v>
      </c>
      <c r="K55" s="183">
        <v>11.33</v>
      </c>
    </row>
    <row r="56" spans="1:11" s="185" customFormat="1" ht="12.75">
      <c r="A56" s="184"/>
      <c r="B56" s="185" t="s">
        <v>30</v>
      </c>
      <c r="C56" s="183">
        <v>9.33</v>
      </c>
      <c r="D56" s="183">
        <v>10.210000000000001</v>
      </c>
      <c r="E56" s="183">
        <v>11.83</v>
      </c>
      <c r="F56" s="183">
        <v>16.3</v>
      </c>
      <c r="G56" s="183" t="s">
        <v>29</v>
      </c>
      <c r="H56" s="183">
        <v>25.5</v>
      </c>
      <c r="I56" s="183">
        <v>27.5</v>
      </c>
      <c r="J56" s="183">
        <v>30.5</v>
      </c>
      <c r="K56" s="183">
        <v>11.33</v>
      </c>
    </row>
    <row r="57" spans="1:11" s="185" customFormat="1" ht="12.75">
      <c r="A57" s="184"/>
      <c r="B57" s="185" t="s">
        <v>20</v>
      </c>
      <c r="C57" s="183">
        <v>9.33</v>
      </c>
      <c r="D57" s="183">
        <v>10.210000000000001</v>
      </c>
      <c r="E57" s="183">
        <v>11.83</v>
      </c>
      <c r="F57" s="183">
        <v>16.3</v>
      </c>
      <c r="G57" s="183" t="s">
        <v>29</v>
      </c>
      <c r="H57" s="183">
        <v>25.5</v>
      </c>
      <c r="I57" s="183">
        <v>27.5</v>
      </c>
      <c r="J57" s="183">
        <v>30.5</v>
      </c>
      <c r="K57" s="183">
        <v>11.33</v>
      </c>
    </row>
    <row r="58" spans="1:11" s="185" customFormat="1" ht="12.75">
      <c r="A58" s="184"/>
      <c r="B58" s="185" t="s">
        <v>31</v>
      </c>
      <c r="C58" s="183">
        <v>9.33</v>
      </c>
      <c r="D58" s="183">
        <v>10.210000000000001</v>
      </c>
      <c r="E58" s="183">
        <v>11.83</v>
      </c>
      <c r="F58" s="183">
        <v>16.3</v>
      </c>
      <c r="G58" s="183" t="s">
        <v>29</v>
      </c>
      <c r="H58" s="183">
        <v>25.5</v>
      </c>
      <c r="I58" s="183">
        <v>27.5</v>
      </c>
      <c r="J58" s="183">
        <v>30.5</v>
      </c>
      <c r="K58" s="183">
        <v>11.33</v>
      </c>
    </row>
    <row r="59" spans="1:11" s="185" customFormat="1" ht="12.75">
      <c r="A59" s="184"/>
      <c r="B59" s="185" t="s">
        <v>32</v>
      </c>
      <c r="C59" s="183">
        <v>9.33</v>
      </c>
      <c r="D59" s="183">
        <v>10.210000000000001</v>
      </c>
      <c r="E59" s="183">
        <v>11.83</v>
      </c>
      <c r="F59" s="183">
        <v>16.3</v>
      </c>
      <c r="G59" s="183" t="s">
        <v>29</v>
      </c>
      <c r="H59" s="183">
        <v>25.5</v>
      </c>
      <c r="I59" s="183">
        <v>27.5</v>
      </c>
      <c r="J59" s="183">
        <v>30.5</v>
      </c>
      <c r="K59" s="183">
        <v>11.33</v>
      </c>
    </row>
    <row r="60" spans="1:11" s="185" customFormat="1" ht="12.75">
      <c r="A60" s="184"/>
      <c r="B60" s="185" t="s">
        <v>33</v>
      </c>
      <c r="C60" s="183">
        <v>9.33</v>
      </c>
      <c r="D60" s="183">
        <v>10.210000000000001</v>
      </c>
      <c r="E60" s="183">
        <v>11.83</v>
      </c>
      <c r="F60" s="183">
        <v>16.3</v>
      </c>
      <c r="G60" s="183" t="s">
        <v>29</v>
      </c>
      <c r="H60" s="183">
        <v>25.5</v>
      </c>
      <c r="I60" s="183">
        <v>27.5</v>
      </c>
      <c r="J60" s="183">
        <v>30.5</v>
      </c>
      <c r="K60" s="183">
        <v>11.33</v>
      </c>
    </row>
    <row r="61" spans="1:11" s="185" customFormat="1" ht="12.75">
      <c r="A61" s="184"/>
      <c r="B61" s="185" t="s">
        <v>24</v>
      </c>
      <c r="C61" s="183">
        <v>9.33</v>
      </c>
      <c r="D61" s="183">
        <v>10.210000000000001</v>
      </c>
      <c r="E61" s="183">
        <v>11.83</v>
      </c>
      <c r="F61" s="183">
        <v>16.3</v>
      </c>
      <c r="G61" s="183" t="s">
        <v>29</v>
      </c>
      <c r="H61" s="183">
        <v>25.5</v>
      </c>
      <c r="I61" s="183">
        <v>27.5</v>
      </c>
      <c r="J61" s="183">
        <v>30.5</v>
      </c>
      <c r="K61" s="183">
        <v>11.33</v>
      </c>
    </row>
    <row r="62" spans="1:11" s="185" customFormat="1" ht="12.75">
      <c r="A62" s="184"/>
      <c r="B62" s="185" t="s">
        <v>34</v>
      </c>
      <c r="C62" s="183">
        <v>9.33</v>
      </c>
      <c r="D62" s="183">
        <v>10.210000000000001</v>
      </c>
      <c r="E62" s="183">
        <v>11.83</v>
      </c>
      <c r="F62" s="183">
        <v>16.3</v>
      </c>
      <c r="G62" s="183" t="s">
        <v>29</v>
      </c>
      <c r="H62" s="183">
        <v>25.5</v>
      </c>
      <c r="I62" s="183">
        <v>27.5</v>
      </c>
      <c r="J62" s="183">
        <v>30.5</v>
      </c>
      <c r="K62" s="183">
        <v>11.33</v>
      </c>
    </row>
    <row r="63" spans="1:11" s="185" customFormat="1" ht="12.75">
      <c r="A63" s="184"/>
      <c r="B63" s="185" t="s">
        <v>35</v>
      </c>
      <c r="C63" s="183">
        <v>9.33</v>
      </c>
      <c r="D63" s="183">
        <v>10.210000000000001</v>
      </c>
      <c r="E63" s="183">
        <v>11.83</v>
      </c>
      <c r="F63" s="183">
        <v>16.3</v>
      </c>
      <c r="G63" s="183" t="s">
        <v>29</v>
      </c>
      <c r="H63" s="183">
        <v>25.5</v>
      </c>
      <c r="I63" s="183">
        <v>27.5</v>
      </c>
      <c r="J63" s="183">
        <v>30.5</v>
      </c>
      <c r="K63" s="183">
        <v>11.33</v>
      </c>
    </row>
    <row r="64" spans="1:11" s="185" customFormat="1" ht="12.75">
      <c r="A64" s="184">
        <v>2012</v>
      </c>
      <c r="B64" s="185" t="s">
        <v>36</v>
      </c>
      <c r="C64" s="183">
        <v>9.33</v>
      </c>
      <c r="D64" s="183">
        <v>10.210000000000001</v>
      </c>
      <c r="E64" s="183">
        <v>11.83</v>
      </c>
      <c r="F64" s="183">
        <v>16.3</v>
      </c>
      <c r="G64" s="183" t="s">
        <v>29</v>
      </c>
      <c r="H64" s="183">
        <v>25.5</v>
      </c>
      <c r="I64" s="183">
        <v>27.5</v>
      </c>
      <c r="J64" s="183">
        <v>30.5</v>
      </c>
      <c r="K64" s="183">
        <v>11.33</v>
      </c>
    </row>
    <row r="65" spans="1:11" s="185" customFormat="1" ht="12.75">
      <c r="A65" s="184"/>
      <c r="B65" s="185" t="s">
        <v>37</v>
      </c>
      <c r="C65" s="183">
        <v>9.33</v>
      </c>
      <c r="D65" s="183">
        <v>10.210000000000001</v>
      </c>
      <c r="E65" s="183">
        <v>11.83</v>
      </c>
      <c r="F65" s="183">
        <v>16.3</v>
      </c>
      <c r="G65" s="183" t="s">
        <v>29</v>
      </c>
      <c r="H65" s="183">
        <v>25.5</v>
      </c>
      <c r="I65" s="183">
        <v>27.5</v>
      </c>
      <c r="J65" s="183">
        <v>30.5</v>
      </c>
      <c r="K65" s="183">
        <v>11.33</v>
      </c>
    </row>
    <row r="66" spans="1:11" s="185" customFormat="1" ht="12.75">
      <c r="A66" s="184"/>
      <c r="B66" s="185" t="s">
        <v>38</v>
      </c>
      <c r="C66" s="183">
        <v>9.33</v>
      </c>
      <c r="D66" s="183">
        <v>10.210000000000001</v>
      </c>
      <c r="E66" s="183">
        <v>11.83</v>
      </c>
      <c r="F66" s="183">
        <v>16.3</v>
      </c>
      <c r="G66" s="183" t="s">
        <v>29</v>
      </c>
      <c r="H66" s="183">
        <v>25.5</v>
      </c>
      <c r="I66" s="183">
        <v>27.5</v>
      </c>
      <c r="J66" s="183">
        <v>30.5</v>
      </c>
      <c r="K66" s="183">
        <v>11.33</v>
      </c>
    </row>
    <row r="67" spans="1:11" s="185" customFormat="1" ht="12.75">
      <c r="A67" s="184"/>
      <c r="B67" s="185" t="s">
        <v>39</v>
      </c>
      <c r="C67" s="183">
        <v>9.33</v>
      </c>
      <c r="D67" s="183">
        <v>10.210000000000001</v>
      </c>
      <c r="E67" s="183">
        <v>11.83</v>
      </c>
      <c r="F67" s="183">
        <v>16.3</v>
      </c>
      <c r="G67" s="183" t="s">
        <v>29</v>
      </c>
      <c r="H67" s="183">
        <v>25.5</v>
      </c>
      <c r="I67" s="183">
        <v>27.5</v>
      </c>
      <c r="J67" s="183">
        <v>30.5</v>
      </c>
      <c r="K67" s="183">
        <v>11.33</v>
      </c>
    </row>
    <row r="68" spans="1:11" s="185" customFormat="1" ht="12.75">
      <c r="A68" s="184"/>
      <c r="B68" s="185" t="s">
        <v>30</v>
      </c>
      <c r="C68" s="183">
        <v>9.33</v>
      </c>
      <c r="D68" s="183">
        <v>10.210000000000001</v>
      </c>
      <c r="E68" s="183">
        <v>11.83</v>
      </c>
      <c r="F68" s="183">
        <v>16.3</v>
      </c>
      <c r="G68" s="183" t="s">
        <v>29</v>
      </c>
      <c r="H68" s="183">
        <v>25.5</v>
      </c>
      <c r="I68" s="183">
        <v>27.5</v>
      </c>
      <c r="J68" s="183">
        <v>30.5</v>
      </c>
      <c r="K68" s="183">
        <v>11.33</v>
      </c>
    </row>
    <row r="69" spans="1:11" s="185" customFormat="1" ht="12.75">
      <c r="A69" s="184"/>
      <c r="B69" s="185" t="s">
        <v>40</v>
      </c>
      <c r="C69" s="183">
        <v>9.33</v>
      </c>
      <c r="D69" s="183">
        <v>10.210000000000001</v>
      </c>
      <c r="E69" s="183">
        <v>11.83</v>
      </c>
      <c r="F69" s="183">
        <v>16.3</v>
      </c>
      <c r="G69" s="183" t="s">
        <v>29</v>
      </c>
      <c r="H69" s="183">
        <v>25.5</v>
      </c>
      <c r="I69" s="183">
        <v>27.5</v>
      </c>
      <c r="J69" s="183">
        <v>30.5</v>
      </c>
      <c r="K69" s="183">
        <v>11.33</v>
      </c>
    </row>
    <row r="70" spans="1:11" s="185" customFormat="1" ht="12.75">
      <c r="A70" s="184"/>
      <c r="B70" s="185" t="s">
        <v>31</v>
      </c>
      <c r="C70" s="183">
        <v>9.33</v>
      </c>
      <c r="D70" s="183">
        <v>10.210000000000001</v>
      </c>
      <c r="E70" s="183">
        <v>11.83</v>
      </c>
      <c r="F70" s="183">
        <v>16.3</v>
      </c>
      <c r="G70" s="183" t="s">
        <v>29</v>
      </c>
      <c r="H70" s="183">
        <v>25.5</v>
      </c>
      <c r="I70" s="183">
        <v>27.5</v>
      </c>
      <c r="J70" s="183">
        <v>30.5</v>
      </c>
      <c r="K70" s="183">
        <v>11.33</v>
      </c>
    </row>
    <row r="71" spans="1:11" s="185" customFormat="1" ht="12.75">
      <c r="A71" s="184"/>
      <c r="B71" s="185" t="s">
        <v>41</v>
      </c>
      <c r="C71" s="183">
        <v>9.33</v>
      </c>
      <c r="D71" s="183">
        <v>10.210000000000001</v>
      </c>
      <c r="E71" s="183">
        <v>11.83</v>
      </c>
      <c r="F71" s="183">
        <v>16.3</v>
      </c>
      <c r="G71" s="183" t="s">
        <v>29</v>
      </c>
      <c r="H71" s="183">
        <v>25.5</v>
      </c>
      <c r="I71" s="183">
        <v>27.5</v>
      </c>
      <c r="J71" s="183">
        <v>30.5</v>
      </c>
      <c r="K71" s="183">
        <v>11.33</v>
      </c>
    </row>
    <row r="72" spans="1:11" s="185" customFormat="1" ht="12.75">
      <c r="A72" s="184"/>
      <c r="B72" s="185" t="s">
        <v>33</v>
      </c>
      <c r="C72" s="183">
        <v>9.33</v>
      </c>
      <c r="D72" s="183">
        <v>10.210000000000001</v>
      </c>
      <c r="E72" s="183">
        <v>11.83</v>
      </c>
      <c r="F72" s="183">
        <v>16.3</v>
      </c>
      <c r="G72" s="183" t="s">
        <v>29</v>
      </c>
      <c r="H72" s="183">
        <v>25.5</v>
      </c>
      <c r="I72" s="183">
        <v>27.5</v>
      </c>
      <c r="J72" s="183">
        <v>30.5</v>
      </c>
      <c r="K72" s="183">
        <v>11.33</v>
      </c>
    </row>
    <row r="73" spans="1:11" s="185" customFormat="1" ht="12.75">
      <c r="A73" s="184"/>
      <c r="B73" s="185" t="s">
        <v>42</v>
      </c>
      <c r="C73" s="183">
        <v>9.33</v>
      </c>
      <c r="D73" s="183">
        <v>10.210000000000001</v>
      </c>
      <c r="E73" s="183">
        <v>11.83</v>
      </c>
      <c r="F73" s="183">
        <v>16.3</v>
      </c>
      <c r="G73" s="183" t="s">
        <v>29</v>
      </c>
      <c r="H73" s="183">
        <v>25.5</v>
      </c>
      <c r="I73" s="183">
        <v>27.5</v>
      </c>
      <c r="J73" s="183">
        <v>30.5</v>
      </c>
      <c r="K73" s="183">
        <v>11.33</v>
      </c>
    </row>
    <row r="74" spans="1:11" s="185" customFormat="1" ht="12.75">
      <c r="A74" s="184"/>
      <c r="B74" s="185" t="s">
        <v>34</v>
      </c>
      <c r="C74" s="183">
        <v>9.33</v>
      </c>
      <c r="D74" s="183">
        <v>10.210000000000001</v>
      </c>
      <c r="E74" s="183">
        <v>11.83</v>
      </c>
      <c r="F74" s="183">
        <v>16.3</v>
      </c>
      <c r="G74" s="183" t="s">
        <v>29</v>
      </c>
      <c r="H74" s="183">
        <v>25.5</v>
      </c>
      <c r="I74" s="183">
        <v>27.5</v>
      </c>
      <c r="J74" s="183">
        <v>30.5</v>
      </c>
      <c r="K74" s="183">
        <v>11.33</v>
      </c>
    </row>
    <row r="75" spans="1:11" s="185" customFormat="1" ht="12.75">
      <c r="A75" s="184"/>
      <c r="B75" s="185" t="s">
        <v>35</v>
      </c>
      <c r="C75" s="183">
        <v>9.33</v>
      </c>
      <c r="D75" s="183">
        <v>10.210000000000001</v>
      </c>
      <c r="E75" s="183">
        <v>11.83</v>
      </c>
      <c r="F75" s="183">
        <v>16.3</v>
      </c>
      <c r="G75" s="183" t="s">
        <v>29</v>
      </c>
      <c r="H75" s="183">
        <v>25.5</v>
      </c>
      <c r="I75" s="183">
        <v>27.5</v>
      </c>
      <c r="J75" s="183">
        <v>30.5</v>
      </c>
      <c r="K75" s="183">
        <v>11.33</v>
      </c>
    </row>
    <row r="76" spans="1:11" s="185" customFormat="1" ht="12.75">
      <c r="A76" s="184"/>
      <c r="C76" s="183"/>
      <c r="D76" s="183"/>
      <c r="E76" s="183"/>
      <c r="F76" s="183"/>
      <c r="G76" s="183"/>
      <c r="H76" s="183"/>
      <c r="I76" s="183"/>
      <c r="J76" s="183"/>
      <c r="K76" s="183"/>
    </row>
    <row r="77" spans="1:11" s="185" customFormat="1" ht="12.75">
      <c r="A77" s="184">
        <v>2013</v>
      </c>
      <c r="B77" s="185" t="s">
        <v>36</v>
      </c>
      <c r="C77" s="183">
        <v>9.33</v>
      </c>
      <c r="D77" s="183">
        <v>10.210000000000001</v>
      </c>
      <c r="E77" s="183">
        <v>11.83</v>
      </c>
      <c r="F77" s="183">
        <v>16.3</v>
      </c>
      <c r="G77" s="183" t="s">
        <v>29</v>
      </c>
      <c r="H77" s="183">
        <v>25.5</v>
      </c>
      <c r="I77" s="183">
        <v>27.5</v>
      </c>
      <c r="J77" s="183">
        <v>30.5</v>
      </c>
      <c r="K77" s="183">
        <v>11.33</v>
      </c>
    </row>
    <row r="78" spans="1:11" s="185" customFormat="1" ht="12.75">
      <c r="A78" s="184"/>
      <c r="B78" s="185" t="s">
        <v>37</v>
      </c>
      <c r="C78" s="183">
        <v>9.33</v>
      </c>
      <c r="D78" s="183">
        <v>10.210000000000001</v>
      </c>
      <c r="E78" s="183">
        <v>11.83</v>
      </c>
      <c r="F78" s="183">
        <v>16.3</v>
      </c>
      <c r="G78" s="183" t="s">
        <v>29</v>
      </c>
      <c r="H78" s="183">
        <v>25.5</v>
      </c>
      <c r="I78" s="183">
        <v>27.5</v>
      </c>
      <c r="J78" s="183">
        <v>30.5</v>
      </c>
      <c r="K78" s="183">
        <v>11.33</v>
      </c>
    </row>
    <row r="79" spans="1:11" s="185" customFormat="1" ht="12.75">
      <c r="A79" s="184"/>
      <c r="B79" s="185" t="s">
        <v>38</v>
      </c>
      <c r="C79" s="183">
        <v>9.33</v>
      </c>
      <c r="D79" s="183">
        <v>10.210000000000001</v>
      </c>
      <c r="E79" s="183">
        <v>11.83</v>
      </c>
      <c r="F79" s="183">
        <v>16.3</v>
      </c>
      <c r="G79" s="183" t="s">
        <v>29</v>
      </c>
      <c r="H79" s="183">
        <v>25.5</v>
      </c>
      <c r="I79" s="183">
        <v>27.5</v>
      </c>
      <c r="J79" s="183">
        <v>30.5</v>
      </c>
      <c r="K79" s="183">
        <v>11.33</v>
      </c>
    </row>
    <row r="80" spans="1:11" s="185" customFormat="1" ht="12.75">
      <c r="A80" s="184"/>
      <c r="B80" s="185" t="s">
        <v>39</v>
      </c>
      <c r="C80" s="183">
        <v>9.33</v>
      </c>
      <c r="D80" s="183">
        <v>10.210000000000001</v>
      </c>
      <c r="E80" s="183">
        <v>11.83</v>
      </c>
      <c r="F80" s="183">
        <v>16.3</v>
      </c>
      <c r="G80" s="183" t="s">
        <v>29</v>
      </c>
      <c r="H80" s="183">
        <v>25.5</v>
      </c>
      <c r="I80" s="183">
        <v>27.5</v>
      </c>
      <c r="J80" s="183">
        <v>30.5</v>
      </c>
      <c r="K80" s="183">
        <v>11.33</v>
      </c>
    </row>
    <row r="81" spans="1:11" s="185" customFormat="1" ht="12.75">
      <c r="A81" s="184"/>
      <c r="B81" s="185" t="s">
        <v>30</v>
      </c>
      <c r="C81" s="183">
        <v>9.33</v>
      </c>
      <c r="D81" s="183">
        <v>10.210000000000001</v>
      </c>
      <c r="E81" s="183">
        <v>11.83</v>
      </c>
      <c r="F81" s="183">
        <v>16.3</v>
      </c>
      <c r="G81" s="183" t="s">
        <v>29</v>
      </c>
      <c r="H81" s="183">
        <v>25.5</v>
      </c>
      <c r="I81" s="183">
        <v>27.5</v>
      </c>
      <c r="J81" s="183">
        <v>30.5</v>
      </c>
      <c r="K81" s="183">
        <v>11.33</v>
      </c>
    </row>
    <row r="82" spans="1:11" s="185" customFormat="1" ht="12.75">
      <c r="A82" s="184"/>
      <c r="B82" s="185" t="s">
        <v>40</v>
      </c>
      <c r="C82" s="183">
        <v>9.33</v>
      </c>
      <c r="D82" s="183">
        <v>10.210000000000001</v>
      </c>
      <c r="E82" s="183">
        <v>11.83</v>
      </c>
      <c r="F82" s="183">
        <v>16.3</v>
      </c>
      <c r="G82" s="183" t="s">
        <v>29</v>
      </c>
      <c r="H82" s="183">
        <v>25.5</v>
      </c>
      <c r="I82" s="183">
        <v>27.5</v>
      </c>
      <c r="J82" s="183">
        <v>30.5</v>
      </c>
      <c r="K82" s="183">
        <v>11.33</v>
      </c>
    </row>
    <row r="83" spans="1:11" s="185" customFormat="1" ht="12.75">
      <c r="A83" s="184"/>
      <c r="B83" s="185" t="s">
        <v>31</v>
      </c>
      <c r="C83" s="183">
        <v>9.33</v>
      </c>
      <c r="D83" s="183">
        <v>10.210000000000001</v>
      </c>
      <c r="E83" s="183">
        <v>11.83</v>
      </c>
      <c r="F83" s="183">
        <v>16.3</v>
      </c>
      <c r="G83" s="183" t="s">
        <v>29</v>
      </c>
      <c r="H83" s="183">
        <v>25.5</v>
      </c>
      <c r="I83" s="183">
        <v>27.5</v>
      </c>
      <c r="J83" s="183">
        <v>30.5</v>
      </c>
      <c r="K83" s="183">
        <v>11.33</v>
      </c>
    </row>
    <row r="84" spans="1:11" s="185" customFormat="1" ht="12.75">
      <c r="A84" s="184"/>
      <c r="B84" s="185" t="s">
        <v>32</v>
      </c>
      <c r="C84" s="183">
        <v>9.33</v>
      </c>
      <c r="D84" s="183">
        <v>10.210000000000001</v>
      </c>
      <c r="E84" s="183">
        <v>11.83</v>
      </c>
      <c r="F84" s="183">
        <v>16.3</v>
      </c>
      <c r="G84" s="183" t="s">
        <v>29</v>
      </c>
      <c r="H84" s="183">
        <v>25.5</v>
      </c>
      <c r="I84" s="183">
        <v>27.5</v>
      </c>
      <c r="J84" s="183">
        <v>30.5</v>
      </c>
      <c r="K84" s="183">
        <v>11.33</v>
      </c>
    </row>
    <row r="85" spans="1:11" s="185" customFormat="1" ht="12.75">
      <c r="A85" s="184"/>
      <c r="B85" s="185" t="s">
        <v>33</v>
      </c>
      <c r="C85" s="183">
        <v>9.33</v>
      </c>
      <c r="D85" s="183">
        <v>10.210000000000001</v>
      </c>
      <c r="E85" s="183">
        <v>11.83</v>
      </c>
      <c r="F85" s="183">
        <v>16.3</v>
      </c>
      <c r="G85" s="183" t="s">
        <v>29</v>
      </c>
      <c r="H85" s="183">
        <v>25.5</v>
      </c>
      <c r="I85" s="183">
        <v>27.5</v>
      </c>
      <c r="J85" s="183">
        <v>30.5</v>
      </c>
      <c r="K85" s="183">
        <v>11.33</v>
      </c>
    </row>
    <row r="86" spans="1:11" s="185" customFormat="1" ht="12.75">
      <c r="A86" s="184"/>
      <c r="B86" s="185" t="s">
        <v>42</v>
      </c>
      <c r="C86" s="183">
        <v>9.33</v>
      </c>
      <c r="D86" s="183">
        <v>10.210000000000001</v>
      </c>
      <c r="E86" s="183">
        <v>11.83</v>
      </c>
      <c r="F86" s="183">
        <v>16.3</v>
      </c>
      <c r="G86" s="183" t="s">
        <v>29</v>
      </c>
      <c r="H86" s="183">
        <v>25.5</v>
      </c>
      <c r="I86" s="183">
        <v>27.5</v>
      </c>
      <c r="J86" s="183">
        <v>30.5</v>
      </c>
      <c r="K86" s="183">
        <v>11.33</v>
      </c>
    </row>
    <row r="87" spans="1:11" s="185" customFormat="1" ht="12.75">
      <c r="A87" s="184"/>
      <c r="B87" s="185" t="s">
        <v>34</v>
      </c>
      <c r="C87" s="183">
        <v>9.33</v>
      </c>
      <c r="D87" s="183">
        <v>10.210000000000001</v>
      </c>
      <c r="E87" s="183">
        <v>11.83</v>
      </c>
      <c r="F87" s="183">
        <v>16.3</v>
      </c>
      <c r="G87" s="183" t="s">
        <v>29</v>
      </c>
      <c r="H87" s="183">
        <v>25.5</v>
      </c>
      <c r="I87" s="183">
        <v>27.5</v>
      </c>
      <c r="J87" s="183">
        <v>30.5</v>
      </c>
      <c r="K87" s="183">
        <v>11.33</v>
      </c>
    </row>
    <row r="88" spans="1:11" s="185" customFormat="1" ht="12.75">
      <c r="A88" s="184"/>
      <c r="B88" s="185" t="s">
        <v>35</v>
      </c>
      <c r="C88" s="183">
        <v>9.33</v>
      </c>
      <c r="D88" s="183">
        <v>10.210000000000001</v>
      </c>
      <c r="E88" s="183">
        <v>11.83</v>
      </c>
      <c r="F88" s="183">
        <v>16.3</v>
      </c>
      <c r="G88" s="183" t="s">
        <v>29</v>
      </c>
      <c r="H88" s="183">
        <v>25.5</v>
      </c>
      <c r="I88" s="183">
        <v>27.5</v>
      </c>
      <c r="J88" s="183">
        <v>30.5</v>
      </c>
      <c r="K88" s="183">
        <v>11.33</v>
      </c>
    </row>
    <row r="89" spans="1:11" s="185" customFormat="1" ht="12.75">
      <c r="A89" s="184"/>
      <c r="C89" s="183"/>
      <c r="D89" s="183"/>
      <c r="E89" s="183"/>
      <c r="F89" s="183"/>
      <c r="G89" s="183"/>
      <c r="H89" s="183"/>
      <c r="I89" s="183"/>
      <c r="J89" s="183"/>
      <c r="K89" s="183"/>
    </row>
    <row r="90" spans="1:11" s="185" customFormat="1" ht="12.75">
      <c r="A90" s="184">
        <v>2014</v>
      </c>
      <c r="B90" s="185" t="s">
        <v>36</v>
      </c>
      <c r="C90" s="183">
        <v>9.33</v>
      </c>
      <c r="D90" s="183">
        <v>10.210000000000001</v>
      </c>
      <c r="E90" s="183">
        <v>11.83</v>
      </c>
      <c r="F90" s="183">
        <v>16.3</v>
      </c>
      <c r="G90" s="183" t="s">
        <v>29</v>
      </c>
      <c r="H90" s="183">
        <v>25.5</v>
      </c>
      <c r="I90" s="183">
        <v>27.5</v>
      </c>
      <c r="J90" s="183">
        <v>30.5</v>
      </c>
      <c r="K90" s="183">
        <v>11.33</v>
      </c>
    </row>
    <row r="91" spans="1:11" s="185" customFormat="1" ht="12.75">
      <c r="A91" s="184"/>
      <c r="B91" s="185" t="s">
        <v>37</v>
      </c>
      <c r="C91" s="183">
        <v>9.33</v>
      </c>
      <c r="D91" s="183">
        <v>10.210000000000001</v>
      </c>
      <c r="E91" s="183">
        <v>11.83</v>
      </c>
      <c r="F91" s="183">
        <v>16.3</v>
      </c>
      <c r="G91" s="183" t="s">
        <v>29</v>
      </c>
      <c r="H91" s="183">
        <v>25.5</v>
      </c>
      <c r="I91" s="183">
        <v>27.5</v>
      </c>
      <c r="J91" s="183">
        <v>30.5</v>
      </c>
      <c r="K91" s="183">
        <v>11.33</v>
      </c>
    </row>
    <row r="92" spans="1:11" s="185" customFormat="1" ht="12.75">
      <c r="A92" s="184"/>
      <c r="B92" s="185" t="s">
        <v>38</v>
      </c>
      <c r="C92" s="183">
        <v>9.33</v>
      </c>
      <c r="D92" s="183">
        <v>10.210000000000001</v>
      </c>
      <c r="E92" s="183">
        <v>11.83</v>
      </c>
      <c r="F92" s="183">
        <v>16.3</v>
      </c>
      <c r="G92" s="183" t="s">
        <v>29</v>
      </c>
      <c r="H92" s="183">
        <v>25.5</v>
      </c>
      <c r="I92" s="183">
        <v>27.5</v>
      </c>
      <c r="J92" s="183">
        <v>30.5</v>
      </c>
      <c r="K92" s="183">
        <v>11.33</v>
      </c>
    </row>
    <row r="93" spans="1:11" s="185" customFormat="1" ht="12.75">
      <c r="A93" s="184"/>
      <c r="B93" s="185" t="s">
        <v>39</v>
      </c>
      <c r="C93" s="183">
        <v>9.33</v>
      </c>
      <c r="D93" s="183">
        <v>10.210000000000001</v>
      </c>
      <c r="E93" s="183">
        <v>11.83</v>
      </c>
      <c r="F93" s="183">
        <v>16.3</v>
      </c>
      <c r="G93" s="183" t="s">
        <v>29</v>
      </c>
      <c r="H93" s="183">
        <v>25.5</v>
      </c>
      <c r="I93" s="183">
        <v>27.5</v>
      </c>
      <c r="J93" s="183">
        <v>30.5</v>
      </c>
      <c r="K93" s="183">
        <v>11.33</v>
      </c>
    </row>
    <row r="94" spans="1:11" s="185" customFormat="1" ht="12.75">
      <c r="A94" s="184"/>
      <c r="B94" s="185" t="s">
        <v>296</v>
      </c>
      <c r="C94" s="183">
        <v>9.33</v>
      </c>
      <c r="D94" s="183">
        <v>10.210000000000001</v>
      </c>
      <c r="E94" s="183">
        <v>11.83</v>
      </c>
      <c r="F94" s="183">
        <v>16.3</v>
      </c>
      <c r="G94" s="183" t="s">
        <v>29</v>
      </c>
      <c r="H94" s="183">
        <v>25.5</v>
      </c>
      <c r="I94" s="183">
        <v>27.5</v>
      </c>
      <c r="J94" s="183">
        <v>30.5</v>
      </c>
      <c r="K94" s="183">
        <v>11.33</v>
      </c>
    </row>
    <row r="95" spans="1:11" s="185" customFormat="1" ht="12.75">
      <c r="A95" s="184"/>
      <c r="B95" s="185" t="s">
        <v>20</v>
      </c>
      <c r="C95" s="183">
        <v>9.33</v>
      </c>
      <c r="D95" s="183">
        <v>10.210000000000001</v>
      </c>
      <c r="E95" s="183">
        <v>11.83</v>
      </c>
      <c r="F95" s="183">
        <v>16.3</v>
      </c>
      <c r="G95" s="183" t="s">
        <v>29</v>
      </c>
      <c r="H95" s="183">
        <v>25.5</v>
      </c>
      <c r="I95" s="183">
        <v>27.5</v>
      </c>
      <c r="J95" s="183">
        <v>30.5</v>
      </c>
      <c r="K95" s="183">
        <v>11.33</v>
      </c>
    </row>
    <row r="96" spans="1:11" s="185" customFormat="1" ht="12.75">
      <c r="A96" s="184"/>
      <c r="B96" s="185" t="s">
        <v>21</v>
      </c>
      <c r="C96" s="183">
        <v>9.33</v>
      </c>
      <c r="D96" s="183">
        <v>10.210000000000001</v>
      </c>
      <c r="E96" s="183">
        <v>11.83</v>
      </c>
      <c r="F96" s="183">
        <v>16.3</v>
      </c>
      <c r="G96" s="183" t="s">
        <v>29</v>
      </c>
      <c r="H96" s="183">
        <v>25.5</v>
      </c>
      <c r="I96" s="183">
        <v>27.5</v>
      </c>
      <c r="J96" s="183">
        <v>30.5</v>
      </c>
      <c r="K96" s="183">
        <v>11.33</v>
      </c>
    </row>
    <row r="97" spans="1:11" s="185" customFormat="1" ht="12.75">
      <c r="A97" s="184"/>
      <c r="B97" s="185" t="s">
        <v>43</v>
      </c>
      <c r="C97" s="183">
        <v>9.33</v>
      </c>
      <c r="D97" s="183">
        <v>10.210000000000001</v>
      </c>
      <c r="E97" s="183">
        <v>11.83</v>
      </c>
      <c r="F97" s="183">
        <v>16.3</v>
      </c>
      <c r="G97" s="183" t="s">
        <v>29</v>
      </c>
      <c r="H97" s="183">
        <v>25.5</v>
      </c>
      <c r="I97" s="183">
        <v>27.5</v>
      </c>
      <c r="J97" s="183">
        <v>30.5</v>
      </c>
      <c r="K97" s="183">
        <v>11.33</v>
      </c>
    </row>
    <row r="98" spans="1:11" s="185" customFormat="1" ht="12.75">
      <c r="A98" s="184"/>
      <c r="B98" s="185" t="s">
        <v>44</v>
      </c>
      <c r="C98" s="183">
        <v>9.33</v>
      </c>
      <c r="D98" s="183">
        <v>10.210000000000001</v>
      </c>
      <c r="E98" s="183">
        <v>11.83</v>
      </c>
      <c r="F98" s="183">
        <v>16.3</v>
      </c>
      <c r="G98" s="183" t="s">
        <v>29</v>
      </c>
      <c r="H98" s="183">
        <v>25.5</v>
      </c>
      <c r="I98" s="183">
        <v>27.5</v>
      </c>
      <c r="J98" s="183">
        <v>30.5</v>
      </c>
      <c r="K98" s="183">
        <v>11.33</v>
      </c>
    </row>
    <row r="99" spans="1:11" s="185" customFormat="1" ht="12.75">
      <c r="A99" s="184"/>
      <c r="B99" s="185" t="s">
        <v>45</v>
      </c>
      <c r="C99" s="183">
        <v>9.33</v>
      </c>
      <c r="D99" s="183">
        <v>10.210000000000001</v>
      </c>
      <c r="E99" s="183">
        <v>11.83</v>
      </c>
      <c r="F99" s="183">
        <v>16.3</v>
      </c>
      <c r="G99" s="183" t="s">
        <v>29</v>
      </c>
      <c r="H99" s="183">
        <v>25.5</v>
      </c>
      <c r="I99" s="183">
        <v>27.5</v>
      </c>
      <c r="J99" s="183">
        <v>30.5</v>
      </c>
      <c r="K99" s="183">
        <v>11.33</v>
      </c>
    </row>
    <row r="100" spans="1:11" s="185" customFormat="1" ht="12.75">
      <c r="A100" s="184"/>
      <c r="B100" s="185" t="s">
        <v>46</v>
      </c>
      <c r="C100" s="183">
        <v>9.33</v>
      </c>
      <c r="D100" s="183">
        <v>10.210000000000001</v>
      </c>
      <c r="E100" s="183">
        <v>11.83</v>
      </c>
      <c r="F100" s="183">
        <v>16.3</v>
      </c>
      <c r="G100" s="183" t="s">
        <v>29</v>
      </c>
      <c r="H100" s="183">
        <v>25.5</v>
      </c>
      <c r="I100" s="183">
        <v>27.5</v>
      </c>
      <c r="J100" s="183">
        <v>30.5</v>
      </c>
      <c r="K100" s="183">
        <v>11.33</v>
      </c>
    </row>
    <row r="101" spans="1:11" s="185" customFormat="1" ht="12.75">
      <c r="A101" s="184"/>
      <c r="B101" s="185" t="s">
        <v>47</v>
      </c>
      <c r="C101" s="183">
        <v>9.33</v>
      </c>
      <c r="D101" s="183">
        <v>10.210000000000001</v>
      </c>
      <c r="E101" s="183">
        <v>11.83</v>
      </c>
      <c r="F101" s="183">
        <v>16.3</v>
      </c>
      <c r="G101" s="183" t="s">
        <v>29</v>
      </c>
      <c r="H101" s="183">
        <v>25.5</v>
      </c>
      <c r="I101" s="183">
        <v>27.5</v>
      </c>
      <c r="J101" s="183">
        <v>30.5</v>
      </c>
      <c r="K101" s="183">
        <v>11.33</v>
      </c>
    </row>
    <row r="102" spans="1:11" s="185" customFormat="1" ht="12.75">
      <c r="A102" s="184"/>
      <c r="C102" s="183"/>
      <c r="D102" s="183"/>
      <c r="E102" s="183"/>
      <c r="F102" s="183"/>
      <c r="G102" s="183"/>
      <c r="H102" s="183"/>
      <c r="I102" s="183"/>
      <c r="J102" s="183"/>
      <c r="K102" s="183"/>
    </row>
    <row r="103" spans="1:11" s="185" customFormat="1" ht="12.75">
      <c r="A103" s="184">
        <v>2015</v>
      </c>
      <c r="B103" s="185" t="s">
        <v>28</v>
      </c>
      <c r="C103" s="183">
        <v>9.33</v>
      </c>
      <c r="D103" s="183">
        <v>10.210000000000001</v>
      </c>
      <c r="E103" s="183">
        <v>11.83</v>
      </c>
      <c r="F103" s="183">
        <v>16.3</v>
      </c>
      <c r="G103" s="183" t="s">
        <v>29</v>
      </c>
      <c r="H103" s="183">
        <v>25.5</v>
      </c>
      <c r="I103" s="183">
        <v>27.5</v>
      </c>
      <c r="J103" s="183">
        <v>30.5</v>
      </c>
      <c r="K103" s="183">
        <v>11.33</v>
      </c>
    </row>
    <row r="104" spans="1:11" s="185" customFormat="1" ht="12.75">
      <c r="A104" s="184"/>
      <c r="B104" s="186" t="s">
        <v>16</v>
      </c>
      <c r="C104" s="183">
        <v>9.33</v>
      </c>
      <c r="D104" s="183">
        <v>10.210000000000001</v>
      </c>
      <c r="E104" s="183">
        <v>11.83</v>
      </c>
      <c r="F104" s="183">
        <v>16.3</v>
      </c>
      <c r="G104" s="183" t="s">
        <v>29</v>
      </c>
      <c r="H104" s="183">
        <v>25.5</v>
      </c>
      <c r="I104" s="183">
        <v>27.5</v>
      </c>
      <c r="J104" s="183">
        <v>30.5</v>
      </c>
      <c r="K104" s="183">
        <v>11.33</v>
      </c>
    </row>
    <row r="105" spans="1:11" s="185" customFormat="1" ht="12.75">
      <c r="A105" s="184"/>
      <c r="B105" s="186" t="s">
        <v>17</v>
      </c>
      <c r="C105" s="183">
        <v>9.33</v>
      </c>
      <c r="D105" s="183">
        <v>10.210000000000001</v>
      </c>
      <c r="E105" s="183">
        <v>11.83</v>
      </c>
      <c r="F105" s="183">
        <v>16.3</v>
      </c>
      <c r="G105" s="183" t="s">
        <v>29</v>
      </c>
      <c r="H105" s="183">
        <v>25.5</v>
      </c>
      <c r="I105" s="183">
        <v>27.5</v>
      </c>
      <c r="J105" s="183">
        <v>30.5</v>
      </c>
      <c r="K105" s="183">
        <v>11.33</v>
      </c>
    </row>
    <row r="106" spans="1:11" s="185" customFormat="1" ht="12.75">
      <c r="A106" s="184"/>
      <c r="B106" s="186" t="s">
        <v>18</v>
      </c>
      <c r="C106" s="183">
        <v>9.33</v>
      </c>
      <c r="D106" s="183">
        <v>10.210000000000001</v>
      </c>
      <c r="E106" s="183">
        <v>11.83</v>
      </c>
      <c r="F106" s="183">
        <v>16.3</v>
      </c>
      <c r="G106" s="183" t="s">
        <v>29</v>
      </c>
      <c r="H106" s="183">
        <v>25.5</v>
      </c>
      <c r="I106" s="183">
        <v>27.5</v>
      </c>
      <c r="J106" s="183">
        <v>30.5</v>
      </c>
      <c r="K106" s="183">
        <v>11.33</v>
      </c>
    </row>
    <row r="107" spans="1:11" s="185" customFormat="1" ht="12.75">
      <c r="A107" s="184"/>
      <c r="B107" s="186" t="s">
        <v>19</v>
      </c>
      <c r="C107" s="183">
        <v>9.33</v>
      </c>
      <c r="D107" s="183">
        <v>10.210000000000001</v>
      </c>
      <c r="E107" s="183">
        <v>11.83</v>
      </c>
      <c r="F107" s="183">
        <v>16.3</v>
      </c>
      <c r="G107" s="183" t="s">
        <v>29</v>
      </c>
      <c r="H107" s="183">
        <v>25.5</v>
      </c>
      <c r="I107" s="183">
        <v>27.5</v>
      </c>
      <c r="J107" s="183">
        <v>30.5</v>
      </c>
      <c r="K107" s="183">
        <v>11.33</v>
      </c>
    </row>
    <row r="108" spans="1:11" s="185" customFormat="1" ht="12.75">
      <c r="A108" s="184"/>
      <c r="B108" s="186" t="s">
        <v>20</v>
      </c>
      <c r="C108" s="183">
        <v>9.33</v>
      </c>
      <c r="D108" s="183">
        <v>10.210000000000001</v>
      </c>
      <c r="E108" s="183">
        <v>11.83</v>
      </c>
      <c r="F108" s="183">
        <v>16.3</v>
      </c>
      <c r="G108" s="183" t="s">
        <v>29</v>
      </c>
      <c r="H108" s="183">
        <v>25.5</v>
      </c>
      <c r="I108" s="183">
        <v>27.5</v>
      </c>
      <c r="J108" s="183">
        <v>30.5</v>
      </c>
      <c r="K108" s="183">
        <v>11.33</v>
      </c>
    </row>
    <row r="109" spans="1:11" s="185" customFormat="1" ht="12.75">
      <c r="A109" s="184"/>
      <c r="B109" s="186" t="s">
        <v>21</v>
      </c>
      <c r="C109" s="183">
        <v>9.33</v>
      </c>
      <c r="D109" s="183">
        <v>10.210000000000001</v>
      </c>
      <c r="E109" s="183">
        <v>11.83</v>
      </c>
      <c r="F109" s="183">
        <v>16.3</v>
      </c>
      <c r="G109" s="183" t="s">
        <v>29</v>
      </c>
      <c r="H109" s="183">
        <v>25.5</v>
      </c>
      <c r="I109" s="183">
        <v>27.5</v>
      </c>
      <c r="J109" s="183">
        <v>30.5</v>
      </c>
      <c r="K109" s="183">
        <v>11.33</v>
      </c>
    </row>
    <row r="110" spans="1:11" ht="17.25" thickBot="1">
      <c r="A110" s="187"/>
      <c r="B110" s="187"/>
      <c r="C110" s="188"/>
      <c r="D110" s="188"/>
      <c r="E110" s="188"/>
      <c r="F110" s="188"/>
      <c r="G110" s="188"/>
      <c r="H110" s="188"/>
      <c r="I110" s="188"/>
      <c r="J110" s="188"/>
      <c r="K110" s="188"/>
    </row>
    <row r="111" spans="1:11">
      <c r="A111" s="172"/>
      <c r="B111" s="172"/>
      <c r="C111" s="189"/>
      <c r="D111" s="189"/>
      <c r="E111" s="189"/>
      <c r="F111" s="189"/>
      <c r="G111" s="189"/>
      <c r="H111" s="189"/>
      <c r="I111" s="189"/>
      <c r="J111" s="189"/>
      <c r="K111" s="189"/>
    </row>
    <row r="112" spans="1:11">
      <c r="A112" s="190" t="s">
        <v>48</v>
      </c>
      <c r="B112" s="191" t="s">
        <v>297</v>
      </c>
      <c r="C112" s="189"/>
      <c r="D112" s="189"/>
      <c r="E112" s="189"/>
      <c r="F112" s="189"/>
      <c r="G112" s="189"/>
      <c r="H112" s="189"/>
      <c r="I112" s="189"/>
      <c r="J112" s="189"/>
      <c r="K112" s="189"/>
    </row>
    <row r="113" spans="1:11">
      <c r="A113" s="172"/>
      <c r="B113" s="191" t="s">
        <v>298</v>
      </c>
      <c r="C113" s="189"/>
      <c r="D113" s="189"/>
      <c r="E113" s="189"/>
      <c r="F113" s="189"/>
      <c r="G113" s="189"/>
      <c r="H113" s="189"/>
      <c r="I113" s="189"/>
      <c r="J113" s="189"/>
      <c r="K113" s="189"/>
    </row>
    <row r="114" spans="1:11">
      <c r="A114" s="190" t="s">
        <v>49</v>
      </c>
      <c r="B114" s="172" t="s">
        <v>299</v>
      </c>
      <c r="C114" s="189"/>
      <c r="D114" s="189"/>
      <c r="E114" s="189"/>
      <c r="F114" s="189"/>
      <c r="G114" s="189"/>
      <c r="H114" s="189"/>
      <c r="I114" s="189"/>
      <c r="J114" s="189"/>
      <c r="K114" s="189"/>
    </row>
    <row r="115" spans="1:11">
      <c r="A115" s="190" t="s">
        <v>50</v>
      </c>
      <c r="B115" s="172" t="s">
        <v>300</v>
      </c>
      <c r="C115" s="189"/>
      <c r="D115" s="189"/>
      <c r="E115" s="189"/>
      <c r="F115" s="189"/>
      <c r="G115" s="189"/>
      <c r="H115" s="189"/>
      <c r="I115" s="189"/>
      <c r="J115" s="189"/>
      <c r="K115" s="189"/>
    </row>
    <row r="116" spans="1:11">
      <c r="A116" s="172"/>
      <c r="B116" s="172" t="s">
        <v>51</v>
      </c>
      <c r="C116" s="189"/>
      <c r="D116" s="189"/>
      <c r="E116" s="189"/>
      <c r="F116" s="189"/>
      <c r="G116" s="189"/>
      <c r="H116" s="189"/>
      <c r="I116" s="189"/>
      <c r="J116" s="189"/>
      <c r="K116" s="189"/>
    </row>
    <row r="117" spans="1:11">
      <c r="A117" s="190" t="s">
        <v>52</v>
      </c>
      <c r="B117" s="172" t="s">
        <v>301</v>
      </c>
      <c r="C117" s="189"/>
      <c r="D117" s="189"/>
      <c r="E117" s="189"/>
      <c r="F117" s="189"/>
      <c r="G117" s="189"/>
      <c r="H117" s="189"/>
      <c r="I117" s="189"/>
      <c r="J117" s="189"/>
      <c r="K117" s="189"/>
    </row>
    <row r="118" spans="1:11">
      <c r="A118" s="172"/>
      <c r="B118" s="172" t="s">
        <v>53</v>
      </c>
      <c r="C118" s="189"/>
      <c r="D118" s="189"/>
      <c r="E118" s="189"/>
      <c r="F118" s="189"/>
      <c r="G118" s="189"/>
      <c r="H118" s="189"/>
      <c r="I118" s="189"/>
      <c r="J118" s="189"/>
      <c r="K118" s="189"/>
    </row>
    <row r="119" spans="1:11">
      <c r="A119" s="190" t="s">
        <v>54</v>
      </c>
      <c r="B119" s="172" t="s">
        <v>302</v>
      </c>
      <c r="C119" s="189"/>
      <c r="D119" s="189"/>
      <c r="E119" s="189"/>
      <c r="F119" s="189"/>
      <c r="G119" s="189"/>
      <c r="H119" s="189"/>
      <c r="I119" s="189"/>
      <c r="J119" s="189"/>
      <c r="K119" s="189"/>
    </row>
    <row r="120" spans="1:11">
      <c r="A120" s="172"/>
      <c r="B120" s="172" t="s">
        <v>303</v>
      </c>
      <c r="C120" s="189"/>
      <c r="D120" s="189"/>
      <c r="E120" s="189"/>
      <c r="F120" s="189"/>
      <c r="G120" s="189"/>
      <c r="H120" s="189"/>
      <c r="I120" s="189"/>
      <c r="J120" s="189"/>
      <c r="K120" s="189"/>
    </row>
    <row r="121" spans="1:11">
      <c r="A121" s="190" t="s">
        <v>55</v>
      </c>
      <c r="B121" s="172" t="s">
        <v>304</v>
      </c>
      <c r="C121" s="189"/>
      <c r="D121" s="189"/>
      <c r="E121" s="189"/>
      <c r="F121" s="189"/>
      <c r="G121" s="189"/>
      <c r="H121" s="189"/>
      <c r="I121" s="189"/>
      <c r="J121" s="189"/>
      <c r="K121" s="189"/>
    </row>
    <row r="122" spans="1:11">
      <c r="A122" s="172"/>
      <c r="B122" s="172" t="s">
        <v>305</v>
      </c>
      <c r="C122" s="189"/>
      <c r="D122" s="189"/>
      <c r="E122" s="189"/>
      <c r="F122" s="189"/>
      <c r="G122" s="189"/>
      <c r="H122" s="189"/>
      <c r="I122" s="189"/>
      <c r="J122" s="189"/>
      <c r="K122" s="189"/>
    </row>
    <row r="123" spans="1:11">
      <c r="A123" s="190" t="s">
        <v>56</v>
      </c>
      <c r="B123" s="172" t="s">
        <v>306</v>
      </c>
      <c r="C123" s="189"/>
      <c r="D123" s="189"/>
      <c r="E123" s="189"/>
      <c r="F123" s="189"/>
      <c r="G123" s="189"/>
      <c r="H123" s="189"/>
      <c r="I123" s="189"/>
      <c r="J123" s="189"/>
      <c r="K123" s="189"/>
    </row>
    <row r="124" spans="1:11">
      <c r="A124" s="172"/>
      <c r="B124" s="172" t="s">
        <v>307</v>
      </c>
      <c r="C124" s="189"/>
      <c r="D124" s="189"/>
      <c r="E124" s="189"/>
      <c r="F124" s="189"/>
      <c r="G124" s="189"/>
      <c r="H124" s="189"/>
      <c r="I124" s="189"/>
      <c r="J124" s="189"/>
      <c r="K124" s="189"/>
    </row>
    <row r="125" spans="1:11">
      <c r="A125" s="190" t="s">
        <v>57</v>
      </c>
      <c r="B125" s="172" t="s">
        <v>58</v>
      </c>
      <c r="C125" s="189"/>
      <c r="D125" s="189"/>
      <c r="E125" s="189"/>
      <c r="F125" s="189"/>
      <c r="G125" s="189"/>
      <c r="H125" s="189"/>
      <c r="I125" s="189"/>
      <c r="J125" s="189"/>
      <c r="K125" s="189"/>
    </row>
    <row r="126" spans="1:11">
      <c r="A126" s="172"/>
      <c r="B126" s="172" t="s">
        <v>308</v>
      </c>
      <c r="C126" s="189"/>
      <c r="D126" s="189"/>
      <c r="E126" s="189"/>
      <c r="F126" s="189"/>
      <c r="G126" s="189"/>
      <c r="H126" s="189"/>
      <c r="I126" s="189"/>
      <c r="J126" s="189"/>
      <c r="K126" s="189"/>
    </row>
    <row r="127" spans="1:11">
      <c r="A127" s="190" t="s">
        <v>59</v>
      </c>
      <c r="B127" s="172" t="s">
        <v>309</v>
      </c>
      <c r="C127" s="189"/>
      <c r="D127" s="189"/>
      <c r="E127" s="189"/>
      <c r="F127" s="189"/>
      <c r="G127" s="189"/>
      <c r="H127" s="189"/>
      <c r="I127" s="189"/>
      <c r="J127" s="189"/>
      <c r="K127" s="189"/>
    </row>
    <row r="128" spans="1:11">
      <c r="A128" s="192"/>
      <c r="B128" s="172" t="s">
        <v>310</v>
      </c>
      <c r="C128" s="189"/>
      <c r="D128" s="189"/>
      <c r="E128" s="189"/>
      <c r="F128" s="189"/>
      <c r="G128" s="189"/>
      <c r="H128" s="189"/>
      <c r="I128" s="189"/>
      <c r="J128" s="189"/>
      <c r="K128" s="189"/>
    </row>
    <row r="129" spans="1:10" s="185" customFormat="1" ht="12.75">
      <c r="A129" s="190" t="s">
        <v>60</v>
      </c>
      <c r="B129" s="172" t="s">
        <v>311</v>
      </c>
      <c r="C129" s="189"/>
      <c r="D129" s="189"/>
      <c r="E129" s="189"/>
      <c r="F129" s="189"/>
      <c r="G129" s="189"/>
      <c r="H129" s="189"/>
      <c r="I129" s="189"/>
      <c r="J129" s="189"/>
    </row>
    <row r="130" spans="1:10" s="185" customFormat="1" ht="12.75">
      <c r="A130" s="172"/>
      <c r="B130" s="172" t="s">
        <v>61</v>
      </c>
      <c r="C130" s="189"/>
      <c r="D130" s="189"/>
      <c r="E130" s="189"/>
      <c r="F130" s="189"/>
      <c r="G130" s="189"/>
      <c r="H130" s="189"/>
      <c r="I130" s="189"/>
      <c r="J130" s="189"/>
    </row>
    <row r="131" spans="1:10" s="185" customFormat="1" ht="12.75">
      <c r="A131" s="172" t="s">
        <v>62</v>
      </c>
      <c r="B131" s="172" t="s">
        <v>312</v>
      </c>
      <c r="C131" s="189"/>
      <c r="D131" s="189"/>
      <c r="E131" s="189"/>
      <c r="F131" s="189"/>
      <c r="G131" s="189"/>
      <c r="H131" s="189"/>
      <c r="I131" s="189"/>
      <c r="J131" s="189"/>
    </row>
    <row r="132" spans="1:10" s="185" customFormat="1" ht="12.75">
      <c r="A132" s="172" t="s">
        <v>63</v>
      </c>
      <c r="B132" s="172" t="s">
        <v>64</v>
      </c>
      <c r="C132" s="189"/>
      <c r="D132" s="189"/>
      <c r="E132" s="189"/>
      <c r="F132" s="189"/>
      <c r="G132" s="189"/>
      <c r="H132" s="189"/>
      <c r="I132" s="189"/>
      <c r="J132" s="189"/>
    </row>
    <row r="133" spans="1:10" s="185" customFormat="1" ht="12.75">
      <c r="A133" s="172"/>
      <c r="B133" s="193" t="s">
        <v>65</v>
      </c>
      <c r="C133" s="189"/>
      <c r="D133" s="189"/>
      <c r="E133" s="189"/>
      <c r="F133" s="189"/>
      <c r="G133" s="189"/>
      <c r="H133" s="189"/>
      <c r="I133" s="189"/>
      <c r="J133" s="189"/>
    </row>
    <row r="134" spans="1:10" s="185" customFormat="1" ht="12.75">
      <c r="A134" s="172" t="s">
        <v>66</v>
      </c>
      <c r="B134" s="172"/>
      <c r="C134" s="189"/>
      <c r="D134" s="189"/>
      <c r="E134" s="189"/>
      <c r="F134" s="189"/>
      <c r="G134" s="189"/>
      <c r="H134" s="189"/>
      <c r="I134" s="189"/>
      <c r="J134" s="189"/>
    </row>
  </sheetData>
  <mergeCells count="6">
    <mergeCell ref="A8:B11"/>
    <mergeCell ref="A2:K2"/>
    <mergeCell ref="A3:K3"/>
    <mergeCell ref="C6:E6"/>
    <mergeCell ref="F6:G6"/>
    <mergeCell ref="H6:J6"/>
  </mergeCells>
  <pageMargins left="0.70866141732283472" right="0.70866141732283472" top="0.74652777777777779" bottom="0.62992125984251968" header="0.19685039370078741" footer="0.31496062992125984"/>
  <pageSetup paperSize="9" scale="43" orientation="landscape" r:id="rId1"/>
  <drawing r:id="rId2"/>
</worksheet>
</file>

<file path=xl/worksheets/sheet19.xml><?xml version="1.0" encoding="utf-8"?>
<worksheet xmlns="http://schemas.openxmlformats.org/spreadsheetml/2006/main" xmlns:r="http://schemas.openxmlformats.org/officeDocument/2006/relationships">
  <dimension ref="A1:N267"/>
  <sheetViews>
    <sheetView showGridLines="0" zoomScale="115" zoomScaleNormal="115" workbookViewId="0">
      <pane xSplit="1" ySplit="4" topLeftCell="B5" activePane="bottomRight" state="frozen"/>
      <selection pane="topRight" activeCell="B1" sqref="B1"/>
      <selection pane="bottomLeft" activeCell="A2" sqref="A2"/>
      <selection pane="bottomRight" activeCell="I1" sqref="I1"/>
    </sheetView>
  </sheetViews>
  <sheetFormatPr baseColWidth="10" defaultColWidth="10.85546875" defaultRowHeight="16.5"/>
  <cols>
    <col min="1" max="5" width="10.85546875" style="6"/>
    <col min="6" max="6" width="9.28515625" style="6" customWidth="1"/>
    <col min="7" max="7" width="11.7109375" style="6" bestFit="1" customWidth="1"/>
    <col min="8" max="8" width="12.5703125" style="6" bestFit="1" customWidth="1"/>
    <col min="9" max="9" width="11.7109375" style="6" bestFit="1" customWidth="1"/>
    <col min="10" max="10" width="10.85546875" style="6"/>
    <col min="11" max="11" width="10.85546875" style="6" customWidth="1"/>
    <col min="12" max="16384" width="10.85546875" style="6"/>
  </cols>
  <sheetData>
    <row r="1" spans="1:14">
      <c r="A1" s="134"/>
    </row>
    <row r="2" spans="1:14">
      <c r="A2" s="258" t="s">
        <v>384</v>
      </c>
    </row>
    <row r="3" spans="1:14">
      <c r="A3" s="258" t="s">
        <v>373</v>
      </c>
    </row>
    <row r="4" spans="1:14" ht="27">
      <c r="A4" s="251" t="s">
        <v>71</v>
      </c>
      <c r="B4" s="251" t="s">
        <v>69</v>
      </c>
      <c r="C4" s="252" t="s">
        <v>72</v>
      </c>
      <c r="D4" s="251" t="s">
        <v>67</v>
      </c>
      <c r="E4" s="251" t="s">
        <v>68</v>
      </c>
      <c r="F4" s="252" t="s">
        <v>73</v>
      </c>
      <c r="G4" s="252" t="s">
        <v>74</v>
      </c>
      <c r="H4" s="252" t="s">
        <v>220</v>
      </c>
      <c r="I4" s="252" t="s">
        <v>221</v>
      </c>
      <c r="K4" s="16" t="s">
        <v>379</v>
      </c>
    </row>
    <row r="5" spans="1:14">
      <c r="A5" s="1">
        <v>40345</v>
      </c>
      <c r="B5" s="21">
        <v>6</v>
      </c>
      <c r="C5" s="21">
        <v>0</v>
      </c>
      <c r="D5" s="21">
        <v>2010</v>
      </c>
      <c r="E5" s="22" t="s">
        <v>75</v>
      </c>
      <c r="F5" s="130">
        <v>1994.5618753699996</v>
      </c>
      <c r="G5" s="130">
        <v>1213.2441996700002</v>
      </c>
      <c r="H5" s="130">
        <v>3207.8060750399995</v>
      </c>
      <c r="I5" s="130">
        <v>3247.1244030399989</v>
      </c>
      <c r="N5" s="16" t="s">
        <v>314</v>
      </c>
    </row>
    <row r="6" spans="1:14">
      <c r="A6" s="1">
        <v>40359</v>
      </c>
      <c r="B6" s="21">
        <v>6</v>
      </c>
      <c r="C6" s="21">
        <v>1</v>
      </c>
      <c r="D6" s="21">
        <v>2010</v>
      </c>
      <c r="E6" s="22" t="s">
        <v>75</v>
      </c>
      <c r="F6" s="130">
        <v>3248.7046546500005</v>
      </c>
      <c r="G6" s="130">
        <v>1781.7123115300003</v>
      </c>
      <c r="H6" s="130">
        <v>5030.4169661800006</v>
      </c>
      <c r="I6" s="130">
        <v>3294.1138785299995</v>
      </c>
    </row>
    <row r="7" spans="1:14">
      <c r="A7" s="1">
        <v>40373</v>
      </c>
      <c r="B7" s="21">
        <v>7</v>
      </c>
      <c r="C7" s="21">
        <v>0</v>
      </c>
      <c r="D7" s="21">
        <v>2010</v>
      </c>
      <c r="E7" s="22" t="s">
        <v>76</v>
      </c>
      <c r="F7" s="130">
        <v>3617.1064412300007</v>
      </c>
      <c r="G7" s="130">
        <v>1713.3864905000003</v>
      </c>
      <c r="H7" s="130">
        <v>5330.4929317299993</v>
      </c>
      <c r="I7" s="130">
        <v>3292.519421500002</v>
      </c>
    </row>
    <row r="8" spans="1:14">
      <c r="A8" s="1">
        <v>40387</v>
      </c>
      <c r="B8" s="21">
        <v>7</v>
      </c>
      <c r="C8" s="21">
        <v>1</v>
      </c>
      <c r="D8" s="21">
        <v>2010</v>
      </c>
      <c r="E8" s="22" t="s">
        <v>76</v>
      </c>
      <c r="F8" s="130">
        <v>3630.2418158699988</v>
      </c>
      <c r="G8" s="130">
        <v>1679.0908870199999</v>
      </c>
      <c r="H8" s="130">
        <v>5309.3327028899976</v>
      </c>
      <c r="I8" s="130">
        <v>3315.6381835999996</v>
      </c>
    </row>
    <row r="9" spans="1:14">
      <c r="A9" s="1">
        <v>40401</v>
      </c>
      <c r="B9" s="21">
        <v>8</v>
      </c>
      <c r="C9" s="21">
        <v>0</v>
      </c>
      <c r="D9" s="21">
        <v>2010</v>
      </c>
      <c r="E9" s="22" t="s">
        <v>76</v>
      </c>
      <c r="F9" s="130">
        <v>3721.3602672899983</v>
      </c>
      <c r="G9" s="130">
        <v>1651.04900681</v>
      </c>
      <c r="H9" s="130">
        <v>5372.4092740999986</v>
      </c>
      <c r="I9" s="130">
        <v>3344.5670820300002</v>
      </c>
    </row>
    <row r="10" spans="1:14">
      <c r="A10" s="1">
        <v>40415</v>
      </c>
      <c r="B10" s="21">
        <v>8</v>
      </c>
      <c r="C10" s="21">
        <v>1</v>
      </c>
      <c r="D10" s="21">
        <v>2010</v>
      </c>
      <c r="E10" s="22" t="s">
        <v>76</v>
      </c>
      <c r="F10" s="130">
        <v>3483.1235091099998</v>
      </c>
      <c r="G10" s="130">
        <v>1775.0192268799999</v>
      </c>
      <c r="H10" s="130">
        <v>5258.1427359900035</v>
      </c>
      <c r="I10" s="130">
        <v>3342.4798014800003</v>
      </c>
    </row>
    <row r="11" spans="1:14">
      <c r="A11" s="1">
        <v>40429</v>
      </c>
      <c r="B11" s="21">
        <v>9</v>
      </c>
      <c r="C11" s="21">
        <v>0</v>
      </c>
      <c r="D11" s="21">
        <v>2010</v>
      </c>
      <c r="E11" s="22" t="s">
        <v>76</v>
      </c>
      <c r="F11" s="130">
        <v>3074.8988881599985</v>
      </c>
      <c r="G11" s="130">
        <v>1448.8433089</v>
      </c>
      <c r="H11" s="130">
        <v>4523.7421970600008</v>
      </c>
      <c r="I11" s="130">
        <v>3355.4477934100005</v>
      </c>
    </row>
    <row r="12" spans="1:14">
      <c r="A12" s="1">
        <v>40443</v>
      </c>
      <c r="B12" s="21">
        <v>9</v>
      </c>
      <c r="C12" s="21">
        <v>1</v>
      </c>
      <c r="D12" s="21">
        <v>2010</v>
      </c>
      <c r="E12" s="22" t="s">
        <v>76</v>
      </c>
      <c r="F12" s="130">
        <v>3522.5151696400007</v>
      </c>
      <c r="G12" s="130">
        <v>1793.8686547499997</v>
      </c>
      <c r="H12" s="130">
        <v>5316.3838243900009</v>
      </c>
      <c r="I12" s="130">
        <v>3359.3850229599993</v>
      </c>
    </row>
    <row r="13" spans="1:14">
      <c r="A13" s="1">
        <v>40457</v>
      </c>
      <c r="B13" s="21">
        <v>10</v>
      </c>
      <c r="C13" s="21">
        <v>0</v>
      </c>
      <c r="D13" s="21">
        <v>2010</v>
      </c>
      <c r="E13" s="22" t="s">
        <v>77</v>
      </c>
      <c r="F13" s="130">
        <v>3224.3209386700009</v>
      </c>
      <c r="G13" s="130">
        <v>1375.7564423100002</v>
      </c>
      <c r="H13" s="130">
        <v>4600.0773809800012</v>
      </c>
      <c r="I13" s="130">
        <v>3407.4805327399977</v>
      </c>
    </row>
    <row r="14" spans="1:14">
      <c r="A14" s="1">
        <v>40471</v>
      </c>
      <c r="B14" s="21">
        <v>10</v>
      </c>
      <c r="C14" s="21">
        <v>1</v>
      </c>
      <c r="D14" s="21">
        <v>2010</v>
      </c>
      <c r="E14" s="22" t="s">
        <v>77</v>
      </c>
      <c r="F14" s="130">
        <v>3533.6645824000007</v>
      </c>
      <c r="G14" s="130">
        <v>1853.3835084300001</v>
      </c>
      <c r="H14" s="130">
        <v>5387.0480908299996</v>
      </c>
      <c r="I14" s="130">
        <v>3380.3136928499989</v>
      </c>
    </row>
    <row r="15" spans="1:14">
      <c r="A15" s="1">
        <v>40485</v>
      </c>
      <c r="B15" s="21">
        <v>11</v>
      </c>
      <c r="C15" s="21">
        <v>0</v>
      </c>
      <c r="D15" s="21">
        <v>2010</v>
      </c>
      <c r="E15" s="22" t="s">
        <v>77</v>
      </c>
      <c r="F15" s="130">
        <v>2924.9199306100004</v>
      </c>
      <c r="G15" s="130">
        <v>1335.80449651</v>
      </c>
      <c r="H15" s="130">
        <v>4260.7244271199997</v>
      </c>
      <c r="I15" s="130">
        <v>3401.8191536699987</v>
      </c>
    </row>
    <row r="16" spans="1:14">
      <c r="A16" s="1">
        <v>40499</v>
      </c>
      <c r="B16" s="21">
        <v>11</v>
      </c>
      <c r="C16" s="21">
        <v>1</v>
      </c>
      <c r="D16" s="21">
        <v>2010</v>
      </c>
      <c r="E16" s="22" t="s">
        <v>77</v>
      </c>
      <c r="F16" s="130">
        <v>3451.5771626899991</v>
      </c>
      <c r="G16" s="130">
        <v>1822.4188216999999</v>
      </c>
      <c r="H16" s="130">
        <v>5273.9959843899978</v>
      </c>
      <c r="I16" s="130">
        <v>3394.1435171099984</v>
      </c>
    </row>
    <row r="17" spans="1:9">
      <c r="A17" s="1">
        <v>40513</v>
      </c>
      <c r="B17" s="21">
        <v>12</v>
      </c>
      <c r="C17" s="21">
        <v>0</v>
      </c>
      <c r="D17" s="21">
        <v>2010</v>
      </c>
      <c r="E17" s="22" t="s">
        <v>77</v>
      </c>
      <c r="F17" s="130">
        <v>3442.2138732000003</v>
      </c>
      <c r="G17" s="130">
        <v>1778.6359967699998</v>
      </c>
      <c r="H17" s="130">
        <v>5220.8498699700021</v>
      </c>
      <c r="I17" s="130">
        <v>3424.8958590399989</v>
      </c>
    </row>
    <row r="18" spans="1:9">
      <c r="A18" s="1">
        <v>40527</v>
      </c>
      <c r="B18" s="21">
        <v>12</v>
      </c>
      <c r="C18" s="21">
        <v>0</v>
      </c>
      <c r="D18" s="21">
        <v>2010</v>
      </c>
      <c r="E18" s="22" t="s">
        <v>77</v>
      </c>
      <c r="F18" s="130">
        <v>3721.3091564499978</v>
      </c>
      <c r="G18" s="130">
        <v>1784.3662422500001</v>
      </c>
      <c r="H18" s="130">
        <v>5505.6753987000038</v>
      </c>
      <c r="I18" s="130">
        <v>3429.75794537</v>
      </c>
    </row>
    <row r="19" spans="1:9">
      <c r="A19" s="1">
        <v>40541</v>
      </c>
      <c r="B19" s="21">
        <v>12</v>
      </c>
      <c r="C19" s="21">
        <v>1</v>
      </c>
      <c r="D19" s="21">
        <v>2010</v>
      </c>
      <c r="E19" s="22" t="s">
        <v>77</v>
      </c>
      <c r="F19" s="130">
        <v>3842.2776884400018</v>
      </c>
      <c r="G19" s="130">
        <v>1997.2145037800003</v>
      </c>
      <c r="H19" s="130">
        <v>5839.4921922199965</v>
      </c>
      <c r="I19" s="130">
        <v>3537.7891624000008</v>
      </c>
    </row>
    <row r="20" spans="1:9">
      <c r="A20" s="1">
        <v>40555</v>
      </c>
      <c r="B20" s="21">
        <v>1</v>
      </c>
      <c r="C20" s="21">
        <v>0</v>
      </c>
      <c r="D20" s="21">
        <v>2011</v>
      </c>
      <c r="E20" s="22" t="s">
        <v>78</v>
      </c>
      <c r="F20" s="130">
        <v>3689.69951739</v>
      </c>
      <c r="G20" s="130">
        <v>1987.7117592399998</v>
      </c>
      <c r="H20" s="130">
        <v>5677.4112766300013</v>
      </c>
      <c r="I20" s="130">
        <v>3660.5658477099983</v>
      </c>
    </row>
    <row r="21" spans="1:9">
      <c r="A21" s="1">
        <v>40569</v>
      </c>
      <c r="B21" s="21">
        <v>1</v>
      </c>
      <c r="C21" s="21">
        <v>1</v>
      </c>
      <c r="D21" s="21">
        <v>2011</v>
      </c>
      <c r="E21" s="22" t="s">
        <v>78</v>
      </c>
      <c r="F21" s="130">
        <v>3570.0792446500009</v>
      </c>
      <c r="G21" s="130">
        <v>2134.0099044000003</v>
      </c>
      <c r="H21" s="130">
        <v>5704.0891490500026</v>
      </c>
      <c r="I21" s="130">
        <v>3724.4239701599995</v>
      </c>
    </row>
    <row r="22" spans="1:9">
      <c r="A22" s="1">
        <v>40583</v>
      </c>
      <c r="B22" s="21">
        <v>2</v>
      </c>
      <c r="C22" s="21">
        <v>0</v>
      </c>
      <c r="D22" s="21">
        <v>2011</v>
      </c>
      <c r="E22" s="22" t="s">
        <v>78</v>
      </c>
      <c r="F22" s="130">
        <v>3584.2092813500008</v>
      </c>
      <c r="G22" s="130">
        <v>2068.0059920699996</v>
      </c>
      <c r="H22" s="130">
        <v>5652.2152734200008</v>
      </c>
      <c r="I22" s="130">
        <v>3658.2376411999999</v>
      </c>
    </row>
    <row r="23" spans="1:9">
      <c r="A23" s="1">
        <v>40597</v>
      </c>
      <c r="B23" s="21">
        <v>2</v>
      </c>
      <c r="C23" s="21">
        <v>1</v>
      </c>
      <c r="D23" s="21">
        <v>2011</v>
      </c>
      <c r="E23" s="22" t="s">
        <v>78</v>
      </c>
      <c r="F23" s="130">
        <v>3585.4218590699993</v>
      </c>
      <c r="G23" s="130">
        <v>1971.3725526400001</v>
      </c>
      <c r="H23" s="130">
        <v>5556.7944117100005</v>
      </c>
      <c r="I23" s="130">
        <v>3594.1558211800002</v>
      </c>
    </row>
    <row r="24" spans="1:9">
      <c r="A24" s="1">
        <v>40611</v>
      </c>
      <c r="B24" s="21">
        <v>3</v>
      </c>
      <c r="C24" s="21">
        <v>0</v>
      </c>
      <c r="D24" s="21">
        <v>2011</v>
      </c>
      <c r="E24" s="22" t="s">
        <v>78</v>
      </c>
      <c r="F24" s="130">
        <v>3809.1990549700008</v>
      </c>
      <c r="G24" s="130">
        <v>2089.8548081999998</v>
      </c>
      <c r="H24" s="130">
        <v>5899.0538631699992</v>
      </c>
      <c r="I24" s="130">
        <v>3595.7898445599994</v>
      </c>
    </row>
    <row r="25" spans="1:9">
      <c r="A25" s="1">
        <v>40625</v>
      </c>
      <c r="B25" s="21">
        <v>3</v>
      </c>
      <c r="C25" s="21">
        <v>1</v>
      </c>
      <c r="D25" s="21">
        <v>2011</v>
      </c>
      <c r="E25" s="22" t="s">
        <v>78</v>
      </c>
      <c r="F25" s="130">
        <v>3768.1224455800002</v>
      </c>
      <c r="G25" s="130">
        <v>2069.93100972</v>
      </c>
      <c r="H25" s="130">
        <v>5838.0534553000016</v>
      </c>
      <c r="I25" s="130">
        <v>3634.7923817500018</v>
      </c>
    </row>
    <row r="26" spans="1:9">
      <c r="A26" s="1">
        <v>40639</v>
      </c>
      <c r="B26" s="21">
        <v>4</v>
      </c>
      <c r="C26" s="21">
        <v>0</v>
      </c>
      <c r="D26" s="21">
        <v>2011</v>
      </c>
      <c r="E26" s="22" t="s">
        <v>75</v>
      </c>
      <c r="F26" s="130">
        <v>3918.5598117399995</v>
      </c>
      <c r="G26" s="130">
        <v>2132.59994542</v>
      </c>
      <c r="H26" s="130">
        <v>6051.1597571600005</v>
      </c>
      <c r="I26" s="130">
        <v>3705.6311366700006</v>
      </c>
    </row>
    <row r="27" spans="1:9">
      <c r="A27" s="1">
        <v>40653</v>
      </c>
      <c r="B27" s="21">
        <v>4</v>
      </c>
      <c r="C27" s="21">
        <v>1</v>
      </c>
      <c r="D27" s="21">
        <v>2011</v>
      </c>
      <c r="E27" s="22" t="s">
        <v>75</v>
      </c>
      <c r="F27" s="130">
        <v>3959.96306456</v>
      </c>
      <c r="G27" s="130">
        <v>2205.6735137800001</v>
      </c>
      <c r="H27" s="130">
        <v>6165.6365783400006</v>
      </c>
      <c r="I27" s="130">
        <v>3711.046173969999</v>
      </c>
    </row>
    <row r="28" spans="1:9">
      <c r="A28" s="1">
        <v>40667</v>
      </c>
      <c r="B28" s="21">
        <v>5</v>
      </c>
      <c r="C28" s="21">
        <v>0</v>
      </c>
      <c r="D28" s="21">
        <v>2011</v>
      </c>
      <c r="E28" s="22" t="s">
        <v>75</v>
      </c>
      <c r="F28" s="130">
        <v>4061.9622712800001</v>
      </c>
      <c r="G28" s="130">
        <v>2063.8538219899992</v>
      </c>
      <c r="H28" s="130">
        <v>6125.8160932699984</v>
      </c>
      <c r="I28" s="130">
        <v>3850.60254218</v>
      </c>
    </row>
    <row r="29" spans="1:9">
      <c r="A29" s="1">
        <v>40681</v>
      </c>
      <c r="B29" s="21">
        <v>5</v>
      </c>
      <c r="C29" s="21">
        <v>1</v>
      </c>
      <c r="D29" s="21">
        <v>2011</v>
      </c>
      <c r="E29" s="22" t="s">
        <v>75</v>
      </c>
      <c r="F29" s="130">
        <v>3983.0594294800012</v>
      </c>
      <c r="G29" s="130">
        <v>2127.4676932799998</v>
      </c>
      <c r="H29" s="130">
        <v>6110.5271227600024</v>
      </c>
      <c r="I29" s="130">
        <v>3798.8971489900009</v>
      </c>
    </row>
    <row r="30" spans="1:9">
      <c r="A30" s="1">
        <v>40695</v>
      </c>
      <c r="B30" s="21">
        <v>6</v>
      </c>
      <c r="C30" s="21">
        <v>0</v>
      </c>
      <c r="D30" s="21">
        <v>2011</v>
      </c>
      <c r="E30" s="22" t="s">
        <v>75</v>
      </c>
      <c r="F30" s="130">
        <v>3278.9621187400026</v>
      </c>
      <c r="G30" s="130">
        <v>1930.4554402800002</v>
      </c>
      <c r="H30" s="130">
        <v>5209.4175590199993</v>
      </c>
      <c r="I30" s="130">
        <v>3865.4579470600015</v>
      </c>
    </row>
    <row r="31" spans="1:9">
      <c r="A31" s="1">
        <v>40709</v>
      </c>
      <c r="B31" s="21">
        <v>6</v>
      </c>
      <c r="C31" s="21">
        <v>0</v>
      </c>
      <c r="D31" s="21">
        <v>2011</v>
      </c>
      <c r="E31" s="22" t="s">
        <v>75</v>
      </c>
      <c r="F31" s="130">
        <v>3925.0238495300009</v>
      </c>
      <c r="G31" s="130">
        <v>2285.6939357899996</v>
      </c>
      <c r="H31" s="130">
        <v>6210.7177853200037</v>
      </c>
      <c r="I31" s="130">
        <v>3842.5707724899985</v>
      </c>
    </row>
    <row r="32" spans="1:9">
      <c r="A32" s="1">
        <v>40723</v>
      </c>
      <c r="B32" s="21">
        <v>6</v>
      </c>
      <c r="C32" s="21">
        <v>1</v>
      </c>
      <c r="D32" s="21">
        <v>2011</v>
      </c>
      <c r="E32" s="22" t="s">
        <v>75</v>
      </c>
      <c r="F32" s="130">
        <v>3932.1120967999987</v>
      </c>
      <c r="G32" s="130">
        <v>2293.8702545599999</v>
      </c>
      <c r="H32" s="130">
        <v>6225.9823513600059</v>
      </c>
      <c r="I32" s="130">
        <v>3893.5574035799996</v>
      </c>
    </row>
    <row r="33" spans="1:9">
      <c r="A33" s="1">
        <v>40737</v>
      </c>
      <c r="B33" s="21">
        <v>7</v>
      </c>
      <c r="C33" s="21">
        <v>0</v>
      </c>
      <c r="D33" s="21">
        <v>2011</v>
      </c>
      <c r="E33" s="22" t="s">
        <v>76</v>
      </c>
      <c r="F33" s="130">
        <v>4230.9494785300003</v>
      </c>
      <c r="G33" s="130">
        <v>2297.6497849999996</v>
      </c>
      <c r="H33" s="130">
        <v>6528.5992635299981</v>
      </c>
      <c r="I33" s="130">
        <v>3870.30153974</v>
      </c>
    </row>
    <row r="34" spans="1:9">
      <c r="A34" s="1">
        <v>40751</v>
      </c>
      <c r="B34" s="21">
        <v>7</v>
      </c>
      <c r="C34" s="21">
        <v>1</v>
      </c>
      <c r="D34" s="21">
        <v>2011</v>
      </c>
      <c r="E34" s="22" t="s">
        <v>76</v>
      </c>
      <c r="F34" s="130">
        <v>4088.4294318900006</v>
      </c>
      <c r="G34" s="130">
        <v>2294.3161465299991</v>
      </c>
      <c r="H34" s="130">
        <v>6382.7455784199974</v>
      </c>
      <c r="I34" s="130">
        <v>3891.063887039998</v>
      </c>
    </row>
    <row r="35" spans="1:9">
      <c r="A35" s="1">
        <v>40765</v>
      </c>
      <c r="B35" s="21">
        <v>8</v>
      </c>
      <c r="C35" s="21">
        <v>0</v>
      </c>
      <c r="D35" s="21">
        <v>2011</v>
      </c>
      <c r="E35" s="22" t="s">
        <v>76</v>
      </c>
      <c r="F35" s="130">
        <v>4439.8698644599981</v>
      </c>
      <c r="G35" s="130">
        <v>2279.8172816200004</v>
      </c>
      <c r="H35" s="130">
        <v>6719.6871460800003</v>
      </c>
      <c r="I35" s="130">
        <v>3911.5648266999997</v>
      </c>
    </row>
    <row r="36" spans="1:9">
      <c r="A36" s="1">
        <v>40779</v>
      </c>
      <c r="B36" s="21">
        <v>8</v>
      </c>
      <c r="C36" s="21">
        <v>1</v>
      </c>
      <c r="D36" s="21">
        <v>2011</v>
      </c>
      <c r="E36" s="22" t="s">
        <v>76</v>
      </c>
      <c r="F36" s="130">
        <v>4456.2670783599988</v>
      </c>
      <c r="G36" s="130">
        <v>2243.55882393</v>
      </c>
      <c r="H36" s="130">
        <v>6699.825902290002</v>
      </c>
      <c r="I36" s="130">
        <v>3920.7435576099997</v>
      </c>
    </row>
    <row r="37" spans="1:9">
      <c r="A37" s="1">
        <v>40793</v>
      </c>
      <c r="B37" s="21">
        <v>9</v>
      </c>
      <c r="C37" s="21">
        <v>0</v>
      </c>
      <c r="D37" s="21">
        <v>2011</v>
      </c>
      <c r="E37" s="22" t="s">
        <v>76</v>
      </c>
      <c r="F37" s="130">
        <v>4135.7773662599993</v>
      </c>
      <c r="G37" s="130">
        <v>2052.7035357599998</v>
      </c>
      <c r="H37" s="130">
        <v>6188.4809020200009</v>
      </c>
      <c r="I37" s="130">
        <v>3943.2780753300012</v>
      </c>
    </row>
    <row r="38" spans="1:9">
      <c r="A38" s="1">
        <v>40807</v>
      </c>
      <c r="B38" s="21">
        <v>9</v>
      </c>
      <c r="C38" s="21">
        <v>1</v>
      </c>
      <c r="D38" s="21">
        <v>2011</v>
      </c>
      <c r="E38" s="22" t="s">
        <v>76</v>
      </c>
      <c r="F38" s="130">
        <v>4490.421572610001</v>
      </c>
      <c r="G38" s="130">
        <v>2423.1352593199999</v>
      </c>
      <c r="H38" s="130">
        <v>6913.5568319300019</v>
      </c>
      <c r="I38" s="130">
        <v>3939.500247800001</v>
      </c>
    </row>
    <row r="39" spans="1:9">
      <c r="A39" s="1">
        <v>40821</v>
      </c>
      <c r="B39" s="21">
        <v>10</v>
      </c>
      <c r="C39" s="21">
        <v>0</v>
      </c>
      <c r="D39" s="21">
        <v>2011</v>
      </c>
      <c r="E39" s="22" t="s">
        <v>77</v>
      </c>
      <c r="F39" s="130">
        <v>4552.3801619299975</v>
      </c>
      <c r="G39" s="130">
        <v>2286.8996950800001</v>
      </c>
      <c r="H39" s="130">
        <v>6839.2798570100003</v>
      </c>
      <c r="I39" s="130">
        <v>4007.1462432399994</v>
      </c>
    </row>
    <row r="40" spans="1:9">
      <c r="A40" s="1">
        <v>40835</v>
      </c>
      <c r="B40" s="21">
        <v>10</v>
      </c>
      <c r="C40" s="21">
        <v>1</v>
      </c>
      <c r="D40" s="21">
        <v>2011</v>
      </c>
      <c r="E40" s="22" t="s">
        <v>77</v>
      </c>
      <c r="F40" s="130">
        <v>4618.5609219100006</v>
      </c>
      <c r="G40" s="130">
        <v>2288.7432020000001</v>
      </c>
      <c r="H40" s="130">
        <v>6907.3041239100003</v>
      </c>
      <c r="I40" s="130">
        <v>3957.5802643899974</v>
      </c>
    </row>
    <row r="41" spans="1:9">
      <c r="A41" s="1">
        <v>40849</v>
      </c>
      <c r="B41" s="21">
        <v>11</v>
      </c>
      <c r="C41" s="21">
        <v>0</v>
      </c>
      <c r="D41" s="21">
        <v>2011</v>
      </c>
      <c r="E41" s="22" t="s">
        <v>77</v>
      </c>
      <c r="F41" s="130">
        <v>4460.2608969500006</v>
      </c>
      <c r="G41" s="130">
        <v>2219.2463365599997</v>
      </c>
      <c r="H41" s="130">
        <v>6679.5072335100012</v>
      </c>
      <c r="I41" s="130">
        <v>4020.0325022700017</v>
      </c>
    </row>
    <row r="42" spans="1:9">
      <c r="A42" s="1">
        <v>40863</v>
      </c>
      <c r="B42" s="21">
        <v>11</v>
      </c>
      <c r="C42" s="21">
        <v>0</v>
      </c>
      <c r="D42" s="21">
        <v>2011</v>
      </c>
      <c r="E42" s="22" t="s">
        <v>77</v>
      </c>
      <c r="F42" s="130">
        <v>4653.1556775900026</v>
      </c>
      <c r="G42" s="130">
        <v>2184.2198298599997</v>
      </c>
      <c r="H42" s="130">
        <v>6837.3755074500004</v>
      </c>
      <c r="I42" s="130">
        <v>3987.6556695400018</v>
      </c>
    </row>
    <row r="43" spans="1:9">
      <c r="A43" s="1">
        <v>40877</v>
      </c>
      <c r="B43" s="21">
        <v>11</v>
      </c>
      <c r="C43" s="21">
        <v>1</v>
      </c>
      <c r="D43" s="21">
        <v>2011</v>
      </c>
      <c r="E43" s="22" t="s">
        <v>77</v>
      </c>
      <c r="F43" s="130">
        <v>4268.2142299499992</v>
      </c>
      <c r="G43" s="130">
        <v>1946.1121155100002</v>
      </c>
      <c r="H43" s="130">
        <v>6214.326345460001</v>
      </c>
      <c r="I43" s="130">
        <v>4018.1740091200013</v>
      </c>
    </row>
    <row r="44" spans="1:9">
      <c r="A44" s="1">
        <v>40891</v>
      </c>
      <c r="B44" s="21">
        <v>12</v>
      </c>
      <c r="C44" s="21">
        <v>0</v>
      </c>
      <c r="D44" s="21">
        <v>2011</v>
      </c>
      <c r="E44" s="22" t="s">
        <v>77</v>
      </c>
      <c r="F44" s="130">
        <v>4187.3022240299997</v>
      </c>
      <c r="G44" s="130">
        <v>1906.8143426300001</v>
      </c>
      <c r="H44" s="130">
        <v>6094.1165666599991</v>
      </c>
      <c r="I44" s="130">
        <v>4033.1952292699993</v>
      </c>
    </row>
    <row r="45" spans="1:9">
      <c r="A45" s="1">
        <v>40905</v>
      </c>
      <c r="B45" s="21">
        <v>12</v>
      </c>
      <c r="C45" s="21">
        <v>1</v>
      </c>
      <c r="D45" s="21">
        <v>2011</v>
      </c>
      <c r="E45" s="22" t="s">
        <v>77</v>
      </c>
      <c r="F45" s="130">
        <v>4587.8214111500019</v>
      </c>
      <c r="G45" s="130">
        <v>2092.3155142000001</v>
      </c>
      <c r="H45" s="130">
        <v>6680.1369253499997</v>
      </c>
      <c r="I45" s="130">
        <v>4013.9664903500002</v>
      </c>
    </row>
    <row r="46" spans="1:9">
      <c r="A46" s="1">
        <v>40919</v>
      </c>
      <c r="B46" s="21">
        <v>1</v>
      </c>
      <c r="C46" s="21">
        <v>0</v>
      </c>
      <c r="D46" s="21">
        <v>2012</v>
      </c>
      <c r="E46" s="22" t="s">
        <v>78</v>
      </c>
      <c r="F46" s="130">
        <v>4841.0988575500005</v>
      </c>
      <c r="G46" s="130">
        <v>2534.3306538100001</v>
      </c>
      <c r="H46" s="130">
        <v>7375.429511360001</v>
      </c>
      <c r="I46" s="130">
        <v>4183.2584821400005</v>
      </c>
    </row>
    <row r="47" spans="1:9">
      <c r="A47" s="1">
        <v>40933</v>
      </c>
      <c r="B47" s="21">
        <v>1</v>
      </c>
      <c r="C47" s="21">
        <v>1</v>
      </c>
      <c r="D47" s="21">
        <v>2012</v>
      </c>
      <c r="E47" s="22" t="s">
        <v>78</v>
      </c>
      <c r="F47" s="130">
        <v>4677.8619451799996</v>
      </c>
      <c r="G47" s="130">
        <v>2647.5060729100001</v>
      </c>
      <c r="H47" s="130">
        <v>7325.3680180899983</v>
      </c>
      <c r="I47" s="130">
        <v>4300.6552265699984</v>
      </c>
    </row>
    <row r="48" spans="1:9">
      <c r="A48" s="1">
        <v>40947</v>
      </c>
      <c r="B48" s="21">
        <v>2</v>
      </c>
      <c r="C48" s="21">
        <v>0</v>
      </c>
      <c r="D48" s="21">
        <v>2012</v>
      </c>
      <c r="E48" s="22" t="s">
        <v>78</v>
      </c>
      <c r="F48" s="130">
        <v>4764.7865043999991</v>
      </c>
      <c r="G48" s="130">
        <v>2652.9660649000002</v>
      </c>
      <c r="H48" s="130">
        <v>7417.7525693000016</v>
      </c>
      <c r="I48" s="130">
        <v>4277.3287140300035</v>
      </c>
    </row>
    <row r="49" spans="1:9">
      <c r="A49" s="1">
        <v>40961</v>
      </c>
      <c r="B49" s="21">
        <v>2</v>
      </c>
      <c r="C49" s="21">
        <v>1</v>
      </c>
      <c r="D49" s="21">
        <v>2012</v>
      </c>
      <c r="E49" s="22" t="s">
        <v>78</v>
      </c>
      <c r="F49" s="130">
        <v>4844.3635937300005</v>
      </c>
      <c r="G49" s="130">
        <v>2705.0438140200004</v>
      </c>
      <c r="H49" s="130">
        <v>7549.4074077500009</v>
      </c>
      <c r="I49" s="130">
        <v>4238.9547199199997</v>
      </c>
    </row>
    <row r="50" spans="1:9">
      <c r="A50" s="1">
        <v>40975</v>
      </c>
      <c r="B50" s="21">
        <v>3</v>
      </c>
      <c r="C50" s="21">
        <v>0</v>
      </c>
      <c r="D50" s="21">
        <v>2012</v>
      </c>
      <c r="E50" s="22" t="s">
        <v>78</v>
      </c>
      <c r="F50" s="130">
        <v>4893.9781913499974</v>
      </c>
      <c r="G50" s="130">
        <v>2644.2173162000008</v>
      </c>
      <c r="H50" s="130">
        <v>7538.1955075499991</v>
      </c>
      <c r="I50" s="130">
        <v>4298.7562297100012</v>
      </c>
    </row>
    <row r="51" spans="1:9">
      <c r="A51" s="1">
        <v>40989</v>
      </c>
      <c r="B51" s="21">
        <v>3</v>
      </c>
      <c r="C51" s="21">
        <v>1</v>
      </c>
      <c r="D51" s="21">
        <v>2012</v>
      </c>
      <c r="E51" s="22" t="s">
        <v>78</v>
      </c>
      <c r="F51" s="130">
        <v>4935.54333159</v>
      </c>
      <c r="G51" s="130">
        <v>2853.3583868700002</v>
      </c>
      <c r="H51" s="130">
        <v>7788.9017184599979</v>
      </c>
      <c r="I51" s="130">
        <v>4278.2250316199998</v>
      </c>
    </row>
    <row r="52" spans="1:9">
      <c r="A52" s="1">
        <v>41003</v>
      </c>
      <c r="B52" s="21">
        <v>4</v>
      </c>
      <c r="C52" s="21">
        <v>0</v>
      </c>
      <c r="D52" s="21">
        <v>2012</v>
      </c>
      <c r="E52" s="22" t="s">
        <v>75</v>
      </c>
      <c r="F52" s="130">
        <v>4918.954497929999</v>
      </c>
      <c r="G52" s="130">
        <v>2861.3472946500001</v>
      </c>
      <c r="H52" s="130">
        <v>7780.3017925799977</v>
      </c>
      <c r="I52" s="130">
        <v>4378.8136205399978</v>
      </c>
    </row>
    <row r="53" spans="1:9">
      <c r="A53" s="1">
        <v>41017</v>
      </c>
      <c r="B53" s="21">
        <v>4</v>
      </c>
      <c r="C53" s="21">
        <v>1</v>
      </c>
      <c r="D53" s="21">
        <v>2012</v>
      </c>
      <c r="E53" s="22" t="s">
        <v>75</v>
      </c>
      <c r="F53" s="130">
        <v>3983.9859128799999</v>
      </c>
      <c r="G53" s="130">
        <v>1743.6580337999997</v>
      </c>
      <c r="H53" s="130">
        <v>5727.6439466799993</v>
      </c>
      <c r="I53" s="130">
        <v>4395.1022543999961</v>
      </c>
    </row>
    <row r="54" spans="1:9">
      <c r="A54" s="1">
        <v>41031</v>
      </c>
      <c r="B54" s="21">
        <v>5</v>
      </c>
      <c r="C54" s="21">
        <v>0</v>
      </c>
      <c r="D54" s="21">
        <v>2012</v>
      </c>
      <c r="E54" s="22" t="s">
        <v>75</v>
      </c>
      <c r="F54" s="130">
        <v>3896.4001975599995</v>
      </c>
      <c r="G54" s="130">
        <v>1593.0139804599996</v>
      </c>
      <c r="H54" s="130">
        <v>5489.4141780199998</v>
      </c>
      <c r="I54" s="130">
        <v>4517.9033748600023</v>
      </c>
    </row>
    <row r="55" spans="1:9">
      <c r="A55" s="1">
        <v>41045</v>
      </c>
      <c r="B55" s="21">
        <v>5</v>
      </c>
      <c r="C55" s="21">
        <v>0</v>
      </c>
      <c r="D55" s="21">
        <v>2012</v>
      </c>
      <c r="E55" s="22" t="s">
        <v>75</v>
      </c>
      <c r="F55" s="130">
        <v>3968.3751833799988</v>
      </c>
      <c r="G55" s="130">
        <v>1549.3261351600001</v>
      </c>
      <c r="H55" s="130">
        <v>5517.7013185399974</v>
      </c>
      <c r="I55" s="130">
        <v>4512.3870110299986</v>
      </c>
    </row>
    <row r="56" spans="1:9">
      <c r="A56" s="1">
        <v>41059</v>
      </c>
      <c r="B56" s="21">
        <v>5</v>
      </c>
      <c r="C56" s="21">
        <v>1</v>
      </c>
      <c r="D56" s="21">
        <v>2012</v>
      </c>
      <c r="E56" s="22" t="s">
        <v>75</v>
      </c>
      <c r="F56" s="130">
        <v>3819.3279369300021</v>
      </c>
      <c r="G56" s="130">
        <v>1498.7862039299998</v>
      </c>
      <c r="H56" s="130">
        <v>5318.1141408599988</v>
      </c>
      <c r="I56" s="130">
        <v>4521.9200889900012</v>
      </c>
    </row>
    <row r="57" spans="1:9">
      <c r="A57" s="1">
        <v>41073</v>
      </c>
      <c r="B57" s="21">
        <v>6</v>
      </c>
      <c r="C57" s="21">
        <v>0</v>
      </c>
      <c r="D57" s="21">
        <v>2012</v>
      </c>
      <c r="E57" s="22" t="s">
        <v>75</v>
      </c>
      <c r="F57" s="130">
        <v>3918.2282793400013</v>
      </c>
      <c r="G57" s="130">
        <v>1584.9574990000006</v>
      </c>
      <c r="H57" s="130">
        <v>5503.1857783400001</v>
      </c>
      <c r="I57" s="130">
        <v>4514.9929113099997</v>
      </c>
    </row>
    <row r="58" spans="1:9">
      <c r="A58" s="1">
        <v>41087</v>
      </c>
      <c r="B58" s="21">
        <v>6</v>
      </c>
      <c r="C58" s="21">
        <v>1</v>
      </c>
      <c r="D58" s="21">
        <v>2012</v>
      </c>
      <c r="E58" s="22" t="s">
        <v>75</v>
      </c>
      <c r="F58" s="130">
        <v>3878.6058889100018</v>
      </c>
      <c r="G58" s="130">
        <v>1625.5363783300002</v>
      </c>
      <c r="H58" s="130">
        <v>5504.1422672399995</v>
      </c>
      <c r="I58" s="130">
        <v>4527.1838738499982</v>
      </c>
    </row>
    <row r="59" spans="1:9">
      <c r="A59" s="1">
        <v>41101</v>
      </c>
      <c r="B59" s="21">
        <v>7</v>
      </c>
      <c r="C59" s="21">
        <v>0</v>
      </c>
      <c r="D59" s="21">
        <v>2012</v>
      </c>
      <c r="E59" s="22" t="s">
        <v>76</v>
      </c>
      <c r="F59" s="130">
        <v>4130.4780155299995</v>
      </c>
      <c r="G59" s="130">
        <v>1522.05563805</v>
      </c>
      <c r="H59" s="130">
        <v>5652.5336535800006</v>
      </c>
      <c r="I59" s="130">
        <v>4470.482130020001</v>
      </c>
    </row>
    <row r="60" spans="1:9">
      <c r="A60" s="1">
        <v>41115</v>
      </c>
      <c r="B60" s="21">
        <v>7</v>
      </c>
      <c r="C60" s="21">
        <v>1</v>
      </c>
      <c r="D60" s="21">
        <v>2012</v>
      </c>
      <c r="E60" s="22" t="s">
        <v>76</v>
      </c>
      <c r="F60" s="130">
        <v>5106.3516957699994</v>
      </c>
      <c r="G60" s="130">
        <v>2072.0785505600002</v>
      </c>
      <c r="H60" s="130">
        <v>7178.43024633</v>
      </c>
      <c r="I60" s="130">
        <v>4490.917553899998</v>
      </c>
    </row>
    <row r="61" spans="1:9">
      <c r="A61" s="1">
        <v>41129</v>
      </c>
      <c r="B61" s="21">
        <v>8</v>
      </c>
      <c r="C61" s="21">
        <v>0</v>
      </c>
      <c r="D61" s="21">
        <v>2012</v>
      </c>
      <c r="E61" s="22" t="s">
        <v>76</v>
      </c>
      <c r="F61" s="130">
        <v>5326.0229717600005</v>
      </c>
      <c r="G61" s="130">
        <v>2000.8043934399998</v>
      </c>
      <c r="H61" s="130">
        <v>7326.8273651999998</v>
      </c>
      <c r="I61" s="130">
        <v>4470.4389541900009</v>
      </c>
    </row>
    <row r="62" spans="1:9">
      <c r="A62" s="1">
        <v>41143</v>
      </c>
      <c r="B62" s="21">
        <v>8</v>
      </c>
      <c r="C62" s="21">
        <v>1</v>
      </c>
      <c r="D62" s="21">
        <v>2012</v>
      </c>
      <c r="E62" s="22" t="s">
        <v>76</v>
      </c>
      <c r="F62" s="130">
        <v>5416.4926073099987</v>
      </c>
      <c r="G62" s="130">
        <v>1728.4042955000002</v>
      </c>
      <c r="H62" s="130">
        <v>7144.89690281</v>
      </c>
      <c r="I62" s="130">
        <v>4409.9252997900012</v>
      </c>
    </row>
    <row r="63" spans="1:9">
      <c r="A63" s="1">
        <v>41157</v>
      </c>
      <c r="B63" s="21">
        <v>9</v>
      </c>
      <c r="C63" s="21">
        <v>0</v>
      </c>
      <c r="D63" s="21">
        <v>2012</v>
      </c>
      <c r="E63" s="22" t="s">
        <v>76</v>
      </c>
      <c r="F63" s="130">
        <v>5383.2076318200006</v>
      </c>
      <c r="G63" s="130">
        <v>1691.0117040699997</v>
      </c>
      <c r="H63" s="130">
        <v>7074.2193358899995</v>
      </c>
      <c r="I63" s="130">
        <v>4436.5998079099991</v>
      </c>
    </row>
    <row r="64" spans="1:9">
      <c r="A64" s="1">
        <v>41171</v>
      </c>
      <c r="B64" s="21">
        <v>9</v>
      </c>
      <c r="C64" s="21">
        <v>1</v>
      </c>
      <c r="D64" s="21">
        <v>2012</v>
      </c>
      <c r="E64" s="22" t="s">
        <v>76</v>
      </c>
      <c r="F64" s="130">
        <v>5533.6522502699991</v>
      </c>
      <c r="G64" s="130">
        <v>1680.3990748400001</v>
      </c>
      <c r="H64" s="130">
        <v>7214.0513251100019</v>
      </c>
      <c r="I64" s="130">
        <v>4427.2438864400019</v>
      </c>
    </row>
    <row r="65" spans="1:9">
      <c r="A65" s="1">
        <v>41185</v>
      </c>
      <c r="B65" s="21">
        <v>10</v>
      </c>
      <c r="C65" s="21">
        <v>0</v>
      </c>
      <c r="D65" s="21">
        <v>2012</v>
      </c>
      <c r="E65" s="22" t="s">
        <v>77</v>
      </c>
      <c r="F65" s="130">
        <v>5558.5187153800016</v>
      </c>
      <c r="G65" s="130">
        <v>1476.8939713900002</v>
      </c>
      <c r="H65" s="130">
        <v>7035.4126867699997</v>
      </c>
      <c r="I65" s="130">
        <v>4505.6594128699999</v>
      </c>
    </row>
    <row r="66" spans="1:9">
      <c r="A66" s="1">
        <v>41199</v>
      </c>
      <c r="B66" s="21">
        <v>10</v>
      </c>
      <c r="C66" s="21">
        <v>0</v>
      </c>
      <c r="D66" s="21">
        <v>2012</v>
      </c>
      <c r="E66" s="22" t="s">
        <v>77</v>
      </c>
      <c r="F66" s="130">
        <v>5657.0523434699999</v>
      </c>
      <c r="G66" s="130">
        <v>1616.0346978000002</v>
      </c>
      <c r="H66" s="130">
        <v>7273.0870412699987</v>
      </c>
      <c r="I66" s="130">
        <v>4438.3791282300017</v>
      </c>
    </row>
    <row r="67" spans="1:9">
      <c r="A67" s="1">
        <v>41213</v>
      </c>
      <c r="B67" s="21">
        <v>10</v>
      </c>
      <c r="C67" s="21">
        <v>1</v>
      </c>
      <c r="D67" s="21">
        <v>2012</v>
      </c>
      <c r="E67" s="22" t="s">
        <v>77</v>
      </c>
      <c r="F67" s="130">
        <v>5675.4280178700019</v>
      </c>
      <c r="G67" s="130">
        <v>1483.6950398199997</v>
      </c>
      <c r="H67" s="130">
        <v>7159.1230576900034</v>
      </c>
      <c r="I67" s="130">
        <v>4472.646968250001</v>
      </c>
    </row>
    <row r="68" spans="1:9">
      <c r="A68" s="1">
        <v>41227</v>
      </c>
      <c r="B68" s="21">
        <v>11</v>
      </c>
      <c r="C68" s="21">
        <v>0</v>
      </c>
      <c r="D68" s="21">
        <v>2012</v>
      </c>
      <c r="E68" s="22" t="s">
        <v>77</v>
      </c>
      <c r="F68" s="130">
        <v>5965.640236039997</v>
      </c>
      <c r="G68" s="130">
        <v>1523.5094286200001</v>
      </c>
      <c r="H68" s="130">
        <v>7489.149664659999</v>
      </c>
      <c r="I68" s="130">
        <v>4445.5172638300028</v>
      </c>
    </row>
    <row r="69" spans="1:9">
      <c r="A69" s="1">
        <v>41241</v>
      </c>
      <c r="B69" s="21">
        <v>11</v>
      </c>
      <c r="C69" s="21">
        <v>1</v>
      </c>
      <c r="D69" s="21">
        <v>2012</v>
      </c>
      <c r="E69" s="22" t="s">
        <v>77</v>
      </c>
      <c r="F69" s="130">
        <v>5871.2165651699997</v>
      </c>
      <c r="G69" s="130">
        <v>1326.46094107</v>
      </c>
      <c r="H69" s="130">
        <v>7197.6775062399993</v>
      </c>
      <c r="I69" s="130">
        <v>4514.8754476500035</v>
      </c>
    </row>
    <row r="70" spans="1:9">
      <c r="A70" s="1">
        <v>41255</v>
      </c>
      <c r="B70" s="21">
        <v>12</v>
      </c>
      <c r="C70" s="21">
        <v>0</v>
      </c>
      <c r="D70" s="21">
        <v>2012</v>
      </c>
      <c r="E70" s="22" t="s">
        <v>77</v>
      </c>
      <c r="F70" s="130">
        <v>6110.9191617800006</v>
      </c>
      <c r="G70" s="130">
        <v>1436.6871888300002</v>
      </c>
      <c r="H70" s="130">
        <v>7547.6063506100027</v>
      </c>
      <c r="I70" s="130">
        <v>4536.6392848599999</v>
      </c>
    </row>
    <row r="71" spans="1:9">
      <c r="A71" s="1">
        <v>41269</v>
      </c>
      <c r="B71" s="21">
        <v>12</v>
      </c>
      <c r="C71" s="21">
        <v>1</v>
      </c>
      <c r="D71" s="21">
        <v>2012</v>
      </c>
      <c r="E71" s="22" t="s">
        <v>77</v>
      </c>
      <c r="F71" s="130">
        <v>5525.6088791699995</v>
      </c>
      <c r="G71" s="130">
        <v>1488.3446575299999</v>
      </c>
      <c r="H71" s="130">
        <v>7013.9535366999999</v>
      </c>
      <c r="I71" s="130">
        <v>4455.7776442399991</v>
      </c>
    </row>
    <row r="72" spans="1:9">
      <c r="A72" s="1">
        <v>41283</v>
      </c>
      <c r="B72" s="21">
        <v>1</v>
      </c>
      <c r="C72" s="21">
        <v>0</v>
      </c>
      <c r="D72" s="21">
        <v>2013</v>
      </c>
      <c r="E72" s="22" t="s">
        <v>78</v>
      </c>
      <c r="F72" s="130">
        <v>6753.9729911399991</v>
      </c>
      <c r="G72" s="130">
        <v>1623.5037817800003</v>
      </c>
      <c r="H72" s="130">
        <v>8377.4767729200012</v>
      </c>
      <c r="I72" s="130">
        <v>4731.5908884299988</v>
      </c>
    </row>
    <row r="73" spans="1:9">
      <c r="A73" s="1">
        <v>41297</v>
      </c>
      <c r="B73" s="21">
        <v>1</v>
      </c>
      <c r="C73" s="21">
        <v>1</v>
      </c>
      <c r="D73" s="21">
        <v>2013</v>
      </c>
      <c r="E73" s="22" t="s">
        <v>78</v>
      </c>
      <c r="F73" s="130">
        <v>6712.5807258199993</v>
      </c>
      <c r="G73" s="130">
        <v>1427.0288139300005</v>
      </c>
      <c r="H73" s="130">
        <v>8139.6095397499994</v>
      </c>
      <c r="I73" s="130">
        <v>4849.8660235399957</v>
      </c>
    </row>
    <row r="74" spans="1:9">
      <c r="A74" s="1">
        <v>41311</v>
      </c>
      <c r="B74" s="21">
        <v>2</v>
      </c>
      <c r="C74" s="21">
        <v>0</v>
      </c>
      <c r="D74" s="21">
        <v>2013</v>
      </c>
      <c r="E74" s="22" t="s">
        <v>78</v>
      </c>
      <c r="F74" s="130">
        <v>6598.0873863199995</v>
      </c>
      <c r="G74" s="130">
        <v>1210.9554970999998</v>
      </c>
      <c r="H74" s="130">
        <v>7809.0428834200011</v>
      </c>
      <c r="I74" s="130">
        <v>4804.2313749699979</v>
      </c>
    </row>
    <row r="75" spans="1:9">
      <c r="A75" s="1">
        <v>41325</v>
      </c>
      <c r="B75" s="21">
        <v>2</v>
      </c>
      <c r="C75" s="21">
        <v>1</v>
      </c>
      <c r="D75" s="21">
        <v>2013</v>
      </c>
      <c r="E75" s="22" t="s">
        <v>78</v>
      </c>
      <c r="F75" s="130">
        <v>6674.5440449399994</v>
      </c>
      <c r="G75" s="130">
        <v>1118.9426582499998</v>
      </c>
      <c r="H75" s="130">
        <v>7793.4867031899985</v>
      </c>
      <c r="I75" s="130">
        <v>4695.4923806000015</v>
      </c>
    </row>
    <row r="76" spans="1:9">
      <c r="A76" s="1">
        <v>41339</v>
      </c>
      <c r="B76" s="21">
        <v>3</v>
      </c>
      <c r="C76" s="21">
        <v>0</v>
      </c>
      <c r="D76" s="21">
        <v>2013</v>
      </c>
      <c r="E76" s="22" t="s">
        <v>78</v>
      </c>
      <c r="F76" s="130">
        <v>6916.5585394199998</v>
      </c>
      <c r="G76" s="130">
        <v>1054.8165558900002</v>
      </c>
      <c r="H76" s="130">
        <v>7971.3750953099989</v>
      </c>
      <c r="I76" s="130">
        <v>4712.2121376000023</v>
      </c>
    </row>
    <row r="77" spans="1:9">
      <c r="A77" s="1">
        <v>41353</v>
      </c>
      <c r="B77" s="21">
        <v>3</v>
      </c>
      <c r="C77" s="21">
        <v>1</v>
      </c>
      <c r="D77" s="21">
        <v>2013</v>
      </c>
      <c r="E77" s="22" t="s">
        <v>78</v>
      </c>
      <c r="F77" s="130">
        <v>7190.5997632000017</v>
      </c>
      <c r="G77" s="130">
        <v>1057.35394561</v>
      </c>
      <c r="H77" s="130">
        <v>8247.9537088100024</v>
      </c>
      <c r="I77" s="130">
        <v>4694.175546909998</v>
      </c>
    </row>
    <row r="78" spans="1:9">
      <c r="A78" s="1">
        <v>41367</v>
      </c>
      <c r="B78" s="21">
        <v>4</v>
      </c>
      <c r="C78" s="21">
        <v>0</v>
      </c>
      <c r="D78" s="21">
        <v>2013</v>
      </c>
      <c r="E78" s="22" t="s">
        <v>75</v>
      </c>
      <c r="F78" s="130">
        <v>6958.2087091200001</v>
      </c>
      <c r="G78" s="130">
        <v>1066.8538841399998</v>
      </c>
      <c r="H78" s="130">
        <v>8025.0625932599996</v>
      </c>
      <c r="I78" s="130">
        <v>4768.5575210100005</v>
      </c>
    </row>
    <row r="79" spans="1:9">
      <c r="A79" s="1">
        <v>41381</v>
      </c>
      <c r="B79" s="21">
        <v>4</v>
      </c>
      <c r="C79" s="21">
        <v>1</v>
      </c>
      <c r="D79" s="21">
        <v>2013</v>
      </c>
      <c r="E79" s="22" t="s">
        <v>75</v>
      </c>
      <c r="F79" s="130">
        <v>7262.3964762100022</v>
      </c>
      <c r="G79" s="130">
        <v>1060.9139070299998</v>
      </c>
      <c r="H79" s="130">
        <v>8323.3103832399993</v>
      </c>
      <c r="I79" s="130">
        <v>4789.9194163899992</v>
      </c>
    </row>
    <row r="80" spans="1:9">
      <c r="A80" s="1">
        <v>41395</v>
      </c>
      <c r="B80" s="21">
        <v>5</v>
      </c>
      <c r="C80" s="21">
        <v>0</v>
      </c>
      <c r="D80" s="21">
        <v>2013</v>
      </c>
      <c r="E80" s="22" t="s">
        <v>75</v>
      </c>
      <c r="F80" s="130">
        <v>7087.9991492699983</v>
      </c>
      <c r="G80" s="130">
        <v>1055.9143657100001</v>
      </c>
      <c r="H80" s="130">
        <v>8143.9135149799995</v>
      </c>
      <c r="I80" s="130">
        <v>4858.8612085400009</v>
      </c>
    </row>
    <row r="81" spans="1:9">
      <c r="A81" s="1">
        <v>41409</v>
      </c>
      <c r="B81" s="21">
        <v>5</v>
      </c>
      <c r="C81" s="21">
        <v>0</v>
      </c>
      <c r="D81" s="21">
        <v>2013</v>
      </c>
      <c r="E81" s="22" t="s">
        <v>75</v>
      </c>
      <c r="F81" s="130">
        <v>7089.4938383200015</v>
      </c>
      <c r="G81" s="130">
        <v>1081.1125882800004</v>
      </c>
      <c r="H81" s="130">
        <v>8170.6064266000021</v>
      </c>
      <c r="I81" s="130">
        <v>4806.5975045100022</v>
      </c>
    </row>
    <row r="82" spans="1:9">
      <c r="A82" s="1">
        <v>41423</v>
      </c>
      <c r="B82" s="21">
        <v>5</v>
      </c>
      <c r="C82" s="21">
        <v>1</v>
      </c>
      <c r="D82" s="21">
        <v>2013</v>
      </c>
      <c r="E82" s="22" t="s">
        <v>75</v>
      </c>
      <c r="F82" s="130">
        <v>6995.181128000002</v>
      </c>
      <c r="G82" s="130">
        <v>1163.45094657</v>
      </c>
      <c r="H82" s="130">
        <v>8158.6320745700004</v>
      </c>
      <c r="I82" s="130">
        <v>4848.0577851099979</v>
      </c>
    </row>
    <row r="83" spans="1:9">
      <c r="A83" s="1">
        <v>41437</v>
      </c>
      <c r="B83" s="21">
        <v>6</v>
      </c>
      <c r="C83" s="21">
        <v>0</v>
      </c>
      <c r="D83" s="21">
        <v>2013</v>
      </c>
      <c r="E83" s="22" t="s">
        <v>75</v>
      </c>
      <c r="F83" s="130">
        <v>7111.542981059999</v>
      </c>
      <c r="G83" s="130">
        <v>1186.8298957600002</v>
      </c>
      <c r="H83" s="130">
        <v>8298.3728768199962</v>
      </c>
      <c r="I83" s="130">
        <v>4862.9695650500043</v>
      </c>
    </row>
    <row r="84" spans="1:9">
      <c r="A84" s="1">
        <v>41451</v>
      </c>
      <c r="B84" s="21">
        <v>6</v>
      </c>
      <c r="C84" s="21">
        <v>1</v>
      </c>
      <c r="D84" s="21">
        <v>2013</v>
      </c>
      <c r="E84" s="22" t="s">
        <v>75</v>
      </c>
      <c r="F84" s="130">
        <v>6950.4916658800003</v>
      </c>
      <c r="G84" s="130">
        <v>1165.2335181400001</v>
      </c>
      <c r="H84" s="130">
        <v>8115.7251840200015</v>
      </c>
      <c r="I84" s="130">
        <v>4892.1377342200012</v>
      </c>
    </row>
    <row r="85" spans="1:9">
      <c r="A85" s="1">
        <v>41465</v>
      </c>
      <c r="B85" s="21">
        <v>7</v>
      </c>
      <c r="C85" s="21">
        <v>0</v>
      </c>
      <c r="D85" s="21">
        <v>2013</v>
      </c>
      <c r="E85" s="22" t="s">
        <v>76</v>
      </c>
      <c r="F85" s="130">
        <v>7057.73069983</v>
      </c>
      <c r="G85" s="130">
        <v>1193.6949640799999</v>
      </c>
      <c r="H85" s="130">
        <v>8251.4256639099967</v>
      </c>
      <c r="I85" s="130">
        <v>4882.7009033999984</v>
      </c>
    </row>
    <row r="86" spans="1:9">
      <c r="A86" s="1">
        <v>41479</v>
      </c>
      <c r="B86" s="21">
        <v>7</v>
      </c>
      <c r="C86" s="21">
        <v>1</v>
      </c>
      <c r="D86" s="21">
        <v>2013</v>
      </c>
      <c r="E86" s="22" t="s">
        <v>76</v>
      </c>
      <c r="F86" s="130">
        <v>7001.0430746100019</v>
      </c>
      <c r="G86" s="130">
        <v>1141.52295914</v>
      </c>
      <c r="H86" s="130">
        <v>8142.5660337500021</v>
      </c>
      <c r="I86" s="130">
        <v>4862.5092103399975</v>
      </c>
    </row>
    <row r="87" spans="1:9">
      <c r="A87" s="1">
        <v>41493</v>
      </c>
      <c r="B87" s="21">
        <v>8</v>
      </c>
      <c r="C87" s="21">
        <v>0</v>
      </c>
      <c r="D87" s="21">
        <v>2013</v>
      </c>
      <c r="E87" s="22" t="s">
        <v>76</v>
      </c>
      <c r="F87" s="130">
        <v>6880.5295021600023</v>
      </c>
      <c r="G87" s="130">
        <v>1166.2638229500001</v>
      </c>
      <c r="H87" s="130">
        <v>8046.7933251100012</v>
      </c>
      <c r="I87" s="130">
        <v>4884.61655238</v>
      </c>
    </row>
    <row r="88" spans="1:9">
      <c r="A88" s="1">
        <v>41507</v>
      </c>
      <c r="B88" s="21">
        <v>8</v>
      </c>
      <c r="C88" s="21">
        <v>1</v>
      </c>
      <c r="D88" s="21">
        <v>2013</v>
      </c>
      <c r="E88" s="22" t="s">
        <v>76</v>
      </c>
      <c r="F88" s="130">
        <v>6899.1464526900008</v>
      </c>
      <c r="G88" s="130">
        <v>1229.8212657000001</v>
      </c>
      <c r="H88" s="130">
        <v>8128.9677183900003</v>
      </c>
      <c r="I88" s="130">
        <v>4859.4246464599983</v>
      </c>
    </row>
    <row r="89" spans="1:9">
      <c r="A89" s="1">
        <v>41521</v>
      </c>
      <c r="B89" s="21">
        <v>9</v>
      </c>
      <c r="C89" s="21">
        <v>0</v>
      </c>
      <c r="D89" s="21">
        <v>2013</v>
      </c>
      <c r="E89" s="22" t="s">
        <v>76</v>
      </c>
      <c r="F89" s="130">
        <v>6948.748922519997</v>
      </c>
      <c r="G89" s="130">
        <v>1242.1351062099995</v>
      </c>
      <c r="H89" s="130">
        <v>8190.8840287299963</v>
      </c>
      <c r="I89" s="130">
        <v>4901.6602356300009</v>
      </c>
    </row>
    <row r="90" spans="1:9">
      <c r="A90" s="1">
        <v>41535</v>
      </c>
      <c r="B90" s="21">
        <v>9</v>
      </c>
      <c r="C90" s="21">
        <v>1</v>
      </c>
      <c r="D90" s="21">
        <v>2013</v>
      </c>
      <c r="E90" s="22" t="s">
        <v>76</v>
      </c>
      <c r="F90" s="130">
        <v>7032.4113821000046</v>
      </c>
      <c r="G90" s="130">
        <v>1311.4775424100001</v>
      </c>
      <c r="H90" s="130">
        <v>8343.8889245100036</v>
      </c>
      <c r="I90" s="130">
        <v>4876.8742073900003</v>
      </c>
    </row>
    <row r="91" spans="1:9">
      <c r="A91" s="1">
        <v>41549</v>
      </c>
      <c r="B91" s="21">
        <v>10</v>
      </c>
      <c r="C91" s="21">
        <v>0</v>
      </c>
      <c r="D91" s="21">
        <v>2013</v>
      </c>
      <c r="E91" s="22" t="s">
        <v>77</v>
      </c>
      <c r="F91" s="130">
        <v>6780.0139315999986</v>
      </c>
      <c r="G91" s="130">
        <v>1270.6082437900002</v>
      </c>
      <c r="H91" s="130">
        <v>8050.6221753899999</v>
      </c>
      <c r="I91" s="130">
        <v>4975.1637268099994</v>
      </c>
    </row>
    <row r="92" spans="1:9">
      <c r="A92" s="1">
        <v>41563</v>
      </c>
      <c r="B92" s="21">
        <v>10</v>
      </c>
      <c r="C92" s="21">
        <v>0</v>
      </c>
      <c r="D92" s="21">
        <v>2013</v>
      </c>
      <c r="E92" s="22" t="s">
        <v>77</v>
      </c>
      <c r="F92" s="130">
        <v>6954.506052619995</v>
      </c>
      <c r="G92" s="130">
        <v>1322.7553318500002</v>
      </c>
      <c r="H92" s="130">
        <v>8277.261384469999</v>
      </c>
      <c r="I92" s="130">
        <v>4889.2072949600024</v>
      </c>
    </row>
    <row r="93" spans="1:9">
      <c r="A93" s="1">
        <v>41577</v>
      </c>
      <c r="B93" s="21">
        <v>10</v>
      </c>
      <c r="C93" s="21">
        <v>1</v>
      </c>
      <c r="D93" s="21">
        <v>2013</v>
      </c>
      <c r="E93" s="22" t="s">
        <v>77</v>
      </c>
      <c r="F93" s="130">
        <v>6923.372882079997</v>
      </c>
      <c r="G93" s="130">
        <v>1283.0944337399999</v>
      </c>
      <c r="H93" s="130">
        <v>8206.4673158199967</v>
      </c>
      <c r="I93" s="130">
        <v>4941.0396187700017</v>
      </c>
    </row>
    <row r="94" spans="1:9">
      <c r="A94" s="1">
        <v>41591</v>
      </c>
      <c r="B94" s="21">
        <v>11</v>
      </c>
      <c r="C94" s="21">
        <v>0</v>
      </c>
      <c r="D94" s="21">
        <v>2013</v>
      </c>
      <c r="E94" s="22" t="s">
        <v>77</v>
      </c>
      <c r="F94" s="130">
        <v>7397.2935223500008</v>
      </c>
      <c r="G94" s="130">
        <v>1202.6811891499999</v>
      </c>
      <c r="H94" s="130">
        <v>8599.9747115000009</v>
      </c>
      <c r="I94" s="130">
        <v>4931.8257268099978</v>
      </c>
    </row>
    <row r="95" spans="1:9">
      <c r="A95" s="1">
        <v>41605</v>
      </c>
      <c r="B95" s="21">
        <v>11</v>
      </c>
      <c r="C95" s="21">
        <v>1</v>
      </c>
      <c r="D95" s="21">
        <v>2013</v>
      </c>
      <c r="E95" s="22" t="s">
        <v>77</v>
      </c>
      <c r="F95" s="130">
        <v>7285.0036988899983</v>
      </c>
      <c r="G95" s="130">
        <v>1162.38952298</v>
      </c>
      <c r="H95" s="130">
        <v>8447.3932218700011</v>
      </c>
      <c r="I95" s="130">
        <v>4997.5039714099994</v>
      </c>
    </row>
    <row r="96" spans="1:9">
      <c r="A96" s="1">
        <v>41619</v>
      </c>
      <c r="B96" s="21">
        <v>12</v>
      </c>
      <c r="C96" s="21">
        <v>0</v>
      </c>
      <c r="D96" s="21">
        <v>2013</v>
      </c>
      <c r="E96" s="22" t="s">
        <v>77</v>
      </c>
      <c r="F96" s="130">
        <v>7825.7220081500009</v>
      </c>
      <c r="G96" s="130">
        <v>1142.1411654200001</v>
      </c>
      <c r="H96" s="130">
        <v>8967.8631735699964</v>
      </c>
      <c r="I96" s="130">
        <v>5027.5893215199985</v>
      </c>
    </row>
    <row r="97" spans="1:9">
      <c r="A97" s="1">
        <v>41633</v>
      </c>
      <c r="B97" s="21">
        <v>12</v>
      </c>
      <c r="C97" s="21">
        <v>1</v>
      </c>
      <c r="D97" s="21">
        <v>2013</v>
      </c>
      <c r="E97" s="22" t="s">
        <v>77</v>
      </c>
      <c r="F97" s="130">
        <v>8615.3584259899944</v>
      </c>
      <c r="G97" s="130">
        <v>1031.3476478499997</v>
      </c>
      <c r="H97" s="130">
        <v>9646.706073839996</v>
      </c>
      <c r="I97" s="130">
        <v>5136.6973551800011</v>
      </c>
    </row>
    <row r="98" spans="1:9">
      <c r="A98" s="1">
        <v>41647</v>
      </c>
      <c r="B98" s="21">
        <v>1</v>
      </c>
      <c r="C98" s="21">
        <v>0</v>
      </c>
      <c r="D98" s="21">
        <v>2014</v>
      </c>
      <c r="E98" s="22" t="s">
        <v>78</v>
      </c>
      <c r="F98" s="130">
        <v>8943.3032055500007</v>
      </c>
      <c r="G98" s="130">
        <v>1089.3588810700001</v>
      </c>
      <c r="H98" s="130">
        <v>10032.662086619997</v>
      </c>
      <c r="I98" s="130">
        <v>5382.2460365700008</v>
      </c>
    </row>
    <row r="99" spans="1:9">
      <c r="A99" s="1">
        <v>41661</v>
      </c>
      <c r="B99" s="21">
        <v>1</v>
      </c>
      <c r="C99" s="21">
        <v>1</v>
      </c>
      <c r="D99" s="21">
        <v>2014</v>
      </c>
      <c r="E99" s="22" t="s">
        <v>78</v>
      </c>
      <c r="F99" s="130">
        <v>8717.1935627900002</v>
      </c>
      <c r="G99" s="130">
        <v>896.66647757999999</v>
      </c>
      <c r="H99" s="130">
        <v>9613.8600403699984</v>
      </c>
      <c r="I99" s="130">
        <v>5527.6299613199999</v>
      </c>
    </row>
    <row r="100" spans="1:9">
      <c r="A100" s="1">
        <v>41675</v>
      </c>
      <c r="B100" s="21">
        <v>2</v>
      </c>
      <c r="C100" s="21">
        <v>0</v>
      </c>
      <c r="D100" s="21">
        <v>2014</v>
      </c>
      <c r="E100" s="22" t="s">
        <v>78</v>
      </c>
      <c r="F100" s="130">
        <v>8544.9085360799963</v>
      </c>
      <c r="G100" s="130">
        <v>891.4420321099999</v>
      </c>
      <c r="H100" s="130">
        <v>9436.3505681900024</v>
      </c>
      <c r="I100" s="130">
        <v>5644.7351410300025</v>
      </c>
    </row>
    <row r="101" spans="1:9">
      <c r="A101" s="1">
        <v>41689</v>
      </c>
      <c r="B101" s="21">
        <v>2</v>
      </c>
      <c r="C101" s="21">
        <v>1</v>
      </c>
      <c r="D101" s="21">
        <v>2014</v>
      </c>
      <c r="E101" s="22" t="s">
        <v>78</v>
      </c>
      <c r="F101" s="130">
        <v>8493.8606656200009</v>
      </c>
      <c r="G101" s="130">
        <v>768.49877386999992</v>
      </c>
      <c r="H101" s="130">
        <v>9262.3594394899992</v>
      </c>
      <c r="I101" s="130">
        <v>5490.797606879999</v>
      </c>
    </row>
    <row r="102" spans="1:9">
      <c r="A102" s="1">
        <v>41703</v>
      </c>
      <c r="B102" s="21">
        <v>3</v>
      </c>
      <c r="C102" s="21">
        <v>0</v>
      </c>
      <c r="D102" s="21">
        <v>2014</v>
      </c>
      <c r="E102" s="22" t="s">
        <v>78</v>
      </c>
      <c r="F102" s="130">
        <v>8402.0666929699964</v>
      </c>
      <c r="G102" s="130">
        <v>836.9077153500001</v>
      </c>
      <c r="H102" s="130">
        <v>9238.9744083200021</v>
      </c>
      <c r="I102" s="130">
        <v>5505.7134733599978</v>
      </c>
    </row>
    <row r="103" spans="1:9">
      <c r="A103" s="1">
        <v>41717</v>
      </c>
      <c r="B103" s="21">
        <v>3</v>
      </c>
      <c r="C103" s="21">
        <v>1</v>
      </c>
      <c r="D103" s="21">
        <v>2014</v>
      </c>
      <c r="E103" s="22" t="s">
        <v>78</v>
      </c>
      <c r="F103" s="130">
        <v>8133.2820442699995</v>
      </c>
      <c r="G103" s="130">
        <v>780.42208749999998</v>
      </c>
      <c r="H103" s="130">
        <v>8913.7041317699932</v>
      </c>
      <c r="I103" s="130">
        <v>5471.8933587200017</v>
      </c>
    </row>
    <row r="104" spans="1:9">
      <c r="A104" s="1">
        <v>41731</v>
      </c>
      <c r="B104" s="21">
        <v>4</v>
      </c>
      <c r="C104" s="21">
        <v>0</v>
      </c>
      <c r="D104" s="21">
        <v>2014</v>
      </c>
      <c r="E104" s="22" t="s">
        <v>75</v>
      </c>
      <c r="F104" s="130">
        <v>8662.003701929998</v>
      </c>
      <c r="G104" s="130">
        <v>799.16688740000006</v>
      </c>
      <c r="H104" s="130">
        <v>9461.1705893299932</v>
      </c>
      <c r="I104" s="130">
        <v>5512.2894029900017</v>
      </c>
    </row>
    <row r="105" spans="1:9">
      <c r="A105" s="1">
        <v>41745</v>
      </c>
      <c r="B105" s="21">
        <v>4</v>
      </c>
      <c r="C105" s="21">
        <v>0</v>
      </c>
      <c r="D105" s="21">
        <v>2014</v>
      </c>
      <c r="E105" s="22" t="s">
        <v>75</v>
      </c>
      <c r="F105" s="130">
        <v>8874.7107152499993</v>
      </c>
      <c r="G105" s="130">
        <v>811.54849087999992</v>
      </c>
      <c r="H105" s="130">
        <v>9686.259206130002</v>
      </c>
      <c r="I105" s="130">
        <v>5526.9126012699953</v>
      </c>
    </row>
    <row r="106" spans="1:9">
      <c r="A106" s="1">
        <v>41759</v>
      </c>
      <c r="B106" s="21">
        <v>4</v>
      </c>
      <c r="C106" s="21">
        <v>1</v>
      </c>
      <c r="D106" s="21">
        <v>2014</v>
      </c>
      <c r="E106" s="22" t="s">
        <v>75</v>
      </c>
      <c r="F106" s="130">
        <v>8259.3646350700019</v>
      </c>
      <c r="G106" s="130">
        <v>884.14845635999984</v>
      </c>
      <c r="H106" s="130">
        <v>9143.5130914299971</v>
      </c>
      <c r="I106" s="130">
        <v>5610.3944240499995</v>
      </c>
    </row>
    <row r="107" spans="1:9">
      <c r="A107" s="1">
        <v>41773</v>
      </c>
      <c r="B107" s="21">
        <v>5</v>
      </c>
      <c r="C107" s="21">
        <v>0</v>
      </c>
      <c r="D107" s="21">
        <v>2014</v>
      </c>
      <c r="E107" s="22" t="s">
        <v>75</v>
      </c>
      <c r="F107" s="130">
        <v>8415.9162178799997</v>
      </c>
      <c r="G107" s="130">
        <v>896.82083499999999</v>
      </c>
      <c r="H107" s="130">
        <v>9312.7370528799966</v>
      </c>
      <c r="I107" s="130">
        <v>5574.0826142000005</v>
      </c>
    </row>
    <row r="108" spans="1:9">
      <c r="A108" s="1">
        <v>41787</v>
      </c>
      <c r="B108" s="21">
        <v>5</v>
      </c>
      <c r="C108" s="21">
        <v>1</v>
      </c>
      <c r="D108" s="21">
        <v>2014</v>
      </c>
      <c r="E108" s="22" t="s">
        <v>75</v>
      </c>
      <c r="F108" s="130">
        <v>8329.5525852499995</v>
      </c>
      <c r="G108" s="130">
        <v>807.02535161999992</v>
      </c>
      <c r="H108" s="130">
        <v>9136.5779368700005</v>
      </c>
      <c r="I108" s="130">
        <v>5563.2695864900043</v>
      </c>
    </row>
    <row r="109" spans="1:9">
      <c r="A109" s="1">
        <v>41801</v>
      </c>
      <c r="B109" s="21">
        <v>6</v>
      </c>
      <c r="C109" s="21">
        <v>0</v>
      </c>
      <c r="D109" s="21">
        <v>2014</v>
      </c>
      <c r="E109" s="22" t="s">
        <v>75</v>
      </c>
      <c r="F109" s="130">
        <v>8450.4502051599993</v>
      </c>
      <c r="G109" s="130">
        <v>828.49569922000001</v>
      </c>
      <c r="H109" s="130">
        <v>9278.9459043799998</v>
      </c>
      <c r="I109" s="130">
        <v>5538.2330090399983</v>
      </c>
    </row>
    <row r="110" spans="1:9">
      <c r="A110" s="1">
        <v>41815</v>
      </c>
      <c r="B110" s="21">
        <v>6</v>
      </c>
      <c r="C110" s="21">
        <v>1</v>
      </c>
      <c r="D110" s="21">
        <v>2014</v>
      </c>
      <c r="E110" s="22" t="s">
        <v>75</v>
      </c>
      <c r="F110" s="130">
        <v>8458.6360770099982</v>
      </c>
      <c r="G110" s="130">
        <v>773.07244033000018</v>
      </c>
      <c r="H110" s="130">
        <v>9231.708517340001</v>
      </c>
      <c r="I110" s="130">
        <v>5533.5910757900001</v>
      </c>
    </row>
    <row r="111" spans="1:9">
      <c r="A111" s="1">
        <v>41829</v>
      </c>
      <c r="B111" s="21">
        <v>7</v>
      </c>
      <c r="C111" s="21">
        <v>0</v>
      </c>
      <c r="D111" s="21">
        <v>2014</v>
      </c>
      <c r="E111" s="22" t="s">
        <v>76</v>
      </c>
      <c r="F111" s="130">
        <v>8701.664014979995</v>
      </c>
      <c r="G111" s="130">
        <v>830.16997638999999</v>
      </c>
      <c r="H111" s="130">
        <v>9531.8339913699947</v>
      </c>
      <c r="I111" s="130">
        <v>5576.819782710003</v>
      </c>
    </row>
    <row r="112" spans="1:9">
      <c r="A112" s="1">
        <v>41843</v>
      </c>
      <c r="B112" s="21">
        <v>7</v>
      </c>
      <c r="C112" s="21">
        <v>1</v>
      </c>
      <c r="D112" s="21">
        <v>2014</v>
      </c>
      <c r="E112" s="22" t="s">
        <v>76</v>
      </c>
      <c r="F112" s="130">
        <v>8673.5292434500006</v>
      </c>
      <c r="G112" s="130">
        <v>752.46136248999994</v>
      </c>
      <c r="H112" s="130">
        <v>9425.9906059399982</v>
      </c>
      <c r="I112" s="130">
        <v>5602.3397837799985</v>
      </c>
    </row>
    <row r="113" spans="1:9">
      <c r="A113" s="1">
        <v>41857</v>
      </c>
      <c r="B113" s="21">
        <v>8</v>
      </c>
      <c r="C113" s="21">
        <v>0</v>
      </c>
      <c r="D113" s="21">
        <v>2014</v>
      </c>
      <c r="E113" s="22" t="s">
        <v>76</v>
      </c>
      <c r="F113" s="130">
        <v>8622.0461378800046</v>
      </c>
      <c r="G113" s="130">
        <v>729.78275735999989</v>
      </c>
      <c r="H113" s="130">
        <v>9351.8288952400035</v>
      </c>
      <c r="I113" s="130">
        <v>5660.4538240000011</v>
      </c>
    </row>
    <row r="114" spans="1:9">
      <c r="A114" s="1">
        <v>41871</v>
      </c>
      <c r="B114" s="21">
        <v>8</v>
      </c>
      <c r="C114" s="21">
        <v>1</v>
      </c>
      <c r="D114" s="21">
        <v>2014</v>
      </c>
      <c r="E114" s="22" t="s">
        <v>76</v>
      </c>
      <c r="F114" s="130">
        <v>8785.7287244900017</v>
      </c>
      <c r="G114" s="130">
        <v>744.93412870000009</v>
      </c>
      <c r="H114" s="130">
        <v>9530.6628531900042</v>
      </c>
      <c r="I114" s="130">
        <v>5528.5934161399991</v>
      </c>
    </row>
    <row r="115" spans="1:9">
      <c r="A115" s="1">
        <v>41885</v>
      </c>
      <c r="B115" s="21">
        <v>9</v>
      </c>
      <c r="C115" s="21">
        <v>0</v>
      </c>
      <c r="D115" s="21">
        <v>2014</v>
      </c>
      <c r="E115" s="22" t="s">
        <v>76</v>
      </c>
      <c r="F115" s="130">
        <v>8852.4309354400048</v>
      </c>
      <c r="G115" s="130">
        <v>756.16997777999995</v>
      </c>
      <c r="H115" s="130">
        <v>9608.6009132200033</v>
      </c>
      <c r="I115" s="130">
        <v>5603.6867177400018</v>
      </c>
    </row>
    <row r="116" spans="1:9">
      <c r="A116" s="1">
        <v>41899</v>
      </c>
      <c r="B116" s="21">
        <v>9</v>
      </c>
      <c r="C116" s="21">
        <v>1</v>
      </c>
      <c r="D116" s="21">
        <v>2014</v>
      </c>
      <c r="E116" s="22" t="s">
        <v>76</v>
      </c>
      <c r="F116" s="130">
        <v>8965.8421849299975</v>
      </c>
      <c r="G116" s="130">
        <v>775.24874899000019</v>
      </c>
      <c r="H116" s="130">
        <v>9741.090933919997</v>
      </c>
      <c r="I116" s="130">
        <v>5598.4414913800001</v>
      </c>
    </row>
    <row r="117" spans="1:9">
      <c r="A117" s="1">
        <v>41913</v>
      </c>
      <c r="B117" s="21">
        <v>10</v>
      </c>
      <c r="C117" s="21">
        <v>0</v>
      </c>
      <c r="D117" s="21">
        <v>2014</v>
      </c>
      <c r="E117" s="22" t="s">
        <v>77</v>
      </c>
      <c r="F117" s="130">
        <v>8620.3350087999988</v>
      </c>
      <c r="G117" s="130">
        <v>786.68965632999982</v>
      </c>
      <c r="H117" s="130">
        <v>9407.0246651299985</v>
      </c>
      <c r="I117" s="130">
        <v>5675.9782929699986</v>
      </c>
    </row>
    <row r="118" spans="1:9">
      <c r="A118" s="1">
        <v>41927</v>
      </c>
      <c r="B118" s="21">
        <v>10</v>
      </c>
      <c r="C118" s="21">
        <v>0</v>
      </c>
      <c r="D118" s="21">
        <v>2014</v>
      </c>
      <c r="E118" s="22" t="s">
        <v>77</v>
      </c>
      <c r="F118" s="130">
        <v>8768.4599577900008</v>
      </c>
      <c r="G118" s="130">
        <v>796.21237671999995</v>
      </c>
      <c r="H118" s="130">
        <v>9564.6723345100036</v>
      </c>
      <c r="I118" s="130">
        <v>5435.0192629800013</v>
      </c>
    </row>
    <row r="119" spans="1:9">
      <c r="A119" s="1">
        <v>41941</v>
      </c>
      <c r="B119" s="21">
        <v>10</v>
      </c>
      <c r="C119" s="21">
        <v>1</v>
      </c>
      <c r="D119" s="21">
        <v>2014</v>
      </c>
      <c r="E119" s="22" t="s">
        <v>77</v>
      </c>
      <c r="F119" s="130">
        <v>8259.5150389099999</v>
      </c>
      <c r="G119" s="130">
        <v>829.49869089999993</v>
      </c>
      <c r="H119" s="130">
        <v>9089.0137298100017</v>
      </c>
      <c r="I119" s="130">
        <v>5522.7486967199993</v>
      </c>
    </row>
    <row r="120" spans="1:9">
      <c r="A120" s="1">
        <v>41955</v>
      </c>
      <c r="B120" s="21">
        <v>11</v>
      </c>
      <c r="C120" s="21">
        <v>0</v>
      </c>
      <c r="D120" s="21">
        <v>2014</v>
      </c>
      <c r="E120" s="22" t="s">
        <v>77</v>
      </c>
      <c r="F120" s="130">
        <v>8814.0511995800025</v>
      </c>
      <c r="G120" s="130">
        <v>958.88620877999995</v>
      </c>
      <c r="H120" s="130">
        <v>9772.9374083600051</v>
      </c>
      <c r="I120" s="130">
        <v>5624.2669325399993</v>
      </c>
    </row>
    <row r="121" spans="1:9">
      <c r="A121" s="1">
        <v>41969</v>
      </c>
      <c r="B121" s="21">
        <v>11</v>
      </c>
      <c r="C121" s="21">
        <v>1</v>
      </c>
      <c r="D121" s="21">
        <v>2014</v>
      </c>
      <c r="E121" s="22" t="s">
        <v>77</v>
      </c>
      <c r="F121" s="130">
        <v>8634.9528835200035</v>
      </c>
      <c r="G121" s="130">
        <v>843.74896075000015</v>
      </c>
      <c r="H121" s="130">
        <v>9478.7018442699973</v>
      </c>
      <c r="I121" s="130">
        <v>5638.2997980299997</v>
      </c>
    </row>
    <row r="122" spans="1:9">
      <c r="A122" s="1">
        <v>41983</v>
      </c>
      <c r="B122" s="21">
        <v>12</v>
      </c>
      <c r="C122" s="21">
        <v>0</v>
      </c>
      <c r="D122" s="21">
        <v>2014</v>
      </c>
      <c r="E122" s="22" t="s">
        <v>77</v>
      </c>
      <c r="F122" s="130">
        <v>9041.0167471799959</v>
      </c>
      <c r="G122" s="130">
        <v>816.92541386999994</v>
      </c>
      <c r="H122" s="130">
        <v>9857.9421610499976</v>
      </c>
      <c r="I122" s="130">
        <v>5646.8376115799992</v>
      </c>
    </row>
    <row r="123" spans="1:9">
      <c r="A123" s="1">
        <v>41997</v>
      </c>
      <c r="B123" s="21">
        <v>12</v>
      </c>
      <c r="C123" s="21">
        <v>1</v>
      </c>
      <c r="D123" s="21">
        <v>2014</v>
      </c>
      <c r="E123" s="22" t="s">
        <v>77</v>
      </c>
      <c r="F123" s="130">
        <v>9409.7010033499973</v>
      </c>
      <c r="G123" s="130">
        <v>813.42085244999987</v>
      </c>
      <c r="H123" s="130">
        <v>10223.121855799996</v>
      </c>
      <c r="I123" s="130">
        <v>5686.4880813900027</v>
      </c>
    </row>
    <row r="124" spans="1:9">
      <c r="A124" s="1">
        <v>42011</v>
      </c>
      <c r="B124" s="21">
        <v>1</v>
      </c>
      <c r="C124" s="21">
        <v>0</v>
      </c>
      <c r="D124" s="21">
        <v>2015</v>
      </c>
      <c r="E124" s="22" t="s">
        <v>78</v>
      </c>
      <c r="F124" s="130">
        <v>9465.6627602599947</v>
      </c>
      <c r="G124" s="130">
        <v>905.6213362899997</v>
      </c>
      <c r="H124" s="130">
        <v>10371.284096549995</v>
      </c>
      <c r="I124" s="130">
        <v>5873.9088939599997</v>
      </c>
    </row>
    <row r="125" spans="1:9">
      <c r="A125" s="1">
        <v>42025</v>
      </c>
      <c r="B125" s="21">
        <v>1</v>
      </c>
      <c r="C125" s="21">
        <v>1</v>
      </c>
      <c r="D125" s="21">
        <v>2015</v>
      </c>
      <c r="E125" s="22" t="s">
        <v>78</v>
      </c>
      <c r="F125" s="130">
        <v>9200.7613275899948</v>
      </c>
      <c r="G125" s="130">
        <v>838.0869125700001</v>
      </c>
      <c r="H125" s="130">
        <v>10038.848240159994</v>
      </c>
      <c r="I125" s="130">
        <v>5933.1031208699987</v>
      </c>
    </row>
    <row r="126" spans="1:9">
      <c r="A126" s="1">
        <v>42039</v>
      </c>
      <c r="B126" s="21">
        <v>2</v>
      </c>
      <c r="C126" s="21">
        <v>0</v>
      </c>
      <c r="D126" s="21">
        <v>2015</v>
      </c>
      <c r="E126" s="22" t="s">
        <v>78</v>
      </c>
      <c r="F126" s="130">
        <v>8072.733169889998</v>
      </c>
      <c r="G126" s="130">
        <v>677.36175368999989</v>
      </c>
      <c r="H126" s="130">
        <v>8750.0949235799962</v>
      </c>
      <c r="I126" s="130">
        <v>5982.9504725099978</v>
      </c>
    </row>
    <row r="127" spans="1:9">
      <c r="A127" s="1">
        <v>42053</v>
      </c>
      <c r="B127" s="21">
        <v>2</v>
      </c>
      <c r="C127" s="21">
        <v>1</v>
      </c>
      <c r="D127" s="21">
        <v>2015</v>
      </c>
      <c r="E127" s="22" t="s">
        <v>78</v>
      </c>
      <c r="F127" s="130">
        <v>8927.6354888700007</v>
      </c>
      <c r="G127" s="130">
        <v>823.37610032999999</v>
      </c>
      <c r="H127" s="130">
        <v>9751.0115891999976</v>
      </c>
      <c r="I127" s="130">
        <v>5749.8567494699992</v>
      </c>
    </row>
    <row r="128" spans="1:9">
      <c r="A128" s="1">
        <v>42067</v>
      </c>
      <c r="B128" s="21">
        <v>3</v>
      </c>
      <c r="C128" s="21">
        <v>0</v>
      </c>
      <c r="D128" s="21">
        <v>2015</v>
      </c>
      <c r="E128" s="22" t="s">
        <v>78</v>
      </c>
      <c r="F128" s="130">
        <v>8833.6157516699986</v>
      </c>
      <c r="G128" s="130">
        <v>826.12982240000008</v>
      </c>
      <c r="H128" s="130">
        <v>9659.7455740700007</v>
      </c>
      <c r="I128" s="130">
        <v>5726.7911131599994</v>
      </c>
    </row>
    <row r="129" spans="1:9">
      <c r="A129" s="1">
        <v>42081</v>
      </c>
      <c r="B129" s="21">
        <v>3</v>
      </c>
      <c r="C129" s="21">
        <v>1</v>
      </c>
      <c r="D129" s="21">
        <v>2015</v>
      </c>
      <c r="E129" s="22" t="s">
        <v>78</v>
      </c>
      <c r="F129" s="130">
        <v>8858.3927523999992</v>
      </c>
      <c r="G129" s="130">
        <v>817.79804478000005</v>
      </c>
      <c r="H129" s="130">
        <v>9676.1907971800028</v>
      </c>
      <c r="I129" s="130">
        <v>5667.9131403599959</v>
      </c>
    </row>
    <row r="130" spans="1:9">
      <c r="A130" s="1">
        <v>42095</v>
      </c>
      <c r="B130" s="21">
        <v>4</v>
      </c>
      <c r="C130" s="21">
        <v>0</v>
      </c>
      <c r="D130" s="21">
        <v>2015</v>
      </c>
      <c r="E130" s="22" t="s">
        <v>75</v>
      </c>
      <c r="F130" s="130">
        <v>8966.4061533599961</v>
      </c>
      <c r="G130" s="130">
        <v>810.70486194</v>
      </c>
      <c r="H130" s="130">
        <v>9777.1110153000009</v>
      </c>
      <c r="I130" s="130">
        <v>5687.1439966400003</v>
      </c>
    </row>
    <row r="131" spans="1:9">
      <c r="A131" s="1">
        <v>42109</v>
      </c>
      <c r="B131" s="21">
        <v>4</v>
      </c>
      <c r="C131" s="21">
        <v>0</v>
      </c>
      <c r="D131" s="21">
        <v>2015</v>
      </c>
      <c r="E131" s="22" t="s">
        <v>75</v>
      </c>
      <c r="F131" s="130">
        <v>8086.4551739900044</v>
      </c>
      <c r="G131" s="130">
        <v>770.15092259999994</v>
      </c>
      <c r="H131" s="130">
        <v>8856.6060965900015</v>
      </c>
      <c r="I131" s="130">
        <v>5615.2435786599972</v>
      </c>
    </row>
    <row r="132" spans="1:9">
      <c r="A132" s="1">
        <v>42123</v>
      </c>
      <c r="B132" s="21">
        <v>4</v>
      </c>
      <c r="C132" s="21">
        <v>1</v>
      </c>
      <c r="D132" s="21">
        <v>2015</v>
      </c>
      <c r="E132" s="22" t="s">
        <v>75</v>
      </c>
      <c r="F132" s="130">
        <v>8580.766434150004</v>
      </c>
      <c r="G132" s="130">
        <v>806.65550121999991</v>
      </c>
      <c r="H132" s="130">
        <v>9387.4219353700028</v>
      </c>
      <c r="I132" s="130">
        <v>5734.8167384100007</v>
      </c>
    </row>
    <row r="133" spans="1:9">
      <c r="A133" s="1">
        <v>42137</v>
      </c>
      <c r="B133" s="21">
        <v>5</v>
      </c>
      <c r="C133" s="21">
        <v>0</v>
      </c>
      <c r="D133" s="21">
        <v>2015</v>
      </c>
      <c r="E133" s="22" t="s">
        <v>75</v>
      </c>
      <c r="F133" s="130">
        <v>8522.6527707000005</v>
      </c>
      <c r="G133" s="130">
        <v>744.23781106000001</v>
      </c>
      <c r="H133" s="130">
        <v>9266.8905817600025</v>
      </c>
      <c r="I133" s="130">
        <v>5699.9725812000006</v>
      </c>
    </row>
    <row r="134" spans="1:9">
      <c r="A134" s="1">
        <v>42151</v>
      </c>
      <c r="B134" s="21">
        <v>5</v>
      </c>
      <c r="C134" s="21">
        <v>1</v>
      </c>
      <c r="D134" s="21">
        <v>2015</v>
      </c>
      <c r="E134" s="22" t="s">
        <v>75</v>
      </c>
      <c r="F134" s="130">
        <v>7337.7573744199972</v>
      </c>
      <c r="G134" s="130">
        <v>718.78949307000005</v>
      </c>
      <c r="H134" s="130">
        <v>8056.5468674899976</v>
      </c>
      <c r="I134" s="130">
        <v>5569.6208941100012</v>
      </c>
    </row>
    <row r="135" spans="1:9">
      <c r="A135" s="1">
        <v>42165</v>
      </c>
      <c r="B135" s="21">
        <v>6</v>
      </c>
      <c r="C135" s="21">
        <v>0</v>
      </c>
      <c r="D135" s="21">
        <v>2015</v>
      </c>
      <c r="E135" s="22" t="s">
        <v>75</v>
      </c>
      <c r="F135" s="130">
        <v>8767.6734201099953</v>
      </c>
      <c r="G135" s="130">
        <v>844.87280401999999</v>
      </c>
      <c r="H135" s="130">
        <v>9612.5462241299974</v>
      </c>
      <c r="I135" s="130">
        <v>5488.2865686099949</v>
      </c>
    </row>
    <row r="136" spans="1:9">
      <c r="A136" s="1">
        <v>42179</v>
      </c>
      <c r="B136" s="21">
        <v>6</v>
      </c>
      <c r="C136" s="21">
        <v>1</v>
      </c>
      <c r="D136" s="21">
        <v>2015</v>
      </c>
      <c r="E136" s="22" t="s">
        <v>75</v>
      </c>
      <c r="F136" s="130">
        <v>8332.9684942399981</v>
      </c>
      <c r="G136" s="130">
        <v>793.40714516000003</v>
      </c>
      <c r="H136" s="130">
        <v>9126.3756393999902</v>
      </c>
      <c r="I136" s="130">
        <v>5519.6655462699991</v>
      </c>
    </row>
    <row r="137" spans="1:9">
      <c r="A137" s="1">
        <v>42193</v>
      </c>
      <c r="B137" s="21">
        <v>7</v>
      </c>
      <c r="C137" s="21">
        <v>0</v>
      </c>
      <c r="D137" s="21">
        <v>2015</v>
      </c>
      <c r="E137" s="22" t="s">
        <v>76</v>
      </c>
      <c r="F137" s="130">
        <v>8542.2351780099998</v>
      </c>
      <c r="G137" s="130">
        <v>755.58614541999998</v>
      </c>
      <c r="H137" s="130">
        <v>9297.8213234300019</v>
      </c>
      <c r="I137" s="130">
        <v>5461.7723898400009</v>
      </c>
    </row>
    <row r="138" spans="1:9">
      <c r="A138" s="1">
        <v>42207</v>
      </c>
      <c r="B138" s="21">
        <v>7</v>
      </c>
      <c r="C138" s="21">
        <v>1</v>
      </c>
      <c r="D138" s="21">
        <v>2015</v>
      </c>
      <c r="E138" s="22" t="s">
        <v>76</v>
      </c>
      <c r="F138" s="130">
        <v>8431.6885033200015</v>
      </c>
      <c r="G138" s="130">
        <v>747.01147448999996</v>
      </c>
      <c r="H138" s="130">
        <v>9178.6999778100017</v>
      </c>
      <c r="I138" s="130">
        <v>5417.1006435399995</v>
      </c>
    </row>
    <row r="139" spans="1:9">
      <c r="A139" s="1">
        <v>42221</v>
      </c>
      <c r="B139" s="21">
        <v>8</v>
      </c>
      <c r="C139" s="21">
        <v>0</v>
      </c>
      <c r="D139" s="21">
        <v>2015</v>
      </c>
      <c r="E139" s="22" t="s">
        <v>76</v>
      </c>
      <c r="F139" s="130">
        <v>8327.5068310800016</v>
      </c>
      <c r="G139" s="130">
        <v>756.38698799000008</v>
      </c>
      <c r="H139" s="130">
        <v>9083.8938190700028</v>
      </c>
      <c r="I139" s="130">
        <v>5455.2350710899955</v>
      </c>
    </row>
    <row r="140" spans="1:9">
      <c r="A140" s="1">
        <v>42235</v>
      </c>
      <c r="B140" s="21">
        <v>8</v>
      </c>
      <c r="C140" s="21">
        <v>1</v>
      </c>
      <c r="D140" s="21">
        <v>2015</v>
      </c>
      <c r="E140" s="22" t="s">
        <v>76</v>
      </c>
      <c r="F140" s="130">
        <v>8341.7448124199982</v>
      </c>
      <c r="G140" s="130">
        <v>711.87949473000003</v>
      </c>
      <c r="H140" s="130">
        <v>9053.6243071500012</v>
      </c>
      <c r="I140" s="130">
        <v>5327.0616243299974</v>
      </c>
    </row>
    <row r="141" spans="1:9">
      <c r="A141" s="1">
        <v>42249</v>
      </c>
      <c r="B141" s="21">
        <v>9</v>
      </c>
      <c r="C141" s="21">
        <v>0</v>
      </c>
      <c r="D141" s="21">
        <v>2015</v>
      </c>
      <c r="E141" s="22" t="s">
        <v>76</v>
      </c>
      <c r="F141" s="130">
        <v>8104.7080260300008</v>
      </c>
      <c r="G141" s="130">
        <v>705.25681350000002</v>
      </c>
      <c r="H141" s="130">
        <v>8809.9648395299955</v>
      </c>
      <c r="I141" s="130">
        <v>5399.7450028999983</v>
      </c>
    </row>
    <row r="142" spans="1:9">
      <c r="A142" s="1">
        <v>42263</v>
      </c>
      <c r="B142" s="21">
        <v>9</v>
      </c>
      <c r="C142" s="21">
        <v>0</v>
      </c>
      <c r="D142" s="21">
        <v>2015</v>
      </c>
      <c r="E142" s="22" t="s">
        <v>76</v>
      </c>
      <c r="F142" s="130">
        <v>8341.9743565999997</v>
      </c>
      <c r="G142" s="130">
        <v>668.36059359000001</v>
      </c>
      <c r="H142" s="130">
        <v>9010.3349501900011</v>
      </c>
      <c r="I142" s="130">
        <v>5295.1868354400012</v>
      </c>
    </row>
    <row r="143" spans="1:9">
      <c r="A143" s="1">
        <v>42277</v>
      </c>
      <c r="B143" s="21">
        <v>9</v>
      </c>
      <c r="C143" s="21">
        <v>1</v>
      </c>
      <c r="D143" s="21">
        <v>2015</v>
      </c>
      <c r="E143" s="22" t="s">
        <v>76</v>
      </c>
      <c r="F143" s="130">
        <v>7860.7166252800016</v>
      </c>
      <c r="G143" s="130">
        <v>708.70679771999994</v>
      </c>
      <c r="H143" s="130">
        <v>8569.4234230000002</v>
      </c>
      <c r="I143" s="130">
        <v>5346.7547889400021</v>
      </c>
    </row>
    <row r="144" spans="1:9">
      <c r="A144" s="1">
        <v>42291</v>
      </c>
      <c r="B144" s="21">
        <v>10</v>
      </c>
      <c r="C144" s="21">
        <v>0</v>
      </c>
      <c r="D144" s="21">
        <v>2015</v>
      </c>
      <c r="E144" s="22" t="s">
        <v>77</v>
      </c>
      <c r="F144" s="130">
        <v>8177.344040619997</v>
      </c>
      <c r="G144" s="130">
        <v>702.88894935999997</v>
      </c>
      <c r="H144" s="130">
        <v>8880.2329899800006</v>
      </c>
      <c r="I144" s="130">
        <v>5179.4517641400025</v>
      </c>
    </row>
    <row r="145" spans="1:9">
      <c r="A145" s="1">
        <v>42305</v>
      </c>
      <c r="B145" s="21">
        <v>10</v>
      </c>
      <c r="C145" s="21">
        <v>1</v>
      </c>
      <c r="D145" s="21">
        <v>2015</v>
      </c>
      <c r="E145" s="22" t="s">
        <v>77</v>
      </c>
      <c r="F145" s="130">
        <v>8039.9171575099999</v>
      </c>
      <c r="G145" s="130">
        <v>688.98847416000001</v>
      </c>
      <c r="H145" s="130">
        <v>8728.9056316700044</v>
      </c>
      <c r="I145" s="130">
        <v>5159.0095785699987</v>
      </c>
    </row>
    <row r="146" spans="1:9">
      <c r="A146" s="1">
        <v>42319</v>
      </c>
      <c r="B146" s="21">
        <v>11</v>
      </c>
      <c r="C146" s="21">
        <v>0</v>
      </c>
      <c r="D146" s="21">
        <v>2015</v>
      </c>
      <c r="E146" s="22" t="s">
        <v>77</v>
      </c>
      <c r="F146" s="130">
        <v>8400.6785592600008</v>
      </c>
      <c r="G146" s="130">
        <v>861.22107898000002</v>
      </c>
      <c r="H146" s="130">
        <v>9261.8996382400037</v>
      </c>
      <c r="I146" s="130">
        <v>5123.8506836800016</v>
      </c>
    </row>
    <row r="147" spans="1:9">
      <c r="A147" s="1">
        <v>42333</v>
      </c>
      <c r="B147" s="21">
        <v>11</v>
      </c>
      <c r="C147" s="21">
        <v>1</v>
      </c>
      <c r="D147" s="21">
        <v>2015</v>
      </c>
      <c r="E147" s="22" t="s">
        <v>77</v>
      </c>
      <c r="F147" s="130">
        <v>8175.2453899000029</v>
      </c>
      <c r="G147" s="130">
        <v>719.63919589999989</v>
      </c>
      <c r="H147" s="130">
        <v>8894.8845858000022</v>
      </c>
      <c r="I147" s="130">
        <v>5166.8807399700017</v>
      </c>
    </row>
    <row r="148" spans="1:9">
      <c r="A148" s="1">
        <v>42347</v>
      </c>
      <c r="B148" s="21">
        <v>12</v>
      </c>
      <c r="C148" s="21">
        <v>0</v>
      </c>
      <c r="D148" s="21">
        <v>2015</v>
      </c>
      <c r="E148" s="22" t="s">
        <v>77</v>
      </c>
      <c r="F148" s="130">
        <v>8254.991057600002</v>
      </c>
      <c r="G148" s="130">
        <v>767.23103896000009</v>
      </c>
      <c r="H148" s="130">
        <v>9022.2220965600009</v>
      </c>
      <c r="I148" s="130">
        <v>5152.9846962099982</v>
      </c>
    </row>
    <row r="149" spans="1:9">
      <c r="A149" s="1">
        <v>42361</v>
      </c>
      <c r="B149" s="21">
        <v>12</v>
      </c>
      <c r="C149" s="21">
        <v>1</v>
      </c>
      <c r="D149" s="21">
        <v>2015</v>
      </c>
      <c r="E149" s="22" t="s">
        <v>77</v>
      </c>
      <c r="F149" s="130">
        <v>8426.7065321899972</v>
      </c>
      <c r="G149" s="130">
        <v>812.81423333000021</v>
      </c>
      <c r="H149" s="130">
        <v>9239.5207655199993</v>
      </c>
      <c r="I149" s="130">
        <v>5108.9308201699996</v>
      </c>
    </row>
    <row r="150" spans="1:9">
      <c r="A150" s="1">
        <v>42375</v>
      </c>
      <c r="B150" s="21">
        <v>1</v>
      </c>
      <c r="C150" s="21">
        <v>0</v>
      </c>
      <c r="D150" s="21">
        <v>2016</v>
      </c>
      <c r="E150" s="22" t="s">
        <v>78</v>
      </c>
      <c r="F150" s="130">
        <v>7971.6876920099967</v>
      </c>
      <c r="G150" s="130">
        <v>1121.5111817299999</v>
      </c>
      <c r="H150" s="130">
        <v>9093.1988737399988</v>
      </c>
      <c r="I150" s="130">
        <v>5151.6189022500002</v>
      </c>
    </row>
    <row r="151" spans="1:9">
      <c r="A151" s="1">
        <v>42389</v>
      </c>
      <c r="B151" s="21">
        <v>1</v>
      </c>
      <c r="C151" s="21">
        <v>1</v>
      </c>
      <c r="D151" s="21">
        <v>2016</v>
      </c>
      <c r="E151" s="22" t="s">
        <v>78</v>
      </c>
      <c r="F151" s="130">
        <v>7322.7001724999982</v>
      </c>
      <c r="G151" s="130">
        <v>802.84546046999992</v>
      </c>
      <c r="H151" s="130">
        <v>8125.5456329699982</v>
      </c>
      <c r="I151" s="130">
        <v>5183.8869820000018</v>
      </c>
    </row>
    <row r="152" spans="1:9">
      <c r="A152" s="1">
        <v>42403</v>
      </c>
      <c r="B152" s="21">
        <v>2</v>
      </c>
      <c r="C152" s="21">
        <v>0</v>
      </c>
      <c r="D152" s="21">
        <v>2016</v>
      </c>
      <c r="E152" s="22" t="s">
        <v>78</v>
      </c>
      <c r="F152" s="130">
        <v>7503.9400037499991</v>
      </c>
      <c r="G152" s="130">
        <v>929.59055109000008</v>
      </c>
      <c r="H152" s="130">
        <v>8433.5305548399992</v>
      </c>
      <c r="I152" s="130">
        <v>5259.4785812900018</v>
      </c>
    </row>
    <row r="153" spans="1:9">
      <c r="A153" s="1">
        <v>42417</v>
      </c>
      <c r="B153" s="21">
        <v>2</v>
      </c>
      <c r="C153" s="21">
        <v>1</v>
      </c>
      <c r="D153" s="21">
        <v>2016</v>
      </c>
      <c r="E153" s="22" t="s">
        <v>78</v>
      </c>
      <c r="F153" s="130">
        <v>6717.6197590899974</v>
      </c>
      <c r="G153" s="130">
        <v>704.70943342999976</v>
      </c>
      <c r="H153" s="130">
        <v>7422.3291925199974</v>
      </c>
      <c r="I153" s="130">
        <v>5147.6998021499967</v>
      </c>
    </row>
    <row r="154" spans="1:9">
      <c r="A154" s="1">
        <v>42431</v>
      </c>
      <c r="B154" s="21">
        <v>3</v>
      </c>
      <c r="C154" s="21">
        <v>0</v>
      </c>
      <c r="D154" s="21">
        <v>2016</v>
      </c>
      <c r="E154" s="22" t="s">
        <v>78</v>
      </c>
      <c r="F154" s="130">
        <v>7946.846378700001</v>
      </c>
      <c r="G154" s="130">
        <v>817.51409854999986</v>
      </c>
      <c r="H154" s="130">
        <v>8764.3604772500003</v>
      </c>
      <c r="I154" s="130">
        <v>5288.8735570999979</v>
      </c>
    </row>
    <row r="155" spans="1:9">
      <c r="A155" s="1">
        <v>42445</v>
      </c>
      <c r="B155" s="21">
        <v>3</v>
      </c>
      <c r="C155" s="21">
        <v>0</v>
      </c>
      <c r="D155" s="21">
        <v>2016</v>
      </c>
      <c r="E155" s="22" t="s">
        <v>78</v>
      </c>
      <c r="F155" s="130">
        <v>8259.2530260600015</v>
      </c>
      <c r="G155" s="130">
        <v>786.12155308999991</v>
      </c>
      <c r="H155" s="130">
        <v>9045.374579150006</v>
      </c>
      <c r="I155" s="130">
        <v>5254.3802954799976</v>
      </c>
    </row>
    <row r="156" spans="1:9">
      <c r="A156" s="1">
        <v>42459</v>
      </c>
      <c r="B156" s="21">
        <v>3</v>
      </c>
      <c r="C156" s="21">
        <v>1</v>
      </c>
      <c r="D156" s="21">
        <v>2016</v>
      </c>
      <c r="E156" s="22" t="s">
        <v>78</v>
      </c>
      <c r="F156" s="130">
        <v>7838.9779833100001</v>
      </c>
      <c r="G156" s="130">
        <v>804.93407786000012</v>
      </c>
      <c r="H156" s="130">
        <v>8643.9120611699982</v>
      </c>
      <c r="I156" s="130">
        <v>5347.8138775100006</v>
      </c>
    </row>
    <row r="157" spans="1:9">
      <c r="A157" s="1">
        <v>42473</v>
      </c>
      <c r="B157" s="21">
        <v>4</v>
      </c>
      <c r="C157" s="21">
        <v>0</v>
      </c>
      <c r="D157" s="21">
        <v>2016</v>
      </c>
      <c r="E157" s="22" t="s">
        <v>75</v>
      </c>
      <c r="F157" s="130">
        <v>8652.6630767299994</v>
      </c>
      <c r="G157" s="130">
        <v>900.87456434000012</v>
      </c>
      <c r="H157" s="130">
        <v>9553.5376410699992</v>
      </c>
      <c r="I157" s="130">
        <v>5310.8802967800011</v>
      </c>
    </row>
    <row r="158" spans="1:9">
      <c r="A158" s="1">
        <v>42487</v>
      </c>
      <c r="B158" s="21">
        <v>4</v>
      </c>
      <c r="C158" s="21">
        <v>1</v>
      </c>
      <c r="D158" s="21">
        <v>2016</v>
      </c>
      <c r="E158" s="22" t="s">
        <v>75</v>
      </c>
      <c r="F158" s="130">
        <v>8061.2957905499989</v>
      </c>
      <c r="G158" s="130">
        <v>837.45991802000003</v>
      </c>
      <c r="H158" s="130">
        <v>8898.7557085699973</v>
      </c>
      <c r="I158" s="130">
        <v>5414.6859471899988</v>
      </c>
    </row>
    <row r="159" spans="1:9">
      <c r="A159" s="1">
        <v>42501</v>
      </c>
      <c r="B159" s="21">
        <v>5</v>
      </c>
      <c r="C159" s="21">
        <v>0</v>
      </c>
      <c r="D159" s="21">
        <v>2016</v>
      </c>
      <c r="E159" s="22" t="s">
        <v>75</v>
      </c>
      <c r="F159" s="130">
        <v>8341.0020501999988</v>
      </c>
      <c r="G159" s="130">
        <v>949.28413231999991</v>
      </c>
      <c r="H159" s="130">
        <v>9290.2861825199998</v>
      </c>
      <c r="I159" s="130">
        <v>5465.5482498600004</v>
      </c>
    </row>
    <row r="160" spans="1:9">
      <c r="A160" s="1">
        <v>42515</v>
      </c>
      <c r="B160" s="21">
        <v>5</v>
      </c>
      <c r="C160" s="21">
        <v>1</v>
      </c>
      <c r="D160" s="21">
        <v>2016</v>
      </c>
      <c r="E160" s="22" t="s">
        <v>75</v>
      </c>
      <c r="F160" s="130">
        <v>8217.0747197500004</v>
      </c>
      <c r="G160" s="130">
        <v>914.79935262000015</v>
      </c>
      <c r="H160" s="130">
        <v>9131.8740723700012</v>
      </c>
      <c r="I160" s="130">
        <v>5396.6494338600014</v>
      </c>
    </row>
    <row r="161" spans="1:9">
      <c r="A161" s="1">
        <v>42529</v>
      </c>
      <c r="B161" s="21">
        <v>6</v>
      </c>
      <c r="C161" s="21">
        <v>0</v>
      </c>
      <c r="D161" s="21">
        <v>2016</v>
      </c>
      <c r="E161" s="22" t="s">
        <v>75</v>
      </c>
      <c r="F161" s="130">
        <v>8133.8271662699999</v>
      </c>
      <c r="G161" s="130">
        <v>972.85847438000008</v>
      </c>
      <c r="H161" s="130">
        <v>9106.6856406499992</v>
      </c>
      <c r="I161" s="130">
        <v>5418.6145169500014</v>
      </c>
    </row>
    <row r="162" spans="1:9">
      <c r="A162" s="1">
        <v>42543</v>
      </c>
      <c r="B162" s="21">
        <v>6</v>
      </c>
      <c r="C162" s="21">
        <v>1</v>
      </c>
      <c r="D162" s="21">
        <v>2016</v>
      </c>
      <c r="E162" s="22" t="s">
        <v>75</v>
      </c>
      <c r="F162" s="130">
        <v>8468.5885651700009</v>
      </c>
      <c r="G162" s="130">
        <v>880.42005574000007</v>
      </c>
      <c r="H162" s="130">
        <v>9349.0086209099991</v>
      </c>
      <c r="I162" s="130">
        <v>5365.3975407900025</v>
      </c>
    </row>
    <row r="163" spans="1:9">
      <c r="A163" s="1">
        <v>42557</v>
      </c>
      <c r="B163" s="21">
        <v>7</v>
      </c>
      <c r="C163" s="21">
        <v>0</v>
      </c>
      <c r="D163" s="21">
        <v>2016</v>
      </c>
      <c r="E163" s="22" t="s">
        <v>76</v>
      </c>
      <c r="F163" s="130">
        <v>8384.7404892799987</v>
      </c>
      <c r="G163" s="130">
        <v>959.36558223999998</v>
      </c>
      <c r="H163" s="130">
        <v>9344.1060715200056</v>
      </c>
      <c r="I163" s="130">
        <v>5393.463073439998</v>
      </c>
    </row>
    <row r="164" spans="1:9">
      <c r="A164" s="1">
        <v>42571</v>
      </c>
      <c r="B164" s="21">
        <v>7</v>
      </c>
      <c r="C164" s="21">
        <v>1</v>
      </c>
      <c r="D164" s="21">
        <v>2016</v>
      </c>
      <c r="E164" s="22" t="s">
        <v>76</v>
      </c>
      <c r="F164" s="130">
        <v>8582.6060293800037</v>
      </c>
      <c r="G164" s="130">
        <v>866.97182995000003</v>
      </c>
      <c r="H164" s="130">
        <v>9449.5778593299965</v>
      </c>
      <c r="I164" s="130">
        <v>5384.262343880001</v>
      </c>
    </row>
    <row r="165" spans="1:9">
      <c r="A165" s="1">
        <v>42585</v>
      </c>
      <c r="B165" s="21">
        <v>8</v>
      </c>
      <c r="C165" s="21">
        <v>0</v>
      </c>
      <c r="D165" s="21">
        <v>2016</v>
      </c>
      <c r="E165" s="22" t="s">
        <v>76</v>
      </c>
      <c r="F165" s="130">
        <v>8467.3230295899975</v>
      </c>
      <c r="G165" s="130">
        <v>961.21908643000006</v>
      </c>
      <c r="H165" s="130">
        <v>9428.5421160200021</v>
      </c>
      <c r="I165" s="130">
        <v>5487.1501221099988</v>
      </c>
    </row>
    <row r="166" spans="1:9">
      <c r="A166" s="1">
        <v>42599</v>
      </c>
      <c r="B166" s="21">
        <v>8</v>
      </c>
      <c r="C166" s="21">
        <v>0</v>
      </c>
      <c r="D166" s="21">
        <v>2016</v>
      </c>
      <c r="E166" s="22" t="s">
        <v>76</v>
      </c>
      <c r="F166" s="130">
        <v>8913.9047127199974</v>
      </c>
      <c r="G166" s="130">
        <v>951.12343260999978</v>
      </c>
      <c r="H166" s="130">
        <v>9865.0281453299958</v>
      </c>
      <c r="I166" s="130">
        <v>5387.2512849800005</v>
      </c>
    </row>
    <row r="167" spans="1:9">
      <c r="A167" s="1">
        <v>42613</v>
      </c>
      <c r="B167" s="21">
        <v>8</v>
      </c>
      <c r="C167" s="21">
        <v>1</v>
      </c>
      <c r="D167" s="21">
        <v>2016</v>
      </c>
      <c r="E167" s="22" t="s">
        <v>76</v>
      </c>
      <c r="F167" s="130">
        <v>8966.1212529299937</v>
      </c>
      <c r="G167" s="130">
        <v>1083.88198872</v>
      </c>
      <c r="H167" s="130">
        <v>10050.003241649993</v>
      </c>
      <c r="I167" s="130">
        <v>5500.1168252500029</v>
      </c>
    </row>
    <row r="168" spans="1:9">
      <c r="A168" s="1">
        <v>42627</v>
      </c>
      <c r="B168" s="21">
        <v>9</v>
      </c>
      <c r="C168" s="21">
        <v>0</v>
      </c>
      <c r="D168" s="21">
        <v>2016</v>
      </c>
      <c r="E168" s="22" t="s">
        <v>76</v>
      </c>
      <c r="F168" s="130">
        <v>9358.7712952500005</v>
      </c>
      <c r="G168" s="130">
        <v>1116.2295428</v>
      </c>
      <c r="H168" s="130">
        <v>10475.000838049998</v>
      </c>
      <c r="I168" s="130">
        <v>5507.2413394999994</v>
      </c>
    </row>
    <row r="169" spans="1:9">
      <c r="A169" s="1">
        <v>42641</v>
      </c>
      <c r="B169" s="21">
        <v>9</v>
      </c>
      <c r="C169" s="21">
        <v>1</v>
      </c>
      <c r="D169" s="21">
        <v>2016</v>
      </c>
      <c r="E169" s="22" t="s">
        <v>76</v>
      </c>
      <c r="F169" s="130">
        <v>8954.338584449999</v>
      </c>
      <c r="G169" s="130">
        <v>854.49522328</v>
      </c>
      <c r="H169" s="130">
        <v>9808.8338077300068</v>
      </c>
      <c r="I169" s="130">
        <v>5595.0498002699987</v>
      </c>
    </row>
    <row r="170" spans="1:9">
      <c r="A170" s="1">
        <v>42655</v>
      </c>
      <c r="B170" s="21">
        <v>10</v>
      </c>
      <c r="C170" s="21">
        <v>0</v>
      </c>
      <c r="D170" s="21">
        <v>2016</v>
      </c>
      <c r="E170" s="22" t="s">
        <v>77</v>
      </c>
      <c r="F170" s="130">
        <v>9385.7881558700046</v>
      </c>
      <c r="G170" s="130">
        <v>976.37445301000002</v>
      </c>
      <c r="H170" s="130">
        <v>10362.16260888</v>
      </c>
      <c r="I170" s="130">
        <v>5591.0649172599997</v>
      </c>
    </row>
    <row r="171" spans="1:9">
      <c r="A171" s="1">
        <v>42669</v>
      </c>
      <c r="B171" s="21">
        <v>10</v>
      </c>
      <c r="C171" s="21">
        <v>1</v>
      </c>
      <c r="D171" s="21">
        <v>2016</v>
      </c>
      <c r="E171" s="22" t="s">
        <v>77</v>
      </c>
      <c r="F171" s="130">
        <v>9570.4637413899982</v>
      </c>
      <c r="G171" s="130">
        <v>779.83671065999999</v>
      </c>
      <c r="H171" s="130">
        <v>10350.300452049998</v>
      </c>
      <c r="I171" s="130">
        <v>5619.7110746000026</v>
      </c>
    </row>
    <row r="172" spans="1:9">
      <c r="A172" s="1">
        <v>42683</v>
      </c>
      <c r="B172" s="21">
        <v>11</v>
      </c>
      <c r="C172" s="21">
        <v>0</v>
      </c>
      <c r="D172" s="21">
        <v>2016</v>
      </c>
      <c r="E172" s="22" t="s">
        <v>77</v>
      </c>
      <c r="F172" s="130">
        <v>9504.3249524900002</v>
      </c>
      <c r="G172" s="130">
        <v>775.73096225000006</v>
      </c>
      <c r="H172" s="130">
        <v>10280.055914739996</v>
      </c>
      <c r="I172" s="130">
        <v>5671.9704220999984</v>
      </c>
    </row>
    <row r="173" spans="1:9">
      <c r="A173" s="1">
        <v>42697</v>
      </c>
      <c r="B173" s="21">
        <v>11</v>
      </c>
      <c r="C173" s="21">
        <v>1</v>
      </c>
      <c r="D173" s="21">
        <v>2016</v>
      </c>
      <c r="E173" s="22" t="s">
        <v>77</v>
      </c>
      <c r="F173" s="130">
        <v>11016.261100299995</v>
      </c>
      <c r="G173" s="130">
        <v>768.09311262000006</v>
      </c>
      <c r="H173" s="130">
        <v>11784.354212919998</v>
      </c>
      <c r="I173" s="130">
        <v>5673.07653097</v>
      </c>
    </row>
    <row r="174" spans="1:9">
      <c r="A174" s="1">
        <v>42711</v>
      </c>
      <c r="B174" s="21">
        <v>12</v>
      </c>
      <c r="C174" s="21">
        <v>0</v>
      </c>
      <c r="D174" s="21">
        <v>2016</v>
      </c>
      <c r="E174" s="22" t="s">
        <v>77</v>
      </c>
      <c r="F174" s="130">
        <v>11189.450896900003</v>
      </c>
      <c r="G174" s="130">
        <v>787.86361714999998</v>
      </c>
      <c r="H174" s="130">
        <v>11977.314514050004</v>
      </c>
      <c r="I174" s="130">
        <v>5704.2036750700017</v>
      </c>
    </row>
    <row r="175" spans="1:9">
      <c r="A175" s="1">
        <v>42725</v>
      </c>
      <c r="B175" s="21">
        <v>12</v>
      </c>
      <c r="C175" s="21">
        <v>1</v>
      </c>
      <c r="D175" s="21">
        <v>2016</v>
      </c>
      <c r="E175" s="22" t="s">
        <v>77</v>
      </c>
      <c r="F175" s="130">
        <v>11446.583167350003</v>
      </c>
      <c r="G175" s="130">
        <v>716.82459371999994</v>
      </c>
      <c r="H175" s="130">
        <v>12163.407761070002</v>
      </c>
      <c r="I175" s="130">
        <v>5715.7007053800016</v>
      </c>
    </row>
    <row r="176" spans="1:9">
      <c r="A176" s="1">
        <v>42739</v>
      </c>
      <c r="B176" s="21">
        <v>1</v>
      </c>
      <c r="C176" s="21">
        <v>0</v>
      </c>
      <c r="D176" s="21">
        <v>2017</v>
      </c>
      <c r="E176" s="22" t="s">
        <v>78</v>
      </c>
      <c r="F176" s="130">
        <v>12509.100423799999</v>
      </c>
      <c r="G176" s="130">
        <v>903.7162420200001</v>
      </c>
      <c r="H176" s="130">
        <v>13412.816665819997</v>
      </c>
      <c r="I176" s="130">
        <v>5836.04202472</v>
      </c>
    </row>
    <row r="177" spans="1:9">
      <c r="A177" s="1">
        <v>42753</v>
      </c>
      <c r="B177" s="21">
        <v>1</v>
      </c>
      <c r="C177" s="21">
        <v>1</v>
      </c>
      <c r="D177" s="21">
        <v>2017</v>
      </c>
      <c r="E177" s="22" t="s">
        <v>78</v>
      </c>
      <c r="F177" s="130">
        <v>12745.782465689999</v>
      </c>
      <c r="G177" s="130">
        <v>576.24804159000007</v>
      </c>
      <c r="H177" s="130">
        <v>13322.030507279997</v>
      </c>
      <c r="I177" s="130">
        <v>5992.7427764899994</v>
      </c>
    </row>
    <row r="178" spans="1:9">
      <c r="A178" s="1">
        <v>42767</v>
      </c>
      <c r="B178" s="21">
        <v>2</v>
      </c>
      <c r="C178" s="21">
        <v>0</v>
      </c>
      <c r="D178" s="21">
        <v>2017</v>
      </c>
      <c r="E178" s="22" t="s">
        <v>78</v>
      </c>
      <c r="F178" s="130">
        <v>12339.692631680004</v>
      </c>
      <c r="G178" s="130">
        <v>741.91780864000009</v>
      </c>
      <c r="H178" s="130">
        <v>13081.610440320008</v>
      </c>
      <c r="I178" s="130">
        <v>6199.2675988500023</v>
      </c>
    </row>
    <row r="179" spans="1:9">
      <c r="A179" s="1">
        <v>42781</v>
      </c>
      <c r="B179" s="21">
        <v>2</v>
      </c>
      <c r="C179" s="21">
        <v>1</v>
      </c>
      <c r="D179" s="21">
        <v>2017</v>
      </c>
      <c r="E179" s="22" t="s">
        <v>78</v>
      </c>
      <c r="F179" s="130">
        <v>12464.507674089999</v>
      </c>
      <c r="G179" s="130">
        <v>712.30060389000016</v>
      </c>
      <c r="H179" s="130">
        <v>13176.808277979995</v>
      </c>
      <c r="I179" s="130">
        <v>5986.9687078899979</v>
      </c>
    </row>
    <row r="180" spans="1:9">
      <c r="A180" s="1">
        <v>42795</v>
      </c>
      <c r="B180" s="21">
        <v>3</v>
      </c>
      <c r="C180" s="21">
        <v>0</v>
      </c>
      <c r="D180" s="21">
        <v>2017</v>
      </c>
      <c r="E180" s="22" t="s">
        <v>78</v>
      </c>
      <c r="F180" s="130">
        <v>12478.336246120001</v>
      </c>
      <c r="G180" s="130">
        <v>749.43896743000005</v>
      </c>
      <c r="H180" s="130">
        <v>13227.775213550001</v>
      </c>
      <c r="I180" s="130">
        <v>5999.1779984400018</v>
      </c>
    </row>
    <row r="181" spans="1:9">
      <c r="A181" s="1">
        <v>42809</v>
      </c>
      <c r="B181" s="21">
        <v>3</v>
      </c>
      <c r="C181" s="21">
        <v>0</v>
      </c>
      <c r="D181" s="21">
        <v>2017</v>
      </c>
      <c r="E181" s="22" t="s">
        <v>78</v>
      </c>
      <c r="F181" s="130">
        <v>12642.088757</v>
      </c>
      <c r="G181" s="130">
        <v>701.08019223000008</v>
      </c>
      <c r="H181" s="130">
        <v>13343.168949229999</v>
      </c>
      <c r="I181" s="130">
        <v>5988.6851693699982</v>
      </c>
    </row>
    <row r="182" spans="1:9">
      <c r="A182" s="1">
        <v>42823</v>
      </c>
      <c r="B182" s="21">
        <v>3</v>
      </c>
      <c r="C182" s="21">
        <v>1</v>
      </c>
      <c r="D182" s="21">
        <v>2017</v>
      </c>
      <c r="E182" s="22" t="s">
        <v>78</v>
      </c>
      <c r="F182" s="130">
        <v>13306.799770719996</v>
      </c>
      <c r="G182" s="130">
        <v>706.17186063000008</v>
      </c>
      <c r="H182" s="130">
        <v>14012.971631349996</v>
      </c>
      <c r="I182" s="130">
        <v>6128.6262888000019</v>
      </c>
    </row>
    <row r="183" spans="1:9">
      <c r="A183" s="1">
        <v>42837</v>
      </c>
      <c r="B183" s="21">
        <v>4</v>
      </c>
      <c r="C183" s="21">
        <v>0</v>
      </c>
      <c r="D183" s="21">
        <v>2017</v>
      </c>
      <c r="E183" s="22" t="s">
        <v>75</v>
      </c>
      <c r="F183" s="130">
        <v>14011.339062860003</v>
      </c>
      <c r="G183" s="130">
        <v>880.07807018999995</v>
      </c>
      <c r="H183" s="130">
        <v>14891.417133049999</v>
      </c>
      <c r="I183" s="130">
        <v>6061.7490349999998</v>
      </c>
    </row>
    <row r="184" spans="1:9">
      <c r="A184" s="1">
        <v>42851</v>
      </c>
      <c r="B184" s="21">
        <v>4</v>
      </c>
      <c r="C184" s="21">
        <v>1</v>
      </c>
      <c r="D184" s="21">
        <v>2017</v>
      </c>
      <c r="E184" s="22" t="s">
        <v>75</v>
      </c>
      <c r="F184" s="130">
        <v>12639.750642469997</v>
      </c>
      <c r="G184" s="130">
        <v>718.57452107000006</v>
      </c>
      <c r="H184" s="130">
        <v>13358.325163539996</v>
      </c>
      <c r="I184" s="130">
        <v>6241.8608888699955</v>
      </c>
    </row>
    <row r="185" spans="1:9">
      <c r="A185" s="1">
        <v>42865</v>
      </c>
      <c r="B185" s="21">
        <v>5</v>
      </c>
      <c r="C185" s="21">
        <v>0</v>
      </c>
      <c r="D185" s="21">
        <v>2017</v>
      </c>
      <c r="E185" s="22" t="s">
        <v>75</v>
      </c>
      <c r="F185" s="130">
        <v>12346.468609349997</v>
      </c>
      <c r="G185" s="130">
        <v>809.82499851</v>
      </c>
      <c r="H185" s="130">
        <v>13156.293607859994</v>
      </c>
      <c r="I185" s="130">
        <v>6198.800630220001</v>
      </c>
    </row>
    <row r="186" spans="1:9">
      <c r="A186" s="1">
        <v>42879</v>
      </c>
      <c r="B186" s="21">
        <v>5</v>
      </c>
      <c r="C186" s="21">
        <v>1</v>
      </c>
      <c r="D186" s="21">
        <v>2017</v>
      </c>
      <c r="E186" s="22" t="s">
        <v>75</v>
      </c>
      <c r="F186" s="130">
        <v>11793.82104196</v>
      </c>
      <c r="G186" s="130">
        <v>656.51472523999996</v>
      </c>
      <c r="H186" s="130">
        <v>12450.335767199998</v>
      </c>
      <c r="I186" s="130">
        <v>6173.8793488399988</v>
      </c>
    </row>
    <row r="187" spans="1:9">
      <c r="A187" s="1">
        <v>42893</v>
      </c>
      <c r="B187" s="21">
        <v>6</v>
      </c>
      <c r="C187" s="21">
        <v>0</v>
      </c>
      <c r="D187" s="21">
        <v>2017</v>
      </c>
      <c r="E187" s="22" t="s">
        <v>75</v>
      </c>
      <c r="F187" s="130">
        <v>11719.07415108</v>
      </c>
      <c r="G187" s="130">
        <v>787.88592215000017</v>
      </c>
      <c r="H187" s="130">
        <v>12506.960073229995</v>
      </c>
      <c r="I187" s="130">
        <v>6108.2450921300033</v>
      </c>
    </row>
    <row r="188" spans="1:9">
      <c r="A188" s="1">
        <v>42907</v>
      </c>
      <c r="B188" s="21">
        <v>6</v>
      </c>
      <c r="C188" s="21">
        <v>1</v>
      </c>
      <c r="D188" s="21">
        <v>2017</v>
      </c>
      <c r="E188" s="22" t="s">
        <v>75</v>
      </c>
      <c r="F188" s="130">
        <v>11652.043514629999</v>
      </c>
      <c r="G188" s="130">
        <v>713.60709087000009</v>
      </c>
      <c r="H188" s="130">
        <v>12365.650605499997</v>
      </c>
      <c r="I188" s="130">
        <v>6061.7458292699985</v>
      </c>
    </row>
    <row r="189" spans="1:9">
      <c r="A189" s="1">
        <v>42921</v>
      </c>
      <c r="B189" s="21">
        <v>7</v>
      </c>
      <c r="C189" s="21">
        <v>0</v>
      </c>
      <c r="D189" s="21">
        <v>2017</v>
      </c>
      <c r="E189" s="22" t="s">
        <v>76</v>
      </c>
      <c r="F189" s="130">
        <v>11756.444607689997</v>
      </c>
      <c r="G189" s="130">
        <v>801.59611774999996</v>
      </c>
      <c r="H189" s="130">
        <v>12558.04072544</v>
      </c>
      <c r="I189" s="130">
        <v>6132.1508838099971</v>
      </c>
    </row>
    <row r="190" spans="1:9">
      <c r="A190" s="1">
        <v>42935</v>
      </c>
      <c r="B190" s="21">
        <v>7</v>
      </c>
      <c r="C190" s="21">
        <v>1</v>
      </c>
      <c r="D190" s="21">
        <v>2017</v>
      </c>
      <c r="E190" s="22" t="s">
        <v>76</v>
      </c>
      <c r="F190" s="130">
        <v>11703.53996364</v>
      </c>
      <c r="G190" s="130">
        <v>742.06325325</v>
      </c>
      <c r="H190" s="130">
        <v>12445.603216890002</v>
      </c>
      <c r="I190" s="130">
        <v>6061.7221211099986</v>
      </c>
    </row>
    <row r="191" spans="1:9">
      <c r="A191" s="1">
        <v>42949</v>
      </c>
      <c r="B191" s="21">
        <v>8</v>
      </c>
      <c r="C191" s="21">
        <v>0</v>
      </c>
      <c r="D191" s="21">
        <v>2017</v>
      </c>
      <c r="E191" s="22" t="s">
        <v>76</v>
      </c>
      <c r="F191" s="130">
        <v>11435.694594159995</v>
      </c>
      <c r="G191" s="130">
        <v>666.93525782999995</v>
      </c>
      <c r="H191" s="130">
        <v>12102.629851989996</v>
      </c>
      <c r="I191" s="130">
        <v>6161.0918712499988</v>
      </c>
    </row>
    <row r="192" spans="1:9">
      <c r="A192" s="1">
        <v>42963</v>
      </c>
      <c r="B192" s="21">
        <v>8</v>
      </c>
      <c r="C192" s="21">
        <v>0</v>
      </c>
      <c r="D192" s="21">
        <v>2017</v>
      </c>
      <c r="E192" s="22" t="s">
        <v>76</v>
      </c>
      <c r="F192" s="130">
        <v>11500.330826290001</v>
      </c>
      <c r="G192" s="130">
        <v>681.25619123000013</v>
      </c>
      <c r="H192" s="130">
        <v>12181.58701752</v>
      </c>
      <c r="I192" s="130">
        <v>5999.0988835999988</v>
      </c>
    </row>
    <row r="193" spans="1:9">
      <c r="A193" s="1">
        <v>42977</v>
      </c>
      <c r="B193" s="21">
        <v>8</v>
      </c>
      <c r="C193" s="21">
        <v>1</v>
      </c>
      <c r="D193" s="21">
        <v>2017</v>
      </c>
      <c r="E193" s="22" t="s">
        <v>76</v>
      </c>
      <c r="F193" s="130">
        <v>11252.000081010003</v>
      </c>
      <c r="G193" s="130">
        <v>601.39243878999991</v>
      </c>
      <c r="H193" s="130">
        <v>11853.392519800002</v>
      </c>
      <c r="I193" s="130">
        <v>6056.6725089699994</v>
      </c>
    </row>
    <row r="194" spans="1:9">
      <c r="A194" s="1">
        <v>42991</v>
      </c>
      <c r="B194" s="21">
        <v>9</v>
      </c>
      <c r="C194" s="21">
        <v>0</v>
      </c>
      <c r="D194" s="21">
        <v>2017</v>
      </c>
      <c r="E194" s="22" t="s">
        <v>76</v>
      </c>
      <c r="F194" s="130">
        <v>11381.333411850001</v>
      </c>
      <c r="G194" s="130">
        <v>627.29603121000002</v>
      </c>
      <c r="H194" s="130">
        <v>12008.629443059999</v>
      </c>
      <c r="I194" s="130">
        <v>5974.3642961500018</v>
      </c>
    </row>
    <row r="195" spans="1:9">
      <c r="A195" s="1">
        <v>43005</v>
      </c>
      <c r="B195" s="21">
        <v>9</v>
      </c>
      <c r="C195" s="21">
        <v>1</v>
      </c>
      <c r="D195" s="21">
        <v>2017</v>
      </c>
      <c r="E195" s="22" t="s">
        <v>76</v>
      </c>
      <c r="F195" s="130">
        <v>10992.108341700001</v>
      </c>
      <c r="G195" s="130">
        <v>548.35309794</v>
      </c>
      <c r="H195" s="130">
        <v>11540.461439640005</v>
      </c>
      <c r="I195" s="130">
        <v>6021.9576761199996</v>
      </c>
    </row>
    <row r="196" spans="1:9">
      <c r="A196" s="1">
        <v>43019</v>
      </c>
      <c r="B196" s="21">
        <v>10</v>
      </c>
      <c r="C196" s="21">
        <v>0</v>
      </c>
      <c r="D196" s="21">
        <v>2017</v>
      </c>
      <c r="E196" s="22" t="s">
        <v>77</v>
      </c>
      <c r="F196" s="130">
        <v>11192.741903169999</v>
      </c>
      <c r="G196" s="130">
        <v>619.31036540000002</v>
      </c>
      <c r="H196" s="130">
        <v>11812.052268570002</v>
      </c>
      <c r="I196" s="130">
        <v>5950.8928219399977</v>
      </c>
    </row>
    <row r="197" spans="1:9">
      <c r="A197" s="1">
        <v>43033</v>
      </c>
      <c r="B197" s="21">
        <v>10</v>
      </c>
      <c r="C197" s="21">
        <v>1</v>
      </c>
      <c r="D197" s="21">
        <v>2017</v>
      </c>
      <c r="E197" s="22" t="s">
        <v>77</v>
      </c>
      <c r="F197" s="130">
        <v>11070.606379070005</v>
      </c>
      <c r="G197" s="130">
        <v>544.18469170000003</v>
      </c>
      <c r="H197" s="130">
        <v>11614.791070770003</v>
      </c>
      <c r="I197" s="130">
        <v>5929.9887872199979</v>
      </c>
    </row>
    <row r="198" spans="1:9">
      <c r="A198" s="1">
        <v>43047</v>
      </c>
      <c r="B198" s="21">
        <v>11</v>
      </c>
      <c r="C198" s="21">
        <v>0</v>
      </c>
      <c r="D198" s="21">
        <v>2017</v>
      </c>
      <c r="E198" s="22" t="s">
        <v>77</v>
      </c>
      <c r="F198" s="130">
        <v>11258.941196569998</v>
      </c>
      <c r="G198" s="130">
        <v>578.57932863999974</v>
      </c>
      <c r="H198" s="130">
        <v>11837.520525210002</v>
      </c>
      <c r="I198" s="130">
        <v>5911.601347509999</v>
      </c>
    </row>
    <row r="199" spans="1:9">
      <c r="A199" s="1">
        <v>43061</v>
      </c>
      <c r="B199" s="21">
        <v>11</v>
      </c>
      <c r="C199" s="21">
        <v>1</v>
      </c>
      <c r="D199" s="21">
        <v>2017</v>
      </c>
      <c r="E199" s="22" t="s">
        <v>77</v>
      </c>
      <c r="F199" s="130">
        <v>11129.535753759996</v>
      </c>
      <c r="G199" s="130">
        <v>545.03726010999992</v>
      </c>
      <c r="H199" s="130">
        <v>11674.573013869995</v>
      </c>
      <c r="I199" s="130">
        <v>5946.0892678499995</v>
      </c>
    </row>
    <row r="200" spans="1:9">
      <c r="A200" s="1">
        <v>43075</v>
      </c>
      <c r="B200" s="21">
        <v>12</v>
      </c>
      <c r="C200" s="21">
        <v>0</v>
      </c>
      <c r="D200" s="21">
        <v>2017</v>
      </c>
      <c r="E200" s="22" t="s">
        <v>77</v>
      </c>
      <c r="F200" s="130">
        <v>11363.060368050001</v>
      </c>
      <c r="G200" s="130">
        <v>585.37804483000014</v>
      </c>
      <c r="H200" s="130">
        <v>11948.438412880003</v>
      </c>
      <c r="I200" s="130">
        <v>6022.8176418399989</v>
      </c>
    </row>
    <row r="201" spans="1:9">
      <c r="A201" s="1">
        <v>43089</v>
      </c>
      <c r="B201" s="21">
        <v>12</v>
      </c>
      <c r="C201" s="21">
        <v>1</v>
      </c>
      <c r="D201" s="21">
        <v>2017</v>
      </c>
      <c r="E201" s="22" t="s">
        <v>77</v>
      </c>
      <c r="F201" s="130">
        <v>11550.153044529998</v>
      </c>
      <c r="G201" s="130">
        <v>608.51227847999996</v>
      </c>
      <c r="H201" s="130">
        <v>12158.665323009996</v>
      </c>
      <c r="I201" s="130">
        <v>6027.8665380599996</v>
      </c>
    </row>
    <row r="202" spans="1:9">
      <c r="A202" s="1">
        <v>43103</v>
      </c>
      <c r="B202" s="21">
        <v>1</v>
      </c>
      <c r="C202" s="21">
        <v>0</v>
      </c>
      <c r="D202" s="21">
        <v>2018</v>
      </c>
      <c r="E202" s="22" t="s">
        <v>78</v>
      </c>
      <c r="F202" s="130">
        <v>11950.576381229997</v>
      </c>
      <c r="G202" s="130">
        <v>864.18067486000007</v>
      </c>
      <c r="H202" s="130">
        <v>12814.757056089997</v>
      </c>
      <c r="I202" s="130">
        <v>6202.0892402500012</v>
      </c>
    </row>
    <row r="203" spans="1:9">
      <c r="A203" s="1">
        <v>43117</v>
      </c>
      <c r="B203" s="21">
        <v>1</v>
      </c>
      <c r="C203" s="21">
        <v>0</v>
      </c>
      <c r="D203" s="21">
        <v>2018</v>
      </c>
      <c r="E203" s="22" t="s">
        <v>78</v>
      </c>
      <c r="F203" s="130">
        <v>11965.051671810001</v>
      </c>
      <c r="G203" s="130">
        <v>619.60490961000005</v>
      </c>
      <c r="H203" s="130">
        <v>12584.65658142</v>
      </c>
      <c r="I203" s="130">
        <v>6297.2755418600009</v>
      </c>
    </row>
    <row r="204" spans="1:9">
      <c r="A204" s="1">
        <v>43131</v>
      </c>
      <c r="B204" s="21">
        <v>1</v>
      </c>
      <c r="C204" s="21">
        <v>1</v>
      </c>
      <c r="D204" s="21">
        <v>2018</v>
      </c>
      <c r="E204" s="22" t="s">
        <v>78</v>
      </c>
      <c r="F204" s="130">
        <v>11549.238278339997</v>
      </c>
      <c r="G204" s="130">
        <v>643.1539474299999</v>
      </c>
      <c r="H204" s="130">
        <v>12192.39222577</v>
      </c>
      <c r="I204" s="130">
        <v>6435.935392479998</v>
      </c>
    </row>
    <row r="205" spans="1:9">
      <c r="A205" s="1">
        <v>43145</v>
      </c>
      <c r="B205" s="21">
        <v>2</v>
      </c>
      <c r="C205" s="21">
        <v>0</v>
      </c>
      <c r="D205" s="21">
        <v>2018</v>
      </c>
      <c r="E205" s="22" t="s">
        <v>78</v>
      </c>
      <c r="F205" s="130">
        <v>11708.261940840001</v>
      </c>
      <c r="G205" s="130">
        <v>639.92075580000005</v>
      </c>
      <c r="H205" s="130">
        <v>12348.182696640004</v>
      </c>
      <c r="I205" s="130">
        <v>6228.6079549999968</v>
      </c>
    </row>
    <row r="206" spans="1:9">
      <c r="A206" s="1">
        <v>43159</v>
      </c>
      <c r="B206" s="21">
        <v>2</v>
      </c>
      <c r="C206" s="21">
        <v>1</v>
      </c>
      <c r="D206" s="21">
        <v>2018</v>
      </c>
      <c r="E206" s="22" t="s">
        <v>78</v>
      </c>
      <c r="F206" s="130">
        <v>11497.25997703</v>
      </c>
      <c r="G206" s="130">
        <v>684.87742766999975</v>
      </c>
      <c r="H206" s="130">
        <v>12182.137404700003</v>
      </c>
      <c r="I206" s="130">
        <v>6252.6012784999975</v>
      </c>
    </row>
    <row r="207" spans="1:9">
      <c r="A207" s="1">
        <v>43173</v>
      </c>
      <c r="B207" s="21">
        <v>3</v>
      </c>
      <c r="C207" s="21">
        <v>0</v>
      </c>
      <c r="D207" s="21">
        <v>2018</v>
      </c>
      <c r="E207" s="22" t="s">
        <v>78</v>
      </c>
      <c r="F207" s="130">
        <v>11939.991312490001</v>
      </c>
      <c r="G207" s="130">
        <v>631.47531822999997</v>
      </c>
      <c r="H207" s="130">
        <v>12571.46663072</v>
      </c>
      <c r="I207" s="130">
        <v>6187.4659088500011</v>
      </c>
    </row>
    <row r="208" spans="1:9">
      <c r="A208" s="1">
        <v>43187</v>
      </c>
      <c r="B208" s="21">
        <v>3</v>
      </c>
      <c r="C208" s="21">
        <v>1</v>
      </c>
      <c r="D208" s="21">
        <v>2018</v>
      </c>
      <c r="E208" s="22" t="s">
        <v>78</v>
      </c>
      <c r="F208" s="130">
        <v>11731.257268449999</v>
      </c>
      <c r="G208" s="130">
        <v>637.64576932</v>
      </c>
      <c r="H208" s="130">
        <v>12368.903037769998</v>
      </c>
      <c r="I208" s="130">
        <v>6259.9093994799996</v>
      </c>
    </row>
    <row r="209" spans="1:9">
      <c r="A209" s="1">
        <v>43201</v>
      </c>
      <c r="B209" s="21">
        <v>4</v>
      </c>
      <c r="C209" s="21">
        <v>0</v>
      </c>
      <c r="D209" s="21">
        <v>2018</v>
      </c>
      <c r="E209" s="22" t="s">
        <v>75</v>
      </c>
      <c r="F209" s="130">
        <v>11984.28384104</v>
      </c>
      <c r="G209" s="130">
        <v>837.40061636999997</v>
      </c>
      <c r="H209" s="130">
        <v>12821.684457410001</v>
      </c>
      <c r="I209" s="130">
        <v>6275.2765920000002</v>
      </c>
    </row>
    <row r="210" spans="1:9">
      <c r="A210" s="1">
        <v>43215</v>
      </c>
      <c r="B210" s="21">
        <v>4</v>
      </c>
      <c r="C210" s="21">
        <v>1</v>
      </c>
      <c r="D210" s="21">
        <v>2018</v>
      </c>
      <c r="E210" s="22" t="s">
        <v>75</v>
      </c>
      <c r="F210" s="130">
        <v>11257.437680150002</v>
      </c>
      <c r="G210" s="130">
        <v>593.59664909000003</v>
      </c>
      <c r="H210" s="130">
        <v>11851.034329240003</v>
      </c>
      <c r="I210" s="130">
        <v>6372.6625992600011</v>
      </c>
    </row>
    <row r="211" spans="1:9">
      <c r="A211" s="1">
        <v>43229</v>
      </c>
      <c r="B211" s="21">
        <v>5</v>
      </c>
      <c r="C211" s="21">
        <v>0</v>
      </c>
      <c r="D211" s="21">
        <v>2018</v>
      </c>
      <c r="E211" s="22" t="s">
        <v>75</v>
      </c>
      <c r="F211" s="130">
        <v>11295.973789060003</v>
      </c>
      <c r="G211" s="130">
        <v>723.13425386000017</v>
      </c>
      <c r="H211" s="130">
        <v>12019.108042920001</v>
      </c>
      <c r="I211" s="130">
        <v>6327.0664152599993</v>
      </c>
    </row>
    <row r="212" spans="1:9">
      <c r="A212" s="1">
        <v>43243</v>
      </c>
      <c r="B212" s="21">
        <v>5</v>
      </c>
      <c r="C212" s="21">
        <v>1</v>
      </c>
      <c r="D212" s="21">
        <v>2018</v>
      </c>
      <c r="E212" s="22" t="s">
        <v>75</v>
      </c>
      <c r="F212" s="130">
        <v>10876.182764250003</v>
      </c>
      <c r="G212" s="130">
        <v>495.87357009999999</v>
      </c>
      <c r="H212" s="130">
        <v>11372.056334350005</v>
      </c>
      <c r="I212" s="130">
        <v>6248.4638367500002</v>
      </c>
    </row>
    <row r="213" spans="1:9">
      <c r="A213" s="1">
        <v>43257</v>
      </c>
      <c r="B213" s="21">
        <v>6</v>
      </c>
      <c r="C213" s="21">
        <v>0</v>
      </c>
      <c r="D213" s="21">
        <v>2018</v>
      </c>
      <c r="E213" s="22" t="s">
        <v>75</v>
      </c>
      <c r="F213" s="130">
        <v>10951.630278800005</v>
      </c>
      <c r="G213" s="130">
        <v>513.71050700000012</v>
      </c>
      <c r="H213" s="130">
        <v>11465.340785800005</v>
      </c>
      <c r="I213" s="130">
        <v>6204.1283489699954</v>
      </c>
    </row>
    <row r="214" spans="1:9">
      <c r="A214" s="1">
        <v>43271</v>
      </c>
      <c r="B214" s="21">
        <v>6</v>
      </c>
      <c r="C214" s="21">
        <v>1</v>
      </c>
      <c r="D214" s="21">
        <v>2018</v>
      </c>
      <c r="E214" s="22" t="s">
        <v>75</v>
      </c>
      <c r="F214" s="130">
        <v>10804.250256200001</v>
      </c>
      <c r="G214" s="130">
        <v>475.31572795999995</v>
      </c>
      <c r="H214" s="130">
        <v>11279.565984160003</v>
      </c>
      <c r="I214" s="130">
        <v>6162.5437729699988</v>
      </c>
    </row>
    <row r="215" spans="1:9">
      <c r="A215" s="1">
        <v>43285</v>
      </c>
      <c r="B215" s="21">
        <v>7</v>
      </c>
      <c r="C215" s="21">
        <v>0</v>
      </c>
      <c r="D215" s="21">
        <v>2018</v>
      </c>
      <c r="E215" s="22" t="s">
        <v>76</v>
      </c>
      <c r="F215" s="130">
        <v>10810.614214020001</v>
      </c>
      <c r="G215" s="130">
        <v>471.00253727999996</v>
      </c>
      <c r="H215" s="130">
        <v>11281.616751300002</v>
      </c>
      <c r="I215" s="130">
        <v>6235.7474113400003</v>
      </c>
    </row>
    <row r="216" spans="1:9">
      <c r="A216" s="1">
        <v>43299</v>
      </c>
      <c r="B216" s="21">
        <v>7</v>
      </c>
      <c r="C216" s="21">
        <v>1</v>
      </c>
      <c r="D216" s="21">
        <v>2018</v>
      </c>
      <c r="E216" s="22" t="s">
        <v>76</v>
      </c>
      <c r="F216" s="130">
        <v>10881.556885810003</v>
      </c>
      <c r="G216" s="130">
        <v>366.31750878999998</v>
      </c>
      <c r="H216" s="130">
        <v>11247.874394600003</v>
      </c>
      <c r="I216" s="130">
        <v>6121.2454693600002</v>
      </c>
    </row>
    <row r="217" spans="1:9">
      <c r="A217" s="1">
        <v>43313</v>
      </c>
      <c r="B217" s="21">
        <v>8</v>
      </c>
      <c r="C217" s="21">
        <v>0</v>
      </c>
      <c r="D217" s="21">
        <v>2018</v>
      </c>
      <c r="E217" s="22" t="s">
        <v>76</v>
      </c>
      <c r="F217" s="130">
        <v>10758.253900200003</v>
      </c>
      <c r="G217" s="130">
        <v>426.32066385999997</v>
      </c>
      <c r="H217" s="130">
        <v>11184.574564060003</v>
      </c>
      <c r="I217" s="130">
        <v>6260.3739423800007</v>
      </c>
    </row>
    <row r="218" spans="1:9">
      <c r="A218" s="1">
        <v>43327</v>
      </c>
      <c r="B218" s="21">
        <v>8</v>
      </c>
      <c r="C218" s="21">
        <v>0</v>
      </c>
      <c r="D218" s="21">
        <v>2018</v>
      </c>
      <c r="E218" s="22" t="s">
        <v>76</v>
      </c>
      <c r="F218" s="130">
        <v>10993.30054889</v>
      </c>
      <c r="G218" s="130">
        <v>551.96952326999997</v>
      </c>
      <c r="H218" s="130">
        <v>11545.270072160001</v>
      </c>
      <c r="I218" s="130">
        <v>6127.0968315799983</v>
      </c>
    </row>
    <row r="219" spans="1:9">
      <c r="A219" s="1">
        <v>43341</v>
      </c>
      <c r="B219" s="21">
        <v>8</v>
      </c>
      <c r="C219" s="21">
        <v>1</v>
      </c>
      <c r="D219" s="21">
        <v>2018</v>
      </c>
      <c r="E219" s="22" t="s">
        <v>76</v>
      </c>
      <c r="F219" s="130">
        <v>10722.757701809995</v>
      </c>
      <c r="G219" s="130">
        <v>457.43115555000003</v>
      </c>
      <c r="H219" s="130">
        <v>11180.188857359997</v>
      </c>
      <c r="I219" s="130">
        <v>6253.1003668000012</v>
      </c>
    </row>
    <row r="220" spans="1:9">
      <c r="A220" s="1">
        <v>43355</v>
      </c>
      <c r="B220" s="21">
        <v>9</v>
      </c>
      <c r="C220" s="21">
        <v>0</v>
      </c>
      <c r="D220" s="21">
        <v>2018</v>
      </c>
      <c r="E220" s="22" t="s">
        <v>76</v>
      </c>
      <c r="F220" s="130">
        <v>10929.42711307</v>
      </c>
      <c r="G220" s="130">
        <v>625.21618788000012</v>
      </c>
      <c r="H220" s="130">
        <v>11554.643300950002</v>
      </c>
      <c r="I220" s="130">
        <v>6232.9076172700015</v>
      </c>
    </row>
    <row r="221" spans="1:9">
      <c r="A221" s="1">
        <v>43369</v>
      </c>
      <c r="B221" s="21">
        <v>9</v>
      </c>
      <c r="C221" s="21">
        <v>1</v>
      </c>
      <c r="D221" s="21">
        <v>2018</v>
      </c>
      <c r="E221" s="22" t="s">
        <v>76</v>
      </c>
      <c r="F221" s="130">
        <v>10473.02634681</v>
      </c>
      <c r="G221" s="130">
        <v>531.67009776999998</v>
      </c>
      <c r="H221" s="130">
        <v>11004.69644458</v>
      </c>
      <c r="I221" s="130">
        <v>6244.014479229998</v>
      </c>
    </row>
    <row r="222" spans="1:9">
      <c r="A222" s="1">
        <v>43383</v>
      </c>
      <c r="B222" s="21">
        <v>10</v>
      </c>
      <c r="C222" s="21">
        <v>0</v>
      </c>
      <c r="D222" s="21">
        <v>2018</v>
      </c>
      <c r="E222" s="22" t="s">
        <v>77</v>
      </c>
      <c r="F222" s="130">
        <v>10529.515678090005</v>
      </c>
      <c r="G222" s="130">
        <v>589.17702869000004</v>
      </c>
      <c r="H222" s="130">
        <v>11118.692706780008</v>
      </c>
      <c r="I222" s="130">
        <v>6215.6704093000008</v>
      </c>
    </row>
    <row r="223" spans="1:9">
      <c r="A223" s="1">
        <v>43397</v>
      </c>
      <c r="B223" s="21">
        <v>10</v>
      </c>
      <c r="C223" s="21">
        <v>1</v>
      </c>
      <c r="D223" s="21">
        <v>2018</v>
      </c>
      <c r="E223" s="22" t="s">
        <v>77</v>
      </c>
      <c r="F223" s="130">
        <v>10298.161744689996</v>
      </c>
      <c r="G223" s="130">
        <v>434.40425468000001</v>
      </c>
      <c r="H223" s="130">
        <v>10732.565999369997</v>
      </c>
      <c r="I223" s="130">
        <v>6148.4848979000008</v>
      </c>
    </row>
    <row r="224" spans="1:9">
      <c r="A224" s="1">
        <v>43411</v>
      </c>
      <c r="B224" s="21">
        <v>11</v>
      </c>
      <c r="C224" s="21">
        <v>0</v>
      </c>
      <c r="D224" s="21">
        <v>2018</v>
      </c>
      <c r="E224" s="22" t="s">
        <v>77</v>
      </c>
      <c r="F224" s="130">
        <v>10453.671860529994</v>
      </c>
      <c r="G224" s="130">
        <v>578.80268411999987</v>
      </c>
      <c r="H224" s="130">
        <v>11032.474544649995</v>
      </c>
      <c r="I224" s="130">
        <v>6085.655430820002</v>
      </c>
    </row>
    <row r="225" spans="1:9">
      <c r="A225" s="1">
        <v>43425</v>
      </c>
      <c r="B225" s="21">
        <v>11</v>
      </c>
      <c r="C225" s="21">
        <v>1</v>
      </c>
      <c r="D225" s="21">
        <v>2018</v>
      </c>
      <c r="E225" s="22" t="s">
        <v>77</v>
      </c>
      <c r="F225" s="130">
        <v>10464.589534039995</v>
      </c>
      <c r="G225" s="130">
        <v>527.93590861000007</v>
      </c>
      <c r="H225" s="130">
        <v>10992.525442649994</v>
      </c>
      <c r="I225" s="130">
        <v>6049.6432642000009</v>
      </c>
    </row>
    <row r="226" spans="1:9">
      <c r="A226" s="1">
        <v>43439</v>
      </c>
      <c r="B226" s="21">
        <v>12</v>
      </c>
      <c r="C226" s="21">
        <v>0</v>
      </c>
      <c r="D226" s="21">
        <v>2018</v>
      </c>
      <c r="E226" s="22" t="s">
        <v>77</v>
      </c>
      <c r="F226" s="130">
        <v>10570.806210600002</v>
      </c>
      <c r="G226" s="130">
        <v>635.50833144000001</v>
      </c>
      <c r="H226" s="130">
        <v>11206.314542040001</v>
      </c>
      <c r="I226" s="130">
        <v>6193.1788667000001</v>
      </c>
    </row>
    <row r="227" spans="1:9">
      <c r="A227" s="1">
        <v>43453</v>
      </c>
      <c r="B227" s="21">
        <v>12</v>
      </c>
      <c r="C227" s="21">
        <v>1</v>
      </c>
      <c r="D227" s="21">
        <v>2018</v>
      </c>
      <c r="E227" s="22" t="s">
        <v>77</v>
      </c>
      <c r="F227" s="130">
        <v>10745.645602629997</v>
      </c>
      <c r="G227" s="130">
        <v>578.76255976999994</v>
      </c>
      <c r="H227" s="130">
        <v>11324.408162399995</v>
      </c>
      <c r="I227" s="130">
        <v>6130.0851929799983</v>
      </c>
    </row>
    <row r="228" spans="1:9">
      <c r="A228" s="1">
        <v>43467</v>
      </c>
      <c r="B228" s="21">
        <v>1</v>
      </c>
      <c r="C228" s="21">
        <v>0</v>
      </c>
      <c r="D228" s="21">
        <v>2019</v>
      </c>
      <c r="E228" s="22" t="s">
        <v>78</v>
      </c>
      <c r="F228" s="130">
        <v>11211.509105460003</v>
      </c>
      <c r="G228" s="130">
        <v>887.61678383000014</v>
      </c>
      <c r="H228" s="130">
        <v>12099.12588929</v>
      </c>
      <c r="I228" s="130">
        <v>6309.7991410900013</v>
      </c>
    </row>
    <row r="229" spans="1:9">
      <c r="A229" s="1">
        <v>43481</v>
      </c>
      <c r="B229" s="21">
        <v>1</v>
      </c>
      <c r="C229" s="21">
        <v>0</v>
      </c>
      <c r="D229" s="21">
        <v>2019</v>
      </c>
      <c r="E229" s="22" t="s">
        <v>78</v>
      </c>
      <c r="F229" s="130">
        <v>11409.899580489993</v>
      </c>
      <c r="G229" s="130">
        <v>665.92029961000003</v>
      </c>
      <c r="H229" s="130">
        <v>12075.819880099994</v>
      </c>
      <c r="I229" s="130">
        <v>6339.1578537099986</v>
      </c>
    </row>
    <row r="230" spans="1:9">
      <c r="A230" s="1">
        <v>43495</v>
      </c>
      <c r="B230" s="21">
        <v>1</v>
      </c>
      <c r="C230" s="21">
        <v>1</v>
      </c>
      <c r="D230" s="21">
        <v>2019</v>
      </c>
      <c r="E230" s="22" t="s">
        <v>78</v>
      </c>
      <c r="F230" s="130">
        <v>10983.532324799995</v>
      </c>
      <c r="G230" s="130">
        <v>510.85952087999999</v>
      </c>
      <c r="H230" s="130">
        <v>11494.391845679997</v>
      </c>
      <c r="I230" s="130">
        <v>6454.5193511099988</v>
      </c>
    </row>
    <row r="231" spans="1:9">
      <c r="A231" s="1">
        <v>43509</v>
      </c>
      <c r="B231" s="21">
        <v>2</v>
      </c>
      <c r="C231" s="21">
        <v>0</v>
      </c>
      <c r="D231" s="21">
        <v>2019</v>
      </c>
      <c r="E231" s="22" t="s">
        <v>78</v>
      </c>
      <c r="F231" s="130">
        <v>11259.779521840001</v>
      </c>
      <c r="G231" s="130">
        <v>697.0941872300001</v>
      </c>
      <c r="H231" s="130">
        <v>11956.873709070001</v>
      </c>
      <c r="I231" s="130">
        <v>6262.9550598800015</v>
      </c>
    </row>
    <row r="232" spans="1:9">
      <c r="A232" s="1">
        <v>43523</v>
      </c>
      <c r="B232" s="21">
        <v>2</v>
      </c>
      <c r="C232" s="21">
        <v>1</v>
      </c>
      <c r="D232" s="21">
        <v>2019</v>
      </c>
      <c r="E232" s="22" t="s">
        <v>78</v>
      </c>
      <c r="F232" s="130">
        <v>10978.163601910004</v>
      </c>
      <c r="G232" s="130">
        <v>632.47646678000001</v>
      </c>
      <c r="H232" s="130">
        <v>11610.64006869</v>
      </c>
      <c r="I232" s="130">
        <v>6307.1046185099985</v>
      </c>
    </row>
    <row r="233" spans="1:9">
      <c r="A233" s="1">
        <v>43537</v>
      </c>
      <c r="B233" s="21">
        <v>3</v>
      </c>
      <c r="C233" s="21">
        <v>0</v>
      </c>
      <c r="D233" s="21">
        <v>2019</v>
      </c>
      <c r="E233" s="22" t="s">
        <v>78</v>
      </c>
      <c r="F233" s="130">
        <v>11403.579435430007</v>
      </c>
      <c r="G233" s="130">
        <v>646.45575434999989</v>
      </c>
      <c r="H233" s="130">
        <v>12050.035189780005</v>
      </c>
      <c r="I233" s="130">
        <v>6256.4064916199995</v>
      </c>
    </row>
    <row r="234" spans="1:9">
      <c r="A234" s="1">
        <v>43551</v>
      </c>
      <c r="B234" s="21">
        <v>3</v>
      </c>
      <c r="C234" s="21">
        <v>1</v>
      </c>
      <c r="D234" s="21">
        <v>2019</v>
      </c>
      <c r="E234" s="22" t="s">
        <v>78</v>
      </c>
      <c r="F234" s="130">
        <v>11299.406007060001</v>
      </c>
      <c r="G234" s="130">
        <v>673.43876387</v>
      </c>
      <c r="H234" s="130">
        <v>11972.84477093</v>
      </c>
      <c r="I234" s="130">
        <v>6329.9835465099995</v>
      </c>
    </row>
    <row r="235" spans="1:9">
      <c r="A235" s="1">
        <v>43565</v>
      </c>
      <c r="B235" s="21">
        <v>4</v>
      </c>
      <c r="C235" s="21">
        <v>0</v>
      </c>
      <c r="D235" s="21">
        <v>2019</v>
      </c>
      <c r="E235" s="22" t="s">
        <v>75</v>
      </c>
      <c r="F235" s="130">
        <v>11490.616878350005</v>
      </c>
      <c r="G235" s="130">
        <v>721.28546527999993</v>
      </c>
      <c r="H235" s="130">
        <v>12211.902343630005</v>
      </c>
      <c r="I235" s="130">
        <v>6367.8763694000008</v>
      </c>
    </row>
    <row r="236" spans="1:9">
      <c r="A236" s="1">
        <v>43579</v>
      </c>
      <c r="B236" s="21">
        <v>4</v>
      </c>
      <c r="C236" s="21">
        <v>1</v>
      </c>
      <c r="D236" s="21">
        <v>2019</v>
      </c>
      <c r="E236" s="22" t="s">
        <v>75</v>
      </c>
      <c r="F236" s="130">
        <v>11319.01285345</v>
      </c>
      <c r="G236" s="130">
        <v>645.40936591999991</v>
      </c>
      <c r="H236" s="130">
        <v>11964.422219370001</v>
      </c>
      <c r="I236" s="130">
        <v>6439.47055224</v>
      </c>
    </row>
    <row r="237" spans="1:9">
      <c r="A237" s="1">
        <v>43593</v>
      </c>
      <c r="B237" s="21">
        <v>5</v>
      </c>
      <c r="C237" s="21">
        <v>0</v>
      </c>
      <c r="D237" s="21">
        <v>2019</v>
      </c>
      <c r="E237" s="22" t="s">
        <v>75</v>
      </c>
      <c r="F237" s="130">
        <v>11108.852118100001</v>
      </c>
      <c r="G237" s="130">
        <v>650.51220392999994</v>
      </c>
      <c r="H237" s="130">
        <v>11759.36432203</v>
      </c>
      <c r="I237" s="130">
        <v>6540.4945575300017</v>
      </c>
    </row>
    <row r="238" spans="1:9">
      <c r="A238" s="1">
        <v>43607</v>
      </c>
      <c r="B238" s="21">
        <v>5</v>
      </c>
      <c r="C238" s="21">
        <v>1</v>
      </c>
      <c r="D238" s="21">
        <v>2019</v>
      </c>
      <c r="E238" s="22" t="s">
        <v>75</v>
      </c>
      <c r="F238" s="130">
        <v>11026.326131970005</v>
      </c>
      <c r="G238" s="130">
        <v>539.62326685999994</v>
      </c>
      <c r="H238" s="130">
        <v>11565.949398830002</v>
      </c>
      <c r="I238" s="130">
        <v>6404.2735591500004</v>
      </c>
    </row>
    <row r="239" spans="1:9">
      <c r="A239" s="1">
        <v>43621</v>
      </c>
      <c r="B239" s="21">
        <v>6</v>
      </c>
      <c r="C239" s="21">
        <v>0</v>
      </c>
      <c r="D239" s="21">
        <v>2019</v>
      </c>
      <c r="E239" s="22" t="s">
        <v>75</v>
      </c>
      <c r="F239" s="130">
        <v>11051.5144119</v>
      </c>
      <c r="G239" s="130">
        <v>648.97761436999997</v>
      </c>
      <c r="H239" s="130">
        <v>11700.492026270002</v>
      </c>
      <c r="I239" s="130">
        <v>6403.9594988999979</v>
      </c>
    </row>
    <row r="240" spans="1:9">
      <c r="A240" s="1">
        <v>43635</v>
      </c>
      <c r="B240" s="21">
        <v>6</v>
      </c>
      <c r="C240" s="21">
        <v>1</v>
      </c>
      <c r="D240" s="21">
        <v>2019</v>
      </c>
      <c r="E240" s="22" t="s">
        <v>75</v>
      </c>
      <c r="F240" s="130">
        <v>11091.796805559999</v>
      </c>
      <c r="G240" s="130">
        <v>627.26955052999995</v>
      </c>
      <c r="H240" s="130">
        <v>11719.066356090001</v>
      </c>
      <c r="I240" s="130">
        <v>6323.9672551199992</v>
      </c>
    </row>
    <row r="241" spans="1:9">
      <c r="A241" s="1">
        <v>43649</v>
      </c>
      <c r="B241" s="21">
        <v>7</v>
      </c>
      <c r="C241" s="21">
        <v>0</v>
      </c>
      <c r="D241" s="21">
        <v>2019</v>
      </c>
      <c r="E241" s="22" t="s">
        <v>76</v>
      </c>
      <c r="F241" s="130">
        <v>11034.275131869999</v>
      </c>
      <c r="G241" s="130">
        <v>757.84670670999992</v>
      </c>
      <c r="H241" s="130">
        <v>11792.121838579998</v>
      </c>
      <c r="I241" s="130">
        <v>6390.3156682599993</v>
      </c>
    </row>
    <row r="242" spans="1:9">
      <c r="A242" s="1">
        <v>43663</v>
      </c>
      <c r="B242" s="21">
        <v>7</v>
      </c>
      <c r="C242" s="21">
        <v>0</v>
      </c>
      <c r="D242" s="21">
        <v>2019</v>
      </c>
      <c r="E242" s="22" t="s">
        <v>76</v>
      </c>
      <c r="F242" s="130">
        <v>11102.790843550005</v>
      </c>
      <c r="G242" s="130">
        <v>667.88848393000001</v>
      </c>
      <c r="H242" s="130">
        <v>11770.679327480002</v>
      </c>
      <c r="I242" s="130">
        <v>6349.0653550399993</v>
      </c>
    </row>
    <row r="243" spans="1:9">
      <c r="A243" s="1">
        <v>43677</v>
      </c>
      <c r="B243" s="21">
        <v>7</v>
      </c>
      <c r="C243" s="21">
        <v>1</v>
      </c>
      <c r="D243" s="21">
        <v>2019</v>
      </c>
      <c r="E243" s="22" t="s">
        <v>76</v>
      </c>
      <c r="F243" s="130">
        <v>10907.56795638</v>
      </c>
      <c r="G243" s="130">
        <v>610.76699005</v>
      </c>
      <c r="H243" s="130">
        <v>11518.334946430001</v>
      </c>
      <c r="I243" s="130">
        <v>6441.4645179699983</v>
      </c>
    </row>
    <row r="244" spans="1:9">
      <c r="A244" s="1">
        <v>43691</v>
      </c>
      <c r="B244" s="21">
        <v>8</v>
      </c>
      <c r="C244" s="21">
        <v>0</v>
      </c>
      <c r="D244" s="21">
        <v>2019</v>
      </c>
      <c r="E244" s="22" t="s">
        <v>76</v>
      </c>
      <c r="F244" s="130">
        <v>11128.320732360002</v>
      </c>
      <c r="G244" s="130">
        <v>663.28986889999999</v>
      </c>
      <c r="H244" s="130">
        <v>11791.610601260003</v>
      </c>
      <c r="I244" s="130">
        <v>6344.7372698700001</v>
      </c>
    </row>
    <row r="245" spans="1:9">
      <c r="A245" s="1">
        <v>43705</v>
      </c>
      <c r="B245" s="21">
        <v>8</v>
      </c>
      <c r="C245" s="21">
        <v>1</v>
      </c>
      <c r="D245" s="21">
        <v>2019</v>
      </c>
      <c r="E245" s="22" t="s">
        <v>76</v>
      </c>
      <c r="F245" s="130">
        <v>11238.205793990001</v>
      </c>
      <c r="G245" s="130">
        <v>608.84824182000011</v>
      </c>
      <c r="H245" s="130">
        <v>11847.054035809999</v>
      </c>
      <c r="I245" s="130">
        <v>6394.5041260299995</v>
      </c>
    </row>
    <row r="246" spans="1:9">
      <c r="A246" s="1">
        <v>43719</v>
      </c>
      <c r="B246" s="21">
        <v>9</v>
      </c>
      <c r="C246" s="21">
        <v>0</v>
      </c>
      <c r="D246" s="21">
        <v>2019</v>
      </c>
      <c r="E246" s="22" t="s">
        <v>76</v>
      </c>
      <c r="F246" s="130">
        <v>11461.319794079993</v>
      </c>
      <c r="G246" s="130">
        <v>789.59609096999998</v>
      </c>
      <c r="H246" s="130">
        <v>12250.915885049993</v>
      </c>
      <c r="I246" s="130">
        <v>6364.6561351900036</v>
      </c>
    </row>
    <row r="247" spans="1:9">
      <c r="A247" s="1">
        <v>43733</v>
      </c>
      <c r="B247" s="21">
        <v>9</v>
      </c>
      <c r="C247" s="21">
        <v>1</v>
      </c>
      <c r="D247" s="21">
        <v>2019</v>
      </c>
      <c r="E247" s="22" t="s">
        <v>76</v>
      </c>
      <c r="F247" s="130">
        <v>11128.746707499999</v>
      </c>
      <c r="G247" s="130">
        <v>581.52779496999983</v>
      </c>
      <c r="H247" s="130">
        <v>11710.274502469998</v>
      </c>
      <c r="I247" s="130">
        <v>6406.9776973900025</v>
      </c>
    </row>
    <row r="248" spans="1:9">
      <c r="A248" s="1">
        <v>43747</v>
      </c>
      <c r="B248" s="21">
        <v>10</v>
      </c>
      <c r="C248" s="21">
        <v>0</v>
      </c>
      <c r="D248" s="21">
        <v>2019</v>
      </c>
      <c r="E248" s="22" t="s">
        <v>77</v>
      </c>
      <c r="F248" s="130">
        <v>11120.600521790004</v>
      </c>
      <c r="G248" s="130">
        <v>562.8297041300001</v>
      </c>
      <c r="H248" s="130">
        <v>11683.430225919999</v>
      </c>
      <c r="I248" s="130">
        <v>6366.8929361799992</v>
      </c>
    </row>
    <row r="249" spans="1:9">
      <c r="A249" s="1">
        <v>43761</v>
      </c>
      <c r="B249" s="21">
        <v>10</v>
      </c>
      <c r="C249" s="21">
        <v>1</v>
      </c>
      <c r="D249" s="21">
        <v>2019</v>
      </c>
      <c r="E249" s="22" t="s">
        <v>77</v>
      </c>
      <c r="F249" s="130">
        <v>10859.857200270004</v>
      </c>
      <c r="G249" s="130">
        <v>481.5026352000001</v>
      </c>
      <c r="H249" s="130">
        <v>11341.359835470003</v>
      </c>
      <c r="I249" s="130">
        <v>6340.9091144000004</v>
      </c>
    </row>
    <row r="250" spans="1:9">
      <c r="A250" s="1">
        <v>43775</v>
      </c>
      <c r="B250" s="21">
        <v>11</v>
      </c>
      <c r="C250" s="21">
        <v>0</v>
      </c>
      <c r="D250" s="21">
        <v>2019</v>
      </c>
      <c r="E250" s="22" t="s">
        <v>77</v>
      </c>
      <c r="F250" s="130">
        <v>11095.540241219998</v>
      </c>
      <c r="G250" s="130">
        <v>592.53964798000004</v>
      </c>
      <c r="H250" s="130">
        <v>11688.079889199998</v>
      </c>
      <c r="I250" s="130">
        <v>6374.478919629998</v>
      </c>
    </row>
    <row r="251" spans="1:9">
      <c r="A251" s="1">
        <v>43789</v>
      </c>
      <c r="B251" s="21">
        <v>11</v>
      </c>
      <c r="C251" s="21">
        <v>1</v>
      </c>
      <c r="D251" s="21">
        <v>2019</v>
      </c>
      <c r="E251" s="22" t="s">
        <v>77</v>
      </c>
      <c r="F251" s="130">
        <v>11062.87648158</v>
      </c>
      <c r="G251" s="130">
        <v>510.68113340000008</v>
      </c>
      <c r="H251" s="130">
        <v>11573.557614980002</v>
      </c>
      <c r="I251" s="130">
        <v>6316.7098609100021</v>
      </c>
    </row>
    <row r="252" spans="1:9">
      <c r="A252" s="1">
        <v>43803</v>
      </c>
      <c r="B252" s="21">
        <v>12</v>
      </c>
      <c r="C252" s="21">
        <v>0</v>
      </c>
      <c r="D252" s="21">
        <v>2019</v>
      </c>
      <c r="E252" s="22" t="s">
        <v>77</v>
      </c>
      <c r="F252" s="130">
        <v>10962.2161185</v>
      </c>
      <c r="G252" s="130">
        <v>664.91007931000001</v>
      </c>
      <c r="H252" s="130">
        <v>11627.126197809997</v>
      </c>
      <c r="I252" s="130">
        <v>6393.9992937400011</v>
      </c>
    </row>
    <row r="253" spans="1:9">
      <c r="A253" s="1">
        <v>43817</v>
      </c>
      <c r="B253" s="21">
        <v>12</v>
      </c>
      <c r="C253" s="21">
        <v>1</v>
      </c>
      <c r="D253" s="21">
        <v>2019</v>
      </c>
      <c r="E253" s="22" t="s">
        <v>77</v>
      </c>
      <c r="F253" s="130">
        <v>11197.224867429997</v>
      </c>
      <c r="G253" s="130">
        <v>625.55955031999997</v>
      </c>
      <c r="H253" s="130">
        <v>11822.784417749996</v>
      </c>
      <c r="I253" s="130">
        <v>6341.5599071399993</v>
      </c>
    </row>
    <row r="254" spans="1:9">
      <c r="A254" s="1">
        <v>43831</v>
      </c>
      <c r="B254" s="21">
        <v>1</v>
      </c>
      <c r="C254" s="21">
        <v>0</v>
      </c>
      <c r="D254" s="21">
        <v>2020</v>
      </c>
      <c r="E254" s="22" t="s">
        <v>78</v>
      </c>
      <c r="F254" s="130">
        <v>11784.611365010001</v>
      </c>
      <c r="G254" s="130">
        <v>784.5693471300001</v>
      </c>
      <c r="H254" s="130">
        <v>12569.180712140002</v>
      </c>
      <c r="I254" s="130">
        <v>6477.9962766400004</v>
      </c>
    </row>
    <row r="255" spans="1:9">
      <c r="A255" s="1">
        <v>43845</v>
      </c>
      <c r="B255" s="21">
        <v>1</v>
      </c>
      <c r="C255" s="21">
        <v>0</v>
      </c>
      <c r="D255" s="21">
        <v>2020</v>
      </c>
      <c r="E255" s="22" t="s">
        <v>78</v>
      </c>
      <c r="F255" s="130">
        <v>12005.217468710001</v>
      </c>
      <c r="G255" s="130">
        <v>645.28127280000001</v>
      </c>
      <c r="H255" s="130">
        <v>12650.49874151</v>
      </c>
      <c r="I255" s="130">
        <v>6658.2960339300016</v>
      </c>
    </row>
    <row r="256" spans="1:9">
      <c r="A256" s="1">
        <v>43859</v>
      </c>
      <c r="B256" s="21">
        <v>1</v>
      </c>
      <c r="C256" s="21">
        <v>1</v>
      </c>
      <c r="D256" s="21">
        <v>2020</v>
      </c>
      <c r="E256" s="22" t="s">
        <v>78</v>
      </c>
      <c r="F256" s="130">
        <v>11746.086245210003</v>
      </c>
      <c r="G256" s="130">
        <v>674.85310332000006</v>
      </c>
      <c r="H256" s="130">
        <v>12420.939348529997</v>
      </c>
      <c r="I256" s="130">
        <v>6865.7656626999997</v>
      </c>
    </row>
    <row r="257" spans="1:9">
      <c r="A257" s="1">
        <v>43873</v>
      </c>
      <c r="B257" s="21">
        <v>2</v>
      </c>
      <c r="C257" s="21">
        <v>0</v>
      </c>
      <c r="D257" s="21">
        <v>2020</v>
      </c>
      <c r="E257" s="22" t="s">
        <v>78</v>
      </c>
      <c r="F257" s="130">
        <v>12052.293625170005</v>
      </c>
      <c r="G257" s="130">
        <v>764.73806504000004</v>
      </c>
      <c r="H257" s="130">
        <v>12817.031690210002</v>
      </c>
      <c r="I257" s="130">
        <v>6709.3354401200013</v>
      </c>
    </row>
    <row r="258" spans="1:9">
      <c r="A258" s="1">
        <v>43887</v>
      </c>
      <c r="B258" s="21">
        <v>2</v>
      </c>
      <c r="C258" s="21">
        <v>1</v>
      </c>
      <c r="D258" s="21">
        <v>2020</v>
      </c>
      <c r="E258" s="22" t="s">
        <v>78</v>
      </c>
      <c r="F258" s="130">
        <v>11894.773255820002</v>
      </c>
      <c r="G258" s="130">
        <v>778.95822932999999</v>
      </c>
      <c r="H258" s="130">
        <v>12673.73148515</v>
      </c>
      <c r="I258" s="130">
        <v>6687.1009273599993</v>
      </c>
    </row>
    <row r="259" spans="1:9">
      <c r="A259" s="1">
        <v>43901</v>
      </c>
      <c r="B259" s="21">
        <v>3</v>
      </c>
      <c r="C259" s="21">
        <v>0</v>
      </c>
      <c r="D259" s="21">
        <v>2020</v>
      </c>
      <c r="E259" s="22" t="s">
        <v>78</v>
      </c>
      <c r="F259" s="130">
        <v>12384.516187129999</v>
      </c>
      <c r="G259" s="130">
        <v>932.08420835999993</v>
      </c>
      <c r="H259" s="130">
        <v>13316.600395409998</v>
      </c>
      <c r="I259" s="130">
        <v>6672.6795481500003</v>
      </c>
    </row>
    <row r="260" spans="1:9">
      <c r="A260" s="1">
        <v>43915</v>
      </c>
      <c r="B260" s="21">
        <v>3</v>
      </c>
      <c r="C260" s="21">
        <v>1</v>
      </c>
      <c r="D260" s="21">
        <v>2020</v>
      </c>
      <c r="E260" s="22" t="s">
        <v>78</v>
      </c>
      <c r="F260" s="130">
        <v>11927.785001669996</v>
      </c>
      <c r="G260" s="130">
        <v>675.24177658999997</v>
      </c>
      <c r="H260" s="130">
        <v>12603.02677826</v>
      </c>
      <c r="I260" s="130">
        <v>6746.6383425400008</v>
      </c>
    </row>
    <row r="261" spans="1:9">
      <c r="A261" s="1">
        <v>43929</v>
      </c>
      <c r="B261" s="21">
        <v>4</v>
      </c>
      <c r="C261" s="21">
        <v>0</v>
      </c>
      <c r="D261" s="21">
        <v>2020</v>
      </c>
      <c r="E261" s="22" t="s">
        <v>75</v>
      </c>
      <c r="F261" s="130">
        <v>12134.524405359996</v>
      </c>
      <c r="G261" s="130">
        <v>830.23033333000001</v>
      </c>
      <c r="H261" s="130">
        <v>12964.754738689997</v>
      </c>
      <c r="I261" s="130">
        <v>6767.1274487299988</v>
      </c>
    </row>
    <row r="262" spans="1:9">
      <c r="A262" s="1">
        <v>43943</v>
      </c>
      <c r="B262" s="21">
        <v>4</v>
      </c>
      <c r="C262" s="21">
        <v>1</v>
      </c>
      <c r="D262" s="21">
        <v>2020</v>
      </c>
      <c r="E262" s="22" t="s">
        <v>75</v>
      </c>
      <c r="F262" s="130">
        <v>12086.548485810001</v>
      </c>
      <c r="G262" s="130">
        <v>1061.04909602</v>
      </c>
      <c r="H262" s="130">
        <v>13147.597581829998</v>
      </c>
      <c r="I262" s="130">
        <v>6734.5786215099988</v>
      </c>
    </row>
    <row r="263" spans="1:9">
      <c r="A263" s="1">
        <v>43957</v>
      </c>
      <c r="B263" s="21">
        <v>5</v>
      </c>
      <c r="C263" s="21">
        <v>0</v>
      </c>
      <c r="D263" s="21">
        <v>2020</v>
      </c>
      <c r="E263" s="22" t="s">
        <v>75</v>
      </c>
      <c r="F263" s="130">
        <v>12022.24685591</v>
      </c>
      <c r="G263" s="130">
        <v>1113.89455593</v>
      </c>
      <c r="H263" s="130">
        <v>13136.141411839999</v>
      </c>
      <c r="I263" s="130">
        <v>6831.6258759099992</v>
      </c>
    </row>
    <row r="264" spans="1:9">
      <c r="A264" s="1">
        <v>43971</v>
      </c>
      <c r="B264" s="21">
        <v>5</v>
      </c>
      <c r="C264" s="21">
        <v>1</v>
      </c>
      <c r="D264" s="21">
        <v>2020</v>
      </c>
      <c r="E264" s="22" t="s">
        <v>75</v>
      </c>
      <c r="F264" s="130">
        <v>12108.248384889999</v>
      </c>
      <c r="G264" s="130">
        <v>938.30211421999991</v>
      </c>
      <c r="H264" s="130">
        <v>13046.550499109997</v>
      </c>
      <c r="I264" s="130">
        <v>6848.8806691699992</v>
      </c>
    </row>
    <row r="265" spans="1:9">
      <c r="A265" s="1">
        <v>43985</v>
      </c>
      <c r="B265" s="21">
        <v>6</v>
      </c>
      <c r="C265" s="21">
        <v>0</v>
      </c>
      <c r="D265" s="21">
        <v>2020</v>
      </c>
      <c r="E265" s="22" t="s">
        <v>75</v>
      </c>
      <c r="F265" s="130">
        <v>12237.389456380004</v>
      </c>
      <c r="G265" s="130">
        <v>992.98142671999983</v>
      </c>
      <c r="H265" s="130">
        <v>13230.370883100004</v>
      </c>
      <c r="I265" s="130">
        <v>6859.5824722700017</v>
      </c>
    </row>
    <row r="266" spans="1:9">
      <c r="A266" s="1">
        <v>43999</v>
      </c>
      <c r="B266" s="21">
        <v>6</v>
      </c>
      <c r="C266" s="21">
        <v>1</v>
      </c>
      <c r="D266" s="21">
        <v>2020</v>
      </c>
      <c r="E266" s="22" t="s">
        <v>75</v>
      </c>
      <c r="F266" s="130">
        <v>12177.222504849999</v>
      </c>
      <c r="G266" s="130">
        <v>1038.5723124899998</v>
      </c>
      <c r="H266" s="130">
        <v>13215.79481734</v>
      </c>
      <c r="I266" s="130">
        <v>6817.0196281500002</v>
      </c>
    </row>
    <row r="267" spans="1:9">
      <c r="A267" s="23" t="s">
        <v>79</v>
      </c>
    </row>
  </sheetData>
  <pageMargins left="0.7" right="0.7" top="0.75" bottom="0.75" header="0.3" footer="0.3"/>
  <pageSetup orientation="portrait" horizontalDpi="4294967295" verticalDpi="4294967295" r:id="rId1"/>
  <drawing r:id="rId2"/>
</worksheet>
</file>

<file path=xl/worksheets/sheet20.xml><?xml version="1.0" encoding="utf-8"?>
<worksheet xmlns="http://schemas.openxmlformats.org/spreadsheetml/2006/main" xmlns:r="http://schemas.openxmlformats.org/officeDocument/2006/relationships">
  <dimension ref="B1:M30"/>
  <sheetViews>
    <sheetView showGridLines="0" zoomScale="75" zoomScaleNormal="75" workbookViewId="0">
      <selection activeCell="H1" sqref="H1"/>
    </sheetView>
  </sheetViews>
  <sheetFormatPr baseColWidth="10" defaultRowHeight="15"/>
  <cols>
    <col min="4" max="4" width="21.85546875" customWidth="1"/>
    <col min="5" max="5" width="15.5703125" customWidth="1"/>
  </cols>
  <sheetData>
    <row r="1" spans="2:13">
      <c r="B1" s="291" t="s">
        <v>541</v>
      </c>
    </row>
    <row r="2" spans="2:13">
      <c r="B2" s="291" t="s">
        <v>263</v>
      </c>
    </row>
    <row r="3" spans="2:13">
      <c r="C3" s="341"/>
      <c r="D3" s="341"/>
    </row>
    <row r="4" spans="2:13" ht="45">
      <c r="C4" s="349"/>
      <c r="D4" s="293"/>
      <c r="E4" s="353" t="s">
        <v>525</v>
      </c>
      <c r="F4" s="353" t="s">
        <v>525</v>
      </c>
    </row>
    <row r="5" spans="2:13" ht="15" customHeight="1">
      <c r="B5" s="342"/>
      <c r="C5" s="369" t="s">
        <v>526</v>
      </c>
      <c r="D5" s="350" t="s">
        <v>527</v>
      </c>
      <c r="E5" s="351">
        <v>947.94668105999995</v>
      </c>
      <c r="F5" s="370">
        <f>+SUM(E5:E6)</f>
        <v>1997.2145037800001</v>
      </c>
      <c r="L5" s="341"/>
      <c r="M5" s="343"/>
    </row>
    <row r="6" spans="2:13">
      <c r="B6" s="342"/>
      <c r="C6" s="369"/>
      <c r="D6" s="350" t="s">
        <v>528</v>
      </c>
      <c r="E6" s="351">
        <v>1049.2678227200001</v>
      </c>
      <c r="F6" s="370"/>
      <c r="L6" s="341"/>
      <c r="M6" s="343"/>
    </row>
    <row r="7" spans="2:13">
      <c r="B7" s="342"/>
      <c r="C7" s="369" t="s">
        <v>80</v>
      </c>
      <c r="D7" s="352" t="s">
        <v>529</v>
      </c>
      <c r="E7" s="351">
        <v>49.764447240000003</v>
      </c>
      <c r="F7" s="370">
        <f>+SUM(E7:E14)</f>
        <v>3842.0453792499993</v>
      </c>
      <c r="L7" s="344"/>
      <c r="M7" s="343"/>
    </row>
    <row r="8" spans="2:13">
      <c r="B8" s="342"/>
      <c r="C8" s="369"/>
      <c r="D8" s="352" t="s">
        <v>530</v>
      </c>
      <c r="E8" s="351">
        <v>190.13897392999999</v>
      </c>
      <c r="F8" s="371"/>
      <c r="L8" s="344"/>
      <c r="M8" s="343"/>
    </row>
    <row r="9" spans="2:13" ht="24.75">
      <c r="B9" s="342"/>
      <c r="C9" s="369"/>
      <c r="D9" s="352" t="s">
        <v>531</v>
      </c>
      <c r="E9" s="351">
        <v>377.04907430999998</v>
      </c>
      <c r="F9" s="371"/>
      <c r="L9" s="344"/>
      <c r="M9" s="343"/>
    </row>
    <row r="10" spans="2:13">
      <c r="B10" s="342"/>
      <c r="C10" s="369"/>
      <c r="D10" s="352" t="s">
        <v>532</v>
      </c>
      <c r="E10" s="351">
        <v>414</v>
      </c>
      <c r="F10" s="371"/>
      <c r="H10" s="344"/>
      <c r="I10" s="343"/>
      <c r="L10" s="344"/>
      <c r="M10" s="343"/>
    </row>
    <row r="11" spans="2:13">
      <c r="B11" s="342"/>
      <c r="C11" s="369"/>
      <c r="D11" s="352" t="s">
        <v>533</v>
      </c>
      <c r="E11" s="351">
        <v>483.41051203999984</v>
      </c>
      <c r="F11" s="371"/>
      <c r="H11" s="344"/>
      <c r="I11" s="343"/>
      <c r="L11" s="344"/>
      <c r="M11" s="343"/>
    </row>
    <row r="12" spans="2:13">
      <c r="B12" s="342"/>
      <c r="C12" s="369"/>
      <c r="D12" s="352" t="s">
        <v>534</v>
      </c>
      <c r="E12" s="351">
        <v>522.45878976999995</v>
      </c>
      <c r="F12" s="371"/>
      <c r="L12" s="344"/>
      <c r="M12" s="343"/>
    </row>
    <row r="13" spans="2:13">
      <c r="B13" s="342"/>
      <c r="C13" s="369"/>
      <c r="D13" s="352" t="s">
        <v>535</v>
      </c>
      <c r="E13" s="351">
        <v>650.8413314500001</v>
      </c>
      <c r="F13" s="371"/>
      <c r="L13" s="344"/>
      <c r="M13" s="343"/>
    </row>
    <row r="14" spans="2:13" ht="15" customHeight="1">
      <c r="B14" s="342"/>
      <c r="C14" s="369"/>
      <c r="D14" s="352" t="s">
        <v>536</v>
      </c>
      <c r="E14" s="351">
        <v>1154.3822505099995</v>
      </c>
      <c r="F14" s="371"/>
      <c r="L14" s="344"/>
      <c r="M14" s="343"/>
    </row>
    <row r="15" spans="2:13">
      <c r="B15" s="342"/>
      <c r="C15" s="345"/>
      <c r="D15" s="341"/>
      <c r="E15" s="343"/>
      <c r="F15" s="346"/>
    </row>
    <row r="16" spans="2:13">
      <c r="B16" s="368"/>
      <c r="C16" s="341" t="s">
        <v>537</v>
      </c>
      <c r="D16" s="343"/>
      <c r="E16" s="343"/>
      <c r="F16" s="341"/>
      <c r="G16" s="341"/>
    </row>
    <row r="17" spans="2:7">
      <c r="B17" s="368"/>
      <c r="C17" s="341"/>
      <c r="D17" s="343"/>
      <c r="E17" s="343"/>
      <c r="F17" s="341"/>
      <c r="G17" s="347"/>
    </row>
    <row r="18" spans="2:7">
      <c r="F18" s="348"/>
    </row>
    <row r="19" spans="2:7" ht="45">
      <c r="C19" s="349"/>
      <c r="D19" s="293"/>
      <c r="E19" s="353" t="s">
        <v>538</v>
      </c>
      <c r="F19" s="353" t="s">
        <v>538</v>
      </c>
      <c r="G19" s="348"/>
    </row>
    <row r="20" spans="2:7" ht="15" customHeight="1">
      <c r="C20" s="369" t="s">
        <v>526</v>
      </c>
      <c r="D20" s="350" t="s">
        <v>527</v>
      </c>
      <c r="E20" s="351">
        <v>200.86885997000002</v>
      </c>
      <c r="F20" s="370">
        <f>+SUM(E20:E21)</f>
        <v>625.55955032000008</v>
      </c>
    </row>
    <row r="21" spans="2:7">
      <c r="C21" s="369"/>
      <c r="D21" s="350" t="s">
        <v>528</v>
      </c>
      <c r="E21" s="351">
        <v>424.69069035000007</v>
      </c>
      <c r="F21" s="370"/>
    </row>
    <row r="22" spans="2:7">
      <c r="C22" s="369" t="s">
        <v>80</v>
      </c>
      <c r="D22" s="352" t="s">
        <v>529</v>
      </c>
      <c r="E22" s="351">
        <v>1.8809410200000001</v>
      </c>
      <c r="F22" s="370">
        <f>+SUM(E22:E30)</f>
        <v>11196.80512893</v>
      </c>
    </row>
    <row r="23" spans="2:7">
      <c r="C23" s="369"/>
      <c r="D23" s="352" t="s">
        <v>530</v>
      </c>
      <c r="E23" s="351">
        <v>358.74830643000007</v>
      </c>
      <c r="F23" s="371"/>
    </row>
    <row r="24" spans="2:7">
      <c r="C24" s="369"/>
      <c r="D24" s="352" t="s">
        <v>539</v>
      </c>
      <c r="E24" s="351">
        <v>499.69067751999989</v>
      </c>
      <c r="F24" s="371"/>
    </row>
    <row r="25" spans="2:7" ht="27" customHeight="1">
      <c r="C25" s="369"/>
      <c r="D25" s="352" t="s">
        <v>540</v>
      </c>
      <c r="E25" s="351">
        <v>873.30349429000012</v>
      </c>
      <c r="F25" s="371"/>
    </row>
    <row r="26" spans="2:7">
      <c r="C26" s="369"/>
      <c r="D26" s="352" t="s">
        <v>533</v>
      </c>
      <c r="E26" s="351">
        <v>1125.5790179399999</v>
      </c>
      <c r="F26" s="371"/>
    </row>
    <row r="27" spans="2:7">
      <c r="C27" s="369"/>
      <c r="D27" s="352" t="s">
        <v>535</v>
      </c>
      <c r="E27" s="351">
        <v>1366.8415734899997</v>
      </c>
      <c r="F27" s="371"/>
    </row>
    <row r="28" spans="2:7" ht="24.75">
      <c r="C28" s="369"/>
      <c r="D28" s="352" t="s">
        <v>531</v>
      </c>
      <c r="E28" s="351">
        <v>1515.5349087400002</v>
      </c>
      <c r="F28" s="371"/>
    </row>
    <row r="29" spans="2:7">
      <c r="C29" s="369"/>
      <c r="D29" s="352" t="s">
        <v>536</v>
      </c>
      <c r="E29" s="351">
        <v>2533.0765399800002</v>
      </c>
      <c r="F29" s="371"/>
    </row>
    <row r="30" spans="2:7">
      <c r="C30" s="349"/>
      <c r="D30" s="293" t="s">
        <v>534</v>
      </c>
      <c r="E30" s="353">
        <v>2922.1496695199999</v>
      </c>
      <c r="F30" s="353"/>
    </row>
  </sheetData>
  <mergeCells count="9">
    <mergeCell ref="C5:C6"/>
    <mergeCell ref="F5:F6"/>
    <mergeCell ref="C7:C14"/>
    <mergeCell ref="F7:F14"/>
    <mergeCell ref="B16:B17"/>
    <mergeCell ref="C20:C21"/>
    <mergeCell ref="F20:F21"/>
    <mergeCell ref="C22:C29"/>
    <mergeCell ref="F22:F29"/>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dimension ref="A1:I13"/>
  <sheetViews>
    <sheetView showGridLines="0" zoomScale="115" zoomScaleNormal="115" workbookViewId="0">
      <pane xSplit="1" ySplit="4" topLeftCell="B5" activePane="bottomRight" state="frozen"/>
      <selection pane="topRight" activeCell="B1" sqref="B1"/>
      <selection pane="bottomLeft" activeCell="A2" sqref="A2"/>
      <selection pane="bottomRight"/>
    </sheetView>
  </sheetViews>
  <sheetFormatPr baseColWidth="10" defaultColWidth="10.85546875" defaultRowHeight="16.5"/>
  <cols>
    <col min="1" max="16384" width="10.85546875" style="6"/>
  </cols>
  <sheetData>
    <row r="1" spans="1:9">
      <c r="A1" s="134"/>
    </row>
    <row r="2" spans="1:9">
      <c r="A2" s="234" t="s">
        <v>386</v>
      </c>
    </row>
    <row r="3" spans="1:9">
      <c r="A3" s="258" t="s">
        <v>343</v>
      </c>
    </row>
    <row r="4" spans="1:9" ht="27">
      <c r="A4" s="252" t="s">
        <v>71</v>
      </c>
      <c r="B4" s="252" t="s">
        <v>69</v>
      </c>
      <c r="C4" s="252" t="s">
        <v>67</v>
      </c>
      <c r="D4" s="252" t="s">
        <v>68</v>
      </c>
      <c r="E4" s="252" t="s">
        <v>80</v>
      </c>
      <c r="F4" s="252" t="s">
        <v>81</v>
      </c>
      <c r="G4" s="252" t="s">
        <v>82</v>
      </c>
      <c r="H4" s="252" t="s">
        <v>83</v>
      </c>
      <c r="I4" s="253" t="s">
        <v>84</v>
      </c>
    </row>
    <row r="5" spans="1:9">
      <c r="A5" s="24">
        <v>39994</v>
      </c>
      <c r="B5" s="25">
        <v>6</v>
      </c>
      <c r="C5" s="25">
        <v>2009</v>
      </c>
      <c r="D5" s="26" t="s">
        <v>75</v>
      </c>
      <c r="E5" s="27">
        <v>2878.5050000000006</v>
      </c>
      <c r="F5" s="27">
        <v>3753.9949999999994</v>
      </c>
      <c r="G5" s="27">
        <v>6632.5</v>
      </c>
      <c r="H5" s="28">
        <f>+E5/G5</f>
        <v>0.43400000000000011</v>
      </c>
      <c r="I5" s="28"/>
    </row>
    <row r="6" spans="1:9">
      <c r="A6" s="24">
        <v>43817</v>
      </c>
      <c r="B6" s="25">
        <v>12</v>
      </c>
      <c r="C6" s="25">
        <v>2019</v>
      </c>
      <c r="D6" s="26" t="s">
        <v>77</v>
      </c>
      <c r="E6" s="27">
        <v>13458.417292390004</v>
      </c>
      <c r="F6" s="27">
        <v>1832.1593066900002</v>
      </c>
      <c r="G6" s="27">
        <v>15290.576599080003</v>
      </c>
      <c r="H6" s="28">
        <v>0.88017722583462055</v>
      </c>
      <c r="I6" s="28">
        <v>0.6</v>
      </c>
    </row>
    <row r="7" spans="1:9">
      <c r="A7" s="24"/>
      <c r="B7" s="25"/>
      <c r="C7" s="25"/>
      <c r="D7" s="26"/>
      <c r="E7" s="27"/>
      <c r="F7" s="27"/>
      <c r="G7" s="27"/>
      <c r="H7" s="28"/>
      <c r="I7" s="28"/>
    </row>
    <row r="8" spans="1:9">
      <c r="A8" s="24"/>
      <c r="B8" s="25"/>
      <c r="C8" s="25"/>
      <c r="D8" s="26"/>
      <c r="E8" s="27"/>
      <c r="F8" s="27"/>
      <c r="G8" s="27"/>
      <c r="H8" s="28"/>
      <c r="I8" s="28"/>
    </row>
    <row r="9" spans="1:9">
      <c r="A9" s="24"/>
      <c r="B9" s="25"/>
      <c r="C9" s="25"/>
      <c r="D9" s="26"/>
      <c r="E9" s="27"/>
      <c r="F9" s="27"/>
      <c r="G9" s="27"/>
      <c r="H9" s="28"/>
      <c r="I9" s="28"/>
    </row>
    <row r="10" spans="1:9">
      <c r="A10" s="24"/>
      <c r="B10" s="25"/>
      <c r="C10" s="25"/>
      <c r="D10" s="26"/>
      <c r="E10" s="27"/>
      <c r="F10" s="27"/>
      <c r="G10" s="27"/>
      <c r="H10" s="28"/>
      <c r="I10" s="28"/>
    </row>
    <row r="11" spans="1:9">
      <c r="A11" s="24"/>
      <c r="B11" s="25"/>
      <c r="C11" s="25"/>
      <c r="D11" s="26"/>
      <c r="E11" s="27"/>
      <c r="F11" s="27"/>
      <c r="G11" s="27"/>
      <c r="H11" s="28"/>
      <c r="I11" s="28"/>
    </row>
    <row r="12" spans="1:9">
      <c r="A12" s="23" t="s">
        <v>79</v>
      </c>
      <c r="E12" s="194" t="s">
        <v>385</v>
      </c>
    </row>
    <row r="13" spans="1:9">
      <c r="C13" s="16" t="s">
        <v>378</v>
      </c>
    </row>
  </sheetData>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dimension ref="A1:M142"/>
  <sheetViews>
    <sheetView showGridLines="0" workbookViewId="0">
      <pane xSplit="1" ySplit="2" topLeftCell="B128" activePane="bottomRight" state="frozen"/>
      <selection pane="topRight" activeCell="B1" sqref="B1"/>
      <selection pane="bottomLeft" activeCell="A3" sqref="A3"/>
      <selection pane="bottomRight" activeCell="A138" sqref="A138:A142"/>
    </sheetView>
  </sheetViews>
  <sheetFormatPr baseColWidth="10" defaultColWidth="10.85546875" defaultRowHeight="16.5"/>
  <cols>
    <col min="1" max="2" width="10.85546875" style="6"/>
    <col min="3" max="3" width="0" style="6" hidden="1" customWidth="1"/>
    <col min="4" max="4" width="14" style="6" customWidth="1"/>
    <col min="5" max="5" width="14.42578125" style="6" customWidth="1"/>
    <col min="6" max="7" width="10.85546875" style="6"/>
    <col min="8" max="8" width="5.85546875" style="6" bestFit="1" customWidth="1"/>
    <col min="9" max="9" width="10.85546875" style="6"/>
    <col min="10" max="10" width="15.85546875" style="6" customWidth="1"/>
    <col min="11" max="11" width="38" style="6" bestFit="1" customWidth="1"/>
    <col min="12" max="12" width="48.28515625" style="6" bestFit="1" customWidth="1"/>
    <col min="13" max="13" width="6.28515625" style="6" customWidth="1"/>
    <col min="14" max="16384" width="10.85546875" style="6"/>
  </cols>
  <sheetData>
    <row r="1" spans="1:13">
      <c r="A1" s="203"/>
      <c r="B1" s="81"/>
      <c r="C1" s="81"/>
      <c r="D1" s="372" t="s">
        <v>143</v>
      </c>
      <c r="E1" s="372"/>
      <c r="H1"/>
      <c r="J1" s="9" t="s">
        <v>69</v>
      </c>
      <c r="K1" s="6" t="s">
        <v>153</v>
      </c>
    </row>
    <row r="2" spans="1:13" ht="51">
      <c r="A2" s="82" t="s">
        <v>69</v>
      </c>
      <c r="B2" s="82" t="s">
        <v>86</v>
      </c>
      <c r="C2" s="82" t="s">
        <v>85</v>
      </c>
      <c r="D2" s="83" t="s">
        <v>144</v>
      </c>
      <c r="E2" s="83" t="s">
        <v>145</v>
      </c>
      <c r="F2" s="83" t="s">
        <v>27</v>
      </c>
      <c r="H2"/>
    </row>
    <row r="3" spans="1:13">
      <c r="A3" s="81">
        <v>39814</v>
      </c>
      <c r="B3" s="89">
        <f>+YEAR(A3)</f>
        <v>2009</v>
      </c>
      <c r="C3" s="84">
        <f>+MONTH(A3)</f>
        <v>1</v>
      </c>
      <c r="D3" s="85"/>
      <c r="E3" s="85"/>
      <c r="F3" s="86">
        <f>+E3+D3</f>
        <v>0</v>
      </c>
      <c r="H3"/>
      <c r="K3" s="9" t="s">
        <v>87</v>
      </c>
    </row>
    <row r="4" spans="1:13">
      <c r="A4" s="81">
        <v>39845</v>
      </c>
      <c r="B4" s="89">
        <f t="shared" ref="B4:B67" si="0">+YEAR(A4)</f>
        <v>2009</v>
      </c>
      <c r="C4" s="84">
        <f t="shared" ref="C4:C67" si="1">+MONTH(A4)</f>
        <v>2</v>
      </c>
      <c r="D4" s="86">
        <v>416.8388483</v>
      </c>
      <c r="E4" s="85"/>
      <c r="F4" s="86">
        <f t="shared" ref="F4:F67" si="2">+E4+D4</f>
        <v>416.8388483</v>
      </c>
      <c r="H4"/>
      <c r="J4" s="9" t="s">
        <v>223</v>
      </c>
      <c r="K4" s="6" t="s">
        <v>157</v>
      </c>
      <c r="L4" s="6" t="s">
        <v>158</v>
      </c>
      <c r="M4" s="6" t="s">
        <v>146</v>
      </c>
    </row>
    <row r="5" spans="1:13">
      <c r="A5" s="81">
        <v>39873</v>
      </c>
      <c r="B5" s="89">
        <f t="shared" si="0"/>
        <v>2009</v>
      </c>
      <c r="C5" s="84">
        <f t="shared" si="1"/>
        <v>3</v>
      </c>
      <c r="D5" s="86">
        <v>408.20273387999998</v>
      </c>
      <c r="E5" s="85"/>
      <c r="F5" s="86">
        <f t="shared" si="2"/>
        <v>408.20273387999998</v>
      </c>
      <c r="H5"/>
      <c r="J5" s="10">
        <v>2009</v>
      </c>
      <c r="K5" s="87">
        <v>421.62247785</v>
      </c>
      <c r="L5" s="87"/>
      <c r="M5" s="87">
        <v>421.62247785</v>
      </c>
    </row>
    <row r="6" spans="1:13">
      <c r="A6" s="81">
        <v>39904</v>
      </c>
      <c r="B6" s="89">
        <f t="shared" si="0"/>
        <v>2009</v>
      </c>
      <c r="C6" s="84">
        <f t="shared" si="1"/>
        <v>4</v>
      </c>
      <c r="D6" s="86">
        <v>409.32152279000002</v>
      </c>
      <c r="E6" s="85"/>
      <c r="F6" s="86">
        <f t="shared" si="2"/>
        <v>409.32152279000002</v>
      </c>
      <c r="H6"/>
      <c r="J6" s="10">
        <v>2010</v>
      </c>
      <c r="K6" s="87">
        <v>531.37184589999993</v>
      </c>
      <c r="L6" s="87"/>
      <c r="M6" s="87">
        <v>531.37184589999993</v>
      </c>
    </row>
    <row r="7" spans="1:13">
      <c r="A7" s="81">
        <v>39934</v>
      </c>
      <c r="B7" s="89">
        <f t="shared" si="0"/>
        <v>2009</v>
      </c>
      <c r="C7" s="84">
        <f t="shared" si="1"/>
        <v>5</v>
      </c>
      <c r="D7" s="86">
        <v>408.55715866000003</v>
      </c>
      <c r="E7" s="85"/>
      <c r="F7" s="85">
        <f t="shared" si="2"/>
        <v>408.55715866000003</v>
      </c>
      <c r="H7"/>
      <c r="J7" s="10">
        <v>2011</v>
      </c>
      <c r="K7" s="87">
        <v>660.35363495000001</v>
      </c>
      <c r="L7" s="87"/>
      <c r="M7" s="87">
        <v>660.35363495000001</v>
      </c>
    </row>
    <row r="8" spans="1:13">
      <c r="A8" s="81">
        <v>39965</v>
      </c>
      <c r="B8" s="89">
        <f t="shared" si="0"/>
        <v>2009</v>
      </c>
      <c r="C8" s="84">
        <f t="shared" si="1"/>
        <v>6</v>
      </c>
      <c r="D8" s="86">
        <v>408.49680595000001</v>
      </c>
      <c r="E8" s="85"/>
      <c r="F8" s="85">
        <f t="shared" si="2"/>
        <v>408.49680595000001</v>
      </c>
      <c r="H8"/>
      <c r="J8" s="10">
        <v>2012</v>
      </c>
      <c r="K8" s="87">
        <v>1214.1889382300001</v>
      </c>
      <c r="L8" s="87"/>
      <c r="M8" s="87">
        <v>1214.1889382300001</v>
      </c>
    </row>
    <row r="9" spans="1:13">
      <c r="A9" s="81">
        <v>39995</v>
      </c>
      <c r="B9" s="89">
        <f t="shared" si="0"/>
        <v>2009</v>
      </c>
      <c r="C9" s="84">
        <f t="shared" si="1"/>
        <v>7</v>
      </c>
      <c r="D9" s="86">
        <v>408.80749943000001</v>
      </c>
      <c r="E9" s="85"/>
      <c r="F9" s="86">
        <f t="shared" si="2"/>
        <v>408.80749943000001</v>
      </c>
      <c r="H9"/>
      <c r="J9" s="10">
        <v>2013</v>
      </c>
      <c r="K9" s="87">
        <v>1642.7457775999999</v>
      </c>
      <c r="L9" s="87"/>
      <c r="M9" s="87">
        <v>1642.7457775999999</v>
      </c>
    </row>
    <row r="10" spans="1:13">
      <c r="A10" s="81">
        <v>40026</v>
      </c>
      <c r="B10" s="89">
        <f t="shared" si="0"/>
        <v>2009</v>
      </c>
      <c r="C10" s="84">
        <f t="shared" si="1"/>
        <v>8</v>
      </c>
      <c r="D10" s="86">
        <v>405.49180095999998</v>
      </c>
      <c r="E10" s="85"/>
      <c r="F10" s="86">
        <f t="shared" si="2"/>
        <v>405.49180095999998</v>
      </c>
      <c r="H10"/>
      <c r="J10" s="10">
        <v>2014</v>
      </c>
      <c r="K10" s="87">
        <v>2114.92788922</v>
      </c>
      <c r="L10" s="87"/>
      <c r="M10" s="87">
        <v>2114.92788922</v>
      </c>
    </row>
    <row r="11" spans="1:13">
      <c r="A11" s="81">
        <v>40057</v>
      </c>
      <c r="B11" s="89">
        <f t="shared" si="0"/>
        <v>2009</v>
      </c>
      <c r="C11" s="84">
        <f t="shared" si="1"/>
        <v>9</v>
      </c>
      <c r="D11" s="86">
        <v>414.60614457999998</v>
      </c>
      <c r="E11" s="85"/>
      <c r="F11" s="86">
        <f t="shared" si="2"/>
        <v>414.60614457999998</v>
      </c>
      <c r="H11"/>
      <c r="J11" s="10">
        <v>2015</v>
      </c>
      <c r="K11" s="87">
        <v>2233.2556846900002</v>
      </c>
      <c r="L11" s="87"/>
      <c r="M11" s="87">
        <v>2233.2556846900002</v>
      </c>
    </row>
    <row r="12" spans="1:13">
      <c r="A12" s="81">
        <v>40087</v>
      </c>
      <c r="B12" s="89">
        <f t="shared" si="0"/>
        <v>2009</v>
      </c>
      <c r="C12" s="84">
        <f t="shared" si="1"/>
        <v>10</v>
      </c>
      <c r="D12" s="86">
        <v>417.73292105000002</v>
      </c>
      <c r="E12" s="85"/>
      <c r="F12" s="86">
        <f t="shared" si="2"/>
        <v>417.73292105000002</v>
      </c>
      <c r="H12"/>
      <c r="J12" s="10">
        <v>2016</v>
      </c>
      <c r="K12" s="87">
        <v>2390.8842461300001</v>
      </c>
      <c r="L12" s="87"/>
      <c r="M12" s="87">
        <v>2390.8842461300001</v>
      </c>
    </row>
    <row r="13" spans="1:13">
      <c r="A13" s="81">
        <v>40118</v>
      </c>
      <c r="B13" s="89">
        <f t="shared" si="0"/>
        <v>2009</v>
      </c>
      <c r="C13" s="84">
        <f t="shared" si="1"/>
        <v>11</v>
      </c>
      <c r="D13" s="86">
        <v>416.68332522000003</v>
      </c>
      <c r="E13" s="85"/>
      <c r="F13" s="85">
        <f t="shared" si="2"/>
        <v>416.68332522000003</v>
      </c>
      <c r="H13"/>
      <c r="J13" s="10">
        <v>2017</v>
      </c>
      <c r="K13" s="87">
        <v>2517.2191362199997</v>
      </c>
      <c r="L13" s="87">
        <v>107.91648574</v>
      </c>
      <c r="M13" s="87">
        <v>2625.1356219599998</v>
      </c>
    </row>
    <row r="14" spans="1:13">
      <c r="A14" s="81">
        <v>40148</v>
      </c>
      <c r="B14" s="89">
        <f t="shared" si="0"/>
        <v>2009</v>
      </c>
      <c r="C14" s="84">
        <f t="shared" si="1"/>
        <v>12</v>
      </c>
      <c r="D14" s="86">
        <v>421.62247785</v>
      </c>
      <c r="E14" s="85"/>
      <c r="F14" s="85">
        <f t="shared" si="2"/>
        <v>421.62247785</v>
      </c>
      <c r="H14"/>
      <c r="J14" s="10">
        <v>2018</v>
      </c>
      <c r="K14" s="87">
        <v>2645.8256271199998</v>
      </c>
      <c r="L14" s="87">
        <v>161.77959033000002</v>
      </c>
      <c r="M14" s="87">
        <v>2807.6052174500001</v>
      </c>
    </row>
    <row r="15" spans="1:13">
      <c r="A15" s="81">
        <v>40179</v>
      </c>
      <c r="B15" s="89">
        <f t="shared" si="0"/>
        <v>2010</v>
      </c>
      <c r="C15" s="84">
        <f t="shared" si="1"/>
        <v>1</v>
      </c>
      <c r="D15" s="86">
        <v>474.20839845</v>
      </c>
      <c r="E15" s="85"/>
      <c r="F15" s="86">
        <f t="shared" si="2"/>
        <v>474.20839845</v>
      </c>
      <c r="H15"/>
      <c r="J15" s="10">
        <v>2019</v>
      </c>
      <c r="K15" s="87">
        <v>2780.2131018600003</v>
      </c>
      <c r="L15" s="87">
        <v>234.40328015</v>
      </c>
      <c r="M15" s="87">
        <v>3014.6163820100001</v>
      </c>
    </row>
    <row r="16" spans="1:13">
      <c r="A16" s="81">
        <v>40210</v>
      </c>
      <c r="B16" s="89">
        <f t="shared" si="0"/>
        <v>2010</v>
      </c>
      <c r="C16" s="84">
        <f t="shared" si="1"/>
        <v>2</v>
      </c>
      <c r="D16" s="86">
        <v>484.64147930000001</v>
      </c>
      <c r="E16" s="85"/>
      <c r="F16" s="86">
        <f t="shared" si="2"/>
        <v>484.64147930000001</v>
      </c>
      <c r="H16"/>
    </row>
    <row r="17" spans="1:11">
      <c r="A17" s="81">
        <v>40238</v>
      </c>
      <c r="B17" s="89">
        <f t="shared" si="0"/>
        <v>2010</v>
      </c>
      <c r="C17" s="84">
        <f t="shared" si="1"/>
        <v>3</v>
      </c>
      <c r="D17" s="86">
        <v>490.91547047</v>
      </c>
      <c r="E17" s="85"/>
      <c r="F17" s="86">
        <f t="shared" si="2"/>
        <v>490.91547047</v>
      </c>
      <c r="K17" s="194" t="s">
        <v>315</v>
      </c>
    </row>
    <row r="18" spans="1:11">
      <c r="A18" s="81">
        <v>40269</v>
      </c>
      <c r="B18" s="89">
        <f t="shared" si="0"/>
        <v>2010</v>
      </c>
      <c r="C18" s="84">
        <f t="shared" si="1"/>
        <v>4</v>
      </c>
      <c r="D18" s="86">
        <v>495.84706108</v>
      </c>
      <c r="E18" s="85"/>
      <c r="F18" s="86">
        <f t="shared" si="2"/>
        <v>495.84706108</v>
      </c>
      <c r="K18" s="16" t="s">
        <v>263</v>
      </c>
    </row>
    <row r="19" spans="1:11">
      <c r="A19" s="81">
        <v>40299</v>
      </c>
      <c r="B19" s="89">
        <f t="shared" si="0"/>
        <v>2010</v>
      </c>
      <c r="C19" s="84">
        <f t="shared" si="1"/>
        <v>5</v>
      </c>
      <c r="D19" s="86">
        <v>503.82588089999996</v>
      </c>
      <c r="E19" s="85"/>
      <c r="F19" s="85">
        <f t="shared" si="2"/>
        <v>503.82588089999996</v>
      </c>
    </row>
    <row r="20" spans="1:11">
      <c r="A20" s="81">
        <v>40330</v>
      </c>
      <c r="B20" s="89">
        <f t="shared" si="0"/>
        <v>2010</v>
      </c>
      <c r="C20" s="84">
        <f t="shared" si="1"/>
        <v>6</v>
      </c>
      <c r="D20" s="86">
        <v>509.18238070000001</v>
      </c>
      <c r="E20" s="85"/>
      <c r="F20" s="85">
        <f t="shared" si="2"/>
        <v>509.18238070000001</v>
      </c>
    </row>
    <row r="21" spans="1:11">
      <c r="A21" s="81">
        <v>40360</v>
      </c>
      <c r="B21" s="89">
        <f t="shared" si="0"/>
        <v>2010</v>
      </c>
      <c r="C21" s="84">
        <f t="shared" si="1"/>
        <v>7</v>
      </c>
      <c r="D21" s="86">
        <v>513.55956107999998</v>
      </c>
      <c r="E21" s="85"/>
      <c r="F21" s="86">
        <f t="shared" si="2"/>
        <v>513.55956107999998</v>
      </c>
    </row>
    <row r="22" spans="1:11">
      <c r="A22" s="81">
        <v>40391</v>
      </c>
      <c r="B22" s="89">
        <f t="shared" si="0"/>
        <v>2010</v>
      </c>
      <c r="C22" s="84">
        <f t="shared" si="1"/>
        <v>8</v>
      </c>
      <c r="D22" s="86">
        <v>516.98770368999999</v>
      </c>
      <c r="E22" s="85"/>
      <c r="F22" s="86">
        <f t="shared" si="2"/>
        <v>516.98770368999999</v>
      </c>
    </row>
    <row r="23" spans="1:11">
      <c r="A23" s="81">
        <v>40422</v>
      </c>
      <c r="B23" s="89">
        <f t="shared" si="0"/>
        <v>2010</v>
      </c>
      <c r="C23" s="84">
        <f t="shared" si="1"/>
        <v>9</v>
      </c>
      <c r="D23" s="86">
        <v>520.28017921000003</v>
      </c>
      <c r="E23" s="85"/>
      <c r="F23" s="86">
        <f t="shared" si="2"/>
        <v>520.28017921000003</v>
      </c>
    </row>
    <row r="24" spans="1:11">
      <c r="A24" s="81">
        <v>40452</v>
      </c>
      <c r="B24" s="89">
        <f t="shared" si="0"/>
        <v>2010</v>
      </c>
      <c r="C24" s="84">
        <f t="shared" si="1"/>
        <v>10</v>
      </c>
      <c r="D24" s="86">
        <v>524.63615992999996</v>
      </c>
      <c r="E24" s="85"/>
      <c r="F24" s="86">
        <f t="shared" si="2"/>
        <v>524.63615992999996</v>
      </c>
    </row>
    <row r="25" spans="1:11">
      <c r="A25" s="81">
        <v>40483</v>
      </c>
      <c r="B25" s="89">
        <f t="shared" si="0"/>
        <v>2010</v>
      </c>
      <c r="C25" s="84">
        <f t="shared" si="1"/>
        <v>11</v>
      </c>
      <c r="D25" s="86">
        <v>526.91671527999995</v>
      </c>
      <c r="E25" s="85"/>
      <c r="F25" s="85">
        <f t="shared" si="2"/>
        <v>526.91671527999995</v>
      </c>
    </row>
    <row r="26" spans="1:11">
      <c r="A26" s="81">
        <v>40513</v>
      </c>
      <c r="B26" s="89">
        <f t="shared" si="0"/>
        <v>2010</v>
      </c>
      <c r="C26" s="84">
        <f t="shared" si="1"/>
        <v>12</v>
      </c>
      <c r="D26" s="86">
        <v>531.37184589999993</v>
      </c>
      <c r="E26" s="85"/>
      <c r="F26" s="85">
        <f t="shared" si="2"/>
        <v>531.37184589999993</v>
      </c>
    </row>
    <row r="27" spans="1:11">
      <c r="A27" s="81">
        <v>40544</v>
      </c>
      <c r="B27" s="89">
        <f t="shared" si="0"/>
        <v>2011</v>
      </c>
      <c r="C27" s="84">
        <f t="shared" si="1"/>
        <v>1</v>
      </c>
      <c r="D27" s="86">
        <v>593.74504227</v>
      </c>
      <c r="E27" s="85"/>
      <c r="F27" s="86">
        <f t="shared" si="2"/>
        <v>593.74504227</v>
      </c>
    </row>
    <row r="28" spans="1:11">
      <c r="A28" s="81">
        <v>40575</v>
      </c>
      <c r="B28" s="89">
        <f t="shared" si="0"/>
        <v>2011</v>
      </c>
      <c r="C28" s="84">
        <f t="shared" si="1"/>
        <v>2</v>
      </c>
      <c r="D28" s="86">
        <v>594.36797510000008</v>
      </c>
      <c r="E28" s="85"/>
      <c r="F28" s="86">
        <f t="shared" si="2"/>
        <v>594.36797510000008</v>
      </c>
    </row>
    <row r="29" spans="1:11">
      <c r="A29" s="81">
        <v>40603</v>
      </c>
      <c r="B29" s="89">
        <f t="shared" si="0"/>
        <v>2011</v>
      </c>
      <c r="C29" s="84">
        <f t="shared" si="1"/>
        <v>3</v>
      </c>
      <c r="D29" s="86">
        <v>594.22446001000003</v>
      </c>
      <c r="E29" s="85"/>
      <c r="F29" s="86">
        <f t="shared" si="2"/>
        <v>594.22446001000003</v>
      </c>
    </row>
    <row r="30" spans="1:11">
      <c r="A30" s="81">
        <v>40634</v>
      </c>
      <c r="B30" s="89">
        <f t="shared" si="0"/>
        <v>2011</v>
      </c>
      <c r="C30" s="84">
        <f t="shared" si="1"/>
        <v>4</v>
      </c>
      <c r="D30" s="86">
        <v>607.61553987000002</v>
      </c>
      <c r="E30" s="85"/>
      <c r="F30" s="86">
        <f t="shared" si="2"/>
        <v>607.61553987000002</v>
      </c>
    </row>
    <row r="31" spans="1:11">
      <c r="A31" s="81">
        <v>40664</v>
      </c>
      <c r="B31" s="89">
        <f t="shared" si="0"/>
        <v>2011</v>
      </c>
      <c r="C31" s="84">
        <f t="shared" si="1"/>
        <v>5</v>
      </c>
      <c r="D31" s="86">
        <v>623.33773265999992</v>
      </c>
      <c r="E31" s="85"/>
      <c r="F31" s="85">
        <f t="shared" si="2"/>
        <v>623.33773265999992</v>
      </c>
    </row>
    <row r="32" spans="1:11">
      <c r="A32" s="81">
        <v>40695</v>
      </c>
      <c r="B32" s="89">
        <f t="shared" si="0"/>
        <v>2011</v>
      </c>
      <c r="C32" s="84">
        <f t="shared" si="1"/>
        <v>6</v>
      </c>
      <c r="D32" s="86">
        <v>626.72861478999994</v>
      </c>
      <c r="E32" s="85"/>
      <c r="F32" s="85">
        <f t="shared" si="2"/>
        <v>626.72861478999994</v>
      </c>
    </row>
    <row r="33" spans="1:6">
      <c r="A33" s="81">
        <v>40725</v>
      </c>
      <c r="B33" s="89">
        <f t="shared" si="0"/>
        <v>2011</v>
      </c>
      <c r="C33" s="84">
        <f t="shared" si="1"/>
        <v>7</v>
      </c>
      <c r="D33" s="86">
        <v>631.58390097000006</v>
      </c>
      <c r="E33" s="85"/>
      <c r="F33" s="86">
        <f t="shared" si="2"/>
        <v>631.58390097000006</v>
      </c>
    </row>
    <row r="34" spans="1:6">
      <c r="A34" s="81">
        <v>40756</v>
      </c>
      <c r="B34" s="89">
        <f t="shared" si="0"/>
        <v>2011</v>
      </c>
      <c r="C34" s="84">
        <f t="shared" si="1"/>
        <v>8</v>
      </c>
      <c r="D34" s="86">
        <v>637.76348157000007</v>
      </c>
      <c r="E34" s="85"/>
      <c r="F34" s="86">
        <f t="shared" si="2"/>
        <v>637.76348157000007</v>
      </c>
    </row>
    <row r="35" spans="1:6">
      <c r="A35" s="81">
        <v>40787</v>
      </c>
      <c r="B35" s="89">
        <f t="shared" si="0"/>
        <v>2011</v>
      </c>
      <c r="C35" s="84">
        <f t="shared" si="1"/>
        <v>9</v>
      </c>
      <c r="D35" s="86">
        <v>644.11309320999999</v>
      </c>
      <c r="E35" s="85"/>
      <c r="F35" s="86">
        <f t="shared" si="2"/>
        <v>644.11309320999999</v>
      </c>
    </row>
    <row r="36" spans="1:6">
      <c r="A36" s="81">
        <v>40817</v>
      </c>
      <c r="B36" s="89">
        <f t="shared" si="0"/>
        <v>2011</v>
      </c>
      <c r="C36" s="84">
        <f t="shared" si="1"/>
        <v>10</v>
      </c>
      <c r="D36" s="86">
        <v>651.58244427</v>
      </c>
      <c r="E36" s="85"/>
      <c r="F36" s="86">
        <f t="shared" si="2"/>
        <v>651.58244427</v>
      </c>
    </row>
    <row r="37" spans="1:6">
      <c r="A37" s="81">
        <v>40848</v>
      </c>
      <c r="B37" s="89">
        <f t="shared" si="0"/>
        <v>2011</v>
      </c>
      <c r="C37" s="84">
        <f t="shared" si="1"/>
        <v>11</v>
      </c>
      <c r="D37" s="86">
        <v>661.36889336000002</v>
      </c>
      <c r="E37" s="85"/>
      <c r="F37" s="85">
        <f t="shared" si="2"/>
        <v>661.36889336000002</v>
      </c>
    </row>
    <row r="38" spans="1:6">
      <c r="A38" s="81">
        <v>40878</v>
      </c>
      <c r="B38" s="89">
        <f t="shared" si="0"/>
        <v>2011</v>
      </c>
      <c r="C38" s="84">
        <f t="shared" si="1"/>
        <v>12</v>
      </c>
      <c r="D38" s="86">
        <v>660.35363495000001</v>
      </c>
      <c r="E38" s="85"/>
      <c r="F38" s="85">
        <f t="shared" si="2"/>
        <v>660.35363495000001</v>
      </c>
    </row>
    <row r="39" spans="1:6">
      <c r="A39" s="81">
        <v>40909</v>
      </c>
      <c r="B39" s="89">
        <f t="shared" si="0"/>
        <v>2012</v>
      </c>
      <c r="C39" s="84">
        <f t="shared" si="1"/>
        <v>1</v>
      </c>
      <c r="D39" s="86">
        <v>724.46907838000004</v>
      </c>
      <c r="E39" s="85"/>
      <c r="F39" s="86">
        <f t="shared" si="2"/>
        <v>724.46907838000004</v>
      </c>
    </row>
    <row r="40" spans="1:6">
      <c r="A40" s="81">
        <v>40940</v>
      </c>
      <c r="B40" s="89">
        <f t="shared" si="0"/>
        <v>2012</v>
      </c>
      <c r="C40" s="84">
        <f t="shared" si="1"/>
        <v>2</v>
      </c>
      <c r="D40" s="86">
        <v>736.73773955999991</v>
      </c>
      <c r="E40" s="85"/>
      <c r="F40" s="86">
        <f t="shared" si="2"/>
        <v>736.73773955999991</v>
      </c>
    </row>
    <row r="41" spans="1:6">
      <c r="A41" s="81">
        <v>40969</v>
      </c>
      <c r="B41" s="89">
        <f t="shared" si="0"/>
        <v>2012</v>
      </c>
      <c r="C41" s="84">
        <f t="shared" si="1"/>
        <v>3</v>
      </c>
      <c r="D41" s="86">
        <v>744.13805367999998</v>
      </c>
      <c r="E41" s="85"/>
      <c r="F41" s="86">
        <f t="shared" si="2"/>
        <v>744.13805367999998</v>
      </c>
    </row>
    <row r="42" spans="1:6">
      <c r="A42" s="81">
        <v>41000</v>
      </c>
      <c r="B42" s="89">
        <f t="shared" si="0"/>
        <v>2012</v>
      </c>
      <c r="C42" s="84">
        <f t="shared" si="1"/>
        <v>4</v>
      </c>
      <c r="D42" s="86">
        <v>756.83960171000001</v>
      </c>
      <c r="E42" s="85"/>
      <c r="F42" s="86">
        <f t="shared" si="2"/>
        <v>756.83960171000001</v>
      </c>
    </row>
    <row r="43" spans="1:6">
      <c r="A43" s="81">
        <v>41030</v>
      </c>
      <c r="B43" s="89">
        <f t="shared" si="0"/>
        <v>2012</v>
      </c>
      <c r="C43" s="84">
        <f t="shared" si="1"/>
        <v>5</v>
      </c>
      <c r="D43" s="86">
        <v>769.45816755999999</v>
      </c>
      <c r="E43" s="85"/>
      <c r="F43" s="85">
        <f t="shared" si="2"/>
        <v>769.45816755999999</v>
      </c>
    </row>
    <row r="44" spans="1:6">
      <c r="A44" s="81">
        <v>41061</v>
      </c>
      <c r="B44" s="89">
        <f t="shared" si="0"/>
        <v>2012</v>
      </c>
      <c r="C44" s="84">
        <f t="shared" si="1"/>
        <v>6</v>
      </c>
      <c r="D44" s="86">
        <v>770.24427376999995</v>
      </c>
      <c r="E44" s="85"/>
      <c r="F44" s="85">
        <f t="shared" si="2"/>
        <v>770.24427376999995</v>
      </c>
    </row>
    <row r="45" spans="1:6">
      <c r="A45" s="81">
        <v>41091</v>
      </c>
      <c r="B45" s="89">
        <f t="shared" si="0"/>
        <v>2012</v>
      </c>
      <c r="C45" s="84">
        <f t="shared" si="1"/>
        <v>7</v>
      </c>
      <c r="D45" s="86">
        <v>769.22456030000001</v>
      </c>
      <c r="E45" s="85"/>
      <c r="F45" s="86">
        <f t="shared" si="2"/>
        <v>769.22456030000001</v>
      </c>
    </row>
    <row r="46" spans="1:6">
      <c r="A46" s="81">
        <v>41122</v>
      </c>
      <c r="B46" s="89">
        <f t="shared" si="0"/>
        <v>2012</v>
      </c>
      <c r="C46" s="84">
        <f t="shared" si="1"/>
        <v>8</v>
      </c>
      <c r="D46" s="86">
        <v>766.23344632999999</v>
      </c>
      <c r="E46" s="85"/>
      <c r="F46" s="86">
        <f t="shared" si="2"/>
        <v>766.23344632999999</v>
      </c>
    </row>
    <row r="47" spans="1:6">
      <c r="A47" s="81">
        <v>41153</v>
      </c>
      <c r="B47" s="89">
        <f t="shared" si="0"/>
        <v>2012</v>
      </c>
      <c r="C47" s="84">
        <f t="shared" si="1"/>
        <v>9</v>
      </c>
      <c r="D47" s="86">
        <v>764.90432938999993</v>
      </c>
      <c r="E47" s="85"/>
      <c r="F47" s="86">
        <f t="shared" si="2"/>
        <v>764.90432938999993</v>
      </c>
    </row>
    <row r="48" spans="1:6">
      <c r="A48" s="81">
        <v>41183</v>
      </c>
      <c r="B48" s="89">
        <f t="shared" si="0"/>
        <v>2012</v>
      </c>
      <c r="C48" s="84">
        <f t="shared" si="1"/>
        <v>10</v>
      </c>
      <c r="D48" s="86">
        <v>1197.3902267400001</v>
      </c>
      <c r="E48" s="85"/>
      <c r="F48" s="86">
        <f t="shared" si="2"/>
        <v>1197.3902267400001</v>
      </c>
    </row>
    <row r="49" spans="1:6">
      <c r="A49" s="81">
        <v>41214</v>
      </c>
      <c r="B49" s="89">
        <f t="shared" si="0"/>
        <v>2012</v>
      </c>
      <c r="C49" s="84">
        <f t="shared" si="1"/>
        <v>11</v>
      </c>
      <c r="D49" s="86">
        <v>1196.54315449</v>
      </c>
      <c r="E49" s="85"/>
      <c r="F49" s="85">
        <f t="shared" si="2"/>
        <v>1196.54315449</v>
      </c>
    </row>
    <row r="50" spans="1:6">
      <c r="A50" s="81">
        <v>41244</v>
      </c>
      <c r="B50" s="89">
        <f t="shared" si="0"/>
        <v>2012</v>
      </c>
      <c r="C50" s="84">
        <f t="shared" si="1"/>
        <v>12</v>
      </c>
      <c r="D50" s="86">
        <v>1214.1889382300001</v>
      </c>
      <c r="E50" s="85"/>
      <c r="F50" s="85">
        <f t="shared" si="2"/>
        <v>1214.1889382300001</v>
      </c>
    </row>
    <row r="51" spans="1:6">
      <c r="A51" s="81">
        <v>41275</v>
      </c>
      <c r="B51" s="89">
        <f t="shared" si="0"/>
        <v>2013</v>
      </c>
      <c r="C51" s="84">
        <f t="shared" si="1"/>
        <v>1</v>
      </c>
      <c r="D51" s="88">
        <v>1535.14742609</v>
      </c>
      <c r="E51" s="85"/>
      <c r="F51" s="86">
        <f t="shared" si="2"/>
        <v>1535.14742609</v>
      </c>
    </row>
    <row r="52" spans="1:6">
      <c r="A52" s="81">
        <v>41306</v>
      </c>
      <c r="B52" s="89">
        <f t="shared" si="0"/>
        <v>2013</v>
      </c>
      <c r="C52" s="84">
        <f t="shared" si="1"/>
        <v>2</v>
      </c>
      <c r="D52" s="88">
        <v>1550.7652149600001</v>
      </c>
      <c r="E52" s="85"/>
      <c r="F52" s="86">
        <f t="shared" si="2"/>
        <v>1550.7652149600001</v>
      </c>
    </row>
    <row r="53" spans="1:6">
      <c r="A53" s="81">
        <v>41334</v>
      </c>
      <c r="B53" s="89">
        <f t="shared" si="0"/>
        <v>2013</v>
      </c>
      <c r="C53" s="84">
        <f t="shared" si="1"/>
        <v>3</v>
      </c>
      <c r="D53" s="88">
        <v>1545.4290605799999</v>
      </c>
      <c r="E53" s="85"/>
      <c r="F53" s="86">
        <f t="shared" si="2"/>
        <v>1545.4290605799999</v>
      </c>
    </row>
    <row r="54" spans="1:6">
      <c r="A54" s="81">
        <v>41365</v>
      </c>
      <c r="B54" s="89">
        <f t="shared" si="0"/>
        <v>2013</v>
      </c>
      <c r="C54" s="84">
        <f t="shared" si="1"/>
        <v>4</v>
      </c>
      <c r="D54" s="88">
        <v>1564.13258434</v>
      </c>
      <c r="E54" s="85"/>
      <c r="F54" s="86">
        <f t="shared" si="2"/>
        <v>1564.13258434</v>
      </c>
    </row>
    <row r="55" spans="1:6">
      <c r="A55" s="81">
        <v>41395</v>
      </c>
      <c r="B55" s="89">
        <f t="shared" si="0"/>
        <v>2013</v>
      </c>
      <c r="C55" s="84">
        <f t="shared" si="1"/>
        <v>5</v>
      </c>
      <c r="D55" s="88">
        <v>1570.3806640299999</v>
      </c>
      <c r="E55" s="85"/>
      <c r="F55" s="85">
        <f t="shared" si="2"/>
        <v>1570.3806640299999</v>
      </c>
    </row>
    <row r="56" spans="1:6">
      <c r="A56" s="81">
        <v>41426</v>
      </c>
      <c r="B56" s="89">
        <f t="shared" si="0"/>
        <v>2013</v>
      </c>
      <c r="C56" s="84">
        <f t="shared" si="1"/>
        <v>6</v>
      </c>
      <c r="D56" s="88">
        <v>1569.6275986099999</v>
      </c>
      <c r="E56" s="85"/>
      <c r="F56" s="85">
        <f t="shared" si="2"/>
        <v>1569.6275986099999</v>
      </c>
    </row>
    <row r="57" spans="1:6">
      <c r="A57" s="81">
        <v>41456</v>
      </c>
      <c r="B57" s="89">
        <f t="shared" si="0"/>
        <v>2013</v>
      </c>
      <c r="C57" s="84">
        <f t="shared" si="1"/>
        <v>7</v>
      </c>
      <c r="D57" s="88">
        <v>1578.0319554800001</v>
      </c>
      <c r="E57" s="85"/>
      <c r="F57" s="86">
        <f t="shared" si="2"/>
        <v>1578.0319554800001</v>
      </c>
    </row>
    <row r="58" spans="1:6">
      <c r="A58" s="81">
        <v>41487</v>
      </c>
      <c r="B58" s="89">
        <f t="shared" si="0"/>
        <v>2013</v>
      </c>
      <c r="C58" s="84">
        <f t="shared" si="1"/>
        <v>8</v>
      </c>
      <c r="D58" s="88">
        <v>1585.5654089000002</v>
      </c>
      <c r="E58" s="85"/>
      <c r="F58" s="86">
        <f t="shared" si="2"/>
        <v>1585.5654089000002</v>
      </c>
    </row>
    <row r="59" spans="1:6">
      <c r="A59" s="81">
        <v>41518</v>
      </c>
      <c r="B59" s="89">
        <f t="shared" si="0"/>
        <v>2013</v>
      </c>
      <c r="C59" s="84">
        <f t="shared" si="1"/>
        <v>9</v>
      </c>
      <c r="D59" s="88">
        <v>1595.8786714</v>
      </c>
      <c r="E59" s="85"/>
      <c r="F59" s="86">
        <f t="shared" si="2"/>
        <v>1595.8786714</v>
      </c>
    </row>
    <row r="60" spans="1:6">
      <c r="A60" s="81">
        <v>41548</v>
      </c>
      <c r="B60" s="89">
        <f t="shared" si="0"/>
        <v>2013</v>
      </c>
      <c r="C60" s="84">
        <f t="shared" si="1"/>
        <v>10</v>
      </c>
      <c r="D60" s="88">
        <v>1605.7370471099998</v>
      </c>
      <c r="E60" s="85"/>
      <c r="F60" s="86">
        <f t="shared" si="2"/>
        <v>1605.7370471099998</v>
      </c>
    </row>
    <row r="61" spans="1:6">
      <c r="A61" s="81">
        <v>41579</v>
      </c>
      <c r="B61" s="89">
        <f t="shared" si="0"/>
        <v>2013</v>
      </c>
      <c r="C61" s="84">
        <f t="shared" si="1"/>
        <v>11</v>
      </c>
      <c r="D61" s="88">
        <v>1609.55246302</v>
      </c>
      <c r="E61" s="85"/>
      <c r="F61" s="85">
        <f t="shared" si="2"/>
        <v>1609.55246302</v>
      </c>
    </row>
    <row r="62" spans="1:6">
      <c r="A62" s="81">
        <v>41609</v>
      </c>
      <c r="B62" s="89">
        <f t="shared" si="0"/>
        <v>2013</v>
      </c>
      <c r="C62" s="84">
        <f t="shared" si="1"/>
        <v>12</v>
      </c>
      <c r="D62" s="88">
        <v>1642.7457775999999</v>
      </c>
      <c r="E62" s="85"/>
      <c r="F62" s="85">
        <f t="shared" si="2"/>
        <v>1642.7457775999999</v>
      </c>
    </row>
    <row r="63" spans="1:6">
      <c r="A63" s="81">
        <v>41640</v>
      </c>
      <c r="B63" s="89">
        <f t="shared" si="0"/>
        <v>2014</v>
      </c>
      <c r="C63" s="84">
        <f t="shared" si="1"/>
        <v>1</v>
      </c>
      <c r="D63" s="88">
        <v>2036.3101276500001</v>
      </c>
      <c r="E63" s="85"/>
      <c r="F63" s="86">
        <f t="shared" si="2"/>
        <v>2036.3101276500001</v>
      </c>
    </row>
    <row r="64" spans="1:6">
      <c r="A64" s="81">
        <v>41671</v>
      </c>
      <c r="B64" s="89">
        <f t="shared" si="0"/>
        <v>2014</v>
      </c>
      <c r="C64" s="84">
        <f t="shared" si="1"/>
        <v>2</v>
      </c>
      <c r="D64" s="88">
        <v>2045.61943195</v>
      </c>
      <c r="E64" s="85"/>
      <c r="F64" s="86">
        <f t="shared" si="2"/>
        <v>2045.61943195</v>
      </c>
    </row>
    <row r="65" spans="1:6">
      <c r="A65" s="81">
        <v>41699</v>
      </c>
      <c r="B65" s="89">
        <f t="shared" si="0"/>
        <v>2014</v>
      </c>
      <c r="C65" s="84">
        <f t="shared" si="1"/>
        <v>3</v>
      </c>
      <c r="D65" s="88">
        <v>2031.7799864799999</v>
      </c>
      <c r="E65" s="85"/>
      <c r="F65" s="86">
        <f t="shared" si="2"/>
        <v>2031.7799864799999</v>
      </c>
    </row>
    <row r="66" spans="1:6">
      <c r="A66" s="81">
        <v>41730</v>
      </c>
      <c r="B66" s="89">
        <f t="shared" si="0"/>
        <v>2014</v>
      </c>
      <c r="C66" s="84">
        <f t="shared" si="1"/>
        <v>4</v>
      </c>
      <c r="D66" s="88">
        <v>2041.85634736</v>
      </c>
      <c r="E66" s="85"/>
      <c r="F66" s="86">
        <f t="shared" si="2"/>
        <v>2041.85634736</v>
      </c>
    </row>
    <row r="67" spans="1:6">
      <c r="A67" s="81">
        <v>41760</v>
      </c>
      <c r="B67" s="89">
        <f t="shared" si="0"/>
        <v>2014</v>
      </c>
      <c r="C67" s="84">
        <f t="shared" si="1"/>
        <v>5</v>
      </c>
      <c r="D67" s="88">
        <v>2054.3312614400002</v>
      </c>
      <c r="E67" s="85"/>
      <c r="F67" s="85">
        <f t="shared" si="2"/>
        <v>2054.3312614400002</v>
      </c>
    </row>
    <row r="68" spans="1:6">
      <c r="A68" s="81">
        <v>41791</v>
      </c>
      <c r="B68" s="89">
        <f t="shared" ref="B68:B131" si="3">+YEAR(A68)</f>
        <v>2014</v>
      </c>
      <c r="C68" s="84">
        <f t="shared" ref="C68:C131" si="4">+MONTH(A68)</f>
        <v>6</v>
      </c>
      <c r="D68" s="88">
        <v>2051.3030719799999</v>
      </c>
      <c r="E68" s="85"/>
      <c r="F68" s="85">
        <f t="shared" ref="F68:F131" si="5">+E68+D68</f>
        <v>2051.3030719799999</v>
      </c>
    </row>
    <row r="69" spans="1:6">
      <c r="A69" s="81">
        <v>41821</v>
      </c>
      <c r="B69" s="89">
        <f t="shared" si="3"/>
        <v>2014</v>
      </c>
      <c r="C69" s="84">
        <f t="shared" si="4"/>
        <v>7</v>
      </c>
      <c r="D69" s="88">
        <v>2068.4856493100001</v>
      </c>
      <c r="E69" s="85"/>
      <c r="F69" s="86">
        <f t="shared" si="5"/>
        <v>2068.4856493100001</v>
      </c>
    </row>
    <row r="70" spans="1:6">
      <c r="A70" s="81">
        <v>41852</v>
      </c>
      <c r="B70" s="89">
        <f t="shared" si="3"/>
        <v>2014</v>
      </c>
      <c r="C70" s="84">
        <f t="shared" si="4"/>
        <v>8</v>
      </c>
      <c r="D70" s="88">
        <v>2082.93597946</v>
      </c>
      <c r="E70" s="85"/>
      <c r="F70" s="86">
        <f t="shared" si="5"/>
        <v>2082.93597946</v>
      </c>
    </row>
    <row r="71" spans="1:6">
      <c r="A71" s="81">
        <v>41883</v>
      </c>
      <c r="B71" s="89">
        <f t="shared" si="3"/>
        <v>2014</v>
      </c>
      <c r="C71" s="84">
        <f t="shared" si="4"/>
        <v>9</v>
      </c>
      <c r="D71" s="88">
        <v>2099.0225179399999</v>
      </c>
      <c r="E71" s="85"/>
      <c r="F71" s="86">
        <f t="shared" si="5"/>
        <v>2099.0225179399999</v>
      </c>
    </row>
    <row r="72" spans="1:6">
      <c r="A72" s="81">
        <v>41913</v>
      </c>
      <c r="B72" s="89">
        <f t="shared" si="3"/>
        <v>2014</v>
      </c>
      <c r="C72" s="84">
        <f t="shared" si="4"/>
        <v>10</v>
      </c>
      <c r="D72" s="88">
        <v>2101.4286744400001</v>
      </c>
      <c r="E72" s="85"/>
      <c r="F72" s="86">
        <f t="shared" si="5"/>
        <v>2101.4286744400001</v>
      </c>
    </row>
    <row r="73" spans="1:6">
      <c r="A73" s="81">
        <v>41944</v>
      </c>
      <c r="B73" s="89">
        <f t="shared" si="3"/>
        <v>2014</v>
      </c>
      <c r="C73" s="84">
        <f t="shared" si="4"/>
        <v>11</v>
      </c>
      <c r="D73" s="88">
        <v>2097.0339562300001</v>
      </c>
      <c r="E73" s="85"/>
      <c r="F73" s="85">
        <f t="shared" si="5"/>
        <v>2097.0339562300001</v>
      </c>
    </row>
    <row r="74" spans="1:6">
      <c r="A74" s="81">
        <v>41974</v>
      </c>
      <c r="B74" s="89">
        <f t="shared" si="3"/>
        <v>2014</v>
      </c>
      <c r="C74" s="84">
        <f t="shared" si="4"/>
        <v>12</v>
      </c>
      <c r="D74" s="88">
        <v>2114.92788922</v>
      </c>
      <c r="E74" s="85"/>
      <c r="F74" s="85">
        <f t="shared" si="5"/>
        <v>2114.92788922</v>
      </c>
    </row>
    <row r="75" spans="1:6">
      <c r="A75" s="81">
        <v>42005</v>
      </c>
      <c r="B75" s="89">
        <f t="shared" si="3"/>
        <v>2015</v>
      </c>
      <c r="C75" s="84">
        <f t="shared" si="4"/>
        <v>1</v>
      </c>
      <c r="D75" s="88">
        <v>2509.0012653000003</v>
      </c>
      <c r="E75" s="85"/>
      <c r="F75" s="86">
        <f t="shared" si="5"/>
        <v>2509.0012653000003</v>
      </c>
    </row>
    <row r="76" spans="1:6">
      <c r="A76" s="81">
        <v>42036</v>
      </c>
      <c r="B76" s="89">
        <f t="shared" si="3"/>
        <v>2015</v>
      </c>
      <c r="C76" s="84">
        <f t="shared" si="4"/>
        <v>2</v>
      </c>
      <c r="D76" s="88">
        <v>2505.27631299</v>
      </c>
      <c r="E76" s="85"/>
      <c r="F76" s="86">
        <f t="shared" si="5"/>
        <v>2505.27631299</v>
      </c>
    </row>
    <row r="77" spans="1:6">
      <c r="A77" s="81">
        <v>42064</v>
      </c>
      <c r="B77" s="89">
        <f t="shared" si="3"/>
        <v>2015</v>
      </c>
      <c r="C77" s="84">
        <f t="shared" si="4"/>
        <v>3</v>
      </c>
      <c r="D77" s="88">
        <v>2467.3046843299999</v>
      </c>
      <c r="E77" s="85"/>
      <c r="F77" s="86">
        <f t="shared" si="5"/>
        <v>2467.3046843299999</v>
      </c>
    </row>
    <row r="78" spans="1:6">
      <c r="A78" s="81">
        <v>42095</v>
      </c>
      <c r="B78" s="89">
        <f t="shared" si="3"/>
        <v>2015</v>
      </c>
      <c r="C78" s="84">
        <f t="shared" si="4"/>
        <v>4</v>
      </c>
      <c r="D78" s="88">
        <v>2446.08419022</v>
      </c>
      <c r="E78" s="85"/>
      <c r="F78" s="86">
        <f t="shared" si="5"/>
        <v>2446.08419022</v>
      </c>
    </row>
    <row r="79" spans="1:6">
      <c r="A79" s="81">
        <v>42125</v>
      </c>
      <c r="B79" s="89">
        <f t="shared" si="3"/>
        <v>2015</v>
      </c>
      <c r="C79" s="84">
        <f t="shared" si="4"/>
        <v>5</v>
      </c>
      <c r="D79" s="88">
        <v>2450.1575868499999</v>
      </c>
      <c r="E79" s="85"/>
      <c r="F79" s="85">
        <f t="shared" si="5"/>
        <v>2450.1575868499999</v>
      </c>
    </row>
    <row r="80" spans="1:6">
      <c r="A80" s="81">
        <v>42156</v>
      </c>
      <c r="B80" s="89">
        <f t="shared" si="3"/>
        <v>2015</v>
      </c>
      <c r="C80" s="84">
        <f t="shared" si="4"/>
        <v>6</v>
      </c>
      <c r="D80" s="88">
        <v>2391.9145135700001</v>
      </c>
      <c r="E80" s="85"/>
      <c r="F80" s="85">
        <f t="shared" si="5"/>
        <v>2391.9145135700001</v>
      </c>
    </row>
    <row r="81" spans="1:6">
      <c r="A81" s="81">
        <v>42186</v>
      </c>
      <c r="B81" s="89">
        <f t="shared" si="3"/>
        <v>2015</v>
      </c>
      <c r="C81" s="84">
        <f t="shared" si="4"/>
        <v>7</v>
      </c>
      <c r="D81" s="88">
        <v>2362.8325588299999</v>
      </c>
      <c r="E81" s="85"/>
      <c r="F81" s="86">
        <f t="shared" si="5"/>
        <v>2362.8325588299999</v>
      </c>
    </row>
    <row r="82" spans="1:6">
      <c r="A82" s="81">
        <v>42217</v>
      </c>
      <c r="B82" s="89">
        <f t="shared" si="3"/>
        <v>2015</v>
      </c>
      <c r="C82" s="84">
        <f t="shared" si="4"/>
        <v>8</v>
      </c>
      <c r="D82" s="88">
        <v>2336.5841216100002</v>
      </c>
      <c r="E82" s="85"/>
      <c r="F82" s="86">
        <f t="shared" si="5"/>
        <v>2336.5841216100002</v>
      </c>
    </row>
    <row r="83" spans="1:6">
      <c r="A83" s="81">
        <v>42248</v>
      </c>
      <c r="B83" s="89">
        <f t="shared" si="3"/>
        <v>2015</v>
      </c>
      <c r="C83" s="84">
        <f t="shared" si="4"/>
        <v>9</v>
      </c>
      <c r="D83" s="88">
        <v>2311.2893493899996</v>
      </c>
      <c r="E83" s="85"/>
      <c r="F83" s="86">
        <f t="shared" si="5"/>
        <v>2311.2893493899996</v>
      </c>
    </row>
    <row r="84" spans="1:6">
      <c r="A84" s="81">
        <v>42278</v>
      </c>
      <c r="B84" s="89">
        <f t="shared" si="3"/>
        <v>2015</v>
      </c>
      <c r="C84" s="84">
        <f t="shared" si="4"/>
        <v>10</v>
      </c>
      <c r="D84" s="88">
        <v>2270.5033367300002</v>
      </c>
      <c r="E84" s="85"/>
      <c r="F84" s="86">
        <f t="shared" si="5"/>
        <v>2270.5033367300002</v>
      </c>
    </row>
    <row r="85" spans="1:6">
      <c r="A85" s="81">
        <v>42309</v>
      </c>
      <c r="B85" s="89">
        <f t="shared" si="3"/>
        <v>2015</v>
      </c>
      <c r="C85" s="84">
        <f t="shared" si="4"/>
        <v>11</v>
      </c>
      <c r="D85" s="88">
        <v>2240.9412491900002</v>
      </c>
      <c r="E85" s="85"/>
      <c r="F85" s="85">
        <f t="shared" si="5"/>
        <v>2240.9412491900002</v>
      </c>
    </row>
    <row r="86" spans="1:6">
      <c r="A86" s="81">
        <v>42339</v>
      </c>
      <c r="B86" s="89">
        <f t="shared" si="3"/>
        <v>2015</v>
      </c>
      <c r="C86" s="84">
        <f t="shared" si="4"/>
        <v>12</v>
      </c>
      <c r="D86" s="88">
        <v>2233.2556846900002</v>
      </c>
      <c r="E86" s="85"/>
      <c r="F86" s="85">
        <f t="shared" si="5"/>
        <v>2233.2556846900002</v>
      </c>
    </row>
    <row r="87" spans="1:6">
      <c r="A87" s="81">
        <v>42370</v>
      </c>
      <c r="B87" s="89">
        <f t="shared" si="3"/>
        <v>2016</v>
      </c>
      <c r="C87" s="84">
        <f t="shared" si="4"/>
        <v>1</v>
      </c>
      <c r="D87" s="88">
        <v>2238.1382092800004</v>
      </c>
      <c r="E87" s="85"/>
      <c r="F87" s="86">
        <f t="shared" si="5"/>
        <v>2238.1382092800004</v>
      </c>
    </row>
    <row r="88" spans="1:6">
      <c r="A88" s="81">
        <v>42401</v>
      </c>
      <c r="B88" s="89">
        <f t="shared" si="3"/>
        <v>2016</v>
      </c>
      <c r="C88" s="84">
        <f t="shared" si="4"/>
        <v>2</v>
      </c>
      <c r="D88" s="88">
        <v>2234.538935</v>
      </c>
      <c r="E88" s="85"/>
      <c r="F88" s="86">
        <f t="shared" si="5"/>
        <v>2234.538935</v>
      </c>
    </row>
    <row r="89" spans="1:6">
      <c r="A89" s="81">
        <v>42430</v>
      </c>
      <c r="B89" s="89">
        <f t="shared" si="3"/>
        <v>2016</v>
      </c>
      <c r="C89" s="84">
        <f t="shared" si="4"/>
        <v>3</v>
      </c>
      <c r="D89" s="88">
        <v>2269.7239558400001</v>
      </c>
      <c r="E89" s="85"/>
      <c r="F89" s="86">
        <f t="shared" si="5"/>
        <v>2269.7239558400001</v>
      </c>
    </row>
    <row r="90" spans="1:6">
      <c r="A90" s="81">
        <v>42461</v>
      </c>
      <c r="B90" s="89">
        <f t="shared" si="3"/>
        <v>2016</v>
      </c>
      <c r="C90" s="84">
        <f t="shared" si="4"/>
        <v>4</v>
      </c>
      <c r="D90" s="88">
        <v>2291.6111083699998</v>
      </c>
      <c r="E90" s="85"/>
      <c r="F90" s="86">
        <f t="shared" si="5"/>
        <v>2291.6111083699998</v>
      </c>
    </row>
    <row r="91" spans="1:6">
      <c r="A91" s="81">
        <v>42491</v>
      </c>
      <c r="B91" s="89">
        <f t="shared" si="3"/>
        <v>2016</v>
      </c>
      <c r="C91" s="84">
        <f t="shared" si="4"/>
        <v>5</v>
      </c>
      <c r="D91" s="88">
        <v>2326.05742925</v>
      </c>
      <c r="E91" s="85"/>
      <c r="F91" s="85">
        <f t="shared" si="5"/>
        <v>2326.05742925</v>
      </c>
    </row>
    <row r="92" spans="1:6">
      <c r="A92" s="81">
        <v>42522</v>
      </c>
      <c r="B92" s="89">
        <f t="shared" si="3"/>
        <v>2016</v>
      </c>
      <c r="C92" s="84">
        <f t="shared" si="4"/>
        <v>6</v>
      </c>
      <c r="D92" s="88">
        <v>2308.9351782799999</v>
      </c>
      <c r="E92" s="85"/>
      <c r="F92" s="85">
        <f t="shared" si="5"/>
        <v>2308.9351782799999</v>
      </c>
    </row>
    <row r="93" spans="1:6">
      <c r="A93" s="81">
        <v>42552</v>
      </c>
      <c r="B93" s="89">
        <f t="shared" si="3"/>
        <v>2016</v>
      </c>
      <c r="C93" s="84">
        <f t="shared" si="4"/>
        <v>7</v>
      </c>
      <c r="D93" s="88">
        <v>2312.1996828299998</v>
      </c>
      <c r="E93" s="85"/>
      <c r="F93" s="86">
        <f t="shared" si="5"/>
        <v>2312.1996828299998</v>
      </c>
    </row>
    <row r="94" spans="1:6">
      <c r="A94" s="81">
        <v>42583</v>
      </c>
      <c r="B94" s="89">
        <f t="shared" si="3"/>
        <v>2016</v>
      </c>
      <c r="C94" s="84">
        <f t="shared" si="4"/>
        <v>8</v>
      </c>
      <c r="D94" s="88">
        <v>2328.8514827499998</v>
      </c>
      <c r="E94" s="85"/>
      <c r="F94" s="86">
        <f t="shared" si="5"/>
        <v>2328.8514827499998</v>
      </c>
    </row>
    <row r="95" spans="1:6">
      <c r="A95" s="81">
        <v>42614</v>
      </c>
      <c r="B95" s="89">
        <f t="shared" si="3"/>
        <v>2016</v>
      </c>
      <c r="C95" s="84">
        <f t="shared" si="4"/>
        <v>9</v>
      </c>
      <c r="D95" s="88">
        <v>2359.6679376099996</v>
      </c>
      <c r="E95" s="85"/>
      <c r="F95" s="86">
        <f t="shared" si="5"/>
        <v>2359.6679376099996</v>
      </c>
    </row>
    <row r="96" spans="1:6">
      <c r="A96" s="81">
        <v>42644</v>
      </c>
      <c r="B96" s="89">
        <f t="shared" si="3"/>
        <v>2016</v>
      </c>
      <c r="C96" s="84">
        <f t="shared" si="4"/>
        <v>10</v>
      </c>
      <c r="D96" s="88">
        <v>2349.5971739400002</v>
      </c>
      <c r="E96" s="85"/>
      <c r="F96" s="86">
        <f t="shared" si="5"/>
        <v>2349.5971739400002</v>
      </c>
    </row>
    <row r="97" spans="1:6">
      <c r="A97" s="81">
        <v>42675</v>
      </c>
      <c r="B97" s="89">
        <f t="shared" si="3"/>
        <v>2016</v>
      </c>
      <c r="C97" s="84">
        <f t="shared" si="4"/>
        <v>11</v>
      </c>
      <c r="D97" s="88">
        <v>2390.3517867399996</v>
      </c>
      <c r="E97" s="85"/>
      <c r="F97" s="85">
        <f t="shared" si="5"/>
        <v>2390.3517867399996</v>
      </c>
    </row>
    <row r="98" spans="1:6">
      <c r="A98" s="81">
        <v>42705</v>
      </c>
      <c r="B98" s="89">
        <f t="shared" si="3"/>
        <v>2016</v>
      </c>
      <c r="C98" s="84">
        <f t="shared" si="4"/>
        <v>12</v>
      </c>
      <c r="D98" s="88">
        <v>2390.8842461300001</v>
      </c>
      <c r="E98" s="85"/>
      <c r="F98" s="85">
        <f t="shared" si="5"/>
        <v>2390.8842461300001</v>
      </c>
    </row>
    <row r="99" spans="1:6">
      <c r="A99" s="81">
        <v>42736</v>
      </c>
      <c r="B99" s="89">
        <f t="shared" si="3"/>
        <v>2017</v>
      </c>
      <c r="C99" s="84">
        <f t="shared" si="4"/>
        <v>1</v>
      </c>
      <c r="D99" s="88">
        <v>2452.6584925799998</v>
      </c>
      <c r="E99" s="86">
        <v>93.795736120000001</v>
      </c>
      <c r="F99" s="86">
        <f t="shared" si="5"/>
        <v>2546.4542286999999</v>
      </c>
    </row>
    <row r="100" spans="1:6">
      <c r="A100" s="81">
        <v>42767</v>
      </c>
      <c r="B100" s="89">
        <f t="shared" si="3"/>
        <v>2017</v>
      </c>
      <c r="C100" s="84">
        <f t="shared" si="4"/>
        <v>2</v>
      </c>
      <c r="D100" s="88">
        <v>2452.6584925799998</v>
      </c>
      <c r="E100" s="86">
        <v>93.795736120000001</v>
      </c>
      <c r="F100" s="86">
        <f t="shared" si="5"/>
        <v>2546.4542286999999</v>
      </c>
    </row>
    <row r="101" spans="1:6">
      <c r="A101" s="81">
        <v>42795</v>
      </c>
      <c r="B101" s="89">
        <f t="shared" si="3"/>
        <v>2017</v>
      </c>
      <c r="C101" s="84">
        <f t="shared" si="4"/>
        <v>3</v>
      </c>
      <c r="D101" s="88">
        <v>2490.6999892800004</v>
      </c>
      <c r="E101" s="86">
        <v>96.685230610000005</v>
      </c>
      <c r="F101" s="86">
        <f t="shared" si="5"/>
        <v>2587.3852198900004</v>
      </c>
    </row>
    <row r="102" spans="1:6">
      <c r="A102" s="81">
        <v>42826</v>
      </c>
      <c r="B102" s="89">
        <f t="shared" si="3"/>
        <v>2017</v>
      </c>
      <c r="C102" s="84">
        <f t="shared" si="4"/>
        <v>4</v>
      </c>
      <c r="D102" s="88">
        <v>2511.81371386</v>
      </c>
      <c r="E102" s="86">
        <v>97.797379819999989</v>
      </c>
      <c r="F102" s="86">
        <f t="shared" si="5"/>
        <v>2609.6110936800001</v>
      </c>
    </row>
    <row r="103" spans="1:6">
      <c r="A103" s="81">
        <v>42856</v>
      </c>
      <c r="B103" s="89">
        <f t="shared" si="3"/>
        <v>2017</v>
      </c>
      <c r="C103" s="84">
        <f t="shared" si="4"/>
        <v>5</v>
      </c>
      <c r="D103" s="88">
        <v>2536.7190152399999</v>
      </c>
      <c r="E103" s="86">
        <v>99.480679299999991</v>
      </c>
      <c r="F103" s="85">
        <f t="shared" si="5"/>
        <v>2636.1996945399997</v>
      </c>
    </row>
    <row r="104" spans="1:6">
      <c r="A104" s="81">
        <v>42887</v>
      </c>
      <c r="B104" s="89">
        <f t="shared" si="3"/>
        <v>2017</v>
      </c>
      <c r="C104" s="84">
        <f t="shared" si="4"/>
        <v>6</v>
      </c>
      <c r="D104" s="88">
        <v>2498.2560263200003</v>
      </c>
      <c r="E104" s="86">
        <v>101.14331326</v>
      </c>
      <c r="F104" s="85">
        <f t="shared" si="5"/>
        <v>2599.3993395800003</v>
      </c>
    </row>
    <row r="105" spans="1:6">
      <c r="A105" s="81">
        <v>42917</v>
      </c>
      <c r="B105" s="89">
        <f t="shared" si="3"/>
        <v>2017</v>
      </c>
      <c r="C105" s="84">
        <f t="shared" si="4"/>
        <v>7</v>
      </c>
      <c r="D105" s="88">
        <v>2504.8671460300002</v>
      </c>
      <c r="E105" s="86">
        <v>102.3671523</v>
      </c>
      <c r="F105" s="86">
        <f t="shared" si="5"/>
        <v>2607.23429833</v>
      </c>
    </row>
    <row r="106" spans="1:6">
      <c r="A106" s="81">
        <v>42948</v>
      </c>
      <c r="B106" s="89">
        <f t="shared" si="3"/>
        <v>2017</v>
      </c>
      <c r="C106" s="84">
        <f t="shared" si="4"/>
        <v>8</v>
      </c>
      <c r="D106" s="88">
        <v>2506.07264553</v>
      </c>
      <c r="E106" s="86">
        <v>103.63207375</v>
      </c>
      <c r="F106" s="86">
        <f t="shared" si="5"/>
        <v>2609.7047192800001</v>
      </c>
    </row>
    <row r="107" spans="1:6">
      <c r="A107" s="81">
        <v>42979</v>
      </c>
      <c r="B107" s="89">
        <f t="shared" si="3"/>
        <v>2017</v>
      </c>
      <c r="C107" s="84">
        <f t="shared" si="4"/>
        <v>9</v>
      </c>
      <c r="D107" s="88">
        <v>2490.7245628999999</v>
      </c>
      <c r="E107" s="86">
        <v>104.37175793</v>
      </c>
      <c r="F107" s="86">
        <f t="shared" si="5"/>
        <v>2595.09632083</v>
      </c>
    </row>
    <row r="108" spans="1:6">
      <c r="A108" s="81">
        <v>43009</v>
      </c>
      <c r="B108" s="89">
        <f t="shared" si="3"/>
        <v>2017</v>
      </c>
      <c r="C108" s="84">
        <f t="shared" si="4"/>
        <v>10</v>
      </c>
      <c r="D108" s="88">
        <v>2479.3329874999999</v>
      </c>
      <c r="E108" s="86">
        <v>105.25193059999999</v>
      </c>
      <c r="F108" s="86">
        <f t="shared" si="5"/>
        <v>2584.5849180999999</v>
      </c>
    </row>
    <row r="109" spans="1:6">
      <c r="A109" s="81">
        <v>43040</v>
      </c>
      <c r="B109" s="89">
        <f t="shared" si="3"/>
        <v>2017</v>
      </c>
      <c r="C109" s="84">
        <f t="shared" si="4"/>
        <v>11</v>
      </c>
      <c r="D109" s="88">
        <v>2475.90820072</v>
      </c>
      <c r="E109" s="86">
        <v>106.03868996</v>
      </c>
      <c r="F109" s="85">
        <f t="shared" si="5"/>
        <v>2581.9468906799998</v>
      </c>
    </row>
    <row r="110" spans="1:6">
      <c r="A110" s="81">
        <v>43070</v>
      </c>
      <c r="B110" s="89">
        <f t="shared" si="3"/>
        <v>2017</v>
      </c>
      <c r="C110" s="84">
        <f t="shared" si="4"/>
        <v>12</v>
      </c>
      <c r="D110" s="88">
        <v>2517.2191362199997</v>
      </c>
      <c r="E110" s="86">
        <v>107.91648574</v>
      </c>
      <c r="F110" s="85">
        <f t="shared" si="5"/>
        <v>2625.1356219599998</v>
      </c>
    </row>
    <row r="111" spans="1:6">
      <c r="A111" s="81">
        <v>43101</v>
      </c>
      <c r="B111" s="89">
        <f t="shared" si="3"/>
        <v>2018</v>
      </c>
      <c r="C111" s="84">
        <f t="shared" si="4"/>
        <v>1</v>
      </c>
      <c r="D111" s="88">
        <v>2588.7140908299998</v>
      </c>
      <c r="E111" s="86">
        <v>140.89925152000001</v>
      </c>
      <c r="F111" s="86">
        <f t="shared" si="5"/>
        <v>2729.6133423499996</v>
      </c>
    </row>
    <row r="112" spans="1:6">
      <c r="A112" s="81">
        <v>43132</v>
      </c>
      <c r="B112" s="89">
        <f t="shared" si="3"/>
        <v>2018</v>
      </c>
      <c r="C112" s="84">
        <f t="shared" si="4"/>
        <v>2</v>
      </c>
      <c r="D112" s="88">
        <v>2608.8789749400003</v>
      </c>
      <c r="E112" s="86">
        <v>142.12964662000002</v>
      </c>
      <c r="F112" s="86">
        <f t="shared" si="5"/>
        <v>2751.0086215600004</v>
      </c>
    </row>
    <row r="113" spans="1:6">
      <c r="A113" s="81">
        <v>43160</v>
      </c>
      <c r="B113" s="89">
        <f t="shared" si="3"/>
        <v>2018</v>
      </c>
      <c r="C113" s="84">
        <f t="shared" si="4"/>
        <v>3</v>
      </c>
      <c r="D113" s="88">
        <v>2602.7959818099998</v>
      </c>
      <c r="E113" s="86">
        <v>143.56607596000001</v>
      </c>
      <c r="F113" s="86">
        <f t="shared" si="5"/>
        <v>2746.3620577699999</v>
      </c>
    </row>
    <row r="114" spans="1:6">
      <c r="A114" s="81">
        <v>43191</v>
      </c>
      <c r="B114" s="89">
        <f t="shared" si="3"/>
        <v>2018</v>
      </c>
      <c r="C114" s="84">
        <f t="shared" si="4"/>
        <v>4</v>
      </c>
      <c r="D114" s="88">
        <v>2643.5723568499998</v>
      </c>
      <c r="E114" s="86">
        <v>145.72986319999998</v>
      </c>
      <c r="F114" s="86">
        <f t="shared" si="5"/>
        <v>2789.30222005</v>
      </c>
    </row>
    <row r="115" spans="1:6">
      <c r="A115" s="81">
        <v>43221</v>
      </c>
      <c r="B115" s="89">
        <f t="shared" si="3"/>
        <v>2018</v>
      </c>
      <c r="C115" s="84">
        <f t="shared" si="4"/>
        <v>5</v>
      </c>
      <c r="D115" s="88">
        <v>2645.4805931799997</v>
      </c>
      <c r="E115" s="86">
        <v>147.48002538</v>
      </c>
      <c r="F115" s="85">
        <f t="shared" si="5"/>
        <v>2792.9606185599996</v>
      </c>
    </row>
    <row r="116" spans="1:6">
      <c r="A116" s="81">
        <v>43252</v>
      </c>
      <c r="B116" s="89">
        <f t="shared" si="3"/>
        <v>2018</v>
      </c>
      <c r="C116" s="84">
        <f t="shared" si="4"/>
        <v>6</v>
      </c>
      <c r="D116" s="88">
        <v>2606.7824111999998</v>
      </c>
      <c r="E116" s="86">
        <v>149.34869987000002</v>
      </c>
      <c r="F116" s="85">
        <f t="shared" si="5"/>
        <v>2756.1311110699999</v>
      </c>
    </row>
    <row r="117" spans="1:6">
      <c r="A117" s="81">
        <v>43282</v>
      </c>
      <c r="B117" s="89">
        <f t="shared" si="3"/>
        <v>2018</v>
      </c>
      <c r="C117" s="84">
        <f t="shared" si="4"/>
        <v>7</v>
      </c>
      <c r="D117" s="88">
        <v>2602.06577582</v>
      </c>
      <c r="E117" s="86">
        <v>151.16348465999999</v>
      </c>
      <c r="F117" s="86">
        <f t="shared" si="5"/>
        <v>2753.22926048</v>
      </c>
    </row>
    <row r="118" spans="1:6">
      <c r="A118" s="81">
        <v>43313</v>
      </c>
      <c r="B118" s="89">
        <f t="shared" si="3"/>
        <v>2018</v>
      </c>
      <c r="C118" s="84">
        <f t="shared" si="4"/>
        <v>8</v>
      </c>
      <c r="D118" s="88">
        <v>2610.8779498700001</v>
      </c>
      <c r="E118" s="86">
        <v>152.36196874999999</v>
      </c>
      <c r="F118" s="86">
        <f t="shared" si="5"/>
        <v>2763.23991862</v>
      </c>
    </row>
    <row r="119" spans="1:6">
      <c r="A119" s="81">
        <v>43344</v>
      </c>
      <c r="B119" s="89">
        <f t="shared" si="3"/>
        <v>2018</v>
      </c>
      <c r="C119" s="84">
        <f t="shared" si="4"/>
        <v>9</v>
      </c>
      <c r="D119" s="88">
        <v>2622.1638825499999</v>
      </c>
      <c r="E119" s="86">
        <v>155.01914234</v>
      </c>
      <c r="F119" s="86">
        <f t="shared" si="5"/>
        <v>2777.1830248900001</v>
      </c>
    </row>
    <row r="120" spans="1:6">
      <c r="A120" s="81">
        <v>43374</v>
      </c>
      <c r="B120" s="89">
        <f t="shared" si="3"/>
        <v>2018</v>
      </c>
      <c r="C120" s="84">
        <f t="shared" si="4"/>
        <v>10</v>
      </c>
      <c r="D120" s="88">
        <v>2621.3068578517455</v>
      </c>
      <c r="E120" s="86">
        <v>159.24633603715003</v>
      </c>
      <c r="F120" s="86">
        <f t="shared" si="5"/>
        <v>2780.5531938888953</v>
      </c>
    </row>
    <row r="121" spans="1:6">
      <c r="A121" s="81">
        <v>43405</v>
      </c>
      <c r="B121" s="89">
        <f t="shared" si="3"/>
        <v>2018</v>
      </c>
      <c r="C121" s="84">
        <f t="shared" si="4"/>
        <v>11</v>
      </c>
      <c r="D121" s="88">
        <v>2589.5009200700001</v>
      </c>
      <c r="E121" s="86">
        <v>159.25808130999999</v>
      </c>
      <c r="F121" s="85">
        <f t="shared" si="5"/>
        <v>2748.75900138</v>
      </c>
    </row>
    <row r="122" spans="1:6">
      <c r="A122" s="81">
        <v>43435</v>
      </c>
      <c r="B122" s="89">
        <f t="shared" si="3"/>
        <v>2018</v>
      </c>
      <c r="C122" s="84">
        <f t="shared" si="4"/>
        <v>12</v>
      </c>
      <c r="D122" s="88">
        <v>2645.8256271199998</v>
      </c>
      <c r="E122" s="86">
        <v>161.77959033000002</v>
      </c>
      <c r="F122" s="85">
        <f t="shared" si="5"/>
        <v>2807.6052174500001</v>
      </c>
    </row>
    <row r="123" spans="1:6">
      <c r="A123" s="81">
        <v>43466</v>
      </c>
      <c r="B123" s="89">
        <f t="shared" si="3"/>
        <v>2019</v>
      </c>
      <c r="C123" s="84">
        <f t="shared" si="4"/>
        <v>1</v>
      </c>
      <c r="D123" s="88">
        <v>2693.3813953200001</v>
      </c>
      <c r="E123" s="86">
        <v>200.88694719999998</v>
      </c>
      <c r="F123" s="86">
        <f t="shared" si="5"/>
        <v>2894.2683425200003</v>
      </c>
    </row>
    <row r="124" spans="1:6">
      <c r="A124" s="81">
        <v>43497</v>
      </c>
      <c r="B124" s="89">
        <f t="shared" si="3"/>
        <v>2019</v>
      </c>
      <c r="C124" s="84">
        <f t="shared" si="4"/>
        <v>2</v>
      </c>
      <c r="D124" s="88">
        <v>2688.6845850300006</v>
      </c>
      <c r="E124" s="86">
        <v>203.02335548000002</v>
      </c>
      <c r="F124" s="86">
        <f t="shared" si="5"/>
        <v>2891.7079405100008</v>
      </c>
    </row>
    <row r="125" spans="1:6">
      <c r="A125" s="81">
        <v>43525</v>
      </c>
      <c r="B125" s="89">
        <f t="shared" si="3"/>
        <v>2019</v>
      </c>
      <c r="C125" s="84">
        <f t="shared" si="4"/>
        <v>3</v>
      </c>
      <c r="D125" s="88">
        <v>2694.6664179999998</v>
      </c>
      <c r="E125" s="86">
        <v>204.61387306999998</v>
      </c>
      <c r="F125" s="86">
        <f t="shared" si="5"/>
        <v>2899.2802910699997</v>
      </c>
    </row>
    <row r="126" spans="1:6">
      <c r="A126" s="81">
        <v>43556</v>
      </c>
      <c r="B126" s="89">
        <f t="shared" si="3"/>
        <v>2019</v>
      </c>
      <c r="C126" s="84">
        <f t="shared" si="4"/>
        <v>4</v>
      </c>
      <c r="D126" s="88">
        <v>2733.9224799799999</v>
      </c>
      <c r="E126" s="86">
        <v>205.82768901</v>
      </c>
      <c r="F126" s="86">
        <f t="shared" si="5"/>
        <v>2939.75016899</v>
      </c>
    </row>
    <row r="127" spans="1:6">
      <c r="A127" s="81">
        <v>43586</v>
      </c>
      <c r="B127" s="89">
        <f t="shared" si="3"/>
        <v>2019</v>
      </c>
      <c r="C127" s="84">
        <f t="shared" si="4"/>
        <v>5</v>
      </c>
      <c r="D127" s="88">
        <v>2771.5496253699998</v>
      </c>
      <c r="E127" s="86">
        <v>207.77431637000001</v>
      </c>
      <c r="F127" s="85">
        <f t="shared" si="5"/>
        <v>2979.32394174</v>
      </c>
    </row>
    <row r="128" spans="1:6">
      <c r="A128" s="81">
        <v>43617</v>
      </c>
      <c r="B128" s="89">
        <f t="shared" si="3"/>
        <v>2019</v>
      </c>
      <c r="C128" s="84">
        <f t="shared" si="4"/>
        <v>6</v>
      </c>
      <c r="D128" s="88">
        <v>2745.5549035399999</v>
      </c>
      <c r="E128" s="86">
        <v>209.62430466000001</v>
      </c>
      <c r="F128" s="85">
        <f t="shared" si="5"/>
        <v>2955.1792082000002</v>
      </c>
    </row>
    <row r="129" spans="1:6">
      <c r="A129" s="81">
        <v>43647</v>
      </c>
      <c r="B129" s="89">
        <f t="shared" si="3"/>
        <v>2019</v>
      </c>
      <c r="C129" s="84">
        <f t="shared" si="4"/>
        <v>7</v>
      </c>
      <c r="D129" s="88">
        <v>2749.1773622800001</v>
      </c>
      <c r="E129" s="86">
        <v>212.29182925999999</v>
      </c>
      <c r="F129" s="86">
        <f t="shared" si="5"/>
        <v>2961.4691915399999</v>
      </c>
    </row>
    <row r="130" spans="1:6">
      <c r="A130" s="81">
        <v>43678</v>
      </c>
      <c r="B130" s="89">
        <f t="shared" si="3"/>
        <v>2019</v>
      </c>
      <c r="C130" s="84">
        <f t="shared" si="4"/>
        <v>8</v>
      </c>
      <c r="D130" s="88">
        <v>2755.53757193</v>
      </c>
      <c r="E130" s="86">
        <v>214.22180578999999</v>
      </c>
      <c r="F130" s="86">
        <f t="shared" si="5"/>
        <v>2969.75937772</v>
      </c>
    </row>
    <row r="131" spans="1:6">
      <c r="A131" s="81">
        <v>43709</v>
      </c>
      <c r="B131" s="89">
        <f t="shared" si="3"/>
        <v>2019</v>
      </c>
      <c r="C131" s="84">
        <f t="shared" si="4"/>
        <v>9</v>
      </c>
      <c r="D131" s="88">
        <v>2775.8113732600004</v>
      </c>
      <c r="E131" s="86">
        <v>217.71420312000001</v>
      </c>
      <c r="F131" s="86">
        <f t="shared" si="5"/>
        <v>2993.5255763800005</v>
      </c>
    </row>
    <row r="132" spans="1:6">
      <c r="A132" s="81">
        <v>43739</v>
      </c>
      <c r="B132" s="89">
        <f t="shared" ref="B132:B134" si="6">+YEAR(A132)</f>
        <v>2019</v>
      </c>
      <c r="C132" s="84">
        <f t="shared" ref="C132:C134" si="7">+MONTH(A132)</f>
        <v>10</v>
      </c>
      <c r="D132" s="88">
        <v>2779.34709914</v>
      </c>
      <c r="E132" s="86">
        <v>221.58164712000001</v>
      </c>
      <c r="F132" s="86">
        <f t="shared" ref="F132:F134" si="8">+E132+D132</f>
        <v>3000.92874626</v>
      </c>
    </row>
    <row r="133" spans="1:6">
      <c r="A133" s="81">
        <v>43770</v>
      </c>
      <c r="B133" s="89">
        <f t="shared" si="6"/>
        <v>2019</v>
      </c>
      <c r="C133" s="84">
        <f t="shared" si="7"/>
        <v>11</v>
      </c>
      <c r="D133" s="88">
        <v>2775.1296112300001</v>
      </c>
      <c r="E133" s="86">
        <v>223.37877900000001</v>
      </c>
      <c r="F133" s="85">
        <f t="shared" si="8"/>
        <v>2998.5083902300003</v>
      </c>
    </row>
    <row r="134" spans="1:6">
      <c r="A134" s="81">
        <v>43800</v>
      </c>
      <c r="B134" s="89">
        <f t="shared" si="6"/>
        <v>2019</v>
      </c>
      <c r="C134" s="84">
        <f t="shared" si="7"/>
        <v>12</v>
      </c>
      <c r="D134" s="88">
        <v>2780.2131018600003</v>
      </c>
      <c r="E134" s="86">
        <v>234.40328015</v>
      </c>
      <c r="F134" s="85">
        <f t="shared" si="8"/>
        <v>3014.6163820100001</v>
      </c>
    </row>
    <row r="136" spans="1:6">
      <c r="A136" s="6" t="s">
        <v>374</v>
      </c>
    </row>
    <row r="138" spans="1:6">
      <c r="A138" s="6" t="s">
        <v>467</v>
      </c>
    </row>
    <row r="139" spans="1:6">
      <c r="A139" s="6" t="s">
        <v>468</v>
      </c>
    </row>
    <row r="140" spans="1:6">
      <c r="A140" s="6" t="s">
        <v>469</v>
      </c>
    </row>
    <row r="141" spans="1:6">
      <c r="A141" s="14" t="s">
        <v>470</v>
      </c>
    </row>
    <row r="142" spans="1:6">
      <c r="A142" s="6" t="s">
        <v>471</v>
      </c>
    </row>
  </sheetData>
  <mergeCells count="1">
    <mergeCell ref="D1:E1"/>
  </mergeCells>
  <hyperlinks>
    <hyperlink ref="E130" r:id="rId2" display="callto:214,221,805.79"/>
  </hyperlinks>
  <pageMargins left="0.7" right="0.7" top="0.75" bottom="0.75" header="0.3" footer="0.3"/>
  <pageSetup orientation="portrait" horizontalDpi="4294967295" verticalDpi="4294967295" r:id="rId3"/>
  <drawing r:id="rId4"/>
</worksheet>
</file>

<file path=xl/worksheets/sheet23.xml><?xml version="1.0" encoding="utf-8"?>
<worksheet xmlns="http://schemas.openxmlformats.org/spreadsheetml/2006/main" xmlns:r="http://schemas.openxmlformats.org/officeDocument/2006/relationships">
  <dimension ref="A1:Q13331"/>
  <sheetViews>
    <sheetView showGridLines="0" workbookViewId="0"/>
  </sheetViews>
  <sheetFormatPr baseColWidth="10" defaultColWidth="11.42578125" defaultRowHeight="12.75"/>
  <cols>
    <col min="1" max="1" width="3.42578125" style="141" customWidth="1"/>
    <col min="2" max="2" width="4.28515625" style="139" customWidth="1"/>
    <col min="3" max="3" width="5.28515625" style="139" customWidth="1"/>
    <col min="4" max="4" width="6.140625" style="139" customWidth="1"/>
    <col min="5" max="5" width="32.85546875" style="139" customWidth="1"/>
    <col min="6" max="6" width="9.7109375" style="162" bestFit="1" customWidth="1"/>
    <col min="7" max="9" width="9.7109375" style="140" bestFit="1" customWidth="1"/>
    <col min="10" max="10" width="9.28515625" style="140" bestFit="1" customWidth="1"/>
    <col min="11" max="12" width="8.7109375" style="141" bestFit="1" customWidth="1"/>
    <col min="13" max="13" width="9.28515625" style="141" bestFit="1" customWidth="1"/>
    <col min="14" max="15" width="9.140625" style="141" bestFit="1" customWidth="1"/>
    <col min="16" max="18" width="8.85546875" style="141" bestFit="1" customWidth="1"/>
    <col min="19" max="24" width="9.7109375" style="141" bestFit="1" customWidth="1"/>
    <col min="25" max="16384" width="11.42578125" style="141"/>
  </cols>
  <sheetData>
    <row r="1" spans="1:10" ht="15.75">
      <c r="A1" s="134"/>
      <c r="E1" s="16" t="s">
        <v>317</v>
      </c>
      <c r="F1" s="139"/>
    </row>
    <row r="2" spans="1:10" ht="15.75">
      <c r="E2" s="198" t="s">
        <v>318</v>
      </c>
      <c r="F2" s="139"/>
    </row>
    <row r="3" spans="1:10">
      <c r="B3" s="373" t="s">
        <v>316</v>
      </c>
      <c r="C3" s="374"/>
      <c r="D3" s="374"/>
      <c r="E3" s="374"/>
      <c r="F3" s="374"/>
      <c r="G3" s="374"/>
      <c r="H3" s="374"/>
      <c r="I3" s="375"/>
      <c r="J3" s="141"/>
    </row>
    <row r="4" spans="1:10">
      <c r="B4" s="376" t="s">
        <v>230</v>
      </c>
      <c r="C4" s="377"/>
      <c r="D4" s="377"/>
      <c r="E4" s="377"/>
      <c r="F4" s="377"/>
      <c r="G4" s="377"/>
      <c r="H4" s="377"/>
      <c r="I4" s="378"/>
      <c r="J4" s="141"/>
    </row>
    <row r="5" spans="1:10">
      <c r="B5" s="379" t="s">
        <v>231</v>
      </c>
      <c r="C5" s="380"/>
      <c r="D5" s="380"/>
      <c r="E5" s="380"/>
      <c r="F5" s="380"/>
      <c r="G5" s="380"/>
      <c r="H5" s="380"/>
      <c r="I5" s="381"/>
      <c r="J5" s="141"/>
    </row>
    <row r="6" spans="1:10" ht="11.25" customHeight="1">
      <c r="B6" s="382" t="s">
        <v>232</v>
      </c>
      <c r="C6" s="383"/>
      <c r="D6" s="383"/>
      <c r="E6" s="384"/>
      <c r="F6" s="388" t="s">
        <v>233</v>
      </c>
      <c r="G6" s="389"/>
      <c r="H6" s="389"/>
      <c r="I6" s="390"/>
      <c r="J6" s="141"/>
    </row>
    <row r="7" spans="1:10">
      <c r="B7" s="385"/>
      <c r="C7" s="386"/>
      <c r="D7" s="386"/>
      <c r="E7" s="387"/>
      <c r="F7" s="196" t="s">
        <v>234</v>
      </c>
      <c r="G7" s="197" t="s">
        <v>235</v>
      </c>
      <c r="H7" s="197" t="s">
        <v>236</v>
      </c>
      <c r="I7" s="197" t="s">
        <v>237</v>
      </c>
      <c r="J7" s="141"/>
    </row>
    <row r="8" spans="1:10">
      <c r="B8" s="142"/>
      <c r="F8" s="143"/>
      <c r="G8" s="144"/>
      <c r="H8" s="144"/>
      <c r="I8" s="144"/>
      <c r="J8" s="141"/>
    </row>
    <row r="9" spans="1:10" s="148" customFormat="1">
      <c r="B9" s="145" t="s">
        <v>238</v>
      </c>
      <c r="C9" s="146"/>
      <c r="D9" s="146"/>
      <c r="E9" s="146"/>
      <c r="F9" s="147">
        <v>1247</v>
      </c>
      <c r="G9" s="147">
        <v>1351</v>
      </c>
      <c r="H9" s="147">
        <v>1578.8392506</v>
      </c>
      <c r="I9" s="147">
        <v>1401.63</v>
      </c>
    </row>
    <row r="10" spans="1:10">
      <c r="B10" s="142"/>
      <c r="C10" s="149" t="s">
        <v>239</v>
      </c>
      <c r="F10" s="150">
        <v>167</v>
      </c>
      <c r="G10" s="151">
        <v>167</v>
      </c>
      <c r="H10" s="151">
        <v>162.75</v>
      </c>
      <c r="I10" s="151">
        <v>166.44</v>
      </c>
      <c r="J10" s="141"/>
    </row>
    <row r="11" spans="1:10">
      <c r="B11" s="142"/>
      <c r="C11" s="149" t="s">
        <v>240</v>
      </c>
      <c r="F11" s="150">
        <v>0.8</v>
      </c>
      <c r="G11" s="151">
        <v>0.1</v>
      </c>
      <c r="H11" s="151">
        <v>0.4</v>
      </c>
      <c r="I11" s="151">
        <v>0.78</v>
      </c>
      <c r="J11" s="141"/>
    </row>
    <row r="12" spans="1:10">
      <c r="B12" s="142"/>
      <c r="C12" s="149" t="s">
        <v>241</v>
      </c>
      <c r="F12" s="150">
        <v>10</v>
      </c>
      <c r="G12" s="151">
        <v>10</v>
      </c>
      <c r="H12" s="151">
        <v>10</v>
      </c>
      <c r="I12" s="151">
        <v>10</v>
      </c>
      <c r="J12" s="141"/>
    </row>
    <row r="13" spans="1:10">
      <c r="B13" s="142"/>
      <c r="C13" s="149" t="s">
        <v>242</v>
      </c>
      <c r="F13" s="150">
        <v>841</v>
      </c>
      <c r="G13" s="151">
        <v>954</v>
      </c>
      <c r="H13" s="151">
        <v>1178.83</v>
      </c>
      <c r="I13" s="151">
        <v>990.27</v>
      </c>
      <c r="J13" s="141"/>
    </row>
    <row r="14" spans="1:10">
      <c r="B14" s="142"/>
      <c r="C14" s="149" t="s">
        <v>243</v>
      </c>
      <c r="F14" s="150">
        <v>9.1999999999999993</v>
      </c>
      <c r="G14" s="151">
        <v>1.9</v>
      </c>
      <c r="H14" s="151">
        <v>1.8592506000000002</v>
      </c>
      <c r="I14" s="151">
        <v>1.88</v>
      </c>
      <c r="J14" s="141"/>
    </row>
    <row r="15" spans="1:10">
      <c r="B15" s="142"/>
      <c r="C15" s="149" t="s">
        <v>244</v>
      </c>
      <c r="F15" s="150"/>
      <c r="G15" s="151"/>
      <c r="H15" s="151"/>
      <c r="I15" s="151"/>
      <c r="J15" s="141"/>
    </row>
    <row r="16" spans="1:10">
      <c r="B16" s="142"/>
      <c r="C16" s="149" t="s">
        <v>245</v>
      </c>
      <c r="F16" s="150">
        <v>23</v>
      </c>
      <c r="G16" s="151">
        <v>22</v>
      </c>
      <c r="H16" s="151">
        <v>24</v>
      </c>
      <c r="I16" s="151">
        <v>23</v>
      </c>
      <c r="J16" s="141"/>
    </row>
    <row r="17" spans="2:17">
      <c r="B17" s="142"/>
      <c r="C17" s="149" t="s">
        <v>246</v>
      </c>
      <c r="F17" s="150"/>
      <c r="G17" s="151"/>
      <c r="H17" s="151"/>
      <c r="I17" s="151"/>
      <c r="J17" s="141"/>
    </row>
    <row r="18" spans="2:17">
      <c r="B18" s="142"/>
      <c r="C18" s="149" t="s">
        <v>247</v>
      </c>
      <c r="F18" s="150">
        <v>196</v>
      </c>
      <c r="G18" s="151">
        <v>196</v>
      </c>
      <c r="H18" s="151">
        <v>201</v>
      </c>
      <c r="I18" s="151">
        <v>209.26</v>
      </c>
      <c r="J18" s="141"/>
    </row>
    <row r="19" spans="2:17">
      <c r="B19" s="142"/>
      <c r="F19" s="152"/>
      <c r="G19" s="153"/>
      <c r="H19" s="153"/>
      <c r="I19" s="153"/>
      <c r="J19" s="141"/>
    </row>
    <row r="20" spans="2:17" s="148" customFormat="1">
      <c r="B20" s="145" t="s">
        <v>248</v>
      </c>
      <c r="C20" s="146"/>
      <c r="D20" s="146"/>
      <c r="E20" s="146"/>
      <c r="F20" s="154">
        <v>69</v>
      </c>
      <c r="G20" s="154">
        <v>55</v>
      </c>
      <c r="H20" s="154">
        <v>305</v>
      </c>
      <c r="I20" s="154">
        <v>125.79</v>
      </c>
    </row>
    <row r="21" spans="2:17">
      <c r="B21" s="142"/>
      <c r="C21" s="149" t="s">
        <v>249</v>
      </c>
      <c r="F21" s="150">
        <v>1</v>
      </c>
      <c r="G21" s="151">
        <v>1</v>
      </c>
      <c r="H21" s="151">
        <v>275</v>
      </c>
      <c r="I21" s="151">
        <v>111.76</v>
      </c>
      <c r="J21" s="141"/>
    </row>
    <row r="22" spans="2:17">
      <c r="B22" s="142"/>
      <c r="C22" s="149" t="s">
        <v>243</v>
      </c>
      <c r="F22" s="150">
        <v>19</v>
      </c>
      <c r="G22" s="151">
        <v>19</v>
      </c>
      <c r="H22" s="151">
        <v>11</v>
      </c>
      <c r="I22" s="151">
        <v>12.03</v>
      </c>
      <c r="J22" s="141"/>
    </row>
    <row r="23" spans="2:17">
      <c r="B23" s="142"/>
      <c r="C23" s="149" t="s">
        <v>250</v>
      </c>
      <c r="F23" s="150">
        <v>2</v>
      </c>
      <c r="G23" s="151">
        <v>2</v>
      </c>
      <c r="H23" s="151">
        <v>2</v>
      </c>
      <c r="I23" s="151">
        <v>2</v>
      </c>
      <c r="J23" s="141"/>
    </row>
    <row r="24" spans="2:17">
      <c r="B24" s="142"/>
      <c r="C24" s="149" t="s">
        <v>251</v>
      </c>
      <c r="F24" s="150">
        <v>47</v>
      </c>
      <c r="G24" s="151">
        <v>33</v>
      </c>
      <c r="H24" s="151">
        <v>17</v>
      </c>
      <c r="I24" s="151">
        <v>0</v>
      </c>
      <c r="J24" s="141"/>
    </row>
    <row r="25" spans="2:17">
      <c r="B25" s="142"/>
      <c r="F25" s="155"/>
      <c r="G25" s="155"/>
      <c r="H25" s="155"/>
      <c r="I25" s="155"/>
      <c r="J25" s="141"/>
    </row>
    <row r="26" spans="2:17">
      <c r="B26" s="156" t="s">
        <v>252</v>
      </c>
      <c r="F26" s="147">
        <v>1178</v>
      </c>
      <c r="G26" s="147">
        <v>1296</v>
      </c>
      <c r="H26" s="147">
        <v>1273.8392506</v>
      </c>
      <c r="I26" s="147">
        <v>1275.8399999999999</v>
      </c>
      <c r="J26" s="141"/>
      <c r="L26" s="139"/>
      <c r="M26" s="140"/>
      <c r="N26" s="140"/>
      <c r="O26" s="140"/>
      <c r="P26" s="140"/>
      <c r="Q26" s="140"/>
    </row>
    <row r="27" spans="2:17">
      <c r="B27" s="157"/>
      <c r="C27" s="158"/>
      <c r="D27" s="158"/>
      <c r="E27" s="158"/>
      <c r="F27" s="159"/>
      <c r="G27" s="159"/>
      <c r="H27" s="159"/>
      <c r="I27" s="159"/>
      <c r="J27" s="141"/>
    </row>
    <row r="28" spans="2:17">
      <c r="B28" s="140"/>
      <c r="C28" s="140"/>
      <c r="D28" s="140"/>
      <c r="E28" s="140"/>
      <c r="F28" s="140"/>
      <c r="G28" s="160"/>
      <c r="H28" s="160"/>
      <c r="I28" s="160"/>
      <c r="J28" s="160"/>
    </row>
    <row r="29" spans="2:17">
      <c r="B29" s="140" t="s">
        <v>253</v>
      </c>
      <c r="D29" s="140"/>
      <c r="E29" s="140"/>
      <c r="F29" s="139"/>
      <c r="G29" s="161"/>
      <c r="K29" s="148"/>
      <c r="L29" s="148"/>
      <c r="M29" s="148"/>
      <c r="N29" s="148"/>
      <c r="O29" s="148"/>
      <c r="P29" s="148"/>
      <c r="Q29" s="148"/>
    </row>
    <row r="30" spans="2:17">
      <c r="B30" s="139" t="s">
        <v>254</v>
      </c>
      <c r="F30" s="139"/>
    </row>
    <row r="31" spans="2:17" s="148" customFormat="1">
      <c r="B31" s="140" t="s">
        <v>255</v>
      </c>
      <c r="K31" s="141"/>
      <c r="L31" s="141"/>
      <c r="M31" s="141"/>
      <c r="N31" s="141"/>
      <c r="O31" s="141"/>
      <c r="P31" s="141"/>
      <c r="Q31" s="141"/>
    </row>
    <row r="32" spans="2:17">
      <c r="F32" s="139"/>
      <c r="G32" s="139"/>
    </row>
    <row r="33" spans="6:7">
      <c r="F33" s="139"/>
      <c r="G33" s="139"/>
    </row>
    <row r="34" spans="6:7">
      <c r="F34" s="139"/>
      <c r="G34" s="139"/>
    </row>
    <row r="35" spans="6:7">
      <c r="F35" s="139"/>
      <c r="G35" s="139"/>
    </row>
    <row r="36" spans="6:7">
      <c r="F36" s="139"/>
      <c r="G36" s="139"/>
    </row>
    <row r="37" spans="6:7">
      <c r="F37" s="139"/>
      <c r="G37" s="139"/>
    </row>
    <row r="38" spans="6:7">
      <c r="F38" s="139"/>
      <c r="G38" s="139"/>
    </row>
    <row r="39" spans="6:7">
      <c r="F39" s="139"/>
      <c r="G39" s="139"/>
    </row>
    <row r="40" spans="6:7">
      <c r="F40" s="139"/>
      <c r="G40" s="139"/>
    </row>
    <row r="41" spans="6:7">
      <c r="F41" s="139"/>
      <c r="G41" s="139"/>
    </row>
    <row r="42" spans="6:7">
      <c r="F42" s="139"/>
      <c r="G42" s="139"/>
    </row>
    <row r="43" spans="6:7">
      <c r="F43" s="139"/>
      <c r="G43" s="139"/>
    </row>
    <row r="44" spans="6:7">
      <c r="F44" s="139"/>
      <c r="G44" s="139"/>
    </row>
    <row r="45" spans="6:7">
      <c r="F45" s="139"/>
      <c r="G45" s="139"/>
    </row>
    <row r="46" spans="6:7">
      <c r="F46" s="139"/>
      <c r="G46" s="139"/>
    </row>
    <row r="47" spans="6:7">
      <c r="F47" s="139"/>
      <c r="G47" s="139"/>
    </row>
    <row r="48" spans="6:7">
      <c r="F48" s="139"/>
      <c r="G48" s="139"/>
    </row>
    <row r="49" spans="6:7">
      <c r="F49" s="139"/>
      <c r="G49" s="139"/>
    </row>
    <row r="50" spans="6:7">
      <c r="F50" s="139"/>
      <c r="G50" s="139"/>
    </row>
    <row r="51" spans="6:7">
      <c r="F51" s="139"/>
      <c r="G51" s="139"/>
    </row>
    <row r="52" spans="6:7">
      <c r="F52" s="139"/>
      <c r="G52" s="139"/>
    </row>
    <row r="53" spans="6:7">
      <c r="F53" s="139"/>
      <c r="G53" s="139"/>
    </row>
    <row r="54" spans="6:7">
      <c r="F54" s="139"/>
      <c r="G54" s="139"/>
    </row>
    <row r="55" spans="6:7">
      <c r="F55" s="139"/>
      <c r="G55" s="139"/>
    </row>
    <row r="56" spans="6:7">
      <c r="F56" s="139"/>
      <c r="G56" s="139"/>
    </row>
    <row r="57" spans="6:7">
      <c r="F57" s="139"/>
      <c r="G57" s="139"/>
    </row>
    <row r="58" spans="6:7">
      <c r="F58" s="139"/>
      <c r="G58" s="139"/>
    </row>
    <row r="59" spans="6:7">
      <c r="F59" s="139"/>
      <c r="G59" s="139"/>
    </row>
    <row r="60" spans="6:7">
      <c r="F60" s="139"/>
      <c r="G60" s="139"/>
    </row>
    <row r="61" spans="6:7">
      <c r="F61" s="139"/>
      <c r="G61" s="139"/>
    </row>
    <row r="62" spans="6:7">
      <c r="F62" s="139"/>
      <c r="G62" s="139"/>
    </row>
    <row r="63" spans="6:7">
      <c r="F63" s="139"/>
      <c r="G63" s="139"/>
    </row>
    <row r="64" spans="6:7">
      <c r="F64" s="139"/>
      <c r="G64" s="139"/>
    </row>
    <row r="65" spans="6:7">
      <c r="F65" s="139"/>
      <c r="G65" s="139"/>
    </row>
    <row r="66" spans="6:7">
      <c r="F66" s="139"/>
      <c r="G66" s="139"/>
    </row>
    <row r="67" spans="6:7">
      <c r="F67" s="139"/>
      <c r="G67" s="139"/>
    </row>
    <row r="68" spans="6:7">
      <c r="F68" s="139"/>
      <c r="G68" s="139"/>
    </row>
    <row r="69" spans="6:7">
      <c r="F69" s="139"/>
      <c r="G69" s="139"/>
    </row>
    <row r="70" spans="6:7">
      <c r="F70" s="139"/>
      <c r="G70" s="139"/>
    </row>
    <row r="71" spans="6:7">
      <c r="F71" s="139"/>
      <c r="G71" s="139"/>
    </row>
    <row r="72" spans="6:7">
      <c r="F72" s="139"/>
      <c r="G72" s="139"/>
    </row>
    <row r="73" spans="6:7">
      <c r="F73" s="139"/>
      <c r="G73" s="139"/>
    </row>
    <row r="74" spans="6:7">
      <c r="F74" s="139"/>
      <c r="G74" s="139"/>
    </row>
    <row r="75" spans="6:7">
      <c r="F75" s="139"/>
      <c r="G75" s="139"/>
    </row>
    <row r="76" spans="6:7">
      <c r="F76" s="139"/>
      <c r="G76" s="139"/>
    </row>
    <row r="77" spans="6:7">
      <c r="F77" s="139"/>
      <c r="G77" s="139"/>
    </row>
    <row r="78" spans="6:7">
      <c r="F78" s="139"/>
      <c r="G78" s="139"/>
    </row>
    <row r="79" spans="6:7">
      <c r="F79" s="139"/>
      <c r="G79" s="139"/>
    </row>
    <row r="80" spans="6:7">
      <c r="F80" s="139"/>
      <c r="G80" s="139"/>
    </row>
    <row r="81" spans="6:7">
      <c r="F81" s="139"/>
      <c r="G81" s="139"/>
    </row>
    <row r="82" spans="6:7">
      <c r="F82" s="139"/>
      <c r="G82" s="139"/>
    </row>
    <row r="83" spans="6:7">
      <c r="F83" s="139"/>
      <c r="G83" s="139"/>
    </row>
    <row r="84" spans="6:7">
      <c r="F84" s="139"/>
      <c r="G84" s="139"/>
    </row>
    <row r="85" spans="6:7">
      <c r="F85" s="139"/>
      <c r="G85" s="139"/>
    </row>
    <row r="86" spans="6:7">
      <c r="F86" s="139"/>
      <c r="G86" s="139"/>
    </row>
    <row r="87" spans="6:7">
      <c r="F87" s="139"/>
      <c r="G87" s="139"/>
    </row>
    <row r="88" spans="6:7">
      <c r="F88" s="139"/>
      <c r="G88" s="139"/>
    </row>
    <row r="89" spans="6:7">
      <c r="F89" s="139"/>
      <c r="G89" s="139"/>
    </row>
    <row r="90" spans="6:7">
      <c r="F90" s="139"/>
      <c r="G90" s="139"/>
    </row>
    <row r="91" spans="6:7">
      <c r="F91" s="139"/>
      <c r="G91" s="139"/>
    </row>
    <row r="92" spans="6:7">
      <c r="F92" s="139"/>
      <c r="G92" s="139"/>
    </row>
    <row r="93" spans="6:7">
      <c r="F93" s="139"/>
      <c r="G93" s="139"/>
    </row>
    <row r="94" spans="6:7">
      <c r="F94" s="139"/>
      <c r="G94" s="139"/>
    </row>
    <row r="95" spans="6:7">
      <c r="F95" s="139"/>
      <c r="G95" s="139"/>
    </row>
    <row r="96" spans="6:7">
      <c r="F96" s="139"/>
      <c r="G96" s="139"/>
    </row>
    <row r="97" spans="6:7">
      <c r="F97" s="139"/>
      <c r="G97" s="139"/>
    </row>
    <row r="98" spans="6:7">
      <c r="F98" s="139"/>
      <c r="G98" s="139"/>
    </row>
    <row r="99" spans="6:7">
      <c r="F99" s="139"/>
      <c r="G99" s="139"/>
    </row>
    <row r="100" spans="6:7">
      <c r="F100" s="139"/>
      <c r="G100" s="139"/>
    </row>
    <row r="101" spans="6:7">
      <c r="F101" s="139"/>
      <c r="G101" s="139"/>
    </row>
    <row r="102" spans="6:7">
      <c r="F102" s="139"/>
      <c r="G102" s="139"/>
    </row>
    <row r="103" spans="6:7">
      <c r="F103" s="139"/>
      <c r="G103" s="139"/>
    </row>
    <row r="104" spans="6:7">
      <c r="F104" s="139"/>
      <c r="G104" s="139"/>
    </row>
    <row r="105" spans="6:7">
      <c r="F105" s="139"/>
      <c r="G105" s="139"/>
    </row>
    <row r="106" spans="6:7">
      <c r="F106" s="139"/>
      <c r="G106" s="139"/>
    </row>
    <row r="107" spans="6:7">
      <c r="F107" s="139"/>
      <c r="G107" s="139"/>
    </row>
    <row r="108" spans="6:7">
      <c r="F108" s="139"/>
      <c r="G108" s="139"/>
    </row>
    <row r="109" spans="6:7">
      <c r="F109" s="139"/>
      <c r="G109" s="139"/>
    </row>
    <row r="110" spans="6:7">
      <c r="F110" s="139"/>
      <c r="G110" s="139"/>
    </row>
    <row r="111" spans="6:7">
      <c r="F111" s="139"/>
      <c r="G111" s="139"/>
    </row>
    <row r="112" spans="6:7">
      <c r="F112" s="139"/>
      <c r="G112" s="139"/>
    </row>
    <row r="113" spans="6:7">
      <c r="F113" s="139"/>
      <c r="G113" s="139"/>
    </row>
    <row r="114" spans="6:7">
      <c r="F114" s="139"/>
      <c r="G114" s="139"/>
    </row>
    <row r="115" spans="6:7">
      <c r="F115" s="139"/>
      <c r="G115" s="139"/>
    </row>
    <row r="116" spans="6:7">
      <c r="F116" s="139"/>
      <c r="G116" s="139"/>
    </row>
    <row r="117" spans="6:7">
      <c r="F117" s="139"/>
      <c r="G117" s="139"/>
    </row>
    <row r="118" spans="6:7">
      <c r="F118" s="139"/>
      <c r="G118" s="139"/>
    </row>
    <row r="119" spans="6:7">
      <c r="F119" s="139"/>
      <c r="G119" s="139"/>
    </row>
    <row r="120" spans="6:7">
      <c r="F120" s="139"/>
      <c r="G120" s="139"/>
    </row>
    <row r="121" spans="6:7">
      <c r="F121" s="139"/>
      <c r="G121" s="139"/>
    </row>
    <row r="122" spans="6:7">
      <c r="F122" s="139"/>
      <c r="G122" s="139"/>
    </row>
    <row r="123" spans="6:7">
      <c r="F123" s="139"/>
      <c r="G123" s="139"/>
    </row>
    <row r="124" spans="6:7">
      <c r="F124" s="139"/>
      <c r="G124" s="139"/>
    </row>
    <row r="125" spans="6:7">
      <c r="F125" s="139"/>
      <c r="G125" s="139"/>
    </row>
    <row r="126" spans="6:7">
      <c r="F126" s="139"/>
      <c r="G126" s="139"/>
    </row>
    <row r="127" spans="6:7">
      <c r="F127" s="139"/>
      <c r="G127" s="139"/>
    </row>
    <row r="128" spans="6:7">
      <c r="F128" s="139"/>
      <c r="G128" s="139"/>
    </row>
    <row r="129" spans="6:7">
      <c r="F129" s="139"/>
      <c r="G129" s="139"/>
    </row>
    <row r="130" spans="6:7">
      <c r="F130" s="139"/>
      <c r="G130" s="139"/>
    </row>
    <row r="131" spans="6:7">
      <c r="F131" s="139"/>
      <c r="G131" s="139"/>
    </row>
    <row r="132" spans="6:7">
      <c r="F132" s="139"/>
      <c r="G132" s="139"/>
    </row>
    <row r="133" spans="6:7">
      <c r="F133" s="139"/>
      <c r="G133" s="139"/>
    </row>
    <row r="134" spans="6:7">
      <c r="F134" s="139"/>
      <c r="G134" s="139"/>
    </row>
    <row r="135" spans="6:7">
      <c r="F135" s="139"/>
      <c r="G135" s="139"/>
    </row>
    <row r="136" spans="6:7">
      <c r="F136" s="139"/>
      <c r="G136" s="139"/>
    </row>
    <row r="137" spans="6:7">
      <c r="F137" s="139"/>
      <c r="G137" s="139"/>
    </row>
    <row r="138" spans="6:7">
      <c r="F138" s="139"/>
      <c r="G138" s="139"/>
    </row>
    <row r="139" spans="6:7">
      <c r="F139" s="139"/>
      <c r="G139" s="139"/>
    </row>
    <row r="140" spans="6:7">
      <c r="F140" s="139"/>
      <c r="G140" s="139"/>
    </row>
    <row r="141" spans="6:7">
      <c r="F141" s="139"/>
      <c r="G141" s="139"/>
    </row>
    <row r="142" spans="6:7">
      <c r="F142" s="139"/>
      <c r="G142" s="139"/>
    </row>
    <row r="143" spans="6:7">
      <c r="F143" s="139"/>
      <c r="G143" s="139"/>
    </row>
    <row r="144" spans="6:7">
      <c r="F144" s="139"/>
      <c r="G144" s="139"/>
    </row>
    <row r="145" spans="6:7">
      <c r="F145" s="139"/>
      <c r="G145" s="139"/>
    </row>
    <row r="146" spans="6:7">
      <c r="F146" s="139"/>
      <c r="G146" s="139"/>
    </row>
    <row r="147" spans="6:7">
      <c r="F147" s="139"/>
      <c r="G147" s="139"/>
    </row>
    <row r="148" spans="6:7">
      <c r="F148" s="139"/>
      <c r="G148" s="139"/>
    </row>
    <row r="149" spans="6:7">
      <c r="F149" s="139"/>
      <c r="G149" s="139"/>
    </row>
    <row r="150" spans="6:7">
      <c r="F150" s="139"/>
      <c r="G150" s="139"/>
    </row>
    <row r="151" spans="6:7">
      <c r="F151" s="139"/>
      <c r="G151" s="139"/>
    </row>
    <row r="152" spans="6:7">
      <c r="F152" s="139"/>
      <c r="G152" s="139"/>
    </row>
    <row r="153" spans="6:7">
      <c r="F153" s="139"/>
      <c r="G153" s="139"/>
    </row>
    <row r="154" spans="6:7">
      <c r="F154" s="139"/>
      <c r="G154" s="139"/>
    </row>
    <row r="155" spans="6:7">
      <c r="F155" s="139"/>
      <c r="G155" s="139"/>
    </row>
    <row r="156" spans="6:7">
      <c r="F156" s="139"/>
      <c r="G156" s="139"/>
    </row>
    <row r="157" spans="6:7">
      <c r="F157" s="139"/>
      <c r="G157" s="139"/>
    </row>
    <row r="158" spans="6:7">
      <c r="F158" s="139"/>
      <c r="G158" s="139"/>
    </row>
    <row r="159" spans="6:7">
      <c r="F159" s="139"/>
      <c r="G159" s="139"/>
    </row>
    <row r="160" spans="6:7">
      <c r="F160" s="139"/>
      <c r="G160" s="139"/>
    </row>
    <row r="161" spans="6:7">
      <c r="F161" s="139"/>
      <c r="G161" s="139"/>
    </row>
    <row r="162" spans="6:7">
      <c r="F162" s="139"/>
      <c r="G162" s="139"/>
    </row>
    <row r="163" spans="6:7">
      <c r="F163" s="139"/>
      <c r="G163" s="139"/>
    </row>
    <row r="164" spans="6:7">
      <c r="F164" s="139"/>
      <c r="G164" s="139"/>
    </row>
    <row r="165" spans="6:7">
      <c r="F165" s="139"/>
      <c r="G165" s="139"/>
    </row>
    <row r="166" spans="6:7">
      <c r="F166" s="139"/>
      <c r="G166" s="139"/>
    </row>
    <row r="167" spans="6:7">
      <c r="F167" s="139"/>
      <c r="G167" s="139"/>
    </row>
    <row r="168" spans="6:7">
      <c r="F168" s="139"/>
      <c r="G168" s="139"/>
    </row>
    <row r="169" spans="6:7">
      <c r="F169" s="139"/>
      <c r="G169" s="139"/>
    </row>
    <row r="170" spans="6:7">
      <c r="F170" s="139"/>
      <c r="G170" s="139"/>
    </row>
    <row r="171" spans="6:7">
      <c r="F171" s="139"/>
      <c r="G171" s="139"/>
    </row>
    <row r="172" spans="6:7">
      <c r="F172" s="139"/>
      <c r="G172" s="139"/>
    </row>
    <row r="173" spans="6:7">
      <c r="F173" s="139"/>
      <c r="G173" s="139"/>
    </row>
    <row r="174" spans="6:7">
      <c r="F174" s="139"/>
      <c r="G174" s="139"/>
    </row>
    <row r="175" spans="6:7">
      <c r="F175" s="139"/>
      <c r="G175" s="139"/>
    </row>
    <row r="176" spans="6:7">
      <c r="F176" s="139"/>
      <c r="G176" s="139"/>
    </row>
    <row r="177" spans="6:7">
      <c r="F177" s="139"/>
      <c r="G177" s="139"/>
    </row>
    <row r="178" spans="6:7">
      <c r="F178" s="139"/>
      <c r="G178" s="139"/>
    </row>
    <row r="179" spans="6:7">
      <c r="F179" s="139"/>
      <c r="G179" s="139"/>
    </row>
    <row r="180" spans="6:7">
      <c r="F180" s="139"/>
      <c r="G180" s="139"/>
    </row>
    <row r="181" spans="6:7">
      <c r="F181" s="139"/>
      <c r="G181" s="139"/>
    </row>
    <row r="182" spans="6:7">
      <c r="F182" s="139"/>
      <c r="G182" s="139"/>
    </row>
    <row r="183" spans="6:7">
      <c r="F183" s="139"/>
      <c r="G183" s="139"/>
    </row>
    <row r="184" spans="6:7">
      <c r="F184" s="139"/>
      <c r="G184" s="139"/>
    </row>
    <row r="185" spans="6:7">
      <c r="F185" s="139"/>
      <c r="G185" s="139"/>
    </row>
    <row r="186" spans="6:7">
      <c r="F186" s="139"/>
      <c r="G186" s="139"/>
    </row>
    <row r="187" spans="6:7">
      <c r="F187" s="139"/>
      <c r="G187" s="139"/>
    </row>
    <row r="188" spans="6:7">
      <c r="F188" s="139"/>
      <c r="G188" s="139"/>
    </row>
    <row r="189" spans="6:7">
      <c r="F189" s="139"/>
      <c r="G189" s="139"/>
    </row>
    <row r="190" spans="6:7">
      <c r="F190" s="139"/>
      <c r="G190" s="139"/>
    </row>
    <row r="191" spans="6:7">
      <c r="F191" s="139"/>
      <c r="G191" s="139"/>
    </row>
    <row r="192" spans="6:7">
      <c r="F192" s="139"/>
      <c r="G192" s="139"/>
    </row>
    <row r="193" spans="6:7">
      <c r="F193" s="139"/>
      <c r="G193" s="139"/>
    </row>
    <row r="194" spans="6:7">
      <c r="F194" s="139"/>
      <c r="G194" s="139"/>
    </row>
    <row r="195" spans="6:7">
      <c r="F195" s="139"/>
      <c r="G195" s="139"/>
    </row>
    <row r="196" spans="6:7">
      <c r="F196" s="139"/>
      <c r="G196" s="139"/>
    </row>
    <row r="197" spans="6:7">
      <c r="F197" s="139"/>
      <c r="G197" s="139"/>
    </row>
    <row r="198" spans="6:7">
      <c r="F198" s="139"/>
      <c r="G198" s="139"/>
    </row>
    <row r="199" spans="6:7">
      <c r="F199" s="139"/>
      <c r="G199" s="139"/>
    </row>
    <row r="200" spans="6:7">
      <c r="F200" s="139"/>
      <c r="G200" s="139"/>
    </row>
    <row r="201" spans="6:7">
      <c r="F201" s="139"/>
      <c r="G201" s="139"/>
    </row>
    <row r="202" spans="6:7">
      <c r="F202" s="139"/>
      <c r="G202" s="139"/>
    </row>
    <row r="203" spans="6:7">
      <c r="F203" s="139"/>
      <c r="G203" s="139"/>
    </row>
    <row r="204" spans="6:7">
      <c r="F204" s="139"/>
      <c r="G204" s="139"/>
    </row>
    <row r="205" spans="6:7">
      <c r="F205" s="139"/>
      <c r="G205" s="139"/>
    </row>
    <row r="206" spans="6:7">
      <c r="F206" s="139"/>
      <c r="G206" s="139"/>
    </row>
    <row r="207" spans="6:7">
      <c r="F207" s="139"/>
      <c r="G207" s="139"/>
    </row>
    <row r="208" spans="6:7">
      <c r="F208" s="139"/>
      <c r="G208" s="139"/>
    </row>
    <row r="209" spans="6:7">
      <c r="F209" s="139"/>
      <c r="G209" s="139"/>
    </row>
    <row r="210" spans="6:7">
      <c r="F210" s="139"/>
      <c r="G210" s="139"/>
    </row>
    <row r="211" spans="6:7">
      <c r="F211" s="139"/>
      <c r="G211" s="139"/>
    </row>
    <row r="212" spans="6:7">
      <c r="F212" s="139"/>
      <c r="G212" s="139"/>
    </row>
    <row r="213" spans="6:7">
      <c r="F213" s="139"/>
      <c r="G213" s="139"/>
    </row>
    <row r="214" spans="6:7">
      <c r="F214" s="139"/>
      <c r="G214" s="139"/>
    </row>
    <row r="215" spans="6:7">
      <c r="F215" s="139"/>
      <c r="G215" s="139"/>
    </row>
    <row r="216" spans="6:7">
      <c r="F216" s="139"/>
      <c r="G216" s="139"/>
    </row>
    <row r="217" spans="6:7">
      <c r="F217" s="139"/>
      <c r="G217" s="139"/>
    </row>
    <row r="218" spans="6:7">
      <c r="F218" s="139"/>
      <c r="G218" s="139"/>
    </row>
    <row r="219" spans="6:7">
      <c r="F219" s="139"/>
      <c r="G219" s="139"/>
    </row>
    <row r="220" spans="6:7">
      <c r="F220" s="139"/>
      <c r="G220" s="139"/>
    </row>
    <row r="221" spans="6:7">
      <c r="F221" s="139"/>
      <c r="G221" s="139"/>
    </row>
    <row r="222" spans="6:7">
      <c r="F222" s="139"/>
      <c r="G222" s="139"/>
    </row>
    <row r="223" spans="6:7">
      <c r="F223" s="139"/>
      <c r="G223" s="139"/>
    </row>
    <row r="224" spans="6:7">
      <c r="F224" s="139"/>
      <c r="G224" s="139"/>
    </row>
    <row r="225" spans="6:7">
      <c r="F225" s="139"/>
      <c r="G225" s="139"/>
    </row>
    <row r="226" spans="6:7">
      <c r="F226" s="139"/>
      <c r="G226" s="139"/>
    </row>
    <row r="227" spans="6:7">
      <c r="F227" s="139"/>
      <c r="G227" s="139"/>
    </row>
    <row r="228" spans="6:7">
      <c r="F228" s="139"/>
      <c r="G228" s="139"/>
    </row>
    <row r="229" spans="6:7">
      <c r="F229" s="139"/>
      <c r="G229" s="139"/>
    </row>
    <row r="230" spans="6:7">
      <c r="F230" s="139"/>
      <c r="G230" s="139"/>
    </row>
    <row r="231" spans="6:7">
      <c r="F231" s="139"/>
      <c r="G231" s="139"/>
    </row>
    <row r="232" spans="6:7">
      <c r="F232" s="139"/>
      <c r="G232" s="139"/>
    </row>
    <row r="233" spans="6:7">
      <c r="F233" s="139"/>
      <c r="G233" s="139"/>
    </row>
    <row r="234" spans="6:7">
      <c r="F234" s="139"/>
      <c r="G234" s="139"/>
    </row>
    <row r="235" spans="6:7">
      <c r="F235" s="139"/>
      <c r="G235" s="139"/>
    </row>
    <row r="236" spans="6:7">
      <c r="F236" s="139"/>
      <c r="G236" s="139"/>
    </row>
    <row r="237" spans="6:7">
      <c r="F237" s="139"/>
      <c r="G237" s="139"/>
    </row>
    <row r="238" spans="6:7">
      <c r="F238" s="139"/>
      <c r="G238" s="139"/>
    </row>
    <row r="239" spans="6:7">
      <c r="F239" s="139"/>
      <c r="G239" s="139"/>
    </row>
    <row r="240" spans="6:7">
      <c r="F240" s="139"/>
      <c r="G240" s="139"/>
    </row>
    <row r="241" spans="6:7">
      <c r="F241" s="139"/>
      <c r="G241" s="139"/>
    </row>
    <row r="242" spans="6:7">
      <c r="F242" s="139"/>
      <c r="G242" s="139"/>
    </row>
    <row r="243" spans="6:7">
      <c r="F243" s="139"/>
      <c r="G243" s="139"/>
    </row>
    <row r="244" spans="6:7">
      <c r="F244" s="139"/>
      <c r="G244" s="139"/>
    </row>
    <row r="245" spans="6:7">
      <c r="F245" s="139"/>
      <c r="G245" s="139"/>
    </row>
    <row r="246" spans="6:7">
      <c r="F246" s="139"/>
      <c r="G246" s="139"/>
    </row>
    <row r="247" spans="6:7">
      <c r="F247" s="139"/>
      <c r="G247" s="139"/>
    </row>
    <row r="248" spans="6:7">
      <c r="F248" s="139"/>
      <c r="G248" s="139"/>
    </row>
    <row r="249" spans="6:7">
      <c r="F249" s="139"/>
      <c r="G249" s="139"/>
    </row>
    <row r="250" spans="6:7">
      <c r="F250" s="139"/>
      <c r="G250" s="139"/>
    </row>
    <row r="251" spans="6:7">
      <c r="F251" s="139"/>
      <c r="G251" s="139"/>
    </row>
    <row r="252" spans="6:7">
      <c r="F252" s="139"/>
      <c r="G252" s="139"/>
    </row>
    <row r="253" spans="6:7">
      <c r="F253" s="139"/>
      <c r="G253" s="139"/>
    </row>
    <row r="254" spans="6:7">
      <c r="F254" s="139"/>
      <c r="G254" s="139"/>
    </row>
    <row r="255" spans="6:7">
      <c r="F255" s="139"/>
      <c r="G255" s="139"/>
    </row>
    <row r="256" spans="6:7">
      <c r="F256" s="139"/>
      <c r="G256" s="139"/>
    </row>
    <row r="257" spans="6:7">
      <c r="F257" s="139"/>
      <c r="G257" s="139"/>
    </row>
    <row r="258" spans="6:7">
      <c r="F258" s="139"/>
      <c r="G258" s="139"/>
    </row>
    <row r="259" spans="6:7">
      <c r="F259" s="139"/>
      <c r="G259" s="139"/>
    </row>
    <row r="260" spans="6:7">
      <c r="F260" s="139"/>
      <c r="G260" s="139"/>
    </row>
    <row r="261" spans="6:7">
      <c r="F261" s="139"/>
      <c r="G261" s="139"/>
    </row>
    <row r="262" spans="6:7">
      <c r="F262" s="139"/>
      <c r="G262" s="139"/>
    </row>
    <row r="263" spans="6:7">
      <c r="F263" s="139"/>
      <c r="G263" s="139"/>
    </row>
    <row r="264" spans="6:7">
      <c r="F264" s="139"/>
      <c r="G264" s="139"/>
    </row>
    <row r="265" spans="6:7">
      <c r="F265" s="139"/>
      <c r="G265" s="139"/>
    </row>
    <row r="266" spans="6:7">
      <c r="F266" s="139"/>
      <c r="G266" s="139"/>
    </row>
    <row r="267" spans="6:7">
      <c r="F267" s="139"/>
      <c r="G267" s="139"/>
    </row>
    <row r="268" spans="6:7">
      <c r="F268" s="139"/>
      <c r="G268" s="139"/>
    </row>
    <row r="269" spans="6:7">
      <c r="F269" s="139"/>
      <c r="G269" s="139"/>
    </row>
    <row r="270" spans="6:7">
      <c r="F270" s="139"/>
      <c r="G270" s="139"/>
    </row>
    <row r="271" spans="6:7">
      <c r="F271" s="139"/>
      <c r="G271" s="139"/>
    </row>
    <row r="272" spans="6:7">
      <c r="F272" s="139"/>
      <c r="G272" s="139"/>
    </row>
    <row r="273" spans="6:7">
      <c r="F273" s="139"/>
      <c r="G273" s="139"/>
    </row>
    <row r="274" spans="6:7">
      <c r="F274" s="139"/>
      <c r="G274" s="139"/>
    </row>
    <row r="275" spans="6:7">
      <c r="F275" s="139"/>
      <c r="G275" s="139"/>
    </row>
    <row r="276" spans="6:7">
      <c r="F276" s="139"/>
      <c r="G276" s="139"/>
    </row>
    <row r="277" spans="6:7">
      <c r="F277" s="139"/>
      <c r="G277" s="139"/>
    </row>
    <row r="278" spans="6:7">
      <c r="F278" s="139"/>
      <c r="G278" s="139"/>
    </row>
    <row r="279" spans="6:7">
      <c r="F279" s="139"/>
      <c r="G279" s="139"/>
    </row>
    <row r="280" spans="6:7">
      <c r="F280" s="139"/>
      <c r="G280" s="139"/>
    </row>
    <row r="281" spans="6:7">
      <c r="F281" s="139"/>
      <c r="G281" s="139"/>
    </row>
    <row r="282" spans="6:7">
      <c r="F282" s="139"/>
      <c r="G282" s="139"/>
    </row>
    <row r="283" spans="6:7">
      <c r="F283" s="139"/>
      <c r="G283" s="139"/>
    </row>
    <row r="284" spans="6:7">
      <c r="F284" s="139"/>
      <c r="G284" s="139"/>
    </row>
    <row r="285" spans="6:7">
      <c r="F285" s="139"/>
      <c r="G285" s="139"/>
    </row>
    <row r="286" spans="6:7">
      <c r="F286" s="139"/>
      <c r="G286" s="139"/>
    </row>
    <row r="287" spans="6:7">
      <c r="F287" s="139"/>
      <c r="G287" s="139"/>
    </row>
    <row r="288" spans="6:7">
      <c r="F288" s="139"/>
      <c r="G288" s="139"/>
    </row>
    <row r="289" spans="6:7">
      <c r="F289" s="139"/>
      <c r="G289" s="139"/>
    </row>
    <row r="290" spans="6:7">
      <c r="F290" s="139"/>
      <c r="G290" s="139"/>
    </row>
    <row r="291" spans="6:7">
      <c r="F291" s="139"/>
      <c r="G291" s="139"/>
    </row>
    <row r="292" spans="6:7">
      <c r="F292" s="139"/>
      <c r="G292" s="139"/>
    </row>
    <row r="293" spans="6:7">
      <c r="F293" s="139"/>
      <c r="G293" s="139"/>
    </row>
    <row r="294" spans="6:7">
      <c r="F294" s="139"/>
      <c r="G294" s="139"/>
    </row>
    <row r="295" spans="6:7">
      <c r="F295" s="139"/>
      <c r="G295" s="139"/>
    </row>
    <row r="296" spans="6:7">
      <c r="F296" s="139"/>
      <c r="G296" s="139"/>
    </row>
    <row r="297" spans="6:7">
      <c r="F297" s="139"/>
      <c r="G297" s="139"/>
    </row>
    <row r="298" spans="6:7">
      <c r="F298" s="139"/>
      <c r="G298" s="139"/>
    </row>
    <row r="299" spans="6:7">
      <c r="F299" s="139"/>
      <c r="G299" s="139"/>
    </row>
    <row r="300" spans="6:7">
      <c r="F300" s="139"/>
      <c r="G300" s="139"/>
    </row>
    <row r="301" spans="6:7">
      <c r="F301" s="139"/>
      <c r="G301" s="139"/>
    </row>
    <row r="302" spans="6:7">
      <c r="F302" s="139"/>
      <c r="G302" s="139"/>
    </row>
    <row r="303" spans="6:7">
      <c r="F303" s="139"/>
      <c r="G303" s="139"/>
    </row>
    <row r="304" spans="6:7">
      <c r="F304" s="139"/>
      <c r="G304" s="139"/>
    </row>
    <row r="305" spans="6:7">
      <c r="F305" s="139"/>
      <c r="G305" s="139"/>
    </row>
    <row r="306" spans="6:7">
      <c r="F306" s="139"/>
      <c r="G306" s="139"/>
    </row>
    <row r="307" spans="6:7">
      <c r="F307" s="139"/>
      <c r="G307" s="139"/>
    </row>
    <row r="308" spans="6:7">
      <c r="F308" s="139"/>
      <c r="G308" s="139"/>
    </row>
    <row r="309" spans="6:7">
      <c r="F309" s="139"/>
      <c r="G309" s="139"/>
    </row>
    <row r="310" spans="6:7">
      <c r="F310" s="139"/>
      <c r="G310" s="139"/>
    </row>
    <row r="311" spans="6:7">
      <c r="F311" s="139"/>
      <c r="G311" s="139"/>
    </row>
    <row r="312" spans="6:7">
      <c r="F312" s="139"/>
      <c r="G312" s="139"/>
    </row>
    <row r="313" spans="6:7">
      <c r="F313" s="139"/>
      <c r="G313" s="139"/>
    </row>
    <row r="314" spans="6:7">
      <c r="F314" s="139"/>
      <c r="G314" s="139"/>
    </row>
    <row r="315" spans="6:7">
      <c r="F315" s="139"/>
      <c r="G315" s="139"/>
    </row>
    <row r="316" spans="6:7">
      <c r="F316" s="139"/>
      <c r="G316" s="139"/>
    </row>
    <row r="317" spans="6:7">
      <c r="F317" s="139"/>
      <c r="G317" s="139"/>
    </row>
    <row r="318" spans="6:7">
      <c r="F318" s="139"/>
      <c r="G318" s="139"/>
    </row>
    <row r="319" spans="6:7">
      <c r="F319" s="139"/>
      <c r="G319" s="139"/>
    </row>
    <row r="320" spans="6:7">
      <c r="F320" s="139"/>
      <c r="G320" s="139"/>
    </row>
    <row r="321" spans="6:7">
      <c r="F321" s="139"/>
      <c r="G321" s="139"/>
    </row>
    <row r="322" spans="6:7">
      <c r="F322" s="139"/>
      <c r="G322" s="139"/>
    </row>
    <row r="323" spans="6:7">
      <c r="F323" s="139"/>
      <c r="G323" s="139"/>
    </row>
    <row r="324" spans="6:7">
      <c r="F324" s="139"/>
      <c r="G324" s="139"/>
    </row>
    <row r="325" spans="6:7">
      <c r="F325" s="139"/>
      <c r="G325" s="139"/>
    </row>
    <row r="326" spans="6:7">
      <c r="F326" s="139"/>
      <c r="G326" s="139"/>
    </row>
    <row r="327" spans="6:7">
      <c r="F327" s="139"/>
      <c r="G327" s="139"/>
    </row>
    <row r="328" spans="6:7">
      <c r="F328" s="139"/>
      <c r="G328" s="139"/>
    </row>
    <row r="329" spans="6:7">
      <c r="F329" s="139"/>
      <c r="G329" s="139"/>
    </row>
    <row r="330" spans="6:7">
      <c r="F330" s="139"/>
      <c r="G330" s="139"/>
    </row>
    <row r="331" spans="6:7">
      <c r="F331" s="139"/>
      <c r="G331" s="139"/>
    </row>
    <row r="332" spans="6:7">
      <c r="F332" s="139"/>
      <c r="G332" s="139"/>
    </row>
    <row r="333" spans="6:7">
      <c r="F333" s="139"/>
      <c r="G333" s="139"/>
    </row>
    <row r="334" spans="6:7">
      <c r="F334" s="139"/>
      <c r="G334" s="139"/>
    </row>
    <row r="335" spans="6:7">
      <c r="F335" s="139"/>
      <c r="G335" s="139"/>
    </row>
    <row r="336" spans="6:7">
      <c r="F336" s="139"/>
      <c r="G336" s="139"/>
    </row>
    <row r="337" spans="6:7">
      <c r="F337" s="139"/>
      <c r="G337" s="139"/>
    </row>
    <row r="338" spans="6:7">
      <c r="F338" s="139"/>
      <c r="G338" s="139"/>
    </row>
    <row r="339" spans="6:7">
      <c r="F339" s="139"/>
      <c r="G339" s="139"/>
    </row>
    <row r="340" spans="6:7">
      <c r="F340" s="139"/>
      <c r="G340" s="139"/>
    </row>
    <row r="341" spans="6:7">
      <c r="F341" s="139"/>
      <c r="G341" s="139"/>
    </row>
    <row r="342" spans="6:7">
      <c r="F342" s="139"/>
      <c r="G342" s="139"/>
    </row>
    <row r="343" spans="6:7">
      <c r="F343" s="139"/>
      <c r="G343" s="139"/>
    </row>
    <row r="344" spans="6:7">
      <c r="F344" s="139"/>
      <c r="G344" s="139"/>
    </row>
    <row r="345" spans="6:7">
      <c r="F345" s="139"/>
      <c r="G345" s="139"/>
    </row>
    <row r="346" spans="6:7">
      <c r="F346" s="139"/>
      <c r="G346" s="139"/>
    </row>
    <row r="347" spans="6:7">
      <c r="F347" s="139"/>
      <c r="G347" s="139"/>
    </row>
    <row r="348" spans="6:7">
      <c r="F348" s="139"/>
      <c r="G348" s="139"/>
    </row>
    <row r="349" spans="6:7">
      <c r="F349" s="139"/>
      <c r="G349" s="139"/>
    </row>
    <row r="350" spans="6:7">
      <c r="F350" s="139"/>
      <c r="G350" s="139"/>
    </row>
    <row r="351" spans="6:7">
      <c r="F351" s="139"/>
      <c r="G351" s="139"/>
    </row>
    <row r="352" spans="6:7">
      <c r="F352" s="139"/>
      <c r="G352" s="139"/>
    </row>
    <row r="353" spans="6:7">
      <c r="F353" s="139"/>
      <c r="G353" s="139"/>
    </row>
    <row r="354" spans="6:7">
      <c r="F354" s="139"/>
      <c r="G354" s="139"/>
    </row>
    <row r="355" spans="6:7">
      <c r="F355" s="139"/>
      <c r="G355" s="139"/>
    </row>
    <row r="356" spans="6:7">
      <c r="F356" s="139"/>
      <c r="G356" s="139"/>
    </row>
    <row r="357" spans="6:7">
      <c r="F357" s="139"/>
      <c r="G357" s="139"/>
    </row>
    <row r="358" spans="6:7">
      <c r="F358" s="139"/>
      <c r="G358" s="139"/>
    </row>
    <row r="359" spans="6:7">
      <c r="F359" s="139"/>
      <c r="G359" s="139"/>
    </row>
    <row r="360" spans="6:7">
      <c r="F360" s="139"/>
      <c r="G360" s="139"/>
    </row>
    <row r="361" spans="6:7">
      <c r="F361" s="139"/>
      <c r="G361" s="139"/>
    </row>
    <row r="362" spans="6:7">
      <c r="F362" s="139"/>
      <c r="G362" s="139"/>
    </row>
    <row r="363" spans="6:7">
      <c r="F363" s="139"/>
      <c r="G363" s="139"/>
    </row>
    <row r="364" spans="6:7">
      <c r="F364" s="139"/>
      <c r="G364" s="139"/>
    </row>
    <row r="365" spans="6:7">
      <c r="F365" s="139"/>
      <c r="G365" s="139"/>
    </row>
    <row r="366" spans="6:7">
      <c r="F366" s="139"/>
      <c r="G366" s="139"/>
    </row>
    <row r="367" spans="6:7">
      <c r="F367" s="139"/>
      <c r="G367" s="139"/>
    </row>
    <row r="368" spans="6:7">
      <c r="F368" s="139"/>
      <c r="G368" s="139"/>
    </row>
    <row r="369" spans="6:7">
      <c r="F369" s="139"/>
      <c r="G369" s="139"/>
    </row>
    <row r="370" spans="6:7">
      <c r="F370" s="139"/>
      <c r="G370" s="139"/>
    </row>
    <row r="371" spans="6:7">
      <c r="F371" s="139"/>
      <c r="G371" s="139"/>
    </row>
    <row r="372" spans="6:7">
      <c r="F372" s="139"/>
      <c r="G372" s="139"/>
    </row>
    <row r="373" spans="6:7">
      <c r="F373" s="139"/>
      <c r="G373" s="139"/>
    </row>
    <row r="374" spans="6:7">
      <c r="F374" s="139"/>
      <c r="G374" s="139"/>
    </row>
    <row r="375" spans="6:7">
      <c r="F375" s="139"/>
      <c r="G375" s="139"/>
    </row>
    <row r="376" spans="6:7">
      <c r="F376" s="139"/>
      <c r="G376" s="139"/>
    </row>
    <row r="377" spans="6:7">
      <c r="F377" s="139"/>
      <c r="G377" s="139"/>
    </row>
    <row r="378" spans="6:7">
      <c r="F378" s="139"/>
      <c r="G378" s="139"/>
    </row>
    <row r="379" spans="6:7">
      <c r="F379" s="139"/>
      <c r="G379" s="139"/>
    </row>
    <row r="380" spans="6:7">
      <c r="F380" s="139"/>
      <c r="G380" s="139"/>
    </row>
    <row r="381" spans="6:7">
      <c r="F381" s="139"/>
      <c r="G381" s="139"/>
    </row>
    <row r="382" spans="6:7">
      <c r="F382" s="139"/>
      <c r="G382" s="139"/>
    </row>
    <row r="383" spans="6:7">
      <c r="F383" s="139"/>
      <c r="G383" s="139"/>
    </row>
    <row r="384" spans="6:7">
      <c r="F384" s="139"/>
      <c r="G384" s="139"/>
    </row>
    <row r="385" spans="6:7">
      <c r="F385" s="139"/>
      <c r="G385" s="139"/>
    </row>
    <row r="386" spans="6:7">
      <c r="F386" s="139"/>
      <c r="G386" s="139"/>
    </row>
    <row r="387" spans="6:7">
      <c r="F387" s="139"/>
      <c r="G387" s="139"/>
    </row>
    <row r="388" spans="6:7">
      <c r="F388" s="139"/>
      <c r="G388" s="139"/>
    </row>
    <row r="389" spans="6:7">
      <c r="F389" s="139"/>
      <c r="G389" s="139"/>
    </row>
    <row r="390" spans="6:7">
      <c r="F390" s="139"/>
      <c r="G390" s="139"/>
    </row>
    <row r="391" spans="6:7">
      <c r="F391" s="139"/>
      <c r="G391" s="139"/>
    </row>
    <row r="392" spans="6:7">
      <c r="F392" s="139"/>
      <c r="G392" s="139"/>
    </row>
    <row r="393" spans="6:7">
      <c r="F393" s="139"/>
      <c r="G393" s="139"/>
    </row>
    <row r="394" spans="6:7">
      <c r="F394" s="139"/>
      <c r="G394" s="139"/>
    </row>
    <row r="395" spans="6:7">
      <c r="F395" s="139"/>
      <c r="G395" s="139"/>
    </row>
    <row r="396" spans="6:7">
      <c r="F396" s="139"/>
      <c r="G396" s="139"/>
    </row>
    <row r="397" spans="6:7">
      <c r="F397" s="139"/>
      <c r="G397" s="139"/>
    </row>
    <row r="398" spans="6:7">
      <c r="F398" s="139"/>
      <c r="G398" s="139"/>
    </row>
    <row r="399" spans="6:7">
      <c r="F399" s="139"/>
      <c r="G399" s="139"/>
    </row>
    <row r="400" spans="6:7">
      <c r="F400" s="139"/>
      <c r="G400" s="139"/>
    </row>
    <row r="401" spans="6:7">
      <c r="F401" s="139"/>
      <c r="G401" s="139"/>
    </row>
    <row r="402" spans="6:7">
      <c r="F402" s="139"/>
      <c r="G402" s="139"/>
    </row>
    <row r="403" spans="6:7">
      <c r="F403" s="139"/>
      <c r="G403" s="139"/>
    </row>
    <row r="404" spans="6:7">
      <c r="F404" s="139"/>
      <c r="G404" s="139"/>
    </row>
    <row r="405" spans="6:7">
      <c r="F405" s="139"/>
      <c r="G405" s="139"/>
    </row>
    <row r="406" spans="6:7">
      <c r="F406" s="139"/>
      <c r="G406" s="139"/>
    </row>
    <row r="407" spans="6:7">
      <c r="F407" s="139"/>
      <c r="G407" s="139"/>
    </row>
    <row r="408" spans="6:7">
      <c r="F408" s="139"/>
      <c r="G408" s="139"/>
    </row>
    <row r="409" spans="6:7">
      <c r="F409" s="139"/>
      <c r="G409" s="139"/>
    </row>
    <row r="410" spans="6:7">
      <c r="F410" s="139"/>
      <c r="G410" s="139"/>
    </row>
    <row r="411" spans="6:7">
      <c r="F411" s="139"/>
      <c r="G411" s="139"/>
    </row>
    <row r="412" spans="6:7">
      <c r="F412" s="139"/>
      <c r="G412" s="139"/>
    </row>
    <row r="413" spans="6:7">
      <c r="F413" s="139"/>
      <c r="G413" s="139"/>
    </row>
    <row r="414" spans="6:7">
      <c r="F414" s="139"/>
      <c r="G414" s="139"/>
    </row>
    <row r="415" spans="6:7">
      <c r="F415" s="139"/>
      <c r="G415" s="139"/>
    </row>
    <row r="416" spans="6:7">
      <c r="F416" s="139"/>
      <c r="G416" s="139"/>
    </row>
    <row r="417" spans="6:7">
      <c r="F417" s="139"/>
      <c r="G417" s="139"/>
    </row>
    <row r="418" spans="6:7">
      <c r="F418" s="139"/>
      <c r="G418" s="139"/>
    </row>
    <row r="419" spans="6:7">
      <c r="F419" s="139"/>
      <c r="G419" s="139"/>
    </row>
    <row r="420" spans="6:7">
      <c r="F420" s="139"/>
      <c r="G420" s="139"/>
    </row>
    <row r="421" spans="6:7">
      <c r="F421" s="139"/>
      <c r="G421" s="139"/>
    </row>
    <row r="422" spans="6:7">
      <c r="F422" s="139"/>
      <c r="G422" s="139"/>
    </row>
    <row r="423" spans="6:7">
      <c r="F423" s="139"/>
      <c r="G423" s="139"/>
    </row>
    <row r="424" spans="6:7">
      <c r="F424" s="139"/>
      <c r="G424" s="139"/>
    </row>
    <row r="425" spans="6:7">
      <c r="F425" s="139"/>
      <c r="G425" s="139"/>
    </row>
    <row r="426" spans="6:7">
      <c r="F426" s="139"/>
      <c r="G426" s="139"/>
    </row>
    <row r="427" spans="6:7">
      <c r="F427" s="139"/>
      <c r="G427" s="139"/>
    </row>
    <row r="428" spans="6:7">
      <c r="F428" s="139"/>
      <c r="G428" s="139"/>
    </row>
    <row r="429" spans="6:7">
      <c r="F429" s="139"/>
      <c r="G429" s="139"/>
    </row>
    <row r="430" spans="6:7">
      <c r="F430" s="139"/>
      <c r="G430" s="139"/>
    </row>
    <row r="431" spans="6:7">
      <c r="F431" s="139"/>
      <c r="G431" s="139"/>
    </row>
    <row r="432" spans="6:7">
      <c r="F432" s="139"/>
      <c r="G432" s="139"/>
    </row>
    <row r="433" spans="6:7">
      <c r="F433" s="139"/>
      <c r="G433" s="139"/>
    </row>
    <row r="434" spans="6:7">
      <c r="F434" s="139"/>
      <c r="G434" s="139"/>
    </row>
    <row r="435" spans="6:7">
      <c r="F435" s="139"/>
      <c r="G435" s="139"/>
    </row>
    <row r="436" spans="6:7">
      <c r="F436" s="139"/>
      <c r="G436" s="139"/>
    </row>
    <row r="437" spans="6:7">
      <c r="F437" s="139"/>
      <c r="G437" s="139"/>
    </row>
    <row r="438" spans="6:7">
      <c r="F438" s="139"/>
      <c r="G438" s="139"/>
    </row>
    <row r="439" spans="6:7">
      <c r="F439" s="139"/>
      <c r="G439" s="139"/>
    </row>
    <row r="440" spans="6:7">
      <c r="F440" s="139"/>
      <c r="G440" s="139"/>
    </row>
    <row r="441" spans="6:7">
      <c r="F441" s="139"/>
      <c r="G441" s="139"/>
    </row>
    <row r="442" spans="6:7">
      <c r="F442" s="139"/>
      <c r="G442" s="139"/>
    </row>
    <row r="443" spans="6:7">
      <c r="F443" s="139"/>
      <c r="G443" s="139"/>
    </row>
    <row r="444" spans="6:7">
      <c r="F444" s="139"/>
      <c r="G444" s="139"/>
    </row>
    <row r="445" spans="6:7">
      <c r="F445" s="139"/>
      <c r="G445" s="139"/>
    </row>
    <row r="446" spans="6:7">
      <c r="F446" s="139"/>
      <c r="G446" s="139"/>
    </row>
    <row r="447" spans="6:7">
      <c r="F447" s="139"/>
      <c r="G447" s="139"/>
    </row>
    <row r="448" spans="6:7">
      <c r="F448" s="139"/>
      <c r="G448" s="139"/>
    </row>
    <row r="449" spans="6:7">
      <c r="F449" s="139"/>
      <c r="G449" s="139"/>
    </row>
    <row r="450" spans="6:7">
      <c r="F450" s="139"/>
      <c r="G450" s="139"/>
    </row>
    <row r="451" spans="6:7">
      <c r="F451" s="139"/>
      <c r="G451" s="139"/>
    </row>
    <row r="452" spans="6:7">
      <c r="F452" s="139"/>
      <c r="G452" s="139"/>
    </row>
    <row r="453" spans="6:7">
      <c r="F453" s="139"/>
      <c r="G453" s="139"/>
    </row>
    <row r="454" spans="6:7">
      <c r="F454" s="139"/>
      <c r="G454" s="139"/>
    </row>
    <row r="455" spans="6:7">
      <c r="F455" s="139"/>
      <c r="G455" s="139"/>
    </row>
    <row r="456" spans="6:7">
      <c r="F456" s="139"/>
      <c r="G456" s="139"/>
    </row>
    <row r="457" spans="6:7">
      <c r="F457" s="139"/>
      <c r="G457" s="139"/>
    </row>
    <row r="458" spans="6:7">
      <c r="F458" s="139"/>
      <c r="G458" s="139"/>
    </row>
    <row r="459" spans="6:7">
      <c r="F459" s="139"/>
      <c r="G459" s="139"/>
    </row>
    <row r="460" spans="6:7">
      <c r="F460" s="139"/>
      <c r="G460" s="139"/>
    </row>
    <row r="461" spans="6:7">
      <c r="F461" s="139"/>
      <c r="G461" s="139"/>
    </row>
    <row r="462" spans="6:7">
      <c r="F462" s="139"/>
      <c r="G462" s="139"/>
    </row>
    <row r="463" spans="6:7">
      <c r="F463" s="139"/>
      <c r="G463" s="139"/>
    </row>
    <row r="464" spans="6:7">
      <c r="F464" s="139"/>
      <c r="G464" s="139"/>
    </row>
    <row r="465" spans="6:7">
      <c r="F465" s="139"/>
      <c r="G465" s="139"/>
    </row>
    <row r="466" spans="6:7">
      <c r="F466" s="139"/>
      <c r="G466" s="139"/>
    </row>
    <row r="467" spans="6:7">
      <c r="F467" s="139"/>
      <c r="G467" s="139"/>
    </row>
    <row r="468" spans="6:7">
      <c r="F468" s="139"/>
      <c r="G468" s="139"/>
    </row>
    <row r="469" spans="6:7">
      <c r="F469" s="139"/>
      <c r="G469" s="139"/>
    </row>
    <row r="470" spans="6:7">
      <c r="F470" s="139"/>
      <c r="G470" s="139"/>
    </row>
    <row r="471" spans="6:7">
      <c r="F471" s="139"/>
      <c r="G471" s="139"/>
    </row>
    <row r="472" spans="6:7">
      <c r="F472" s="139"/>
      <c r="G472" s="139"/>
    </row>
    <row r="473" spans="6:7">
      <c r="F473" s="139"/>
      <c r="G473" s="139"/>
    </row>
    <row r="474" spans="6:7">
      <c r="F474" s="139"/>
      <c r="G474" s="139"/>
    </row>
    <row r="475" spans="6:7">
      <c r="F475" s="139"/>
      <c r="G475" s="139"/>
    </row>
    <row r="476" spans="6:7">
      <c r="F476" s="139"/>
      <c r="G476" s="139"/>
    </row>
    <row r="477" spans="6:7">
      <c r="F477" s="139"/>
      <c r="G477" s="139"/>
    </row>
    <row r="478" spans="6:7">
      <c r="F478" s="139"/>
      <c r="G478" s="139"/>
    </row>
    <row r="479" spans="6:7">
      <c r="F479" s="139"/>
      <c r="G479" s="139"/>
    </row>
    <row r="480" spans="6:7">
      <c r="F480" s="139"/>
      <c r="G480" s="139"/>
    </row>
    <row r="481" spans="6:7">
      <c r="F481" s="139"/>
      <c r="G481" s="139"/>
    </row>
    <row r="482" spans="6:7">
      <c r="F482" s="139"/>
      <c r="G482" s="139"/>
    </row>
    <row r="483" spans="6:7">
      <c r="F483" s="139"/>
      <c r="G483" s="139"/>
    </row>
    <row r="484" spans="6:7">
      <c r="F484" s="139"/>
      <c r="G484" s="139"/>
    </row>
    <row r="485" spans="6:7">
      <c r="F485" s="139"/>
      <c r="G485" s="139"/>
    </row>
    <row r="486" spans="6:7">
      <c r="F486" s="139"/>
      <c r="G486" s="139"/>
    </row>
    <row r="487" spans="6:7">
      <c r="F487" s="139"/>
      <c r="G487" s="139"/>
    </row>
    <row r="488" spans="6:7">
      <c r="F488" s="139"/>
      <c r="G488" s="139"/>
    </row>
    <row r="489" spans="6:7">
      <c r="F489" s="139"/>
      <c r="G489" s="139"/>
    </row>
    <row r="490" spans="6:7">
      <c r="F490" s="139"/>
      <c r="G490" s="139"/>
    </row>
    <row r="491" spans="6:7">
      <c r="F491" s="139"/>
      <c r="G491" s="139"/>
    </row>
    <row r="492" spans="6:7">
      <c r="F492" s="139"/>
      <c r="G492" s="139"/>
    </row>
    <row r="493" spans="6:7">
      <c r="F493" s="139"/>
      <c r="G493" s="139"/>
    </row>
    <row r="494" spans="6:7">
      <c r="F494" s="139"/>
      <c r="G494" s="139"/>
    </row>
    <row r="495" spans="6:7">
      <c r="F495" s="139"/>
      <c r="G495" s="139"/>
    </row>
    <row r="496" spans="6:7">
      <c r="F496" s="139"/>
      <c r="G496" s="139"/>
    </row>
    <row r="497" spans="6:7">
      <c r="F497" s="139"/>
      <c r="G497" s="139"/>
    </row>
    <row r="498" spans="6:7">
      <c r="F498" s="139"/>
      <c r="G498" s="139"/>
    </row>
    <row r="499" spans="6:7">
      <c r="F499" s="139"/>
      <c r="G499" s="139"/>
    </row>
    <row r="500" spans="6:7">
      <c r="F500" s="139"/>
      <c r="G500" s="139"/>
    </row>
    <row r="501" spans="6:7">
      <c r="F501" s="139"/>
      <c r="G501" s="139"/>
    </row>
    <row r="502" spans="6:7">
      <c r="F502" s="139"/>
      <c r="G502" s="139"/>
    </row>
    <row r="503" spans="6:7">
      <c r="F503" s="139"/>
      <c r="G503" s="139"/>
    </row>
    <row r="504" spans="6:7">
      <c r="F504" s="139"/>
      <c r="G504" s="139"/>
    </row>
    <row r="505" spans="6:7">
      <c r="F505" s="139"/>
      <c r="G505" s="139"/>
    </row>
    <row r="506" spans="6:7">
      <c r="F506" s="139"/>
      <c r="G506" s="139"/>
    </row>
    <row r="507" spans="6:7">
      <c r="F507" s="139"/>
      <c r="G507" s="139"/>
    </row>
    <row r="508" spans="6:7">
      <c r="F508" s="139"/>
      <c r="G508" s="139"/>
    </row>
    <row r="509" spans="6:7">
      <c r="F509" s="139"/>
      <c r="G509" s="139"/>
    </row>
    <row r="510" spans="6:7">
      <c r="F510" s="139"/>
      <c r="G510" s="139"/>
    </row>
    <row r="511" spans="6:7">
      <c r="F511" s="139"/>
      <c r="G511" s="139"/>
    </row>
    <row r="512" spans="6:7">
      <c r="F512" s="139"/>
      <c r="G512" s="139"/>
    </row>
    <row r="513" spans="6:7">
      <c r="F513" s="139"/>
      <c r="G513" s="139"/>
    </row>
    <row r="514" spans="6:7">
      <c r="F514" s="139"/>
      <c r="G514" s="139"/>
    </row>
    <row r="515" spans="6:7">
      <c r="F515" s="139"/>
      <c r="G515" s="139"/>
    </row>
    <row r="516" spans="6:7">
      <c r="F516" s="139"/>
      <c r="G516" s="139"/>
    </row>
    <row r="517" spans="6:7">
      <c r="F517" s="139"/>
      <c r="G517" s="139"/>
    </row>
    <row r="518" spans="6:7">
      <c r="F518" s="139"/>
      <c r="G518" s="139"/>
    </row>
    <row r="519" spans="6:7">
      <c r="F519" s="139"/>
      <c r="G519" s="139"/>
    </row>
    <row r="520" spans="6:7">
      <c r="F520" s="139"/>
      <c r="G520" s="139"/>
    </row>
    <row r="521" spans="6:7">
      <c r="F521" s="139"/>
      <c r="G521" s="139"/>
    </row>
    <row r="522" spans="6:7">
      <c r="F522" s="139"/>
      <c r="G522" s="139"/>
    </row>
    <row r="523" spans="6:7">
      <c r="F523" s="139"/>
      <c r="G523" s="139"/>
    </row>
    <row r="524" spans="6:7">
      <c r="F524" s="139"/>
      <c r="G524" s="139"/>
    </row>
    <row r="525" spans="6:7">
      <c r="F525" s="139"/>
      <c r="G525" s="139"/>
    </row>
    <row r="526" spans="6:7">
      <c r="F526" s="139"/>
      <c r="G526" s="139"/>
    </row>
    <row r="527" spans="6:7">
      <c r="F527" s="139"/>
      <c r="G527" s="139"/>
    </row>
    <row r="528" spans="6:7">
      <c r="F528" s="139"/>
      <c r="G528" s="139"/>
    </row>
    <row r="529" spans="6:7">
      <c r="F529" s="139"/>
      <c r="G529" s="139"/>
    </row>
    <row r="530" spans="6:7">
      <c r="F530" s="139"/>
      <c r="G530" s="139"/>
    </row>
    <row r="531" spans="6:7">
      <c r="F531" s="139"/>
      <c r="G531" s="139"/>
    </row>
    <row r="532" spans="6:7">
      <c r="F532" s="139"/>
      <c r="G532" s="139"/>
    </row>
    <row r="533" spans="6:7">
      <c r="F533" s="139"/>
      <c r="G533" s="139"/>
    </row>
    <row r="534" spans="6:7">
      <c r="F534" s="139"/>
      <c r="G534" s="139"/>
    </row>
    <row r="535" spans="6:7">
      <c r="F535" s="139"/>
      <c r="G535" s="139"/>
    </row>
    <row r="536" spans="6:7">
      <c r="F536" s="139"/>
      <c r="G536" s="139"/>
    </row>
    <row r="537" spans="6:7">
      <c r="F537" s="139"/>
      <c r="G537" s="139"/>
    </row>
    <row r="538" spans="6:7">
      <c r="F538" s="139"/>
      <c r="G538" s="139"/>
    </row>
    <row r="539" spans="6:7">
      <c r="F539" s="139"/>
      <c r="G539" s="139"/>
    </row>
    <row r="540" spans="6:7">
      <c r="F540" s="139"/>
      <c r="G540" s="139"/>
    </row>
    <row r="541" spans="6:7">
      <c r="F541" s="139"/>
      <c r="G541" s="139"/>
    </row>
    <row r="542" spans="6:7">
      <c r="F542" s="139"/>
      <c r="G542" s="139"/>
    </row>
    <row r="543" spans="6:7">
      <c r="F543" s="139"/>
      <c r="G543" s="139"/>
    </row>
    <row r="544" spans="6:7">
      <c r="F544" s="139"/>
      <c r="G544" s="139"/>
    </row>
    <row r="545" spans="6:7">
      <c r="F545" s="139"/>
      <c r="G545" s="139"/>
    </row>
    <row r="546" spans="6:7">
      <c r="F546" s="139"/>
      <c r="G546" s="139"/>
    </row>
    <row r="547" spans="6:7">
      <c r="F547" s="139"/>
      <c r="G547" s="139"/>
    </row>
    <row r="548" spans="6:7">
      <c r="F548" s="139"/>
      <c r="G548" s="139"/>
    </row>
    <row r="549" spans="6:7">
      <c r="F549" s="139"/>
      <c r="G549" s="139"/>
    </row>
    <row r="550" spans="6:7">
      <c r="F550" s="139"/>
      <c r="G550" s="139"/>
    </row>
    <row r="551" spans="6:7">
      <c r="F551" s="139"/>
      <c r="G551" s="139"/>
    </row>
    <row r="552" spans="6:7">
      <c r="F552" s="139"/>
      <c r="G552" s="139"/>
    </row>
    <row r="553" spans="6:7">
      <c r="F553" s="139"/>
      <c r="G553" s="139"/>
    </row>
    <row r="554" spans="6:7">
      <c r="F554" s="139"/>
      <c r="G554" s="139"/>
    </row>
    <row r="555" spans="6:7">
      <c r="F555" s="139"/>
      <c r="G555" s="139"/>
    </row>
    <row r="556" spans="6:7">
      <c r="F556" s="139"/>
      <c r="G556" s="139"/>
    </row>
    <row r="557" spans="6:7">
      <c r="F557" s="139"/>
      <c r="G557" s="139"/>
    </row>
    <row r="558" spans="6:7">
      <c r="F558" s="139"/>
      <c r="G558" s="139"/>
    </row>
    <row r="559" spans="6:7">
      <c r="F559" s="139"/>
      <c r="G559" s="139"/>
    </row>
    <row r="560" spans="6:7">
      <c r="F560" s="139"/>
      <c r="G560" s="139"/>
    </row>
    <row r="561" spans="6:7">
      <c r="F561" s="139"/>
      <c r="G561" s="139"/>
    </row>
    <row r="562" spans="6:7">
      <c r="F562" s="139"/>
      <c r="G562" s="139"/>
    </row>
    <row r="563" spans="6:7">
      <c r="F563" s="139"/>
      <c r="G563" s="139"/>
    </row>
    <row r="564" spans="6:7">
      <c r="F564" s="139"/>
      <c r="G564" s="139"/>
    </row>
    <row r="565" spans="6:7">
      <c r="F565" s="139"/>
      <c r="G565" s="139"/>
    </row>
    <row r="566" spans="6:7">
      <c r="F566" s="139"/>
      <c r="G566" s="139"/>
    </row>
    <row r="567" spans="6:7">
      <c r="F567" s="139"/>
      <c r="G567" s="139"/>
    </row>
    <row r="568" spans="6:7">
      <c r="F568" s="139"/>
      <c r="G568" s="139"/>
    </row>
    <row r="569" spans="6:7">
      <c r="F569" s="139"/>
      <c r="G569" s="139"/>
    </row>
    <row r="570" spans="6:7">
      <c r="F570" s="139"/>
      <c r="G570" s="139"/>
    </row>
    <row r="571" spans="6:7">
      <c r="F571" s="139"/>
      <c r="G571" s="139"/>
    </row>
    <row r="572" spans="6:7">
      <c r="F572" s="139"/>
      <c r="G572" s="139"/>
    </row>
    <row r="573" spans="6:7">
      <c r="F573" s="139"/>
      <c r="G573" s="139"/>
    </row>
    <row r="574" spans="6:7">
      <c r="F574" s="139"/>
      <c r="G574" s="139"/>
    </row>
    <row r="575" spans="6:7">
      <c r="F575" s="139"/>
      <c r="G575" s="139"/>
    </row>
    <row r="576" spans="6:7">
      <c r="F576" s="139"/>
      <c r="G576" s="139"/>
    </row>
    <row r="577" spans="6:7">
      <c r="F577" s="139"/>
      <c r="G577" s="139"/>
    </row>
    <row r="578" spans="6:7">
      <c r="F578" s="139"/>
      <c r="G578" s="139"/>
    </row>
    <row r="579" spans="6:7">
      <c r="F579" s="139"/>
      <c r="G579" s="139"/>
    </row>
    <row r="580" spans="6:7">
      <c r="F580" s="139"/>
      <c r="G580" s="139"/>
    </row>
    <row r="581" spans="6:7">
      <c r="F581" s="139"/>
      <c r="G581" s="139"/>
    </row>
    <row r="582" spans="6:7">
      <c r="F582" s="139"/>
      <c r="G582" s="139"/>
    </row>
    <row r="583" spans="6:7">
      <c r="F583" s="139"/>
      <c r="G583" s="139"/>
    </row>
    <row r="584" spans="6:7">
      <c r="F584" s="139"/>
      <c r="G584" s="139"/>
    </row>
    <row r="585" spans="6:7">
      <c r="F585" s="139"/>
      <c r="G585" s="139"/>
    </row>
    <row r="586" spans="6:7">
      <c r="F586" s="139"/>
      <c r="G586" s="139"/>
    </row>
    <row r="587" spans="6:7">
      <c r="F587" s="139"/>
      <c r="G587" s="139"/>
    </row>
    <row r="588" spans="6:7">
      <c r="F588" s="139"/>
      <c r="G588" s="139"/>
    </row>
    <row r="589" spans="6:7">
      <c r="F589" s="139"/>
      <c r="G589" s="139"/>
    </row>
    <row r="590" spans="6:7">
      <c r="F590" s="139"/>
      <c r="G590" s="139"/>
    </row>
    <row r="591" spans="6:7">
      <c r="F591" s="139"/>
      <c r="G591" s="139"/>
    </row>
    <row r="592" spans="6:7">
      <c r="F592" s="139"/>
      <c r="G592" s="139"/>
    </row>
    <row r="593" spans="6:7">
      <c r="F593" s="139"/>
      <c r="G593" s="139"/>
    </row>
    <row r="594" spans="6:7">
      <c r="F594" s="139"/>
      <c r="G594" s="139"/>
    </row>
    <row r="595" spans="6:7">
      <c r="F595" s="139"/>
      <c r="G595" s="139"/>
    </row>
    <row r="596" spans="6:7">
      <c r="F596" s="139"/>
      <c r="G596" s="139"/>
    </row>
    <row r="597" spans="6:7">
      <c r="F597" s="139"/>
      <c r="G597" s="139"/>
    </row>
    <row r="598" spans="6:7">
      <c r="F598" s="139"/>
      <c r="G598" s="139"/>
    </row>
    <row r="599" spans="6:7">
      <c r="F599" s="139"/>
      <c r="G599" s="139"/>
    </row>
    <row r="600" spans="6:7">
      <c r="F600" s="139"/>
      <c r="G600" s="139"/>
    </row>
    <row r="601" spans="6:7">
      <c r="F601" s="139"/>
      <c r="G601" s="139"/>
    </row>
    <row r="602" spans="6:7">
      <c r="F602" s="139"/>
      <c r="G602" s="139"/>
    </row>
    <row r="603" spans="6:7">
      <c r="F603" s="139"/>
      <c r="G603" s="139"/>
    </row>
    <row r="604" spans="6:7">
      <c r="F604" s="139"/>
      <c r="G604" s="139"/>
    </row>
    <row r="605" spans="6:7">
      <c r="F605" s="139"/>
      <c r="G605" s="139"/>
    </row>
    <row r="606" spans="6:7">
      <c r="F606" s="139"/>
      <c r="G606" s="139"/>
    </row>
    <row r="607" spans="6:7">
      <c r="F607" s="139"/>
      <c r="G607" s="139"/>
    </row>
    <row r="608" spans="6:7">
      <c r="F608" s="139"/>
      <c r="G608" s="139"/>
    </row>
    <row r="609" spans="6:7">
      <c r="F609" s="139"/>
      <c r="G609" s="139"/>
    </row>
    <row r="610" spans="6:7">
      <c r="F610" s="139"/>
      <c r="G610" s="139"/>
    </row>
    <row r="611" spans="6:7">
      <c r="F611" s="139"/>
      <c r="G611" s="139"/>
    </row>
    <row r="612" spans="6:7">
      <c r="F612" s="139"/>
      <c r="G612" s="139"/>
    </row>
    <row r="613" spans="6:7">
      <c r="F613" s="139"/>
      <c r="G613" s="139"/>
    </row>
    <row r="614" spans="6:7">
      <c r="F614" s="139"/>
      <c r="G614" s="139"/>
    </row>
    <row r="615" spans="6:7">
      <c r="F615" s="139"/>
      <c r="G615" s="139"/>
    </row>
    <row r="616" spans="6:7">
      <c r="F616" s="139"/>
      <c r="G616" s="139"/>
    </row>
    <row r="617" spans="6:7">
      <c r="F617" s="139"/>
      <c r="G617" s="139"/>
    </row>
    <row r="618" spans="6:7">
      <c r="F618" s="139"/>
      <c r="G618" s="139"/>
    </row>
    <row r="619" spans="6:7">
      <c r="F619" s="139"/>
      <c r="G619" s="139"/>
    </row>
    <row r="620" spans="6:7">
      <c r="F620" s="139"/>
      <c r="G620" s="139"/>
    </row>
    <row r="621" spans="6:7">
      <c r="F621" s="139"/>
      <c r="G621" s="139"/>
    </row>
    <row r="622" spans="6:7">
      <c r="F622" s="139"/>
      <c r="G622" s="139"/>
    </row>
    <row r="623" spans="6:7">
      <c r="F623" s="139"/>
      <c r="G623" s="139"/>
    </row>
    <row r="624" spans="6:7">
      <c r="F624" s="139"/>
      <c r="G624" s="139"/>
    </row>
    <row r="625" spans="6:7">
      <c r="F625" s="139"/>
      <c r="G625" s="139"/>
    </row>
    <row r="626" spans="6:7">
      <c r="F626" s="139"/>
      <c r="G626" s="139"/>
    </row>
    <row r="627" spans="6:7">
      <c r="F627" s="139"/>
      <c r="G627" s="139"/>
    </row>
    <row r="628" spans="6:7">
      <c r="F628" s="139"/>
      <c r="G628" s="139"/>
    </row>
    <row r="629" spans="6:7">
      <c r="F629" s="139"/>
      <c r="G629" s="139"/>
    </row>
    <row r="630" spans="6:7">
      <c r="F630" s="139"/>
      <c r="G630" s="139"/>
    </row>
    <row r="631" spans="6:7">
      <c r="F631" s="139"/>
      <c r="G631" s="139"/>
    </row>
    <row r="632" spans="6:7">
      <c r="F632" s="139"/>
      <c r="G632" s="139"/>
    </row>
    <row r="633" spans="6:7">
      <c r="F633" s="139"/>
      <c r="G633" s="139"/>
    </row>
    <row r="634" spans="6:7">
      <c r="F634" s="139"/>
      <c r="G634" s="139"/>
    </row>
    <row r="635" spans="6:7">
      <c r="F635" s="139"/>
      <c r="G635" s="139"/>
    </row>
    <row r="636" spans="6:7">
      <c r="F636" s="139"/>
      <c r="G636" s="139"/>
    </row>
    <row r="637" spans="6:7">
      <c r="F637" s="139"/>
      <c r="G637" s="139"/>
    </row>
    <row r="638" spans="6:7">
      <c r="F638" s="139"/>
      <c r="G638" s="139"/>
    </row>
    <row r="639" spans="6:7">
      <c r="F639" s="139"/>
      <c r="G639" s="139"/>
    </row>
    <row r="640" spans="6:7">
      <c r="F640" s="139"/>
      <c r="G640" s="139"/>
    </row>
    <row r="641" spans="6:7">
      <c r="F641" s="139"/>
      <c r="G641" s="139"/>
    </row>
    <row r="642" spans="6:7">
      <c r="F642" s="139"/>
      <c r="G642" s="139"/>
    </row>
    <row r="643" spans="6:7">
      <c r="F643" s="139"/>
      <c r="G643" s="139"/>
    </row>
    <row r="644" spans="6:7">
      <c r="F644" s="139"/>
      <c r="G644" s="139"/>
    </row>
    <row r="645" spans="6:7">
      <c r="F645" s="139"/>
      <c r="G645" s="139"/>
    </row>
    <row r="646" spans="6:7">
      <c r="F646" s="139"/>
      <c r="G646" s="139"/>
    </row>
    <row r="647" spans="6:7">
      <c r="F647" s="139"/>
      <c r="G647" s="139"/>
    </row>
    <row r="648" spans="6:7">
      <c r="F648" s="139"/>
      <c r="G648" s="139"/>
    </row>
    <row r="649" spans="6:7">
      <c r="F649" s="139"/>
      <c r="G649" s="139"/>
    </row>
    <row r="650" spans="6:7">
      <c r="F650" s="139"/>
      <c r="G650" s="139"/>
    </row>
    <row r="651" spans="6:7">
      <c r="F651" s="139"/>
      <c r="G651" s="139"/>
    </row>
    <row r="652" spans="6:7">
      <c r="F652" s="139"/>
      <c r="G652" s="139"/>
    </row>
    <row r="653" spans="6:7">
      <c r="F653" s="139"/>
      <c r="G653" s="139"/>
    </row>
    <row r="654" spans="6:7">
      <c r="F654" s="139"/>
      <c r="G654" s="139"/>
    </row>
    <row r="655" spans="6:7">
      <c r="F655" s="139"/>
      <c r="G655" s="139"/>
    </row>
    <row r="656" spans="6:7">
      <c r="F656" s="139"/>
      <c r="G656" s="139"/>
    </row>
    <row r="657" spans="6:7">
      <c r="F657" s="139"/>
      <c r="G657" s="139"/>
    </row>
    <row r="658" spans="6:7">
      <c r="F658" s="139"/>
      <c r="G658" s="139"/>
    </row>
    <row r="659" spans="6:7">
      <c r="F659" s="139"/>
      <c r="G659" s="139"/>
    </row>
    <row r="660" spans="6:7">
      <c r="F660" s="139"/>
      <c r="G660" s="139"/>
    </row>
    <row r="661" spans="6:7">
      <c r="F661" s="139"/>
      <c r="G661" s="139"/>
    </row>
    <row r="662" spans="6:7">
      <c r="F662" s="139"/>
      <c r="G662" s="139"/>
    </row>
    <row r="663" spans="6:7">
      <c r="F663" s="139"/>
      <c r="G663" s="139"/>
    </row>
    <row r="664" spans="6:7">
      <c r="F664" s="139"/>
      <c r="G664" s="139"/>
    </row>
    <row r="665" spans="6:7">
      <c r="F665" s="139"/>
      <c r="G665" s="139"/>
    </row>
    <row r="666" spans="6:7">
      <c r="F666" s="139"/>
      <c r="G666" s="139"/>
    </row>
    <row r="667" spans="6:7">
      <c r="F667" s="139"/>
      <c r="G667" s="139"/>
    </row>
    <row r="668" spans="6:7">
      <c r="F668" s="139"/>
      <c r="G668" s="139"/>
    </row>
    <row r="669" spans="6:7">
      <c r="F669" s="139"/>
      <c r="G669" s="139"/>
    </row>
    <row r="670" spans="6:7">
      <c r="F670" s="139"/>
      <c r="G670" s="139"/>
    </row>
    <row r="671" spans="6:7">
      <c r="F671" s="139"/>
      <c r="G671" s="139"/>
    </row>
    <row r="672" spans="6:7">
      <c r="F672" s="139"/>
      <c r="G672" s="139"/>
    </row>
    <row r="673" spans="6:7">
      <c r="F673" s="139"/>
      <c r="G673" s="139"/>
    </row>
    <row r="674" spans="6:7">
      <c r="F674" s="139"/>
      <c r="G674" s="139"/>
    </row>
    <row r="675" spans="6:7">
      <c r="F675" s="139"/>
      <c r="G675" s="139"/>
    </row>
    <row r="676" spans="6:7">
      <c r="F676" s="139"/>
      <c r="G676" s="139"/>
    </row>
    <row r="677" spans="6:7">
      <c r="F677" s="139"/>
      <c r="G677" s="139"/>
    </row>
    <row r="678" spans="6:7">
      <c r="F678" s="139"/>
      <c r="G678" s="139"/>
    </row>
    <row r="679" spans="6:7">
      <c r="F679" s="139"/>
      <c r="G679" s="139"/>
    </row>
    <row r="680" spans="6:7">
      <c r="F680" s="139"/>
      <c r="G680" s="139"/>
    </row>
    <row r="681" spans="6:7">
      <c r="F681" s="139"/>
      <c r="G681" s="139"/>
    </row>
    <row r="682" spans="6:7">
      <c r="F682" s="139"/>
      <c r="G682" s="139"/>
    </row>
    <row r="683" spans="6:7">
      <c r="F683" s="139"/>
      <c r="G683" s="139"/>
    </row>
    <row r="684" spans="6:7">
      <c r="F684" s="139"/>
      <c r="G684" s="139"/>
    </row>
    <row r="685" spans="6:7">
      <c r="F685" s="139"/>
      <c r="G685" s="139"/>
    </row>
    <row r="686" spans="6:7">
      <c r="F686" s="139"/>
      <c r="G686" s="139"/>
    </row>
    <row r="687" spans="6:7">
      <c r="F687" s="139"/>
      <c r="G687" s="139"/>
    </row>
    <row r="688" spans="6:7">
      <c r="F688" s="139"/>
      <c r="G688" s="139"/>
    </row>
    <row r="689" spans="6:7">
      <c r="F689" s="139"/>
      <c r="G689" s="139"/>
    </row>
    <row r="690" spans="6:7">
      <c r="F690" s="139"/>
      <c r="G690" s="139"/>
    </row>
    <row r="691" spans="6:7">
      <c r="F691" s="139"/>
      <c r="G691" s="139"/>
    </row>
    <row r="692" spans="6:7">
      <c r="F692" s="139"/>
      <c r="G692" s="139"/>
    </row>
    <row r="693" spans="6:7">
      <c r="F693" s="139"/>
      <c r="G693" s="139"/>
    </row>
    <row r="694" spans="6:7">
      <c r="F694" s="139"/>
      <c r="G694" s="139"/>
    </row>
    <row r="695" spans="6:7">
      <c r="F695" s="139"/>
      <c r="G695" s="139"/>
    </row>
    <row r="696" spans="6:7">
      <c r="F696" s="139"/>
      <c r="G696" s="139"/>
    </row>
    <row r="697" spans="6:7">
      <c r="F697" s="139"/>
      <c r="G697" s="139"/>
    </row>
    <row r="698" spans="6:7">
      <c r="F698" s="139"/>
      <c r="G698" s="139"/>
    </row>
    <row r="699" spans="6:7">
      <c r="F699" s="139"/>
      <c r="G699" s="139"/>
    </row>
    <row r="700" spans="6:7">
      <c r="F700" s="139"/>
      <c r="G700" s="139"/>
    </row>
    <row r="701" spans="6:7">
      <c r="F701" s="139"/>
      <c r="G701" s="139"/>
    </row>
    <row r="702" spans="6:7">
      <c r="F702" s="139"/>
      <c r="G702" s="139"/>
    </row>
    <row r="703" spans="6:7">
      <c r="F703" s="139"/>
      <c r="G703" s="139"/>
    </row>
    <row r="704" spans="6:7">
      <c r="F704" s="139"/>
      <c r="G704" s="139"/>
    </row>
    <row r="705" spans="6:7">
      <c r="F705" s="139"/>
      <c r="G705" s="139"/>
    </row>
    <row r="706" spans="6:7">
      <c r="F706" s="139"/>
      <c r="G706" s="139"/>
    </row>
    <row r="707" spans="6:7">
      <c r="F707" s="139"/>
      <c r="G707" s="139"/>
    </row>
    <row r="708" spans="6:7">
      <c r="F708" s="139"/>
      <c r="G708" s="139"/>
    </row>
    <row r="709" spans="6:7">
      <c r="F709" s="139"/>
      <c r="G709" s="139"/>
    </row>
    <row r="710" spans="6:7">
      <c r="F710" s="139"/>
      <c r="G710" s="139"/>
    </row>
    <row r="711" spans="6:7">
      <c r="F711" s="139"/>
      <c r="G711" s="139"/>
    </row>
    <row r="712" spans="6:7">
      <c r="F712" s="139"/>
      <c r="G712" s="139"/>
    </row>
    <row r="713" spans="6:7">
      <c r="F713" s="139"/>
      <c r="G713" s="139"/>
    </row>
    <row r="714" spans="6:7">
      <c r="F714" s="139"/>
      <c r="G714" s="139"/>
    </row>
    <row r="715" spans="6:7">
      <c r="F715" s="139"/>
      <c r="G715" s="139"/>
    </row>
    <row r="716" spans="6:7">
      <c r="F716" s="139"/>
      <c r="G716" s="139"/>
    </row>
    <row r="717" spans="6:7">
      <c r="F717" s="139"/>
      <c r="G717" s="139"/>
    </row>
    <row r="718" spans="6:7">
      <c r="F718" s="139"/>
      <c r="G718" s="139"/>
    </row>
    <row r="719" spans="6:7">
      <c r="F719" s="139"/>
      <c r="G719" s="139"/>
    </row>
    <row r="720" spans="6:7">
      <c r="F720" s="139"/>
      <c r="G720" s="139"/>
    </row>
    <row r="721" spans="6:7">
      <c r="F721" s="139"/>
      <c r="G721" s="139"/>
    </row>
    <row r="722" spans="6:7">
      <c r="F722" s="139"/>
      <c r="G722" s="139"/>
    </row>
    <row r="723" spans="6:7">
      <c r="F723" s="139"/>
      <c r="G723" s="139"/>
    </row>
    <row r="724" spans="6:7">
      <c r="F724" s="139"/>
      <c r="G724" s="139"/>
    </row>
    <row r="725" spans="6:7">
      <c r="F725" s="139"/>
      <c r="G725" s="139"/>
    </row>
    <row r="726" spans="6:7">
      <c r="F726" s="139"/>
      <c r="G726" s="139"/>
    </row>
    <row r="727" spans="6:7">
      <c r="F727" s="139"/>
      <c r="G727" s="139"/>
    </row>
    <row r="728" spans="6:7">
      <c r="F728" s="139"/>
      <c r="G728" s="139"/>
    </row>
    <row r="729" spans="6:7">
      <c r="F729" s="139"/>
      <c r="G729" s="139"/>
    </row>
    <row r="730" spans="6:7">
      <c r="F730" s="139"/>
      <c r="G730" s="139"/>
    </row>
    <row r="731" spans="6:7">
      <c r="F731" s="139"/>
      <c r="G731" s="139"/>
    </row>
    <row r="732" spans="6:7">
      <c r="F732" s="139"/>
      <c r="G732" s="139"/>
    </row>
    <row r="733" spans="6:7">
      <c r="F733" s="139"/>
      <c r="G733" s="139"/>
    </row>
    <row r="734" spans="6:7">
      <c r="F734" s="139"/>
      <c r="G734" s="139"/>
    </row>
    <row r="735" spans="6:7">
      <c r="F735" s="139"/>
      <c r="G735" s="139"/>
    </row>
    <row r="736" spans="6:7">
      <c r="F736" s="139"/>
      <c r="G736" s="139"/>
    </row>
    <row r="737" spans="6:7">
      <c r="F737" s="139"/>
      <c r="G737" s="139"/>
    </row>
    <row r="738" spans="6:7">
      <c r="F738" s="139"/>
      <c r="G738" s="139"/>
    </row>
    <row r="739" spans="6:7">
      <c r="F739" s="139"/>
      <c r="G739" s="139"/>
    </row>
    <row r="740" spans="6:7">
      <c r="F740" s="139"/>
      <c r="G740" s="139"/>
    </row>
    <row r="741" spans="6:7">
      <c r="F741" s="139"/>
      <c r="G741" s="139"/>
    </row>
    <row r="742" spans="6:7">
      <c r="F742" s="139"/>
      <c r="G742" s="139"/>
    </row>
    <row r="743" spans="6:7">
      <c r="F743" s="139"/>
      <c r="G743" s="139"/>
    </row>
    <row r="744" spans="6:7">
      <c r="F744" s="139"/>
      <c r="G744" s="139"/>
    </row>
    <row r="745" spans="6:7">
      <c r="F745" s="139"/>
      <c r="G745" s="139"/>
    </row>
    <row r="746" spans="6:7">
      <c r="F746" s="139"/>
      <c r="G746" s="139"/>
    </row>
    <row r="747" spans="6:7">
      <c r="F747" s="139"/>
      <c r="G747" s="139"/>
    </row>
    <row r="748" spans="6:7">
      <c r="F748" s="139"/>
      <c r="G748" s="139"/>
    </row>
    <row r="749" spans="6:7">
      <c r="F749" s="139"/>
      <c r="G749" s="139"/>
    </row>
    <row r="750" spans="6:7">
      <c r="F750" s="139"/>
      <c r="G750" s="139"/>
    </row>
    <row r="751" spans="6:7">
      <c r="F751" s="139"/>
      <c r="G751" s="139"/>
    </row>
    <row r="752" spans="6:7">
      <c r="F752" s="139"/>
      <c r="G752" s="139"/>
    </row>
    <row r="753" spans="6:7">
      <c r="F753" s="139"/>
      <c r="G753" s="139"/>
    </row>
    <row r="754" spans="6:7">
      <c r="F754" s="139"/>
      <c r="G754" s="139"/>
    </row>
    <row r="755" spans="6:7">
      <c r="F755" s="139"/>
      <c r="G755" s="139"/>
    </row>
    <row r="756" spans="6:7">
      <c r="F756" s="139"/>
      <c r="G756" s="139"/>
    </row>
    <row r="757" spans="6:7">
      <c r="F757" s="139"/>
      <c r="G757" s="139"/>
    </row>
    <row r="758" spans="6:7">
      <c r="F758" s="139"/>
      <c r="G758" s="139"/>
    </row>
    <row r="759" spans="6:7">
      <c r="F759" s="139"/>
      <c r="G759" s="139"/>
    </row>
    <row r="760" spans="6:7">
      <c r="F760" s="139"/>
      <c r="G760" s="139"/>
    </row>
    <row r="761" spans="6:7">
      <c r="F761" s="139"/>
      <c r="G761" s="139"/>
    </row>
    <row r="762" spans="6:7">
      <c r="F762" s="139"/>
      <c r="G762" s="139"/>
    </row>
    <row r="763" spans="6:7">
      <c r="F763" s="139"/>
      <c r="G763" s="139"/>
    </row>
    <row r="764" spans="6:7">
      <c r="F764" s="139"/>
      <c r="G764" s="139"/>
    </row>
    <row r="765" spans="6:7">
      <c r="F765" s="139"/>
      <c r="G765" s="139"/>
    </row>
    <row r="766" spans="6:7">
      <c r="F766" s="139"/>
      <c r="G766" s="139"/>
    </row>
    <row r="767" spans="6:7">
      <c r="F767" s="139"/>
      <c r="G767" s="139"/>
    </row>
    <row r="768" spans="6:7">
      <c r="F768" s="139"/>
      <c r="G768" s="139"/>
    </row>
    <row r="769" spans="6:7">
      <c r="F769" s="139"/>
      <c r="G769" s="139"/>
    </row>
    <row r="770" spans="6:7">
      <c r="F770" s="139"/>
      <c r="G770" s="139"/>
    </row>
    <row r="771" spans="6:7">
      <c r="F771" s="139"/>
      <c r="G771" s="139"/>
    </row>
    <row r="772" spans="6:7">
      <c r="F772" s="139"/>
      <c r="G772" s="139"/>
    </row>
    <row r="773" spans="6:7">
      <c r="F773" s="139"/>
      <c r="G773" s="139"/>
    </row>
    <row r="774" spans="6:7">
      <c r="F774" s="139"/>
      <c r="G774" s="139"/>
    </row>
    <row r="775" spans="6:7">
      <c r="F775" s="139"/>
      <c r="G775" s="139"/>
    </row>
    <row r="776" spans="6:7">
      <c r="F776" s="139"/>
      <c r="G776" s="139"/>
    </row>
    <row r="777" spans="6:7">
      <c r="F777" s="139"/>
      <c r="G777" s="139"/>
    </row>
    <row r="778" spans="6:7">
      <c r="F778" s="139"/>
      <c r="G778" s="139"/>
    </row>
    <row r="779" spans="6:7">
      <c r="F779" s="139"/>
      <c r="G779" s="139"/>
    </row>
    <row r="780" spans="6:7">
      <c r="F780" s="139"/>
      <c r="G780" s="139"/>
    </row>
    <row r="781" spans="6:7">
      <c r="F781" s="139"/>
      <c r="G781" s="139"/>
    </row>
    <row r="782" spans="6:7">
      <c r="F782" s="139"/>
      <c r="G782" s="139"/>
    </row>
    <row r="783" spans="6:7">
      <c r="F783" s="139"/>
      <c r="G783" s="139"/>
    </row>
    <row r="784" spans="6:7">
      <c r="F784" s="139"/>
      <c r="G784" s="139"/>
    </row>
    <row r="785" spans="6:7">
      <c r="F785" s="139"/>
      <c r="G785" s="139"/>
    </row>
    <row r="786" spans="6:7">
      <c r="F786" s="139"/>
      <c r="G786" s="139"/>
    </row>
    <row r="787" spans="6:7">
      <c r="F787" s="139"/>
      <c r="G787" s="139"/>
    </row>
    <row r="788" spans="6:7">
      <c r="F788" s="139"/>
      <c r="G788" s="139"/>
    </row>
    <row r="789" spans="6:7">
      <c r="F789" s="139"/>
      <c r="G789" s="139"/>
    </row>
    <row r="790" spans="6:7">
      <c r="F790" s="139"/>
      <c r="G790" s="139"/>
    </row>
    <row r="791" spans="6:7">
      <c r="F791" s="139"/>
      <c r="G791" s="139"/>
    </row>
    <row r="792" spans="6:7">
      <c r="F792" s="139"/>
      <c r="G792" s="139"/>
    </row>
    <row r="793" spans="6:7">
      <c r="F793" s="139"/>
      <c r="G793" s="139"/>
    </row>
    <row r="794" spans="6:7">
      <c r="F794" s="139"/>
      <c r="G794" s="139"/>
    </row>
    <row r="795" spans="6:7">
      <c r="F795" s="139"/>
      <c r="G795" s="139"/>
    </row>
    <row r="796" spans="6:7">
      <c r="F796" s="139"/>
      <c r="G796" s="139"/>
    </row>
    <row r="797" spans="6:7">
      <c r="F797" s="139"/>
      <c r="G797" s="139"/>
    </row>
    <row r="798" spans="6:7">
      <c r="F798" s="139"/>
      <c r="G798" s="139"/>
    </row>
    <row r="799" spans="6:7">
      <c r="F799" s="139"/>
      <c r="G799" s="139"/>
    </row>
    <row r="800" spans="6:7">
      <c r="F800" s="139"/>
      <c r="G800" s="139"/>
    </row>
    <row r="801" spans="6:7">
      <c r="F801" s="139"/>
      <c r="G801" s="139"/>
    </row>
    <row r="802" spans="6:7">
      <c r="F802" s="139"/>
      <c r="G802" s="139"/>
    </row>
    <row r="803" spans="6:7">
      <c r="F803" s="139"/>
      <c r="G803" s="139"/>
    </row>
    <row r="804" spans="6:7">
      <c r="F804" s="139"/>
      <c r="G804" s="139"/>
    </row>
    <row r="805" spans="6:7">
      <c r="F805" s="139"/>
      <c r="G805" s="139"/>
    </row>
    <row r="806" spans="6:7">
      <c r="F806" s="139"/>
      <c r="G806" s="139"/>
    </row>
    <row r="807" spans="6:7">
      <c r="F807" s="139"/>
      <c r="G807" s="139"/>
    </row>
    <row r="808" spans="6:7">
      <c r="F808" s="139"/>
      <c r="G808" s="139"/>
    </row>
    <row r="809" spans="6:7">
      <c r="F809" s="139"/>
      <c r="G809" s="139"/>
    </row>
    <row r="810" spans="6:7">
      <c r="F810" s="139"/>
      <c r="G810" s="139"/>
    </row>
    <row r="811" spans="6:7">
      <c r="F811" s="139"/>
      <c r="G811" s="139"/>
    </row>
    <row r="812" spans="6:7">
      <c r="F812" s="139"/>
      <c r="G812" s="139"/>
    </row>
    <row r="813" spans="6:7">
      <c r="F813" s="139"/>
      <c r="G813" s="139"/>
    </row>
    <row r="814" spans="6:7">
      <c r="F814" s="139"/>
      <c r="G814" s="139"/>
    </row>
    <row r="815" spans="6:7">
      <c r="F815" s="139"/>
      <c r="G815" s="139"/>
    </row>
    <row r="816" spans="6:7">
      <c r="F816" s="139"/>
      <c r="G816" s="139"/>
    </row>
    <row r="817" spans="6:7">
      <c r="F817" s="139"/>
      <c r="G817" s="139"/>
    </row>
    <row r="818" spans="6:7">
      <c r="F818" s="139"/>
      <c r="G818" s="139"/>
    </row>
    <row r="819" spans="6:7">
      <c r="F819" s="139"/>
      <c r="G819" s="139"/>
    </row>
    <row r="820" spans="6:7">
      <c r="F820" s="139"/>
      <c r="G820" s="139"/>
    </row>
    <row r="821" spans="6:7">
      <c r="F821" s="139"/>
      <c r="G821" s="139"/>
    </row>
    <row r="822" spans="6:7">
      <c r="F822" s="139"/>
      <c r="G822" s="139"/>
    </row>
    <row r="823" spans="6:7">
      <c r="F823" s="139"/>
      <c r="G823" s="139"/>
    </row>
    <row r="824" spans="6:7">
      <c r="F824" s="139"/>
      <c r="G824" s="139"/>
    </row>
    <row r="825" spans="6:7">
      <c r="F825" s="139"/>
      <c r="G825" s="139"/>
    </row>
    <row r="826" spans="6:7">
      <c r="F826" s="139"/>
      <c r="G826" s="139"/>
    </row>
    <row r="827" spans="6:7">
      <c r="F827" s="139"/>
      <c r="G827" s="139"/>
    </row>
    <row r="828" spans="6:7">
      <c r="F828" s="139"/>
      <c r="G828" s="139"/>
    </row>
    <row r="829" spans="6:7">
      <c r="F829" s="139"/>
      <c r="G829" s="139"/>
    </row>
    <row r="830" spans="6:7">
      <c r="F830" s="139"/>
      <c r="G830" s="139"/>
    </row>
    <row r="831" spans="6:7">
      <c r="F831" s="139"/>
      <c r="G831" s="139"/>
    </row>
    <row r="832" spans="6:7">
      <c r="F832" s="139"/>
      <c r="G832" s="139"/>
    </row>
    <row r="833" spans="6:7">
      <c r="F833" s="139"/>
      <c r="G833" s="139"/>
    </row>
    <row r="834" spans="6:7">
      <c r="F834" s="139"/>
      <c r="G834" s="139"/>
    </row>
    <row r="835" spans="6:7">
      <c r="F835" s="139"/>
      <c r="G835" s="139"/>
    </row>
    <row r="836" spans="6:7">
      <c r="F836" s="139"/>
      <c r="G836" s="139"/>
    </row>
    <row r="837" spans="6:7">
      <c r="F837" s="139"/>
      <c r="G837" s="139"/>
    </row>
    <row r="838" spans="6:7">
      <c r="F838" s="139"/>
      <c r="G838" s="139"/>
    </row>
    <row r="839" spans="6:7">
      <c r="F839" s="139"/>
      <c r="G839" s="139"/>
    </row>
    <row r="840" spans="6:7">
      <c r="F840" s="139"/>
      <c r="G840" s="139"/>
    </row>
    <row r="841" spans="6:7">
      <c r="F841" s="139"/>
      <c r="G841" s="139"/>
    </row>
    <row r="842" spans="6:7">
      <c r="F842" s="139"/>
      <c r="G842" s="139"/>
    </row>
    <row r="843" spans="6:7">
      <c r="F843" s="139"/>
      <c r="G843" s="139"/>
    </row>
    <row r="844" spans="6:7">
      <c r="F844" s="139"/>
      <c r="G844" s="139"/>
    </row>
    <row r="845" spans="6:7">
      <c r="F845" s="139"/>
      <c r="G845" s="139"/>
    </row>
    <row r="846" spans="6:7">
      <c r="F846" s="139"/>
      <c r="G846" s="139"/>
    </row>
    <row r="847" spans="6:7">
      <c r="F847" s="139"/>
      <c r="G847" s="139"/>
    </row>
    <row r="848" spans="6:7">
      <c r="F848" s="139"/>
      <c r="G848" s="139"/>
    </row>
    <row r="849" spans="6:7">
      <c r="F849" s="139"/>
      <c r="G849" s="139"/>
    </row>
    <row r="850" spans="6:7">
      <c r="F850" s="139"/>
      <c r="G850" s="139"/>
    </row>
    <row r="851" spans="6:7">
      <c r="F851" s="139"/>
      <c r="G851" s="139"/>
    </row>
    <row r="852" spans="6:7">
      <c r="F852" s="139"/>
      <c r="G852" s="139"/>
    </row>
    <row r="853" spans="6:7">
      <c r="F853" s="139"/>
      <c r="G853" s="139"/>
    </row>
    <row r="854" spans="6:7">
      <c r="F854" s="139"/>
      <c r="G854" s="139"/>
    </row>
    <row r="855" spans="6:7">
      <c r="F855" s="139"/>
      <c r="G855" s="139"/>
    </row>
    <row r="856" spans="6:7">
      <c r="F856" s="139"/>
      <c r="G856" s="139"/>
    </row>
    <row r="857" spans="6:7">
      <c r="F857" s="139"/>
      <c r="G857" s="139"/>
    </row>
    <row r="858" spans="6:7">
      <c r="F858" s="139"/>
      <c r="G858" s="139"/>
    </row>
    <row r="859" spans="6:7">
      <c r="F859" s="139"/>
      <c r="G859" s="139"/>
    </row>
    <row r="860" spans="6:7">
      <c r="F860" s="139"/>
      <c r="G860" s="139"/>
    </row>
    <row r="861" spans="6:7">
      <c r="F861" s="139"/>
      <c r="G861" s="139"/>
    </row>
    <row r="862" spans="6:7">
      <c r="F862" s="139"/>
      <c r="G862" s="139"/>
    </row>
    <row r="863" spans="6:7">
      <c r="F863" s="139"/>
      <c r="G863" s="139"/>
    </row>
    <row r="864" spans="6:7">
      <c r="F864" s="139"/>
      <c r="G864" s="139"/>
    </row>
    <row r="865" spans="6:7">
      <c r="F865" s="139"/>
      <c r="G865" s="139"/>
    </row>
    <row r="866" spans="6:7">
      <c r="F866" s="139"/>
      <c r="G866" s="139"/>
    </row>
    <row r="867" spans="6:7">
      <c r="F867" s="139"/>
      <c r="G867" s="139"/>
    </row>
    <row r="868" spans="6:7">
      <c r="F868" s="139"/>
      <c r="G868" s="139"/>
    </row>
    <row r="869" spans="6:7">
      <c r="F869" s="139"/>
      <c r="G869" s="139"/>
    </row>
    <row r="870" spans="6:7">
      <c r="F870" s="139"/>
      <c r="G870" s="139"/>
    </row>
    <row r="871" spans="6:7">
      <c r="F871" s="139"/>
      <c r="G871" s="139"/>
    </row>
    <row r="872" spans="6:7">
      <c r="F872" s="139"/>
      <c r="G872" s="139"/>
    </row>
    <row r="873" spans="6:7">
      <c r="F873" s="139"/>
      <c r="G873" s="139"/>
    </row>
    <row r="874" spans="6:7">
      <c r="F874" s="139"/>
      <c r="G874" s="139"/>
    </row>
    <row r="875" spans="6:7">
      <c r="F875" s="139"/>
      <c r="G875" s="139"/>
    </row>
    <row r="876" spans="6:7">
      <c r="F876" s="139"/>
      <c r="G876" s="139"/>
    </row>
    <row r="877" spans="6:7">
      <c r="F877" s="139"/>
      <c r="G877" s="139"/>
    </row>
    <row r="878" spans="6:7">
      <c r="F878" s="139"/>
      <c r="G878" s="139"/>
    </row>
    <row r="879" spans="6:7">
      <c r="F879" s="139"/>
      <c r="G879" s="139"/>
    </row>
    <row r="880" spans="6:7">
      <c r="F880" s="139"/>
      <c r="G880" s="139"/>
    </row>
    <row r="881" spans="6:7">
      <c r="F881" s="139"/>
      <c r="G881" s="139"/>
    </row>
    <row r="882" spans="6:7">
      <c r="F882" s="139"/>
      <c r="G882" s="139"/>
    </row>
    <row r="883" spans="6:7">
      <c r="F883" s="139"/>
      <c r="G883" s="139"/>
    </row>
    <row r="884" spans="6:7">
      <c r="F884" s="139"/>
      <c r="G884" s="139"/>
    </row>
    <row r="885" spans="6:7">
      <c r="F885" s="139"/>
      <c r="G885" s="139"/>
    </row>
    <row r="886" spans="6:7">
      <c r="F886" s="139"/>
      <c r="G886" s="139"/>
    </row>
    <row r="887" spans="6:7">
      <c r="F887" s="139"/>
      <c r="G887" s="139"/>
    </row>
    <row r="888" spans="6:7">
      <c r="F888" s="139"/>
      <c r="G888" s="139"/>
    </row>
    <row r="889" spans="6:7">
      <c r="F889" s="139"/>
      <c r="G889" s="139"/>
    </row>
    <row r="890" spans="6:7">
      <c r="F890" s="139"/>
      <c r="G890" s="139"/>
    </row>
    <row r="891" spans="6:7">
      <c r="F891" s="139"/>
      <c r="G891" s="139"/>
    </row>
    <row r="892" spans="6:7">
      <c r="F892" s="139"/>
      <c r="G892" s="139"/>
    </row>
    <row r="893" spans="6:7">
      <c r="F893" s="139"/>
      <c r="G893" s="139"/>
    </row>
    <row r="894" spans="6:7">
      <c r="F894" s="139"/>
      <c r="G894" s="139"/>
    </row>
    <row r="895" spans="6:7">
      <c r="F895" s="139"/>
      <c r="G895" s="139"/>
    </row>
    <row r="896" spans="6:7">
      <c r="F896" s="139"/>
      <c r="G896" s="139"/>
    </row>
    <row r="897" spans="6:7">
      <c r="F897" s="139"/>
      <c r="G897" s="139"/>
    </row>
    <row r="898" spans="6:7">
      <c r="F898" s="139"/>
      <c r="G898" s="139"/>
    </row>
    <row r="899" spans="6:7">
      <c r="F899" s="139"/>
      <c r="G899" s="139"/>
    </row>
    <row r="900" spans="6:7">
      <c r="F900" s="139"/>
      <c r="G900" s="139"/>
    </row>
    <row r="901" spans="6:7">
      <c r="F901" s="139"/>
      <c r="G901" s="139"/>
    </row>
    <row r="902" spans="6:7">
      <c r="F902" s="139"/>
      <c r="G902" s="139"/>
    </row>
    <row r="903" spans="6:7">
      <c r="F903" s="139"/>
      <c r="G903" s="139"/>
    </row>
    <row r="904" spans="6:7">
      <c r="F904" s="139"/>
      <c r="G904" s="139"/>
    </row>
    <row r="905" spans="6:7">
      <c r="F905" s="139"/>
      <c r="G905" s="139"/>
    </row>
    <row r="906" spans="6:7">
      <c r="F906" s="139"/>
      <c r="G906" s="139"/>
    </row>
    <row r="907" spans="6:7">
      <c r="F907" s="139"/>
      <c r="G907" s="139"/>
    </row>
    <row r="908" spans="6:7">
      <c r="F908" s="139"/>
      <c r="G908" s="139"/>
    </row>
    <row r="909" spans="6:7">
      <c r="F909" s="139"/>
      <c r="G909" s="139"/>
    </row>
    <row r="910" spans="6:7">
      <c r="F910" s="139"/>
      <c r="G910" s="139"/>
    </row>
    <row r="911" spans="6:7">
      <c r="F911" s="139"/>
      <c r="G911" s="139"/>
    </row>
    <row r="912" spans="6:7">
      <c r="F912" s="139"/>
      <c r="G912" s="139"/>
    </row>
    <row r="913" spans="6:7">
      <c r="F913" s="139"/>
      <c r="G913" s="139"/>
    </row>
    <row r="914" spans="6:7">
      <c r="F914" s="139"/>
      <c r="G914" s="139"/>
    </row>
    <row r="915" spans="6:7">
      <c r="F915" s="139"/>
      <c r="G915" s="139"/>
    </row>
    <row r="916" spans="6:7">
      <c r="F916" s="139"/>
      <c r="G916" s="139"/>
    </row>
    <row r="917" spans="6:7">
      <c r="F917" s="139"/>
      <c r="G917" s="139"/>
    </row>
    <row r="918" spans="6:7">
      <c r="F918" s="139"/>
      <c r="G918" s="139"/>
    </row>
    <row r="919" spans="6:7">
      <c r="F919" s="139"/>
      <c r="G919" s="139"/>
    </row>
    <row r="920" spans="6:7">
      <c r="F920" s="139"/>
      <c r="G920" s="139"/>
    </row>
    <row r="921" spans="6:7">
      <c r="F921" s="139"/>
      <c r="G921" s="139"/>
    </row>
    <row r="922" spans="6:7">
      <c r="F922" s="139"/>
      <c r="G922" s="139"/>
    </row>
    <row r="923" spans="6:7">
      <c r="F923" s="139"/>
      <c r="G923" s="139"/>
    </row>
    <row r="924" spans="6:7">
      <c r="F924" s="139"/>
      <c r="G924" s="139"/>
    </row>
    <row r="925" spans="6:7">
      <c r="F925" s="139"/>
      <c r="G925" s="139"/>
    </row>
    <row r="926" spans="6:7">
      <c r="F926" s="139"/>
      <c r="G926" s="139"/>
    </row>
    <row r="927" spans="6:7">
      <c r="F927" s="139"/>
      <c r="G927" s="139"/>
    </row>
    <row r="928" spans="6:7">
      <c r="F928" s="139"/>
      <c r="G928" s="139"/>
    </row>
    <row r="929" spans="6:7">
      <c r="F929" s="139"/>
      <c r="G929" s="139"/>
    </row>
    <row r="930" spans="6:7">
      <c r="F930" s="139"/>
      <c r="G930" s="139"/>
    </row>
    <row r="931" spans="6:7">
      <c r="F931" s="139"/>
      <c r="G931" s="139"/>
    </row>
    <row r="932" spans="6:7">
      <c r="F932" s="139"/>
      <c r="G932" s="139"/>
    </row>
    <row r="933" spans="6:7">
      <c r="F933" s="139"/>
      <c r="G933" s="139"/>
    </row>
    <row r="934" spans="6:7">
      <c r="F934" s="139"/>
      <c r="G934" s="139"/>
    </row>
    <row r="935" spans="6:7">
      <c r="F935" s="139"/>
      <c r="G935" s="139"/>
    </row>
    <row r="936" spans="6:7">
      <c r="F936" s="139"/>
      <c r="G936" s="139"/>
    </row>
    <row r="937" spans="6:7">
      <c r="F937" s="139"/>
      <c r="G937" s="139"/>
    </row>
    <row r="938" spans="6:7">
      <c r="F938" s="139"/>
      <c r="G938" s="139"/>
    </row>
    <row r="939" spans="6:7">
      <c r="F939" s="139"/>
      <c r="G939" s="139"/>
    </row>
    <row r="940" spans="6:7">
      <c r="F940" s="139"/>
      <c r="G940" s="139"/>
    </row>
    <row r="941" spans="6:7">
      <c r="F941" s="139"/>
      <c r="G941" s="139"/>
    </row>
    <row r="942" spans="6:7">
      <c r="F942" s="139"/>
      <c r="G942" s="139"/>
    </row>
    <row r="943" spans="6:7">
      <c r="F943" s="139"/>
      <c r="G943" s="139"/>
    </row>
    <row r="944" spans="6:7">
      <c r="F944" s="139"/>
      <c r="G944" s="139"/>
    </row>
    <row r="945" spans="6:7">
      <c r="F945" s="139"/>
      <c r="G945" s="139"/>
    </row>
    <row r="946" spans="6:7">
      <c r="F946" s="139"/>
      <c r="G946" s="139"/>
    </row>
    <row r="947" spans="6:7">
      <c r="F947" s="139"/>
      <c r="G947" s="139"/>
    </row>
    <row r="948" spans="6:7">
      <c r="F948" s="139"/>
      <c r="G948" s="139"/>
    </row>
    <row r="949" spans="6:7">
      <c r="F949" s="139"/>
      <c r="G949" s="139"/>
    </row>
    <row r="950" spans="6:7">
      <c r="F950" s="139"/>
      <c r="G950" s="139"/>
    </row>
    <row r="951" spans="6:7">
      <c r="F951" s="139"/>
      <c r="G951" s="139"/>
    </row>
    <row r="952" spans="6:7">
      <c r="F952" s="139"/>
      <c r="G952" s="139"/>
    </row>
    <row r="953" spans="6:7">
      <c r="F953" s="139"/>
      <c r="G953" s="139"/>
    </row>
    <row r="954" spans="6:7">
      <c r="F954" s="139"/>
      <c r="G954" s="139"/>
    </row>
    <row r="955" spans="6:7">
      <c r="F955" s="139"/>
      <c r="G955" s="139"/>
    </row>
    <row r="956" spans="6:7">
      <c r="F956" s="139"/>
      <c r="G956" s="139"/>
    </row>
    <row r="957" spans="6:7">
      <c r="F957" s="139"/>
      <c r="G957" s="139"/>
    </row>
    <row r="958" spans="6:7">
      <c r="F958" s="139"/>
      <c r="G958" s="139"/>
    </row>
    <row r="959" spans="6:7">
      <c r="F959" s="139"/>
      <c r="G959" s="139"/>
    </row>
    <row r="960" spans="6:7">
      <c r="F960" s="139"/>
      <c r="G960" s="139"/>
    </row>
    <row r="961" spans="6:7">
      <c r="F961" s="139"/>
      <c r="G961" s="139"/>
    </row>
    <row r="962" spans="6:7">
      <c r="F962" s="139"/>
      <c r="G962" s="139"/>
    </row>
    <row r="963" spans="6:7">
      <c r="F963" s="139"/>
      <c r="G963" s="139"/>
    </row>
    <row r="964" spans="6:7">
      <c r="F964" s="139"/>
      <c r="G964" s="139"/>
    </row>
    <row r="965" spans="6:7">
      <c r="F965" s="139"/>
      <c r="G965" s="139"/>
    </row>
    <row r="966" spans="6:7">
      <c r="F966" s="139"/>
      <c r="G966" s="139"/>
    </row>
    <row r="967" spans="6:7">
      <c r="F967" s="139"/>
      <c r="G967" s="139"/>
    </row>
    <row r="968" spans="6:7">
      <c r="F968" s="139"/>
      <c r="G968" s="139"/>
    </row>
    <row r="969" spans="6:7">
      <c r="F969" s="139"/>
      <c r="G969" s="139"/>
    </row>
    <row r="970" spans="6:7">
      <c r="F970" s="139"/>
      <c r="G970" s="139"/>
    </row>
    <row r="971" spans="6:7">
      <c r="F971" s="139"/>
      <c r="G971" s="139"/>
    </row>
    <row r="972" spans="6:7">
      <c r="F972" s="139"/>
      <c r="G972" s="139"/>
    </row>
    <row r="973" spans="6:7">
      <c r="F973" s="139"/>
      <c r="G973" s="139"/>
    </row>
    <row r="974" spans="6:7">
      <c r="F974" s="139"/>
      <c r="G974" s="139"/>
    </row>
    <row r="975" spans="6:7">
      <c r="F975" s="139"/>
      <c r="G975" s="139"/>
    </row>
    <row r="976" spans="6:7">
      <c r="F976" s="139"/>
      <c r="G976" s="139"/>
    </row>
    <row r="977" spans="6:7">
      <c r="F977" s="139"/>
      <c r="G977" s="139"/>
    </row>
    <row r="978" spans="6:7">
      <c r="F978" s="139"/>
      <c r="G978" s="139"/>
    </row>
    <row r="979" spans="6:7">
      <c r="F979" s="139"/>
      <c r="G979" s="139"/>
    </row>
    <row r="980" spans="6:7">
      <c r="F980" s="139"/>
      <c r="G980" s="139"/>
    </row>
    <row r="981" spans="6:7">
      <c r="F981" s="139"/>
      <c r="G981" s="139"/>
    </row>
    <row r="982" spans="6:7">
      <c r="F982" s="139"/>
      <c r="G982" s="139"/>
    </row>
    <row r="983" spans="6:7">
      <c r="F983" s="139"/>
      <c r="G983" s="139"/>
    </row>
    <row r="984" spans="6:7">
      <c r="F984" s="139"/>
      <c r="G984" s="139"/>
    </row>
    <row r="985" spans="6:7">
      <c r="F985" s="139"/>
      <c r="G985" s="139"/>
    </row>
    <row r="986" spans="6:7">
      <c r="F986" s="139"/>
      <c r="G986" s="139"/>
    </row>
    <row r="987" spans="6:7">
      <c r="F987" s="139"/>
      <c r="G987" s="139"/>
    </row>
    <row r="988" spans="6:7">
      <c r="F988" s="139"/>
      <c r="G988" s="139"/>
    </row>
    <row r="989" spans="6:7">
      <c r="F989" s="139"/>
      <c r="G989" s="139"/>
    </row>
    <row r="990" spans="6:7">
      <c r="F990" s="139"/>
      <c r="G990" s="139"/>
    </row>
    <row r="991" spans="6:7">
      <c r="F991" s="139"/>
      <c r="G991" s="139"/>
    </row>
    <row r="992" spans="6:7">
      <c r="F992" s="139"/>
      <c r="G992" s="139"/>
    </row>
    <row r="993" spans="6:7">
      <c r="F993" s="139"/>
      <c r="G993" s="139"/>
    </row>
    <row r="994" spans="6:7">
      <c r="F994" s="139"/>
      <c r="G994" s="139"/>
    </row>
    <row r="995" spans="6:7">
      <c r="F995" s="139"/>
      <c r="G995" s="139"/>
    </row>
    <row r="996" spans="6:7">
      <c r="F996" s="139"/>
      <c r="G996" s="139"/>
    </row>
    <row r="997" spans="6:7">
      <c r="F997" s="139"/>
      <c r="G997" s="139"/>
    </row>
    <row r="998" spans="6:7">
      <c r="F998" s="139"/>
      <c r="G998" s="139"/>
    </row>
    <row r="999" spans="6:7">
      <c r="F999" s="139"/>
      <c r="G999" s="139"/>
    </row>
    <row r="1000" spans="6:7">
      <c r="F1000" s="139"/>
      <c r="G1000" s="139"/>
    </row>
    <row r="1001" spans="6:7">
      <c r="F1001" s="139"/>
      <c r="G1001" s="139"/>
    </row>
    <row r="1002" spans="6:7">
      <c r="F1002" s="139"/>
      <c r="G1002" s="139"/>
    </row>
    <row r="1003" spans="6:7">
      <c r="F1003" s="139"/>
      <c r="G1003" s="139"/>
    </row>
    <row r="1004" spans="6:7">
      <c r="F1004" s="139"/>
      <c r="G1004" s="139"/>
    </row>
    <row r="1005" spans="6:7">
      <c r="F1005" s="139"/>
      <c r="G1005" s="139"/>
    </row>
    <row r="1006" spans="6:7">
      <c r="F1006" s="139"/>
      <c r="G1006" s="139"/>
    </row>
    <row r="1007" spans="6:7">
      <c r="F1007" s="139"/>
      <c r="G1007" s="139"/>
    </row>
    <row r="1008" spans="6:7">
      <c r="F1008" s="139"/>
      <c r="G1008" s="139"/>
    </row>
    <row r="1009" spans="6:7">
      <c r="F1009" s="139"/>
      <c r="G1009" s="139"/>
    </row>
    <row r="1010" spans="6:7">
      <c r="F1010" s="139"/>
      <c r="G1010" s="139"/>
    </row>
    <row r="1011" spans="6:7">
      <c r="F1011" s="139"/>
      <c r="G1011" s="139"/>
    </row>
    <row r="1012" spans="6:7">
      <c r="F1012" s="139"/>
      <c r="G1012" s="139"/>
    </row>
    <row r="1013" spans="6:7">
      <c r="F1013" s="139"/>
      <c r="G1013" s="139"/>
    </row>
    <row r="1014" spans="6:7">
      <c r="F1014" s="139"/>
      <c r="G1014" s="139"/>
    </row>
    <row r="1015" spans="6:7">
      <c r="F1015" s="139"/>
      <c r="G1015" s="139"/>
    </row>
    <row r="1016" spans="6:7">
      <c r="F1016" s="139"/>
      <c r="G1016" s="139"/>
    </row>
    <row r="1017" spans="6:7">
      <c r="F1017" s="139"/>
      <c r="G1017" s="139"/>
    </row>
    <row r="1018" spans="6:7">
      <c r="F1018" s="139"/>
      <c r="G1018" s="139"/>
    </row>
    <row r="1019" spans="6:7">
      <c r="F1019" s="139"/>
      <c r="G1019" s="139"/>
    </row>
    <row r="1020" spans="6:7">
      <c r="F1020" s="139"/>
      <c r="G1020" s="139"/>
    </row>
    <row r="1021" spans="6:7">
      <c r="F1021" s="139"/>
      <c r="G1021" s="139"/>
    </row>
    <row r="1022" spans="6:7">
      <c r="F1022" s="139"/>
      <c r="G1022" s="139"/>
    </row>
    <row r="1023" spans="6:7">
      <c r="F1023" s="139"/>
      <c r="G1023" s="139"/>
    </row>
    <row r="1024" spans="6:7">
      <c r="F1024" s="139"/>
      <c r="G1024" s="139"/>
    </row>
    <row r="1025" spans="6:7">
      <c r="F1025" s="139"/>
      <c r="G1025" s="139"/>
    </row>
    <row r="1026" spans="6:7">
      <c r="F1026" s="139"/>
      <c r="G1026" s="139"/>
    </row>
    <row r="1027" spans="6:7">
      <c r="F1027" s="139"/>
      <c r="G1027" s="139"/>
    </row>
    <row r="1028" spans="6:7">
      <c r="F1028" s="139"/>
      <c r="G1028" s="139"/>
    </row>
    <row r="1029" spans="6:7">
      <c r="F1029" s="139"/>
      <c r="G1029" s="139"/>
    </row>
    <row r="1030" spans="6:7">
      <c r="F1030" s="139"/>
      <c r="G1030" s="139"/>
    </row>
    <row r="1031" spans="6:7">
      <c r="F1031" s="139"/>
      <c r="G1031" s="139"/>
    </row>
    <row r="1032" spans="6:7">
      <c r="F1032" s="139"/>
      <c r="G1032" s="139"/>
    </row>
    <row r="1033" spans="6:7">
      <c r="F1033" s="139"/>
      <c r="G1033" s="139"/>
    </row>
    <row r="1034" spans="6:7">
      <c r="F1034" s="139"/>
      <c r="G1034" s="139"/>
    </row>
    <row r="1035" spans="6:7">
      <c r="F1035" s="139"/>
      <c r="G1035" s="139"/>
    </row>
    <row r="1036" spans="6:7">
      <c r="F1036" s="139"/>
      <c r="G1036" s="139"/>
    </row>
    <row r="1037" spans="6:7">
      <c r="F1037" s="139"/>
      <c r="G1037" s="139"/>
    </row>
    <row r="1038" spans="6:7">
      <c r="F1038" s="139"/>
      <c r="G1038" s="139"/>
    </row>
    <row r="1039" spans="6:7">
      <c r="F1039" s="139"/>
      <c r="G1039" s="139"/>
    </row>
    <row r="1040" spans="6:7">
      <c r="F1040" s="139"/>
      <c r="G1040" s="139"/>
    </row>
    <row r="1041" spans="6:7">
      <c r="F1041" s="139"/>
      <c r="G1041" s="139"/>
    </row>
    <row r="1042" spans="6:7">
      <c r="F1042" s="139"/>
      <c r="G1042" s="139"/>
    </row>
    <row r="1043" spans="6:7">
      <c r="F1043" s="139"/>
      <c r="G1043" s="139"/>
    </row>
    <row r="1044" spans="6:7">
      <c r="F1044" s="139"/>
      <c r="G1044" s="139"/>
    </row>
    <row r="1045" spans="6:7">
      <c r="F1045" s="139"/>
      <c r="G1045" s="139"/>
    </row>
    <row r="1046" spans="6:7">
      <c r="F1046" s="139"/>
      <c r="G1046" s="139"/>
    </row>
    <row r="1047" spans="6:7">
      <c r="F1047" s="139"/>
      <c r="G1047" s="139"/>
    </row>
    <row r="1048" spans="6:7">
      <c r="F1048" s="139"/>
      <c r="G1048" s="139"/>
    </row>
    <row r="1049" spans="6:7">
      <c r="F1049" s="139"/>
      <c r="G1049" s="139"/>
    </row>
    <row r="1050" spans="6:7">
      <c r="F1050" s="139"/>
      <c r="G1050" s="139"/>
    </row>
    <row r="1051" spans="6:7">
      <c r="F1051" s="139"/>
      <c r="G1051" s="139"/>
    </row>
    <row r="1052" spans="6:7">
      <c r="F1052" s="139"/>
      <c r="G1052" s="139"/>
    </row>
    <row r="1053" spans="6:7">
      <c r="F1053" s="139"/>
      <c r="G1053" s="139"/>
    </row>
    <row r="1054" spans="6:7">
      <c r="F1054" s="139"/>
      <c r="G1054" s="139"/>
    </row>
    <row r="1055" spans="6:7">
      <c r="F1055" s="139"/>
      <c r="G1055" s="139"/>
    </row>
    <row r="1056" spans="6:7">
      <c r="F1056" s="139"/>
      <c r="G1056" s="139"/>
    </row>
    <row r="1057" spans="6:7">
      <c r="F1057" s="139"/>
      <c r="G1057" s="139"/>
    </row>
    <row r="1058" spans="6:7">
      <c r="F1058" s="139"/>
      <c r="G1058" s="139"/>
    </row>
    <row r="1059" spans="6:7">
      <c r="F1059" s="139"/>
      <c r="G1059" s="139"/>
    </row>
    <row r="1060" spans="6:7">
      <c r="F1060" s="139"/>
      <c r="G1060" s="139"/>
    </row>
    <row r="1061" spans="6:7">
      <c r="F1061" s="139"/>
      <c r="G1061" s="139"/>
    </row>
    <row r="1062" spans="6:7">
      <c r="F1062" s="139"/>
      <c r="G1062" s="139"/>
    </row>
    <row r="1063" spans="6:7">
      <c r="F1063" s="139"/>
      <c r="G1063" s="139"/>
    </row>
    <row r="1064" spans="6:7">
      <c r="F1064" s="139"/>
      <c r="G1064" s="139"/>
    </row>
    <row r="1065" spans="6:7">
      <c r="F1065" s="139"/>
      <c r="G1065" s="139"/>
    </row>
    <row r="1066" spans="6:7">
      <c r="F1066" s="139"/>
      <c r="G1066" s="139"/>
    </row>
    <row r="1067" spans="6:7">
      <c r="F1067" s="139"/>
      <c r="G1067" s="139"/>
    </row>
    <row r="1068" spans="6:7">
      <c r="F1068" s="139"/>
      <c r="G1068" s="139"/>
    </row>
    <row r="1069" spans="6:7">
      <c r="F1069" s="139"/>
      <c r="G1069" s="139"/>
    </row>
    <row r="1070" spans="6:7">
      <c r="F1070" s="139"/>
      <c r="G1070" s="139"/>
    </row>
    <row r="1071" spans="6:7">
      <c r="F1071" s="139"/>
      <c r="G1071" s="139"/>
    </row>
    <row r="1072" spans="6:7">
      <c r="F1072" s="139"/>
      <c r="G1072" s="139"/>
    </row>
    <row r="1073" spans="6:7">
      <c r="F1073" s="139"/>
      <c r="G1073" s="139"/>
    </row>
    <row r="1074" spans="6:7">
      <c r="F1074" s="139"/>
      <c r="G1074" s="139"/>
    </row>
    <row r="1075" spans="6:7">
      <c r="F1075" s="139"/>
      <c r="G1075" s="139"/>
    </row>
    <row r="1076" spans="6:7">
      <c r="F1076" s="139"/>
      <c r="G1076" s="139"/>
    </row>
    <row r="1077" spans="6:7">
      <c r="F1077" s="139"/>
      <c r="G1077" s="139"/>
    </row>
    <row r="1078" spans="6:7">
      <c r="F1078" s="139"/>
      <c r="G1078" s="139"/>
    </row>
    <row r="1079" spans="6:7">
      <c r="F1079" s="139"/>
      <c r="G1079" s="139"/>
    </row>
    <row r="1080" spans="6:7">
      <c r="F1080" s="139"/>
      <c r="G1080" s="139"/>
    </row>
    <row r="1081" spans="6:7">
      <c r="F1081" s="139"/>
      <c r="G1081" s="139"/>
    </row>
    <row r="1082" spans="6:7">
      <c r="F1082" s="139"/>
      <c r="G1082" s="139"/>
    </row>
    <row r="1083" spans="6:7">
      <c r="F1083" s="139"/>
      <c r="G1083" s="139"/>
    </row>
    <row r="1084" spans="6:7">
      <c r="F1084" s="139"/>
      <c r="G1084" s="139"/>
    </row>
    <row r="1085" spans="6:7">
      <c r="F1085" s="139"/>
      <c r="G1085" s="139"/>
    </row>
    <row r="1086" spans="6:7">
      <c r="F1086" s="139"/>
      <c r="G1086" s="139"/>
    </row>
    <row r="1087" spans="6:7">
      <c r="F1087" s="139"/>
      <c r="G1087" s="139"/>
    </row>
    <row r="1088" spans="6:7">
      <c r="F1088" s="139"/>
      <c r="G1088" s="139"/>
    </row>
    <row r="1089" spans="6:7">
      <c r="F1089" s="139"/>
      <c r="G1089" s="139"/>
    </row>
    <row r="1090" spans="6:7">
      <c r="F1090" s="139"/>
      <c r="G1090" s="139"/>
    </row>
    <row r="1091" spans="6:7">
      <c r="F1091" s="139"/>
      <c r="G1091" s="139"/>
    </row>
    <row r="1092" spans="6:7">
      <c r="F1092" s="139"/>
      <c r="G1092" s="139"/>
    </row>
    <row r="1093" spans="6:7">
      <c r="F1093" s="139"/>
      <c r="G1093" s="139"/>
    </row>
    <row r="1094" spans="6:7">
      <c r="F1094" s="139"/>
      <c r="G1094" s="139"/>
    </row>
    <row r="1095" spans="6:7">
      <c r="F1095" s="139"/>
      <c r="G1095" s="139"/>
    </row>
    <row r="1096" spans="6:7">
      <c r="F1096" s="139"/>
      <c r="G1096" s="139"/>
    </row>
    <row r="1097" spans="6:7">
      <c r="F1097" s="139"/>
      <c r="G1097" s="139"/>
    </row>
    <row r="1098" spans="6:7">
      <c r="F1098" s="139"/>
      <c r="G1098" s="139"/>
    </row>
    <row r="1099" spans="6:7">
      <c r="F1099" s="139"/>
      <c r="G1099" s="139"/>
    </row>
    <row r="1100" spans="6:7">
      <c r="F1100" s="139"/>
      <c r="G1100" s="139"/>
    </row>
    <row r="1101" spans="6:7">
      <c r="F1101" s="139"/>
      <c r="G1101" s="139"/>
    </row>
    <row r="1102" spans="6:7">
      <c r="F1102" s="139"/>
      <c r="G1102" s="139"/>
    </row>
    <row r="1103" spans="6:7">
      <c r="F1103" s="139"/>
      <c r="G1103" s="139"/>
    </row>
    <row r="1104" spans="6:7">
      <c r="F1104" s="139"/>
      <c r="G1104" s="139"/>
    </row>
    <row r="1105" spans="6:7">
      <c r="F1105" s="139"/>
      <c r="G1105" s="139"/>
    </row>
    <row r="1106" spans="6:7">
      <c r="F1106" s="139"/>
      <c r="G1106" s="139"/>
    </row>
    <row r="1107" spans="6:7">
      <c r="F1107" s="139"/>
      <c r="G1107" s="139"/>
    </row>
    <row r="1108" spans="6:7">
      <c r="F1108" s="139"/>
      <c r="G1108" s="139"/>
    </row>
    <row r="1109" spans="6:7">
      <c r="F1109" s="139"/>
      <c r="G1109" s="139"/>
    </row>
    <row r="1110" spans="6:7">
      <c r="F1110" s="139"/>
      <c r="G1110" s="139"/>
    </row>
    <row r="1111" spans="6:7">
      <c r="F1111" s="139"/>
      <c r="G1111" s="139"/>
    </row>
    <row r="1112" spans="6:7">
      <c r="F1112" s="139"/>
      <c r="G1112" s="139"/>
    </row>
    <row r="1113" spans="6:7">
      <c r="F1113" s="139"/>
      <c r="G1113" s="139"/>
    </row>
    <row r="1114" spans="6:7">
      <c r="F1114" s="139"/>
      <c r="G1114" s="139"/>
    </row>
    <row r="1115" spans="6:7">
      <c r="F1115" s="139"/>
      <c r="G1115" s="139"/>
    </row>
    <row r="1116" spans="6:7">
      <c r="F1116" s="139"/>
      <c r="G1116" s="139"/>
    </row>
    <row r="1117" spans="6:7">
      <c r="F1117" s="139"/>
      <c r="G1117" s="139"/>
    </row>
    <row r="1118" spans="6:7">
      <c r="F1118" s="139"/>
      <c r="G1118" s="139"/>
    </row>
    <row r="1119" spans="6:7">
      <c r="F1119" s="139"/>
      <c r="G1119" s="139"/>
    </row>
    <row r="1120" spans="6:7">
      <c r="F1120" s="139"/>
      <c r="G1120" s="139"/>
    </row>
    <row r="1121" spans="6:7">
      <c r="F1121" s="139"/>
      <c r="G1121" s="139"/>
    </row>
    <row r="1122" spans="6:7">
      <c r="F1122" s="139"/>
      <c r="G1122" s="139"/>
    </row>
    <row r="1123" spans="6:7">
      <c r="F1123" s="139"/>
      <c r="G1123" s="139"/>
    </row>
    <row r="1124" spans="6:7">
      <c r="F1124" s="139"/>
      <c r="G1124" s="139"/>
    </row>
    <row r="1125" spans="6:7">
      <c r="F1125" s="139"/>
      <c r="G1125" s="139"/>
    </row>
    <row r="1126" spans="6:7">
      <c r="F1126" s="139"/>
      <c r="G1126" s="139"/>
    </row>
    <row r="1127" spans="6:7">
      <c r="F1127" s="139"/>
      <c r="G1127" s="139"/>
    </row>
    <row r="1128" spans="6:7">
      <c r="F1128" s="139"/>
      <c r="G1128" s="139"/>
    </row>
    <row r="1129" spans="6:7">
      <c r="F1129" s="139"/>
      <c r="G1129" s="139"/>
    </row>
    <row r="1130" spans="6:7">
      <c r="F1130" s="139"/>
      <c r="G1130" s="139"/>
    </row>
    <row r="1131" spans="6:7">
      <c r="F1131" s="139"/>
      <c r="G1131" s="139"/>
    </row>
    <row r="1132" spans="6:7">
      <c r="F1132" s="139"/>
      <c r="G1132" s="139"/>
    </row>
    <row r="1133" spans="6:7">
      <c r="F1133" s="139"/>
      <c r="G1133" s="139"/>
    </row>
    <row r="1134" spans="6:7">
      <c r="F1134" s="139"/>
      <c r="G1134" s="139"/>
    </row>
    <row r="1135" spans="6:7">
      <c r="F1135" s="139"/>
      <c r="G1135" s="139"/>
    </row>
    <row r="1136" spans="6:7">
      <c r="F1136" s="139"/>
      <c r="G1136" s="139"/>
    </row>
    <row r="1137" spans="6:7">
      <c r="F1137" s="139"/>
      <c r="G1137" s="139"/>
    </row>
    <row r="1138" spans="6:7">
      <c r="F1138" s="139"/>
      <c r="G1138" s="139"/>
    </row>
    <row r="1139" spans="6:7">
      <c r="F1139" s="139"/>
      <c r="G1139" s="139"/>
    </row>
    <row r="1140" spans="6:7">
      <c r="F1140" s="139"/>
      <c r="G1140" s="139"/>
    </row>
    <row r="1141" spans="6:7">
      <c r="F1141" s="139"/>
      <c r="G1141" s="139"/>
    </row>
    <row r="1142" spans="6:7">
      <c r="F1142" s="139"/>
      <c r="G1142" s="139"/>
    </row>
    <row r="1143" spans="6:7">
      <c r="F1143" s="139"/>
      <c r="G1143" s="139"/>
    </row>
    <row r="1144" spans="6:7">
      <c r="F1144" s="139"/>
      <c r="G1144" s="139"/>
    </row>
    <row r="1145" spans="6:7">
      <c r="F1145" s="139"/>
      <c r="G1145" s="139"/>
    </row>
    <row r="1146" spans="6:7">
      <c r="F1146" s="139"/>
      <c r="G1146" s="139"/>
    </row>
    <row r="1147" spans="6:7">
      <c r="F1147" s="139"/>
      <c r="G1147" s="139"/>
    </row>
    <row r="1148" spans="6:7">
      <c r="F1148" s="139"/>
      <c r="G1148" s="139"/>
    </row>
    <row r="1149" spans="6:7">
      <c r="F1149" s="139"/>
      <c r="G1149" s="139"/>
    </row>
    <row r="1150" spans="6:7">
      <c r="F1150" s="139"/>
      <c r="G1150" s="139"/>
    </row>
    <row r="1151" spans="6:7">
      <c r="F1151" s="139"/>
      <c r="G1151" s="139"/>
    </row>
    <row r="1152" spans="6:7">
      <c r="F1152" s="139"/>
      <c r="G1152" s="139"/>
    </row>
    <row r="1153" spans="6:7">
      <c r="F1153" s="139"/>
      <c r="G1153" s="139"/>
    </row>
    <row r="1154" spans="6:7">
      <c r="F1154" s="139"/>
      <c r="G1154" s="139"/>
    </row>
    <row r="1155" spans="6:7">
      <c r="F1155" s="139"/>
      <c r="G1155" s="139"/>
    </row>
    <row r="1156" spans="6:7">
      <c r="F1156" s="139"/>
      <c r="G1156" s="139"/>
    </row>
    <row r="1157" spans="6:7">
      <c r="F1157" s="139"/>
      <c r="G1157" s="139"/>
    </row>
    <row r="1158" spans="6:7">
      <c r="F1158" s="139"/>
      <c r="G1158" s="139"/>
    </row>
    <row r="1159" spans="6:7">
      <c r="F1159" s="139"/>
      <c r="G1159" s="139"/>
    </row>
    <row r="1160" spans="6:7">
      <c r="F1160" s="139"/>
      <c r="G1160" s="139"/>
    </row>
    <row r="1161" spans="6:7">
      <c r="F1161" s="139"/>
      <c r="G1161" s="139"/>
    </row>
    <row r="1162" spans="6:7">
      <c r="F1162" s="139"/>
      <c r="G1162" s="139"/>
    </row>
    <row r="1163" spans="6:7">
      <c r="F1163" s="139"/>
      <c r="G1163" s="139"/>
    </row>
    <row r="1164" spans="6:7">
      <c r="F1164" s="139"/>
      <c r="G1164" s="139"/>
    </row>
    <row r="1165" spans="6:7">
      <c r="F1165" s="139"/>
      <c r="G1165" s="139"/>
    </row>
    <row r="1166" spans="6:7">
      <c r="F1166" s="139"/>
      <c r="G1166" s="139"/>
    </row>
    <row r="1167" spans="6:7">
      <c r="F1167" s="139"/>
      <c r="G1167" s="139"/>
    </row>
    <row r="1168" spans="6:7">
      <c r="F1168" s="139"/>
      <c r="G1168" s="139"/>
    </row>
    <row r="1169" spans="6:7">
      <c r="F1169" s="139"/>
      <c r="G1169" s="139"/>
    </row>
    <row r="1170" spans="6:7">
      <c r="F1170" s="139"/>
      <c r="G1170" s="139"/>
    </row>
    <row r="1171" spans="6:7">
      <c r="F1171" s="139"/>
      <c r="G1171" s="139"/>
    </row>
    <row r="1172" spans="6:7">
      <c r="F1172" s="139"/>
      <c r="G1172" s="139"/>
    </row>
    <row r="1173" spans="6:7">
      <c r="F1173" s="139"/>
      <c r="G1173" s="139"/>
    </row>
    <row r="1174" spans="6:7">
      <c r="F1174" s="139"/>
      <c r="G1174" s="139"/>
    </row>
    <row r="1175" spans="6:7">
      <c r="F1175" s="139"/>
      <c r="G1175" s="139"/>
    </row>
    <row r="1176" spans="6:7">
      <c r="F1176" s="139"/>
      <c r="G1176" s="139"/>
    </row>
    <row r="1177" spans="6:7">
      <c r="F1177" s="139"/>
      <c r="G1177" s="139"/>
    </row>
    <row r="1178" spans="6:7">
      <c r="F1178" s="139"/>
      <c r="G1178" s="139"/>
    </row>
    <row r="1179" spans="6:7">
      <c r="F1179" s="139"/>
      <c r="G1179" s="139"/>
    </row>
    <row r="1180" spans="6:7">
      <c r="F1180" s="139"/>
      <c r="G1180" s="139"/>
    </row>
    <row r="1181" spans="6:7">
      <c r="F1181" s="139"/>
      <c r="G1181" s="139"/>
    </row>
    <row r="1182" spans="6:7">
      <c r="F1182" s="139"/>
      <c r="G1182" s="139"/>
    </row>
    <row r="1183" spans="6:7">
      <c r="F1183" s="139"/>
      <c r="G1183" s="139"/>
    </row>
    <row r="1184" spans="6:7">
      <c r="F1184" s="139"/>
      <c r="G1184" s="139"/>
    </row>
    <row r="1185" spans="6:7">
      <c r="F1185" s="139"/>
      <c r="G1185" s="139"/>
    </row>
    <row r="1186" spans="6:7">
      <c r="F1186" s="139"/>
      <c r="G1186" s="139"/>
    </row>
    <row r="1187" spans="6:7">
      <c r="F1187" s="139"/>
      <c r="G1187" s="139"/>
    </row>
    <row r="1188" spans="6:7">
      <c r="F1188" s="139"/>
      <c r="G1188" s="139"/>
    </row>
    <row r="1189" spans="6:7">
      <c r="F1189" s="139"/>
      <c r="G1189" s="139"/>
    </row>
    <row r="1190" spans="6:7">
      <c r="F1190" s="139"/>
      <c r="G1190" s="139"/>
    </row>
    <row r="1191" spans="6:7">
      <c r="F1191" s="139"/>
      <c r="G1191" s="139"/>
    </row>
    <row r="1192" spans="6:7">
      <c r="F1192" s="139"/>
      <c r="G1192" s="139"/>
    </row>
    <row r="1193" spans="6:7">
      <c r="F1193" s="139"/>
      <c r="G1193" s="139"/>
    </row>
    <row r="1194" spans="6:7">
      <c r="F1194" s="139"/>
      <c r="G1194" s="139"/>
    </row>
    <row r="1195" spans="6:7">
      <c r="F1195" s="139"/>
      <c r="G1195" s="139"/>
    </row>
    <row r="1196" spans="6:7">
      <c r="F1196" s="139"/>
      <c r="G1196" s="139"/>
    </row>
    <row r="1197" spans="6:7">
      <c r="F1197" s="139"/>
      <c r="G1197" s="139"/>
    </row>
    <row r="1198" spans="6:7">
      <c r="F1198" s="139"/>
      <c r="G1198" s="139"/>
    </row>
    <row r="1199" spans="6:7">
      <c r="F1199" s="139"/>
      <c r="G1199" s="139"/>
    </row>
    <row r="1200" spans="6:7">
      <c r="F1200" s="139"/>
      <c r="G1200" s="139"/>
    </row>
    <row r="1201" spans="6:7">
      <c r="F1201" s="139"/>
      <c r="G1201" s="139"/>
    </row>
    <row r="1202" spans="6:7">
      <c r="F1202" s="139"/>
      <c r="G1202" s="139"/>
    </row>
    <row r="1203" spans="6:7">
      <c r="F1203" s="139"/>
      <c r="G1203" s="139"/>
    </row>
    <row r="1204" spans="6:7">
      <c r="F1204" s="139"/>
      <c r="G1204" s="139"/>
    </row>
    <row r="1205" spans="6:7">
      <c r="F1205" s="139"/>
      <c r="G1205" s="139"/>
    </row>
    <row r="1206" spans="6:7">
      <c r="F1206" s="139"/>
      <c r="G1206" s="139"/>
    </row>
    <row r="1207" spans="6:7">
      <c r="F1207" s="139"/>
      <c r="G1207" s="139"/>
    </row>
    <row r="1208" spans="6:7">
      <c r="F1208" s="139"/>
      <c r="G1208" s="139"/>
    </row>
    <row r="1209" spans="6:7">
      <c r="F1209" s="139"/>
      <c r="G1209" s="139"/>
    </row>
    <row r="1210" spans="6:7">
      <c r="F1210" s="139"/>
      <c r="G1210" s="139"/>
    </row>
    <row r="1211" spans="6:7">
      <c r="F1211" s="139"/>
      <c r="G1211" s="139"/>
    </row>
    <row r="1212" spans="6:7">
      <c r="F1212" s="139"/>
      <c r="G1212" s="139"/>
    </row>
    <row r="1213" spans="6:7">
      <c r="F1213" s="139"/>
      <c r="G1213" s="139"/>
    </row>
    <row r="1214" spans="6:7">
      <c r="F1214" s="139"/>
      <c r="G1214" s="139"/>
    </row>
    <row r="1215" spans="6:7">
      <c r="F1215" s="139"/>
      <c r="G1215" s="139"/>
    </row>
    <row r="1216" spans="6:7">
      <c r="F1216" s="139"/>
      <c r="G1216" s="139"/>
    </row>
    <row r="1217" spans="6:7">
      <c r="F1217" s="139"/>
      <c r="G1217" s="139"/>
    </row>
    <row r="1218" spans="6:7">
      <c r="F1218" s="139"/>
      <c r="G1218" s="139"/>
    </row>
    <row r="1219" spans="6:7">
      <c r="F1219" s="139"/>
      <c r="G1219" s="139"/>
    </row>
    <row r="1220" spans="6:7">
      <c r="F1220" s="139"/>
      <c r="G1220" s="139"/>
    </row>
    <row r="1221" spans="6:7">
      <c r="F1221" s="139"/>
      <c r="G1221" s="139"/>
    </row>
    <row r="1222" spans="6:7">
      <c r="F1222" s="139"/>
      <c r="G1222" s="139"/>
    </row>
    <row r="1223" spans="6:7">
      <c r="F1223" s="139"/>
      <c r="G1223" s="139"/>
    </row>
    <row r="1224" spans="6:7">
      <c r="F1224" s="139"/>
      <c r="G1224" s="139"/>
    </row>
    <row r="1225" spans="6:7">
      <c r="F1225" s="139"/>
      <c r="G1225" s="139"/>
    </row>
    <row r="1226" spans="6:7">
      <c r="F1226" s="139"/>
      <c r="G1226" s="139"/>
    </row>
    <row r="1227" spans="6:7">
      <c r="F1227" s="139"/>
      <c r="G1227" s="139"/>
    </row>
    <row r="1228" spans="6:7">
      <c r="F1228" s="139"/>
      <c r="G1228" s="139"/>
    </row>
    <row r="1229" spans="6:7">
      <c r="F1229" s="139"/>
      <c r="G1229" s="139"/>
    </row>
    <row r="1230" spans="6:7">
      <c r="F1230" s="139"/>
      <c r="G1230" s="139"/>
    </row>
    <row r="1231" spans="6:7">
      <c r="F1231" s="139"/>
      <c r="G1231" s="139"/>
    </row>
    <row r="1232" spans="6:7">
      <c r="F1232" s="139"/>
      <c r="G1232" s="139"/>
    </row>
    <row r="1233" spans="6:7">
      <c r="F1233" s="139"/>
      <c r="G1233" s="139"/>
    </row>
    <row r="1234" spans="6:7">
      <c r="F1234" s="139"/>
      <c r="G1234" s="139"/>
    </row>
    <row r="1235" spans="6:7">
      <c r="F1235" s="139"/>
      <c r="G1235" s="139"/>
    </row>
    <row r="1236" spans="6:7">
      <c r="F1236" s="139"/>
      <c r="G1236" s="139"/>
    </row>
    <row r="1237" spans="6:7">
      <c r="F1237" s="139"/>
      <c r="G1237" s="139"/>
    </row>
    <row r="1238" spans="6:7">
      <c r="F1238" s="139"/>
      <c r="G1238" s="139"/>
    </row>
    <row r="1239" spans="6:7">
      <c r="F1239" s="139"/>
      <c r="G1239" s="139"/>
    </row>
    <row r="1240" spans="6:7">
      <c r="F1240" s="139"/>
      <c r="G1240" s="139"/>
    </row>
    <row r="1241" spans="6:7">
      <c r="F1241" s="139"/>
      <c r="G1241" s="139"/>
    </row>
    <row r="1242" spans="6:7">
      <c r="F1242" s="139"/>
      <c r="G1242" s="139"/>
    </row>
    <row r="1243" spans="6:7">
      <c r="F1243" s="139"/>
      <c r="G1243" s="139"/>
    </row>
    <row r="1244" spans="6:7">
      <c r="F1244" s="139"/>
      <c r="G1244" s="139"/>
    </row>
    <row r="1245" spans="6:7">
      <c r="F1245" s="139"/>
      <c r="G1245" s="139"/>
    </row>
    <row r="1246" spans="6:7">
      <c r="F1246" s="139"/>
      <c r="G1246" s="139"/>
    </row>
    <row r="1247" spans="6:7">
      <c r="F1247" s="139"/>
      <c r="G1247" s="139"/>
    </row>
    <row r="1248" spans="6:7">
      <c r="F1248" s="139"/>
      <c r="G1248" s="139"/>
    </row>
    <row r="1249" spans="6:7">
      <c r="F1249" s="139"/>
      <c r="G1249" s="139"/>
    </row>
    <row r="1250" spans="6:7">
      <c r="F1250" s="139"/>
      <c r="G1250" s="139"/>
    </row>
    <row r="1251" spans="6:7">
      <c r="F1251" s="139"/>
      <c r="G1251" s="139"/>
    </row>
    <row r="1252" spans="6:7">
      <c r="F1252" s="139"/>
      <c r="G1252" s="139"/>
    </row>
    <row r="1253" spans="6:7">
      <c r="F1253" s="139"/>
      <c r="G1253" s="139"/>
    </row>
    <row r="1254" spans="6:7">
      <c r="F1254" s="139"/>
      <c r="G1254" s="139"/>
    </row>
    <row r="1255" spans="6:7">
      <c r="F1255" s="139"/>
      <c r="G1255" s="139"/>
    </row>
    <row r="1256" spans="6:7">
      <c r="F1256" s="139"/>
      <c r="G1256" s="139"/>
    </row>
    <row r="1257" spans="6:7">
      <c r="F1257" s="139"/>
      <c r="G1257" s="139"/>
    </row>
    <row r="1258" spans="6:7">
      <c r="F1258" s="139"/>
      <c r="G1258" s="139"/>
    </row>
    <row r="1259" spans="6:7">
      <c r="F1259" s="139"/>
      <c r="G1259" s="139"/>
    </row>
    <row r="1260" spans="6:7">
      <c r="F1260" s="139"/>
      <c r="G1260" s="139"/>
    </row>
    <row r="1261" spans="6:7">
      <c r="F1261" s="139"/>
      <c r="G1261" s="139"/>
    </row>
    <row r="1262" spans="6:7">
      <c r="F1262" s="139"/>
      <c r="G1262" s="139"/>
    </row>
    <row r="1263" spans="6:7">
      <c r="F1263" s="139"/>
      <c r="G1263" s="139"/>
    </row>
    <row r="1264" spans="6:7">
      <c r="F1264" s="139"/>
      <c r="G1264" s="139"/>
    </row>
    <row r="1265" spans="6:7">
      <c r="F1265" s="139"/>
      <c r="G1265" s="139"/>
    </row>
    <row r="1266" spans="6:7">
      <c r="F1266" s="139"/>
      <c r="G1266" s="139"/>
    </row>
    <row r="1267" spans="6:7">
      <c r="F1267" s="139"/>
      <c r="G1267" s="139"/>
    </row>
    <row r="1268" spans="6:7">
      <c r="F1268" s="139"/>
      <c r="G1268" s="139"/>
    </row>
    <row r="1269" spans="6:7">
      <c r="F1269" s="139"/>
      <c r="G1269" s="139"/>
    </row>
    <row r="1270" spans="6:7">
      <c r="F1270" s="139"/>
      <c r="G1270" s="139"/>
    </row>
    <row r="1271" spans="6:7">
      <c r="F1271" s="139"/>
      <c r="G1271" s="139"/>
    </row>
    <row r="1272" spans="6:7">
      <c r="F1272" s="139"/>
      <c r="G1272" s="139"/>
    </row>
    <row r="1273" spans="6:7">
      <c r="F1273" s="139"/>
      <c r="G1273" s="139"/>
    </row>
    <row r="1274" spans="6:7">
      <c r="F1274" s="139"/>
      <c r="G1274" s="139"/>
    </row>
    <row r="1275" spans="6:7">
      <c r="F1275" s="139"/>
      <c r="G1275" s="139"/>
    </row>
    <row r="1276" spans="6:7">
      <c r="F1276" s="139"/>
      <c r="G1276" s="139"/>
    </row>
    <row r="1277" spans="6:7">
      <c r="F1277" s="139"/>
      <c r="G1277" s="139"/>
    </row>
    <row r="1278" spans="6:7">
      <c r="F1278" s="139"/>
      <c r="G1278" s="139"/>
    </row>
    <row r="1279" spans="6:7">
      <c r="F1279" s="139"/>
      <c r="G1279" s="139"/>
    </row>
    <row r="1280" spans="6:7">
      <c r="F1280" s="139"/>
      <c r="G1280" s="139"/>
    </row>
    <row r="1281" spans="6:7">
      <c r="F1281" s="139"/>
      <c r="G1281" s="139"/>
    </row>
    <row r="1282" spans="6:7">
      <c r="F1282" s="139"/>
      <c r="G1282" s="139"/>
    </row>
    <row r="1283" spans="6:7">
      <c r="F1283" s="139"/>
      <c r="G1283" s="139"/>
    </row>
    <row r="1284" spans="6:7">
      <c r="F1284" s="139"/>
      <c r="G1284" s="139"/>
    </row>
    <row r="1285" spans="6:7">
      <c r="F1285" s="139"/>
      <c r="G1285" s="139"/>
    </row>
    <row r="1286" spans="6:7">
      <c r="F1286" s="139"/>
      <c r="G1286" s="139"/>
    </row>
    <row r="1287" spans="6:7">
      <c r="F1287" s="139"/>
      <c r="G1287" s="139"/>
    </row>
    <row r="1288" spans="6:7">
      <c r="F1288" s="139"/>
      <c r="G1288" s="139"/>
    </row>
    <row r="1289" spans="6:7">
      <c r="F1289" s="139"/>
      <c r="G1289" s="139"/>
    </row>
    <row r="1290" spans="6:7">
      <c r="F1290" s="139"/>
      <c r="G1290" s="139"/>
    </row>
    <row r="1291" spans="6:7">
      <c r="F1291" s="139"/>
      <c r="G1291" s="139"/>
    </row>
    <row r="1292" spans="6:7">
      <c r="F1292" s="139"/>
      <c r="G1292" s="139"/>
    </row>
    <row r="1293" spans="6:7">
      <c r="F1293" s="139"/>
      <c r="G1293" s="139"/>
    </row>
    <row r="1294" spans="6:7">
      <c r="F1294" s="139"/>
      <c r="G1294" s="139"/>
    </row>
    <row r="1295" spans="6:7">
      <c r="F1295" s="139"/>
      <c r="G1295" s="139"/>
    </row>
    <row r="1296" spans="6:7">
      <c r="F1296" s="139"/>
      <c r="G1296" s="139"/>
    </row>
    <row r="1297" spans="6:7">
      <c r="F1297" s="139"/>
      <c r="G1297" s="139"/>
    </row>
    <row r="1298" spans="6:7">
      <c r="F1298" s="139"/>
      <c r="G1298" s="139"/>
    </row>
    <row r="1299" spans="6:7">
      <c r="F1299" s="139"/>
      <c r="G1299" s="139"/>
    </row>
    <row r="1300" spans="6:7">
      <c r="F1300" s="139"/>
      <c r="G1300" s="139"/>
    </row>
    <row r="1301" spans="6:7">
      <c r="F1301" s="139"/>
      <c r="G1301" s="139"/>
    </row>
    <row r="1302" spans="6:7">
      <c r="F1302" s="139"/>
      <c r="G1302" s="139"/>
    </row>
    <row r="1303" spans="6:7">
      <c r="F1303" s="139"/>
      <c r="G1303" s="139"/>
    </row>
    <row r="1304" spans="6:7">
      <c r="F1304" s="139"/>
      <c r="G1304" s="139"/>
    </row>
    <row r="1305" spans="6:7">
      <c r="F1305" s="139"/>
      <c r="G1305" s="139"/>
    </row>
    <row r="1306" spans="6:7">
      <c r="F1306" s="139"/>
      <c r="G1306" s="139"/>
    </row>
    <row r="1307" spans="6:7">
      <c r="F1307" s="139"/>
      <c r="G1307" s="139"/>
    </row>
    <row r="1308" spans="6:7">
      <c r="F1308" s="139"/>
      <c r="G1308" s="139"/>
    </row>
    <row r="1309" spans="6:7">
      <c r="F1309" s="139"/>
      <c r="G1309" s="139"/>
    </row>
    <row r="1310" spans="6:7">
      <c r="F1310" s="139"/>
      <c r="G1310" s="139"/>
    </row>
    <row r="1311" spans="6:7">
      <c r="F1311" s="139"/>
      <c r="G1311" s="139"/>
    </row>
    <row r="1312" spans="6:7">
      <c r="F1312" s="139"/>
      <c r="G1312" s="139"/>
    </row>
    <row r="1313" spans="6:7">
      <c r="F1313" s="139"/>
      <c r="G1313" s="139"/>
    </row>
    <row r="1314" spans="6:7">
      <c r="F1314" s="139"/>
      <c r="G1314" s="139"/>
    </row>
    <row r="1315" spans="6:7">
      <c r="F1315" s="139"/>
      <c r="G1315" s="139"/>
    </row>
    <row r="1316" spans="6:7">
      <c r="F1316" s="139"/>
      <c r="G1316" s="139"/>
    </row>
    <row r="1317" spans="6:7">
      <c r="F1317" s="139"/>
      <c r="G1317" s="139"/>
    </row>
    <row r="1318" spans="6:7">
      <c r="F1318" s="139"/>
      <c r="G1318" s="139"/>
    </row>
    <row r="1319" spans="6:7">
      <c r="F1319" s="139"/>
      <c r="G1319" s="139"/>
    </row>
    <row r="1320" spans="6:7">
      <c r="F1320" s="139"/>
      <c r="G1320" s="139"/>
    </row>
    <row r="1321" spans="6:7">
      <c r="F1321" s="139"/>
      <c r="G1321" s="139"/>
    </row>
    <row r="1322" spans="6:7">
      <c r="F1322" s="139"/>
      <c r="G1322" s="139"/>
    </row>
    <row r="1323" spans="6:7">
      <c r="F1323" s="139"/>
      <c r="G1323" s="139"/>
    </row>
    <row r="1324" spans="6:7">
      <c r="F1324" s="139"/>
      <c r="G1324" s="139"/>
    </row>
    <row r="1325" spans="6:7">
      <c r="F1325" s="139"/>
      <c r="G1325" s="139"/>
    </row>
    <row r="1326" spans="6:7">
      <c r="F1326" s="139"/>
      <c r="G1326" s="139"/>
    </row>
    <row r="1327" spans="6:7">
      <c r="F1327" s="139"/>
      <c r="G1327" s="139"/>
    </row>
    <row r="1328" spans="6:7">
      <c r="F1328" s="139"/>
      <c r="G1328" s="139"/>
    </row>
    <row r="1329" spans="6:7">
      <c r="F1329" s="139"/>
      <c r="G1329" s="139"/>
    </row>
    <row r="1330" spans="6:7">
      <c r="F1330" s="139"/>
      <c r="G1330" s="139"/>
    </row>
    <row r="1331" spans="6:7">
      <c r="F1331" s="139"/>
      <c r="G1331" s="139"/>
    </row>
    <row r="1332" spans="6:7">
      <c r="F1332" s="139"/>
      <c r="G1332" s="139"/>
    </row>
    <row r="1333" spans="6:7">
      <c r="F1333" s="139"/>
      <c r="G1333" s="139"/>
    </row>
    <row r="1334" spans="6:7">
      <c r="F1334" s="139"/>
      <c r="G1334" s="139"/>
    </row>
    <row r="1335" spans="6:7">
      <c r="F1335" s="139"/>
      <c r="G1335" s="139"/>
    </row>
    <row r="1336" spans="6:7">
      <c r="F1336" s="139"/>
      <c r="G1336" s="139"/>
    </row>
    <row r="1337" spans="6:7">
      <c r="F1337" s="139"/>
      <c r="G1337" s="139"/>
    </row>
    <row r="1338" spans="6:7">
      <c r="F1338" s="139"/>
      <c r="G1338" s="139"/>
    </row>
    <row r="1339" spans="6:7">
      <c r="F1339" s="139"/>
      <c r="G1339" s="139"/>
    </row>
    <row r="1340" spans="6:7">
      <c r="F1340" s="139"/>
      <c r="G1340" s="139"/>
    </row>
    <row r="1341" spans="6:7">
      <c r="F1341" s="139"/>
      <c r="G1341" s="139"/>
    </row>
    <row r="1342" spans="6:7">
      <c r="F1342" s="139"/>
      <c r="G1342" s="139"/>
    </row>
    <row r="1343" spans="6:7">
      <c r="F1343" s="139"/>
      <c r="G1343" s="139"/>
    </row>
    <row r="1344" spans="6:7">
      <c r="F1344" s="139"/>
      <c r="G1344" s="139"/>
    </row>
    <row r="1345" spans="6:7">
      <c r="F1345" s="139"/>
      <c r="G1345" s="139"/>
    </row>
    <row r="1346" spans="6:7">
      <c r="F1346" s="139"/>
      <c r="G1346" s="139"/>
    </row>
    <row r="1347" spans="6:7">
      <c r="F1347" s="139"/>
      <c r="G1347" s="139"/>
    </row>
    <row r="1348" spans="6:7">
      <c r="F1348" s="139"/>
      <c r="G1348" s="139"/>
    </row>
    <row r="1349" spans="6:7">
      <c r="F1349" s="139"/>
      <c r="G1349" s="139"/>
    </row>
    <row r="1350" spans="6:7">
      <c r="F1350" s="139"/>
      <c r="G1350" s="139"/>
    </row>
    <row r="1351" spans="6:7">
      <c r="F1351" s="139"/>
      <c r="G1351" s="139"/>
    </row>
    <row r="1352" spans="6:7">
      <c r="F1352" s="139"/>
      <c r="G1352" s="139"/>
    </row>
    <row r="1353" spans="6:7">
      <c r="F1353" s="139"/>
      <c r="G1353" s="139"/>
    </row>
    <row r="1354" spans="6:7">
      <c r="F1354" s="139"/>
      <c r="G1354" s="139"/>
    </row>
    <row r="1355" spans="6:7">
      <c r="F1355" s="139"/>
      <c r="G1355" s="139"/>
    </row>
    <row r="1356" spans="6:7">
      <c r="F1356" s="139"/>
      <c r="G1356" s="139"/>
    </row>
    <row r="1357" spans="6:7">
      <c r="F1357" s="139"/>
      <c r="G1357" s="139"/>
    </row>
    <row r="1358" spans="6:7">
      <c r="F1358" s="139"/>
      <c r="G1358" s="139"/>
    </row>
    <row r="1359" spans="6:7">
      <c r="F1359" s="139"/>
      <c r="G1359" s="139"/>
    </row>
    <row r="1360" spans="6:7">
      <c r="F1360" s="139"/>
      <c r="G1360" s="139"/>
    </row>
    <row r="1361" spans="6:7">
      <c r="F1361" s="139"/>
      <c r="G1361" s="139"/>
    </row>
    <row r="1362" spans="6:7">
      <c r="F1362" s="139"/>
      <c r="G1362" s="139"/>
    </row>
    <row r="1363" spans="6:7">
      <c r="F1363" s="139"/>
      <c r="G1363" s="139"/>
    </row>
    <row r="1364" spans="6:7">
      <c r="F1364" s="139"/>
      <c r="G1364" s="139"/>
    </row>
    <row r="1365" spans="6:7">
      <c r="F1365" s="139"/>
      <c r="G1365" s="139"/>
    </row>
    <row r="1366" spans="6:7">
      <c r="F1366" s="139"/>
      <c r="G1366" s="139"/>
    </row>
    <row r="1367" spans="6:7">
      <c r="F1367" s="139"/>
      <c r="G1367" s="139"/>
    </row>
    <row r="1368" spans="6:7">
      <c r="F1368" s="139"/>
      <c r="G1368" s="139"/>
    </row>
    <row r="1369" spans="6:7">
      <c r="F1369" s="139"/>
      <c r="G1369" s="139"/>
    </row>
    <row r="1370" spans="6:7">
      <c r="F1370" s="139"/>
      <c r="G1370" s="139"/>
    </row>
    <row r="1371" spans="6:7">
      <c r="F1371" s="139"/>
      <c r="G1371" s="139"/>
    </row>
    <row r="1372" spans="6:7">
      <c r="F1372" s="139"/>
      <c r="G1372" s="139"/>
    </row>
    <row r="1373" spans="6:7">
      <c r="F1373" s="139"/>
      <c r="G1373" s="139"/>
    </row>
    <row r="1374" spans="6:7">
      <c r="F1374" s="139"/>
      <c r="G1374" s="139"/>
    </row>
    <row r="1375" spans="6:7">
      <c r="F1375" s="139"/>
      <c r="G1375" s="139"/>
    </row>
    <row r="1376" spans="6:7">
      <c r="F1376" s="139"/>
      <c r="G1376" s="139"/>
    </row>
    <row r="1377" spans="6:7">
      <c r="F1377" s="139"/>
      <c r="G1377" s="139"/>
    </row>
    <row r="1378" spans="6:7">
      <c r="F1378" s="139"/>
      <c r="G1378" s="139"/>
    </row>
    <row r="1379" spans="6:7">
      <c r="F1379" s="139"/>
      <c r="G1379" s="139"/>
    </row>
    <row r="1380" spans="6:7">
      <c r="F1380" s="139"/>
      <c r="G1380" s="139"/>
    </row>
    <row r="1381" spans="6:7">
      <c r="F1381" s="139"/>
      <c r="G1381" s="139"/>
    </row>
    <row r="1382" spans="6:7">
      <c r="F1382" s="139"/>
      <c r="G1382" s="139"/>
    </row>
    <row r="1383" spans="6:7">
      <c r="F1383" s="139"/>
      <c r="G1383" s="139"/>
    </row>
    <row r="1384" spans="6:7">
      <c r="F1384" s="139"/>
      <c r="G1384" s="139"/>
    </row>
    <row r="1385" spans="6:7">
      <c r="F1385" s="139"/>
      <c r="G1385" s="139"/>
    </row>
    <row r="1386" spans="6:7">
      <c r="F1386" s="139"/>
      <c r="G1386" s="139"/>
    </row>
    <row r="1387" spans="6:7">
      <c r="F1387" s="139"/>
      <c r="G1387" s="139"/>
    </row>
    <row r="1388" spans="6:7">
      <c r="F1388" s="139"/>
      <c r="G1388" s="139"/>
    </row>
    <row r="1389" spans="6:7">
      <c r="F1389" s="139"/>
      <c r="G1389" s="139"/>
    </row>
    <row r="1390" spans="6:7">
      <c r="F1390" s="139"/>
      <c r="G1390" s="139"/>
    </row>
    <row r="1391" spans="6:7">
      <c r="F1391" s="139"/>
      <c r="G1391" s="139"/>
    </row>
    <row r="1392" spans="6:7">
      <c r="F1392" s="139"/>
      <c r="G1392" s="139"/>
    </row>
    <row r="1393" spans="6:7">
      <c r="F1393" s="139"/>
      <c r="G1393" s="139"/>
    </row>
    <row r="1394" spans="6:7">
      <c r="F1394" s="139"/>
      <c r="G1394" s="139"/>
    </row>
    <row r="1395" spans="6:7">
      <c r="F1395" s="139"/>
      <c r="G1395" s="139"/>
    </row>
    <row r="1396" spans="6:7">
      <c r="F1396" s="139"/>
      <c r="G1396" s="139"/>
    </row>
    <row r="1397" spans="6:7">
      <c r="F1397" s="139"/>
      <c r="G1397" s="139"/>
    </row>
    <row r="1398" spans="6:7">
      <c r="F1398" s="139"/>
      <c r="G1398" s="139"/>
    </row>
    <row r="1399" spans="6:7">
      <c r="F1399" s="139"/>
      <c r="G1399" s="139"/>
    </row>
    <row r="1400" spans="6:7">
      <c r="F1400" s="139"/>
      <c r="G1400" s="139"/>
    </row>
    <row r="1401" spans="6:7">
      <c r="F1401" s="139"/>
      <c r="G1401" s="139"/>
    </row>
    <row r="1402" spans="6:7">
      <c r="F1402" s="139"/>
      <c r="G1402" s="139"/>
    </row>
    <row r="1403" spans="6:7">
      <c r="F1403" s="139"/>
      <c r="G1403" s="139"/>
    </row>
    <row r="1404" spans="6:7">
      <c r="F1404" s="139"/>
      <c r="G1404" s="139"/>
    </row>
    <row r="1405" spans="6:7">
      <c r="F1405" s="139"/>
      <c r="G1405" s="139"/>
    </row>
    <row r="1406" spans="6:7">
      <c r="F1406" s="139"/>
      <c r="G1406" s="139"/>
    </row>
    <row r="1407" spans="6:7">
      <c r="F1407" s="139"/>
      <c r="G1407" s="139"/>
    </row>
    <row r="1408" spans="6:7">
      <c r="F1408" s="139"/>
      <c r="G1408" s="139"/>
    </row>
    <row r="1409" spans="6:7">
      <c r="F1409" s="139"/>
      <c r="G1409" s="139"/>
    </row>
    <row r="1410" spans="6:7">
      <c r="F1410" s="139"/>
      <c r="G1410" s="139"/>
    </row>
    <row r="1411" spans="6:7">
      <c r="F1411" s="139"/>
      <c r="G1411" s="139"/>
    </row>
    <row r="1412" spans="6:7">
      <c r="F1412" s="139"/>
      <c r="G1412" s="139"/>
    </row>
    <row r="1413" spans="6:7">
      <c r="F1413" s="139"/>
      <c r="G1413" s="139"/>
    </row>
    <row r="1414" spans="6:7">
      <c r="F1414" s="139"/>
      <c r="G1414" s="139"/>
    </row>
    <row r="1415" spans="6:7">
      <c r="F1415" s="139"/>
      <c r="G1415" s="139"/>
    </row>
    <row r="1416" spans="6:7">
      <c r="F1416" s="139"/>
      <c r="G1416" s="139"/>
    </row>
    <row r="1417" spans="6:7">
      <c r="F1417" s="139"/>
      <c r="G1417" s="139"/>
    </row>
    <row r="1418" spans="6:7">
      <c r="F1418" s="139"/>
      <c r="G1418" s="139"/>
    </row>
    <row r="1419" spans="6:7">
      <c r="F1419" s="139"/>
      <c r="G1419" s="139"/>
    </row>
    <row r="1420" spans="6:7">
      <c r="F1420" s="139"/>
      <c r="G1420" s="139"/>
    </row>
    <row r="1421" spans="6:7">
      <c r="F1421" s="139"/>
      <c r="G1421" s="139"/>
    </row>
    <row r="1422" spans="6:7">
      <c r="F1422" s="139"/>
      <c r="G1422" s="139"/>
    </row>
    <row r="1423" spans="6:7">
      <c r="F1423" s="139"/>
      <c r="G1423" s="139"/>
    </row>
    <row r="1424" spans="6:7">
      <c r="F1424" s="139"/>
      <c r="G1424" s="139"/>
    </row>
    <row r="1425" spans="6:7">
      <c r="F1425" s="139"/>
      <c r="G1425" s="139"/>
    </row>
    <row r="1426" spans="6:7">
      <c r="F1426" s="139"/>
      <c r="G1426" s="139"/>
    </row>
    <row r="1427" spans="6:7">
      <c r="F1427" s="139"/>
      <c r="G1427" s="139"/>
    </row>
    <row r="1428" spans="6:7">
      <c r="F1428" s="139"/>
      <c r="G1428" s="139"/>
    </row>
    <row r="1429" spans="6:7">
      <c r="F1429" s="139"/>
      <c r="G1429" s="139"/>
    </row>
    <row r="1430" spans="6:7">
      <c r="F1430" s="139"/>
      <c r="G1430" s="139"/>
    </row>
    <row r="1431" spans="6:7">
      <c r="F1431" s="139"/>
      <c r="G1431" s="139"/>
    </row>
    <row r="1432" spans="6:7">
      <c r="F1432" s="139"/>
      <c r="G1432" s="139"/>
    </row>
    <row r="1433" spans="6:7">
      <c r="F1433" s="139"/>
      <c r="G1433" s="139"/>
    </row>
    <row r="1434" spans="6:7">
      <c r="F1434" s="139"/>
      <c r="G1434" s="139"/>
    </row>
    <row r="1435" spans="6:7">
      <c r="F1435" s="139"/>
      <c r="G1435" s="139"/>
    </row>
    <row r="1436" spans="6:7">
      <c r="F1436" s="139"/>
      <c r="G1436" s="139"/>
    </row>
    <row r="1437" spans="6:7">
      <c r="F1437" s="139"/>
      <c r="G1437" s="139"/>
    </row>
    <row r="1438" spans="6:7">
      <c r="F1438" s="139"/>
      <c r="G1438" s="139"/>
    </row>
    <row r="1439" spans="6:7">
      <c r="F1439" s="139"/>
      <c r="G1439" s="139"/>
    </row>
    <row r="1440" spans="6:7">
      <c r="F1440" s="139"/>
      <c r="G1440" s="139"/>
    </row>
    <row r="1441" spans="6:7">
      <c r="F1441" s="139"/>
      <c r="G1441" s="139"/>
    </row>
    <row r="1442" spans="6:7">
      <c r="F1442" s="139"/>
      <c r="G1442" s="139"/>
    </row>
    <row r="1443" spans="6:7">
      <c r="F1443" s="139"/>
      <c r="G1443" s="139"/>
    </row>
    <row r="1444" spans="6:7">
      <c r="F1444" s="139"/>
      <c r="G1444" s="139"/>
    </row>
    <row r="1445" spans="6:7">
      <c r="F1445" s="139"/>
      <c r="G1445" s="139"/>
    </row>
    <row r="1446" spans="6:7">
      <c r="F1446" s="139"/>
      <c r="G1446" s="139"/>
    </row>
    <row r="1447" spans="6:7">
      <c r="F1447" s="139"/>
      <c r="G1447" s="139"/>
    </row>
    <row r="1448" spans="6:7">
      <c r="F1448" s="139"/>
      <c r="G1448" s="139"/>
    </row>
    <row r="1449" spans="6:7">
      <c r="F1449" s="139"/>
      <c r="G1449" s="139"/>
    </row>
    <row r="1450" spans="6:7">
      <c r="F1450" s="139"/>
      <c r="G1450" s="139"/>
    </row>
    <row r="1451" spans="6:7">
      <c r="F1451" s="139"/>
      <c r="G1451" s="139"/>
    </row>
    <row r="1452" spans="6:7">
      <c r="F1452" s="139"/>
      <c r="G1452" s="139"/>
    </row>
    <row r="1453" spans="6:7">
      <c r="F1453" s="139"/>
      <c r="G1453" s="139"/>
    </row>
    <row r="1454" spans="6:7">
      <c r="F1454" s="139"/>
      <c r="G1454" s="139"/>
    </row>
    <row r="1455" spans="6:7">
      <c r="F1455" s="139"/>
      <c r="G1455" s="139"/>
    </row>
    <row r="1456" spans="6:7">
      <c r="F1456" s="139"/>
      <c r="G1456" s="139"/>
    </row>
    <row r="1457" spans="6:7">
      <c r="F1457" s="139"/>
      <c r="G1457" s="139"/>
    </row>
    <row r="1458" spans="6:7">
      <c r="F1458" s="139"/>
      <c r="G1458" s="139"/>
    </row>
    <row r="1459" spans="6:7">
      <c r="F1459" s="139"/>
      <c r="G1459" s="139"/>
    </row>
    <row r="1460" spans="6:7">
      <c r="F1460" s="139"/>
      <c r="G1460" s="139"/>
    </row>
    <row r="1461" spans="6:7">
      <c r="F1461" s="139"/>
      <c r="G1461" s="139"/>
    </row>
    <row r="1462" spans="6:7">
      <c r="F1462" s="139"/>
      <c r="G1462" s="139"/>
    </row>
    <row r="1463" spans="6:7">
      <c r="F1463" s="139"/>
      <c r="G1463" s="139"/>
    </row>
    <row r="1464" spans="6:7">
      <c r="F1464" s="139"/>
      <c r="G1464" s="139"/>
    </row>
    <row r="1465" spans="6:7">
      <c r="F1465" s="139"/>
      <c r="G1465" s="139"/>
    </row>
    <row r="1466" spans="6:7">
      <c r="F1466" s="139"/>
      <c r="G1466" s="139"/>
    </row>
    <row r="1467" spans="6:7">
      <c r="F1467" s="139"/>
      <c r="G1467" s="139"/>
    </row>
    <row r="1468" spans="6:7">
      <c r="F1468" s="139"/>
      <c r="G1468" s="139"/>
    </row>
    <row r="1469" spans="6:7">
      <c r="F1469" s="139"/>
      <c r="G1469" s="139"/>
    </row>
    <row r="1470" spans="6:7">
      <c r="F1470" s="139"/>
      <c r="G1470" s="139"/>
    </row>
    <row r="1471" spans="6:7">
      <c r="F1471" s="139"/>
      <c r="G1471" s="139"/>
    </row>
    <row r="1472" spans="6:7">
      <c r="F1472" s="139"/>
      <c r="G1472" s="139"/>
    </row>
    <row r="1473" spans="6:7">
      <c r="F1473" s="139"/>
      <c r="G1473" s="139"/>
    </row>
    <row r="1474" spans="6:7">
      <c r="F1474" s="139"/>
      <c r="G1474" s="139"/>
    </row>
    <row r="1475" spans="6:7">
      <c r="F1475" s="139"/>
      <c r="G1475" s="139"/>
    </row>
    <row r="1476" spans="6:7">
      <c r="F1476" s="139"/>
      <c r="G1476" s="139"/>
    </row>
    <row r="1477" spans="6:7">
      <c r="F1477" s="139"/>
      <c r="G1477" s="139"/>
    </row>
    <row r="1478" spans="6:7">
      <c r="F1478" s="139"/>
      <c r="G1478" s="139"/>
    </row>
    <row r="1479" spans="6:7">
      <c r="F1479" s="139"/>
      <c r="G1479" s="139"/>
    </row>
    <row r="1480" spans="6:7">
      <c r="F1480" s="139"/>
      <c r="G1480" s="139"/>
    </row>
    <row r="1481" spans="6:7">
      <c r="F1481" s="139"/>
      <c r="G1481" s="139"/>
    </row>
    <row r="1482" spans="6:7">
      <c r="F1482" s="139"/>
      <c r="G1482" s="139"/>
    </row>
    <row r="1483" spans="6:7">
      <c r="F1483" s="139"/>
      <c r="G1483" s="139"/>
    </row>
    <row r="1484" spans="6:7">
      <c r="F1484" s="139"/>
      <c r="G1484" s="139"/>
    </row>
    <row r="1485" spans="6:7">
      <c r="F1485" s="139"/>
      <c r="G1485" s="139"/>
    </row>
    <row r="1486" spans="6:7">
      <c r="F1486" s="139"/>
      <c r="G1486" s="139"/>
    </row>
    <row r="1487" spans="6:7">
      <c r="F1487" s="139"/>
      <c r="G1487" s="139"/>
    </row>
    <row r="1488" spans="6:7">
      <c r="F1488" s="139"/>
      <c r="G1488" s="139"/>
    </row>
    <row r="1489" spans="6:7">
      <c r="F1489" s="139"/>
      <c r="G1489" s="139"/>
    </row>
    <row r="1490" spans="6:7">
      <c r="F1490" s="139"/>
      <c r="G1490" s="139"/>
    </row>
    <row r="1491" spans="6:7">
      <c r="F1491" s="139"/>
      <c r="G1491" s="139"/>
    </row>
    <row r="1492" spans="6:7">
      <c r="F1492" s="139"/>
      <c r="G1492" s="139"/>
    </row>
    <row r="1493" spans="6:7">
      <c r="F1493" s="139"/>
      <c r="G1493" s="139"/>
    </row>
    <row r="1494" spans="6:7">
      <c r="F1494" s="139"/>
      <c r="G1494" s="139"/>
    </row>
    <row r="1495" spans="6:7">
      <c r="F1495" s="139"/>
      <c r="G1495" s="139"/>
    </row>
    <row r="1496" spans="6:7">
      <c r="F1496" s="139"/>
      <c r="G1496" s="139"/>
    </row>
    <row r="1497" spans="6:7">
      <c r="F1497" s="139"/>
      <c r="G1497" s="139"/>
    </row>
    <row r="1498" spans="6:7">
      <c r="F1498" s="139"/>
      <c r="G1498" s="139"/>
    </row>
    <row r="1499" spans="6:7">
      <c r="F1499" s="139"/>
      <c r="G1499" s="139"/>
    </row>
    <row r="1500" spans="6:7">
      <c r="F1500" s="139"/>
      <c r="G1500" s="139"/>
    </row>
    <row r="1501" spans="6:7">
      <c r="F1501" s="139"/>
      <c r="G1501" s="139"/>
    </row>
    <row r="1502" spans="6:7">
      <c r="F1502" s="139"/>
      <c r="G1502" s="139"/>
    </row>
    <row r="1503" spans="6:7">
      <c r="F1503" s="139"/>
      <c r="G1503" s="139"/>
    </row>
    <row r="1504" spans="6:7">
      <c r="F1504" s="139"/>
      <c r="G1504" s="139"/>
    </row>
    <row r="1505" spans="6:7">
      <c r="F1505" s="139"/>
      <c r="G1505" s="139"/>
    </row>
    <row r="1506" spans="6:7">
      <c r="F1506" s="139"/>
      <c r="G1506" s="139"/>
    </row>
    <row r="1507" spans="6:7">
      <c r="F1507" s="139"/>
      <c r="G1507" s="139"/>
    </row>
    <row r="1508" spans="6:7">
      <c r="F1508" s="139"/>
      <c r="G1508" s="139"/>
    </row>
    <row r="1509" spans="6:7">
      <c r="F1509" s="139"/>
      <c r="G1509" s="139"/>
    </row>
    <row r="1510" spans="6:7">
      <c r="F1510" s="139"/>
      <c r="G1510" s="139"/>
    </row>
    <row r="1511" spans="6:7">
      <c r="F1511" s="139"/>
      <c r="G1511" s="139"/>
    </row>
    <row r="1512" spans="6:7">
      <c r="F1512" s="139"/>
      <c r="G1512" s="139"/>
    </row>
    <row r="1513" spans="6:7">
      <c r="F1513" s="139"/>
      <c r="G1513" s="139"/>
    </row>
    <row r="1514" spans="6:7">
      <c r="F1514" s="139"/>
      <c r="G1514" s="139"/>
    </row>
    <row r="1515" spans="6:7">
      <c r="F1515" s="139"/>
      <c r="G1515" s="139"/>
    </row>
    <row r="1516" spans="6:7">
      <c r="F1516" s="139"/>
      <c r="G1516" s="139"/>
    </row>
    <row r="1517" spans="6:7">
      <c r="F1517" s="139"/>
      <c r="G1517" s="139"/>
    </row>
    <row r="1518" spans="6:7">
      <c r="F1518" s="139"/>
      <c r="G1518" s="139"/>
    </row>
    <row r="1519" spans="6:7">
      <c r="F1519" s="139"/>
      <c r="G1519" s="139"/>
    </row>
    <row r="1520" spans="6:7">
      <c r="F1520" s="139"/>
      <c r="G1520" s="139"/>
    </row>
    <row r="1521" spans="6:7">
      <c r="F1521" s="139"/>
      <c r="G1521" s="139"/>
    </row>
    <row r="1522" spans="6:7">
      <c r="F1522" s="139"/>
      <c r="G1522" s="139"/>
    </row>
    <row r="1523" spans="6:7">
      <c r="F1523" s="139"/>
      <c r="G1523" s="139"/>
    </row>
    <row r="1524" spans="6:7">
      <c r="F1524" s="139"/>
      <c r="G1524" s="139"/>
    </row>
    <row r="1525" spans="6:7">
      <c r="F1525" s="139"/>
      <c r="G1525" s="139"/>
    </row>
    <row r="1526" spans="6:7">
      <c r="F1526" s="139"/>
      <c r="G1526" s="139"/>
    </row>
    <row r="1527" spans="6:7">
      <c r="F1527" s="139"/>
      <c r="G1527" s="139"/>
    </row>
    <row r="1528" spans="6:7">
      <c r="F1528" s="139"/>
      <c r="G1528" s="139"/>
    </row>
    <row r="1529" spans="6:7">
      <c r="F1529" s="139"/>
      <c r="G1529" s="139"/>
    </row>
    <row r="1530" spans="6:7">
      <c r="F1530" s="139"/>
      <c r="G1530" s="139"/>
    </row>
    <row r="1531" spans="6:7">
      <c r="F1531" s="139"/>
      <c r="G1531" s="139"/>
    </row>
    <row r="1532" spans="6:7">
      <c r="F1532" s="139"/>
      <c r="G1532" s="139"/>
    </row>
    <row r="1533" spans="6:7">
      <c r="F1533" s="139"/>
      <c r="G1533" s="139"/>
    </row>
    <row r="1534" spans="6:7">
      <c r="F1534" s="139"/>
      <c r="G1534" s="139"/>
    </row>
    <row r="1535" spans="6:7">
      <c r="F1535" s="139"/>
      <c r="G1535" s="139"/>
    </row>
    <row r="1536" spans="6:7">
      <c r="F1536" s="139"/>
      <c r="G1536" s="139"/>
    </row>
    <row r="1537" spans="6:7">
      <c r="F1537" s="139"/>
      <c r="G1537" s="139"/>
    </row>
    <row r="1538" spans="6:7">
      <c r="F1538" s="139"/>
      <c r="G1538" s="139"/>
    </row>
    <row r="1539" spans="6:7">
      <c r="F1539" s="139"/>
      <c r="G1539" s="139"/>
    </row>
    <row r="1540" spans="6:7">
      <c r="F1540" s="139"/>
      <c r="G1540" s="139"/>
    </row>
    <row r="1541" spans="6:7">
      <c r="F1541" s="139"/>
      <c r="G1541" s="139"/>
    </row>
    <row r="1542" spans="6:7">
      <c r="F1542" s="139"/>
      <c r="G1542" s="139"/>
    </row>
    <row r="1543" spans="6:7">
      <c r="F1543" s="139"/>
      <c r="G1543" s="139"/>
    </row>
    <row r="1544" spans="6:7">
      <c r="F1544" s="139"/>
      <c r="G1544" s="139"/>
    </row>
    <row r="1545" spans="6:7">
      <c r="F1545" s="139"/>
      <c r="G1545" s="139"/>
    </row>
    <row r="1546" spans="6:7">
      <c r="F1546" s="139"/>
      <c r="G1546" s="139"/>
    </row>
    <row r="1547" spans="6:7">
      <c r="F1547" s="139"/>
      <c r="G1547" s="139"/>
    </row>
    <row r="1548" spans="6:7">
      <c r="F1548" s="139"/>
      <c r="G1548" s="139"/>
    </row>
    <row r="1549" spans="6:7">
      <c r="F1549" s="139"/>
      <c r="G1549" s="139"/>
    </row>
    <row r="1550" spans="6:7">
      <c r="F1550" s="139"/>
      <c r="G1550" s="139"/>
    </row>
    <row r="1551" spans="6:7">
      <c r="F1551" s="139"/>
      <c r="G1551" s="139"/>
    </row>
    <row r="1552" spans="6:7">
      <c r="F1552" s="139"/>
      <c r="G1552" s="139"/>
    </row>
    <row r="1553" spans="6:7">
      <c r="F1553" s="139"/>
      <c r="G1553" s="139"/>
    </row>
    <row r="1554" spans="6:7">
      <c r="F1554" s="139"/>
      <c r="G1554" s="139"/>
    </row>
    <row r="1555" spans="6:7">
      <c r="F1555" s="139"/>
      <c r="G1555" s="139"/>
    </row>
    <row r="1556" spans="6:7">
      <c r="F1556" s="139"/>
      <c r="G1556" s="139"/>
    </row>
    <row r="1557" spans="6:7">
      <c r="F1557" s="139"/>
      <c r="G1557" s="139"/>
    </row>
    <row r="1558" spans="6:7">
      <c r="F1558" s="139"/>
      <c r="G1558" s="139"/>
    </row>
    <row r="1559" spans="6:7">
      <c r="F1559" s="139"/>
      <c r="G1559" s="139"/>
    </row>
    <row r="1560" spans="6:7">
      <c r="F1560" s="139"/>
      <c r="G1560" s="139"/>
    </row>
    <row r="1561" spans="6:7">
      <c r="F1561" s="139"/>
      <c r="G1561" s="139"/>
    </row>
    <row r="1562" spans="6:7">
      <c r="F1562" s="139"/>
      <c r="G1562" s="139"/>
    </row>
    <row r="1563" spans="6:7">
      <c r="F1563" s="139"/>
      <c r="G1563" s="139"/>
    </row>
    <row r="1564" spans="6:7">
      <c r="F1564" s="139"/>
      <c r="G1564" s="139"/>
    </row>
    <row r="1565" spans="6:7">
      <c r="F1565" s="139"/>
      <c r="G1565" s="139"/>
    </row>
    <row r="1566" spans="6:7">
      <c r="F1566" s="139"/>
      <c r="G1566" s="139"/>
    </row>
    <row r="1567" spans="6:7">
      <c r="F1567" s="139"/>
      <c r="G1567" s="139"/>
    </row>
    <row r="1568" spans="6:7">
      <c r="F1568" s="139"/>
      <c r="G1568" s="139"/>
    </row>
    <row r="1569" spans="6:7">
      <c r="F1569" s="139"/>
      <c r="G1569" s="139"/>
    </row>
    <row r="1570" spans="6:7">
      <c r="F1570" s="139"/>
      <c r="G1570" s="139"/>
    </row>
    <row r="1571" spans="6:7">
      <c r="F1571" s="139"/>
      <c r="G1571" s="139"/>
    </row>
    <row r="1572" spans="6:7">
      <c r="F1572" s="139"/>
      <c r="G1572" s="139"/>
    </row>
    <row r="1573" spans="6:7">
      <c r="F1573" s="139"/>
      <c r="G1573" s="139"/>
    </row>
    <row r="1574" spans="6:7">
      <c r="F1574" s="139"/>
      <c r="G1574" s="139"/>
    </row>
    <row r="1575" spans="6:7">
      <c r="F1575" s="139"/>
      <c r="G1575" s="139"/>
    </row>
    <row r="1576" spans="6:7">
      <c r="F1576" s="139"/>
      <c r="G1576" s="139"/>
    </row>
    <row r="1577" spans="6:7">
      <c r="F1577" s="139"/>
      <c r="G1577" s="139"/>
    </row>
    <row r="1578" spans="6:7">
      <c r="F1578" s="139"/>
      <c r="G1578" s="139"/>
    </row>
    <row r="1579" spans="6:7">
      <c r="F1579" s="139"/>
      <c r="G1579" s="139"/>
    </row>
    <row r="1580" spans="6:7">
      <c r="F1580" s="139"/>
      <c r="G1580" s="139"/>
    </row>
    <row r="1581" spans="6:7">
      <c r="F1581" s="139"/>
      <c r="G1581" s="139"/>
    </row>
    <row r="1582" spans="6:7">
      <c r="F1582" s="139"/>
      <c r="G1582" s="139"/>
    </row>
    <row r="1583" spans="6:7">
      <c r="F1583" s="139"/>
      <c r="G1583" s="139"/>
    </row>
    <row r="1584" spans="6:7">
      <c r="F1584" s="139"/>
      <c r="G1584" s="139"/>
    </row>
    <row r="1585" spans="6:7">
      <c r="F1585" s="139"/>
      <c r="G1585" s="139"/>
    </row>
    <row r="1586" spans="6:7">
      <c r="F1586" s="139"/>
      <c r="G1586" s="139"/>
    </row>
    <row r="1587" spans="6:7">
      <c r="F1587" s="139"/>
      <c r="G1587" s="139"/>
    </row>
    <row r="1588" spans="6:7">
      <c r="F1588" s="139"/>
      <c r="G1588" s="139"/>
    </row>
    <row r="1589" spans="6:7">
      <c r="F1589" s="139"/>
      <c r="G1589" s="139"/>
    </row>
    <row r="1590" spans="6:7">
      <c r="F1590" s="139"/>
      <c r="G1590" s="139"/>
    </row>
    <row r="1591" spans="6:7">
      <c r="F1591" s="139"/>
      <c r="G1591" s="139"/>
    </row>
    <row r="1592" spans="6:7">
      <c r="F1592" s="139"/>
      <c r="G1592" s="139"/>
    </row>
    <row r="1593" spans="6:7">
      <c r="F1593" s="139"/>
      <c r="G1593" s="139"/>
    </row>
    <row r="1594" spans="6:7">
      <c r="F1594" s="139"/>
      <c r="G1594" s="139"/>
    </row>
    <row r="1595" spans="6:7">
      <c r="F1595" s="139"/>
      <c r="G1595" s="139"/>
    </row>
    <row r="1596" spans="6:7">
      <c r="F1596" s="139"/>
      <c r="G1596" s="139"/>
    </row>
    <row r="1597" spans="6:7">
      <c r="F1597" s="139"/>
      <c r="G1597" s="139"/>
    </row>
    <row r="1598" spans="6:7">
      <c r="F1598" s="139"/>
      <c r="G1598" s="139"/>
    </row>
    <row r="1599" spans="6:7">
      <c r="F1599" s="139"/>
      <c r="G1599" s="139"/>
    </row>
    <row r="1600" spans="6:7">
      <c r="F1600" s="139"/>
      <c r="G1600" s="139"/>
    </row>
    <row r="1601" spans="6:7">
      <c r="F1601" s="139"/>
      <c r="G1601" s="139"/>
    </row>
    <row r="1602" spans="6:7">
      <c r="F1602" s="139"/>
      <c r="G1602" s="139"/>
    </row>
    <row r="1603" spans="6:7">
      <c r="F1603" s="139"/>
      <c r="G1603" s="139"/>
    </row>
    <row r="1604" spans="6:7">
      <c r="F1604" s="139"/>
      <c r="G1604" s="139"/>
    </row>
    <row r="1605" spans="6:7">
      <c r="F1605" s="139"/>
      <c r="G1605" s="139"/>
    </row>
    <row r="1606" spans="6:7">
      <c r="F1606" s="139"/>
      <c r="G1606" s="139"/>
    </row>
    <row r="1607" spans="6:7">
      <c r="F1607" s="139"/>
      <c r="G1607" s="139"/>
    </row>
    <row r="1608" spans="6:7">
      <c r="F1608" s="139"/>
      <c r="G1608" s="139"/>
    </row>
    <row r="1609" spans="6:7">
      <c r="F1609" s="139"/>
      <c r="G1609" s="139"/>
    </row>
    <row r="1610" spans="6:7">
      <c r="F1610" s="139"/>
      <c r="G1610" s="139"/>
    </row>
    <row r="1611" spans="6:7">
      <c r="F1611" s="139"/>
      <c r="G1611" s="139"/>
    </row>
    <row r="1612" spans="6:7">
      <c r="F1612" s="139"/>
      <c r="G1612" s="139"/>
    </row>
    <row r="1613" spans="6:7">
      <c r="F1613" s="139"/>
      <c r="G1613" s="139"/>
    </row>
    <row r="1614" spans="6:7">
      <c r="F1614" s="139"/>
      <c r="G1614" s="139"/>
    </row>
    <row r="1615" spans="6:7">
      <c r="F1615" s="139"/>
      <c r="G1615" s="139"/>
    </row>
    <row r="1616" spans="6:7">
      <c r="F1616" s="139"/>
      <c r="G1616" s="139"/>
    </row>
    <row r="1617" spans="6:7">
      <c r="F1617" s="139"/>
      <c r="G1617" s="139"/>
    </row>
    <row r="1618" spans="6:7">
      <c r="F1618" s="139"/>
      <c r="G1618" s="139"/>
    </row>
    <row r="1619" spans="6:7">
      <c r="F1619" s="139"/>
      <c r="G1619" s="139"/>
    </row>
    <row r="1620" spans="6:7">
      <c r="F1620" s="139"/>
      <c r="G1620" s="139"/>
    </row>
    <row r="1621" spans="6:7">
      <c r="F1621" s="139"/>
      <c r="G1621" s="139"/>
    </row>
    <row r="1622" spans="6:7">
      <c r="F1622" s="139"/>
      <c r="G1622" s="139"/>
    </row>
    <row r="1623" spans="6:7">
      <c r="F1623" s="139"/>
      <c r="G1623" s="139"/>
    </row>
    <row r="1624" spans="6:7">
      <c r="F1624" s="139"/>
      <c r="G1624" s="139"/>
    </row>
    <row r="1625" spans="6:7">
      <c r="F1625" s="139"/>
      <c r="G1625" s="139"/>
    </row>
    <row r="1626" spans="6:7">
      <c r="F1626" s="139"/>
      <c r="G1626" s="139"/>
    </row>
    <row r="1627" spans="6:7">
      <c r="F1627" s="139"/>
      <c r="G1627" s="139"/>
    </row>
    <row r="1628" spans="6:7">
      <c r="F1628" s="139"/>
      <c r="G1628" s="139"/>
    </row>
    <row r="1629" spans="6:7">
      <c r="F1629" s="139"/>
      <c r="G1629" s="139"/>
    </row>
    <row r="1630" spans="6:7">
      <c r="F1630" s="139"/>
      <c r="G1630" s="139"/>
    </row>
    <row r="1631" spans="6:7">
      <c r="F1631" s="139"/>
      <c r="G1631" s="139"/>
    </row>
    <row r="1632" spans="6:7">
      <c r="F1632" s="139"/>
      <c r="G1632" s="139"/>
    </row>
    <row r="1633" spans="6:7">
      <c r="F1633" s="139"/>
      <c r="G1633" s="139"/>
    </row>
    <row r="1634" spans="6:7">
      <c r="F1634" s="139"/>
      <c r="G1634" s="139"/>
    </row>
    <row r="1635" spans="6:7">
      <c r="F1635" s="139"/>
      <c r="G1635" s="139"/>
    </row>
    <row r="1636" spans="6:7">
      <c r="F1636" s="139"/>
      <c r="G1636" s="139"/>
    </row>
    <row r="1637" spans="6:7">
      <c r="F1637" s="139"/>
      <c r="G1637" s="139"/>
    </row>
    <row r="1638" spans="6:7">
      <c r="F1638" s="139"/>
      <c r="G1638" s="139"/>
    </row>
    <row r="1639" spans="6:7">
      <c r="F1639" s="139"/>
      <c r="G1639" s="139"/>
    </row>
    <row r="1640" spans="6:7">
      <c r="F1640" s="139"/>
      <c r="G1640" s="139"/>
    </row>
    <row r="1641" spans="6:7">
      <c r="F1641" s="139"/>
      <c r="G1641" s="139"/>
    </row>
    <row r="1642" spans="6:7">
      <c r="F1642" s="139"/>
      <c r="G1642" s="139"/>
    </row>
    <row r="1643" spans="6:7">
      <c r="F1643" s="139"/>
      <c r="G1643" s="139"/>
    </row>
    <row r="1644" spans="6:7">
      <c r="F1644" s="139"/>
      <c r="G1644" s="139"/>
    </row>
    <row r="1645" spans="6:7">
      <c r="F1645" s="139"/>
      <c r="G1645" s="139"/>
    </row>
    <row r="1646" spans="6:7">
      <c r="F1646" s="139"/>
      <c r="G1646" s="139"/>
    </row>
    <row r="1647" spans="6:7">
      <c r="F1647" s="139"/>
      <c r="G1647" s="139"/>
    </row>
    <row r="1648" spans="6:7">
      <c r="F1648" s="139"/>
      <c r="G1648" s="139"/>
    </row>
    <row r="1649" spans="6:7">
      <c r="F1649" s="139"/>
      <c r="G1649" s="139"/>
    </row>
    <row r="1650" spans="6:7">
      <c r="F1650" s="139"/>
      <c r="G1650" s="139"/>
    </row>
    <row r="1651" spans="6:7">
      <c r="F1651" s="139"/>
      <c r="G1651" s="139"/>
    </row>
    <row r="1652" spans="6:7">
      <c r="F1652" s="139"/>
      <c r="G1652" s="139"/>
    </row>
    <row r="1653" spans="6:7">
      <c r="F1653" s="139"/>
      <c r="G1653" s="139"/>
    </row>
    <row r="1654" spans="6:7">
      <c r="F1654" s="139"/>
      <c r="G1654" s="139"/>
    </row>
    <row r="1655" spans="6:7">
      <c r="F1655" s="139"/>
      <c r="G1655" s="139"/>
    </row>
    <row r="1656" spans="6:7">
      <c r="F1656" s="139"/>
      <c r="G1656" s="139"/>
    </row>
    <row r="1657" spans="6:7">
      <c r="F1657" s="139"/>
      <c r="G1657" s="139"/>
    </row>
    <row r="1658" spans="6:7">
      <c r="F1658" s="139"/>
      <c r="G1658" s="139"/>
    </row>
    <row r="1659" spans="6:7">
      <c r="F1659" s="139"/>
      <c r="G1659" s="139"/>
    </row>
    <row r="1660" spans="6:7">
      <c r="F1660" s="139"/>
      <c r="G1660" s="139"/>
    </row>
    <row r="1661" spans="6:7">
      <c r="F1661" s="139"/>
      <c r="G1661" s="139"/>
    </row>
    <row r="1662" spans="6:7">
      <c r="F1662" s="139"/>
      <c r="G1662" s="139"/>
    </row>
    <row r="1663" spans="6:7">
      <c r="F1663" s="139"/>
      <c r="G1663" s="139"/>
    </row>
    <row r="1664" spans="6:7">
      <c r="F1664" s="139"/>
      <c r="G1664" s="139"/>
    </row>
    <row r="1665" spans="6:7">
      <c r="F1665" s="139"/>
      <c r="G1665" s="139"/>
    </row>
    <row r="1666" spans="6:7">
      <c r="F1666" s="139"/>
      <c r="G1666" s="139"/>
    </row>
    <row r="1667" spans="6:7">
      <c r="F1667" s="139"/>
      <c r="G1667" s="139"/>
    </row>
    <row r="1668" spans="6:7">
      <c r="F1668" s="139"/>
      <c r="G1668" s="139"/>
    </row>
    <row r="1669" spans="6:7">
      <c r="F1669" s="139"/>
      <c r="G1669" s="139"/>
    </row>
    <row r="1670" spans="6:7">
      <c r="F1670" s="139"/>
      <c r="G1670" s="139"/>
    </row>
    <row r="1671" spans="6:7">
      <c r="F1671" s="139"/>
      <c r="G1671" s="139"/>
    </row>
    <row r="1672" spans="6:7">
      <c r="F1672" s="139"/>
      <c r="G1672" s="139"/>
    </row>
    <row r="1673" spans="6:7">
      <c r="F1673" s="139"/>
      <c r="G1673" s="139"/>
    </row>
    <row r="1674" spans="6:7">
      <c r="F1674" s="139"/>
      <c r="G1674" s="139"/>
    </row>
    <row r="1675" spans="6:7">
      <c r="F1675" s="139"/>
      <c r="G1675" s="139"/>
    </row>
    <row r="1676" spans="6:7">
      <c r="F1676" s="139"/>
      <c r="G1676" s="139"/>
    </row>
    <row r="1677" spans="6:7">
      <c r="F1677" s="139"/>
      <c r="G1677" s="139"/>
    </row>
    <row r="1678" spans="6:7">
      <c r="F1678" s="139"/>
      <c r="G1678" s="139"/>
    </row>
    <row r="1679" spans="6:7">
      <c r="F1679" s="139"/>
      <c r="G1679" s="139"/>
    </row>
    <row r="1680" spans="6:7">
      <c r="F1680" s="139"/>
      <c r="G1680" s="139"/>
    </row>
    <row r="1681" spans="6:7">
      <c r="F1681" s="139"/>
      <c r="G1681" s="139"/>
    </row>
    <row r="1682" spans="6:7">
      <c r="F1682" s="139"/>
      <c r="G1682" s="139"/>
    </row>
    <row r="1683" spans="6:7">
      <c r="F1683" s="139"/>
      <c r="G1683" s="139"/>
    </row>
    <row r="1684" spans="6:7">
      <c r="F1684" s="139"/>
      <c r="G1684" s="139"/>
    </row>
    <row r="1685" spans="6:7">
      <c r="F1685" s="139"/>
      <c r="G1685" s="139"/>
    </row>
    <row r="1686" spans="6:7">
      <c r="F1686" s="139"/>
      <c r="G1686" s="139"/>
    </row>
    <row r="1687" spans="6:7">
      <c r="F1687" s="139"/>
      <c r="G1687" s="139"/>
    </row>
    <row r="1688" spans="6:7">
      <c r="F1688" s="139"/>
      <c r="G1688" s="139"/>
    </row>
    <row r="1689" spans="6:7">
      <c r="F1689" s="139"/>
      <c r="G1689" s="139"/>
    </row>
    <row r="1690" spans="6:7">
      <c r="F1690" s="139"/>
      <c r="G1690" s="139"/>
    </row>
    <row r="1691" spans="6:7">
      <c r="F1691" s="139"/>
      <c r="G1691" s="139"/>
    </row>
    <row r="1692" spans="6:7">
      <c r="F1692" s="139"/>
      <c r="G1692" s="139"/>
    </row>
    <row r="1693" spans="6:7">
      <c r="F1693" s="139"/>
      <c r="G1693" s="139"/>
    </row>
    <row r="1694" spans="6:7">
      <c r="F1694" s="139"/>
      <c r="G1694" s="139"/>
    </row>
    <row r="1695" spans="6:7">
      <c r="F1695" s="139"/>
      <c r="G1695" s="139"/>
    </row>
    <row r="1696" spans="6:7">
      <c r="F1696" s="139"/>
      <c r="G1696" s="139"/>
    </row>
    <row r="1697" spans="6:7">
      <c r="F1697" s="139"/>
      <c r="G1697" s="139"/>
    </row>
    <row r="1698" spans="6:7">
      <c r="F1698" s="139"/>
      <c r="G1698" s="139"/>
    </row>
    <row r="1699" spans="6:7">
      <c r="F1699" s="139"/>
      <c r="G1699" s="139"/>
    </row>
    <row r="1700" spans="6:7">
      <c r="F1700" s="139"/>
      <c r="G1700" s="139"/>
    </row>
    <row r="1701" spans="6:7">
      <c r="F1701" s="139"/>
      <c r="G1701" s="139"/>
    </row>
    <row r="1702" spans="6:7">
      <c r="F1702" s="139"/>
      <c r="G1702" s="139"/>
    </row>
    <row r="1703" spans="6:7">
      <c r="F1703" s="139"/>
      <c r="G1703" s="139"/>
    </row>
    <row r="1704" spans="6:7">
      <c r="F1704" s="139"/>
      <c r="G1704" s="139"/>
    </row>
    <row r="1705" spans="6:7">
      <c r="F1705" s="139"/>
      <c r="G1705" s="139"/>
    </row>
    <row r="1706" spans="6:7">
      <c r="F1706" s="139"/>
      <c r="G1706" s="139"/>
    </row>
    <row r="1707" spans="6:7">
      <c r="F1707" s="139"/>
      <c r="G1707" s="139"/>
    </row>
    <row r="1708" spans="6:7">
      <c r="F1708" s="139"/>
      <c r="G1708" s="139"/>
    </row>
    <row r="1709" spans="6:7">
      <c r="F1709" s="139"/>
      <c r="G1709" s="139"/>
    </row>
    <row r="1710" spans="6:7">
      <c r="F1710" s="139"/>
      <c r="G1710" s="139"/>
    </row>
    <row r="1711" spans="6:7">
      <c r="F1711" s="139"/>
      <c r="G1711" s="139"/>
    </row>
    <row r="1712" spans="6:7">
      <c r="F1712" s="139"/>
      <c r="G1712" s="139"/>
    </row>
    <row r="1713" spans="6:7">
      <c r="F1713" s="139"/>
      <c r="G1713" s="139"/>
    </row>
    <row r="1714" spans="6:7">
      <c r="F1714" s="139"/>
      <c r="G1714" s="139"/>
    </row>
    <row r="1715" spans="6:7">
      <c r="F1715" s="139"/>
      <c r="G1715" s="139"/>
    </row>
    <row r="1716" spans="6:7">
      <c r="F1716" s="139"/>
      <c r="G1716" s="139"/>
    </row>
    <row r="1717" spans="6:7">
      <c r="F1717" s="139"/>
      <c r="G1717" s="139"/>
    </row>
    <row r="1718" spans="6:7">
      <c r="F1718" s="139"/>
      <c r="G1718" s="139"/>
    </row>
    <row r="1719" spans="6:7">
      <c r="F1719" s="139"/>
      <c r="G1719" s="139"/>
    </row>
    <row r="1720" spans="6:7">
      <c r="F1720" s="139"/>
      <c r="G1720" s="139"/>
    </row>
    <row r="1721" spans="6:7">
      <c r="F1721" s="139"/>
      <c r="G1721" s="139"/>
    </row>
    <row r="1722" spans="6:7">
      <c r="F1722" s="139"/>
      <c r="G1722" s="139"/>
    </row>
    <row r="1723" spans="6:7">
      <c r="F1723" s="139"/>
      <c r="G1723" s="139"/>
    </row>
    <row r="1724" spans="6:7">
      <c r="F1724" s="139"/>
      <c r="G1724" s="139"/>
    </row>
    <row r="1725" spans="6:7">
      <c r="F1725" s="139"/>
      <c r="G1725" s="139"/>
    </row>
    <row r="1726" spans="6:7">
      <c r="F1726" s="139"/>
      <c r="G1726" s="139"/>
    </row>
    <row r="1727" spans="6:7">
      <c r="F1727" s="139"/>
      <c r="G1727" s="139"/>
    </row>
    <row r="1728" spans="6:7">
      <c r="F1728" s="139"/>
      <c r="G1728" s="139"/>
    </row>
    <row r="1729" spans="6:7">
      <c r="F1729" s="139"/>
      <c r="G1729" s="139"/>
    </row>
    <row r="1730" spans="6:7">
      <c r="F1730" s="139"/>
      <c r="G1730" s="139"/>
    </row>
    <row r="1731" spans="6:7">
      <c r="F1731" s="139"/>
      <c r="G1731" s="139"/>
    </row>
    <row r="1732" spans="6:7">
      <c r="F1732" s="139"/>
      <c r="G1732" s="139"/>
    </row>
    <row r="1733" spans="6:7">
      <c r="F1733" s="139"/>
      <c r="G1733" s="139"/>
    </row>
    <row r="1734" spans="6:7">
      <c r="F1734" s="139"/>
      <c r="G1734" s="139"/>
    </row>
    <row r="1735" spans="6:7">
      <c r="F1735" s="139"/>
      <c r="G1735" s="139"/>
    </row>
    <row r="1736" spans="6:7">
      <c r="F1736" s="139"/>
      <c r="G1736" s="139"/>
    </row>
    <row r="1737" spans="6:7">
      <c r="F1737" s="139"/>
      <c r="G1737" s="139"/>
    </row>
    <row r="1738" spans="6:7">
      <c r="F1738" s="139"/>
      <c r="G1738" s="139"/>
    </row>
    <row r="1739" spans="6:7">
      <c r="F1739" s="139"/>
      <c r="G1739" s="139"/>
    </row>
    <row r="1740" spans="6:7">
      <c r="F1740" s="139"/>
      <c r="G1740" s="139"/>
    </row>
    <row r="1741" spans="6:7">
      <c r="F1741" s="139"/>
      <c r="G1741" s="139"/>
    </row>
    <row r="1742" spans="6:7">
      <c r="F1742" s="139"/>
      <c r="G1742" s="139"/>
    </row>
    <row r="1743" spans="6:7">
      <c r="F1743" s="139"/>
      <c r="G1743" s="139"/>
    </row>
    <row r="1744" spans="6:7">
      <c r="F1744" s="139"/>
      <c r="G1744" s="139"/>
    </row>
    <row r="1745" spans="6:7">
      <c r="F1745" s="139"/>
      <c r="G1745" s="139"/>
    </row>
    <row r="1746" spans="6:7">
      <c r="F1746" s="139"/>
      <c r="G1746" s="139"/>
    </row>
    <row r="1747" spans="6:7">
      <c r="F1747" s="139"/>
      <c r="G1747" s="139"/>
    </row>
    <row r="1748" spans="6:7">
      <c r="F1748" s="139"/>
      <c r="G1748" s="139"/>
    </row>
    <row r="1749" spans="6:7">
      <c r="F1749" s="139"/>
      <c r="G1749" s="139"/>
    </row>
    <row r="1750" spans="6:7">
      <c r="F1750" s="139"/>
      <c r="G1750" s="139"/>
    </row>
    <row r="1751" spans="6:7">
      <c r="F1751" s="139"/>
      <c r="G1751" s="139"/>
    </row>
    <row r="1752" spans="6:7">
      <c r="F1752" s="139"/>
      <c r="G1752" s="139"/>
    </row>
    <row r="1753" spans="6:7">
      <c r="F1753" s="139"/>
      <c r="G1753" s="139"/>
    </row>
    <row r="1754" spans="6:7">
      <c r="F1754" s="139"/>
      <c r="G1754" s="139"/>
    </row>
    <row r="1755" spans="6:7">
      <c r="F1755" s="139"/>
      <c r="G1755" s="139"/>
    </row>
    <row r="1756" spans="6:7">
      <c r="F1756" s="139"/>
      <c r="G1756" s="139"/>
    </row>
    <row r="1757" spans="6:7">
      <c r="F1757" s="139"/>
      <c r="G1757" s="139"/>
    </row>
    <row r="1758" spans="6:7">
      <c r="F1758" s="139"/>
      <c r="G1758" s="139"/>
    </row>
    <row r="1759" spans="6:7">
      <c r="F1759" s="139"/>
      <c r="G1759" s="139"/>
    </row>
    <row r="1760" spans="6:7">
      <c r="F1760" s="139"/>
      <c r="G1760" s="139"/>
    </row>
    <row r="1761" spans="6:7">
      <c r="F1761" s="139"/>
      <c r="G1761" s="139"/>
    </row>
    <row r="1762" spans="6:7">
      <c r="F1762" s="139"/>
      <c r="G1762" s="139"/>
    </row>
    <row r="1763" spans="6:7">
      <c r="F1763" s="139"/>
      <c r="G1763" s="139"/>
    </row>
    <row r="1764" spans="6:7">
      <c r="F1764" s="139"/>
      <c r="G1764" s="139"/>
    </row>
    <row r="1765" spans="6:7">
      <c r="F1765" s="139"/>
      <c r="G1765" s="139"/>
    </row>
    <row r="1766" spans="6:7">
      <c r="F1766" s="139"/>
      <c r="G1766" s="139"/>
    </row>
    <row r="1767" spans="6:7">
      <c r="F1767" s="139"/>
      <c r="G1767" s="139"/>
    </row>
    <row r="1768" spans="6:7">
      <c r="F1768" s="139"/>
      <c r="G1768" s="139"/>
    </row>
    <row r="1769" spans="6:7">
      <c r="F1769" s="139"/>
      <c r="G1769" s="139"/>
    </row>
    <row r="1770" spans="6:7">
      <c r="F1770" s="139"/>
      <c r="G1770" s="139"/>
    </row>
    <row r="1771" spans="6:7">
      <c r="F1771" s="139"/>
      <c r="G1771" s="139"/>
    </row>
    <row r="1772" spans="6:7">
      <c r="F1772" s="139"/>
      <c r="G1772" s="139"/>
    </row>
    <row r="1773" spans="6:7">
      <c r="F1773" s="139"/>
      <c r="G1773" s="139"/>
    </row>
    <row r="1774" spans="6:7">
      <c r="F1774" s="139"/>
      <c r="G1774" s="139"/>
    </row>
    <row r="1775" spans="6:7">
      <c r="F1775" s="139"/>
      <c r="G1775" s="139"/>
    </row>
    <row r="1776" spans="6:7">
      <c r="F1776" s="139"/>
      <c r="G1776" s="139"/>
    </row>
    <row r="1777" spans="6:7">
      <c r="F1777" s="139"/>
      <c r="G1777" s="139"/>
    </row>
    <row r="1778" spans="6:7">
      <c r="F1778" s="139"/>
      <c r="G1778" s="139"/>
    </row>
    <row r="1779" spans="6:7">
      <c r="F1779" s="139"/>
      <c r="G1779" s="139"/>
    </row>
    <row r="1780" spans="6:7">
      <c r="F1780" s="139"/>
      <c r="G1780" s="139"/>
    </row>
    <row r="1781" spans="6:7">
      <c r="F1781" s="139"/>
      <c r="G1781" s="139"/>
    </row>
    <row r="1782" spans="6:7">
      <c r="F1782" s="139"/>
      <c r="G1782" s="139"/>
    </row>
    <row r="1783" spans="6:7">
      <c r="F1783" s="139"/>
      <c r="G1783" s="139"/>
    </row>
    <row r="1784" spans="6:7">
      <c r="F1784" s="139"/>
      <c r="G1784" s="139"/>
    </row>
    <row r="1785" spans="6:7">
      <c r="F1785" s="139"/>
      <c r="G1785" s="139"/>
    </row>
    <row r="1786" spans="6:7">
      <c r="F1786" s="139"/>
      <c r="G1786" s="139"/>
    </row>
    <row r="1787" spans="6:7">
      <c r="F1787" s="139"/>
      <c r="G1787" s="139"/>
    </row>
    <row r="1788" spans="6:7">
      <c r="F1788" s="139"/>
      <c r="G1788" s="139"/>
    </row>
    <row r="1789" spans="6:7">
      <c r="F1789" s="139"/>
      <c r="G1789" s="139"/>
    </row>
    <row r="1790" spans="6:7">
      <c r="F1790" s="139"/>
      <c r="G1790" s="139"/>
    </row>
    <row r="1791" spans="6:7">
      <c r="F1791" s="139"/>
      <c r="G1791" s="139"/>
    </row>
    <row r="1792" spans="6:7">
      <c r="F1792" s="139"/>
      <c r="G1792" s="139"/>
    </row>
    <row r="1793" spans="6:7">
      <c r="F1793" s="139"/>
      <c r="G1793" s="139"/>
    </row>
    <row r="1794" spans="6:7">
      <c r="F1794" s="139"/>
      <c r="G1794" s="139"/>
    </row>
    <row r="1795" spans="6:7">
      <c r="F1795" s="139"/>
      <c r="G1795" s="139"/>
    </row>
    <row r="1796" spans="6:7">
      <c r="F1796" s="139"/>
      <c r="G1796" s="139"/>
    </row>
    <row r="1797" spans="6:7">
      <c r="F1797" s="139"/>
      <c r="G1797" s="139"/>
    </row>
    <row r="1798" spans="6:7">
      <c r="F1798" s="139"/>
      <c r="G1798" s="139"/>
    </row>
    <row r="1799" spans="6:7">
      <c r="F1799" s="139"/>
      <c r="G1799" s="139"/>
    </row>
    <row r="1800" spans="6:7">
      <c r="F1800" s="139"/>
      <c r="G1800" s="139"/>
    </row>
    <row r="1801" spans="6:7">
      <c r="F1801" s="139"/>
      <c r="G1801" s="139"/>
    </row>
    <row r="1802" spans="6:7">
      <c r="F1802" s="139"/>
      <c r="G1802" s="139"/>
    </row>
    <row r="1803" spans="6:7">
      <c r="F1803" s="139"/>
      <c r="G1803" s="139"/>
    </row>
    <row r="1804" spans="6:7">
      <c r="F1804" s="139"/>
      <c r="G1804" s="139"/>
    </row>
    <row r="1805" spans="6:7">
      <c r="F1805" s="139"/>
      <c r="G1805" s="139"/>
    </row>
    <row r="1806" spans="6:7">
      <c r="F1806" s="139"/>
      <c r="G1806" s="139"/>
    </row>
    <row r="1807" spans="6:7">
      <c r="F1807" s="139"/>
      <c r="G1807" s="139"/>
    </row>
    <row r="1808" spans="6:7">
      <c r="F1808" s="139"/>
      <c r="G1808" s="139"/>
    </row>
    <row r="1809" spans="6:7">
      <c r="F1809" s="139"/>
      <c r="G1809" s="139"/>
    </row>
    <row r="1810" spans="6:7">
      <c r="F1810" s="139"/>
      <c r="G1810" s="139"/>
    </row>
    <row r="1811" spans="6:7">
      <c r="F1811" s="139"/>
      <c r="G1811" s="139"/>
    </row>
    <row r="1812" spans="6:7">
      <c r="F1812" s="139"/>
      <c r="G1812" s="139"/>
    </row>
    <row r="1813" spans="6:7">
      <c r="F1813" s="139"/>
      <c r="G1813" s="139"/>
    </row>
    <row r="1814" spans="6:7">
      <c r="F1814" s="139"/>
      <c r="G1814" s="139"/>
    </row>
    <row r="1815" spans="6:7">
      <c r="F1815" s="139"/>
      <c r="G1815" s="139"/>
    </row>
    <row r="1816" spans="6:7">
      <c r="F1816" s="139"/>
      <c r="G1816" s="139"/>
    </row>
    <row r="1817" spans="6:7">
      <c r="F1817" s="139"/>
      <c r="G1817" s="139"/>
    </row>
    <row r="1818" spans="6:7">
      <c r="F1818" s="139"/>
      <c r="G1818" s="139"/>
    </row>
    <row r="1819" spans="6:7">
      <c r="F1819" s="139"/>
      <c r="G1819" s="139"/>
    </row>
    <row r="1820" spans="6:7">
      <c r="F1820" s="139"/>
      <c r="G1820" s="139"/>
    </row>
    <row r="1821" spans="6:7">
      <c r="F1821" s="139"/>
      <c r="G1821" s="139"/>
    </row>
    <row r="1822" spans="6:7">
      <c r="F1822" s="139"/>
      <c r="G1822" s="139"/>
    </row>
    <row r="1823" spans="6:7">
      <c r="F1823" s="139"/>
      <c r="G1823" s="139"/>
    </row>
    <row r="1824" spans="6:7">
      <c r="F1824" s="139"/>
      <c r="G1824" s="139"/>
    </row>
    <row r="1825" spans="6:7">
      <c r="F1825" s="139"/>
      <c r="G1825" s="139"/>
    </row>
    <row r="1826" spans="6:7">
      <c r="F1826" s="139"/>
      <c r="G1826" s="139"/>
    </row>
    <row r="1827" spans="6:7">
      <c r="F1827" s="139"/>
      <c r="G1827" s="139"/>
    </row>
    <row r="1828" spans="6:7">
      <c r="F1828" s="139"/>
      <c r="G1828" s="139"/>
    </row>
    <row r="1829" spans="6:7">
      <c r="F1829" s="139"/>
      <c r="G1829" s="139"/>
    </row>
    <row r="1830" spans="6:7">
      <c r="F1830" s="139"/>
      <c r="G1830" s="139"/>
    </row>
    <row r="1831" spans="6:7">
      <c r="F1831" s="139"/>
      <c r="G1831" s="139"/>
    </row>
    <row r="1832" spans="6:7">
      <c r="F1832" s="139"/>
      <c r="G1832" s="139"/>
    </row>
    <row r="1833" spans="6:7">
      <c r="F1833" s="139"/>
      <c r="G1833" s="139"/>
    </row>
    <row r="1834" spans="6:7">
      <c r="F1834" s="139"/>
      <c r="G1834" s="139"/>
    </row>
    <row r="1835" spans="6:7">
      <c r="F1835" s="139"/>
      <c r="G1835" s="139"/>
    </row>
    <row r="1836" spans="6:7">
      <c r="F1836" s="139"/>
      <c r="G1836" s="139"/>
    </row>
    <row r="1837" spans="6:7">
      <c r="F1837" s="139"/>
      <c r="G1837" s="139"/>
    </row>
    <row r="1838" spans="6:7">
      <c r="F1838" s="139"/>
      <c r="G1838" s="139"/>
    </row>
    <row r="1839" spans="6:7">
      <c r="F1839" s="139"/>
      <c r="G1839" s="139"/>
    </row>
    <row r="1840" spans="6:7">
      <c r="F1840" s="139"/>
      <c r="G1840" s="139"/>
    </row>
    <row r="1841" spans="6:7">
      <c r="F1841" s="139"/>
      <c r="G1841" s="139"/>
    </row>
    <row r="1842" spans="6:7">
      <c r="F1842" s="139"/>
      <c r="G1842" s="139"/>
    </row>
    <row r="1843" spans="6:7">
      <c r="F1843" s="139"/>
      <c r="G1843" s="139"/>
    </row>
    <row r="1844" spans="6:7">
      <c r="F1844" s="139"/>
      <c r="G1844" s="139"/>
    </row>
    <row r="1845" spans="6:7">
      <c r="F1845" s="139"/>
      <c r="G1845" s="139"/>
    </row>
    <row r="1846" spans="6:7">
      <c r="F1846" s="139"/>
      <c r="G1846" s="139"/>
    </row>
    <row r="1847" spans="6:7">
      <c r="F1847" s="139"/>
      <c r="G1847" s="139"/>
    </row>
    <row r="1848" spans="6:7">
      <c r="F1848" s="139"/>
      <c r="G1848" s="139"/>
    </row>
    <row r="1849" spans="6:7">
      <c r="F1849" s="139"/>
      <c r="G1849" s="139"/>
    </row>
    <row r="1850" spans="6:7">
      <c r="F1850" s="139"/>
      <c r="G1850" s="139"/>
    </row>
    <row r="1851" spans="6:7">
      <c r="F1851" s="139"/>
      <c r="G1851" s="139"/>
    </row>
    <row r="1852" spans="6:7">
      <c r="F1852" s="139"/>
      <c r="G1852" s="139"/>
    </row>
    <row r="1853" spans="6:7">
      <c r="F1853" s="139"/>
      <c r="G1853" s="139"/>
    </row>
    <row r="1854" spans="6:7">
      <c r="F1854" s="139"/>
      <c r="G1854" s="139"/>
    </row>
    <row r="1855" spans="6:7">
      <c r="F1855" s="139"/>
      <c r="G1855" s="139"/>
    </row>
    <row r="1856" spans="6:7">
      <c r="F1856" s="139"/>
      <c r="G1856" s="139"/>
    </row>
    <row r="1857" spans="6:7">
      <c r="F1857" s="139"/>
      <c r="G1857" s="139"/>
    </row>
    <row r="1858" spans="6:7">
      <c r="F1858" s="139"/>
      <c r="G1858" s="139"/>
    </row>
    <row r="1859" spans="6:7">
      <c r="F1859" s="139"/>
      <c r="G1859" s="139"/>
    </row>
    <row r="1860" spans="6:7">
      <c r="F1860" s="139"/>
      <c r="G1860" s="139"/>
    </row>
    <row r="1861" spans="6:7">
      <c r="F1861" s="139"/>
      <c r="G1861" s="139"/>
    </row>
    <row r="1862" spans="6:7">
      <c r="F1862" s="139"/>
      <c r="G1862" s="139"/>
    </row>
    <row r="1863" spans="6:7">
      <c r="F1863" s="139"/>
      <c r="G1863" s="139"/>
    </row>
    <row r="1864" spans="6:7">
      <c r="F1864" s="139"/>
      <c r="G1864" s="139"/>
    </row>
    <row r="1865" spans="6:7">
      <c r="F1865" s="139"/>
      <c r="G1865" s="139"/>
    </row>
    <row r="1866" spans="6:7">
      <c r="F1866" s="139"/>
      <c r="G1866" s="139"/>
    </row>
    <row r="1867" spans="6:7">
      <c r="F1867" s="139"/>
      <c r="G1867" s="139"/>
    </row>
    <row r="1868" spans="6:7">
      <c r="F1868" s="139"/>
      <c r="G1868" s="139"/>
    </row>
    <row r="1869" spans="6:7">
      <c r="F1869" s="139"/>
      <c r="G1869" s="139"/>
    </row>
    <row r="1870" spans="6:7">
      <c r="F1870" s="139"/>
      <c r="G1870" s="139"/>
    </row>
    <row r="1871" spans="6:7">
      <c r="F1871" s="139"/>
      <c r="G1871" s="139"/>
    </row>
    <row r="1872" spans="6:7">
      <c r="F1872" s="139"/>
      <c r="G1872" s="139"/>
    </row>
    <row r="1873" spans="6:7">
      <c r="F1873" s="139"/>
      <c r="G1873" s="139"/>
    </row>
    <row r="1874" spans="6:7">
      <c r="F1874" s="139"/>
      <c r="G1874" s="139"/>
    </row>
    <row r="1875" spans="6:7">
      <c r="F1875" s="139"/>
      <c r="G1875" s="139"/>
    </row>
    <row r="1876" spans="6:7">
      <c r="F1876" s="139"/>
      <c r="G1876" s="139"/>
    </row>
    <row r="1877" spans="6:7">
      <c r="F1877" s="139"/>
      <c r="G1877" s="139"/>
    </row>
    <row r="1878" spans="6:7">
      <c r="F1878" s="139"/>
      <c r="G1878" s="139"/>
    </row>
    <row r="1879" spans="6:7">
      <c r="F1879" s="139"/>
      <c r="G1879" s="139"/>
    </row>
    <row r="1880" spans="6:7">
      <c r="F1880" s="139"/>
      <c r="G1880" s="139"/>
    </row>
    <row r="1881" spans="6:7">
      <c r="F1881" s="139"/>
      <c r="G1881" s="139"/>
    </row>
    <row r="1882" spans="6:7">
      <c r="F1882" s="139"/>
      <c r="G1882" s="139"/>
    </row>
    <row r="1883" spans="6:7">
      <c r="F1883" s="139"/>
      <c r="G1883" s="139"/>
    </row>
    <row r="1884" spans="6:7">
      <c r="F1884" s="139"/>
      <c r="G1884" s="139"/>
    </row>
    <row r="1885" spans="6:7">
      <c r="F1885" s="139"/>
      <c r="G1885" s="139"/>
    </row>
    <row r="1886" spans="6:7">
      <c r="F1886" s="139"/>
      <c r="G1886" s="139"/>
    </row>
    <row r="1887" spans="6:7">
      <c r="F1887" s="139"/>
      <c r="G1887" s="139"/>
    </row>
    <row r="1888" spans="6:7">
      <c r="F1888" s="139"/>
      <c r="G1888" s="139"/>
    </row>
    <row r="1889" spans="6:7">
      <c r="F1889" s="139"/>
      <c r="G1889" s="139"/>
    </row>
    <row r="1890" spans="6:7">
      <c r="F1890" s="139"/>
      <c r="G1890" s="139"/>
    </row>
    <row r="1891" spans="6:7">
      <c r="F1891" s="139"/>
      <c r="G1891" s="139"/>
    </row>
    <row r="1892" spans="6:7">
      <c r="F1892" s="139"/>
      <c r="G1892" s="139"/>
    </row>
    <row r="1893" spans="6:7">
      <c r="F1893" s="139"/>
      <c r="G1893" s="139"/>
    </row>
    <row r="1894" spans="6:7">
      <c r="F1894" s="139"/>
      <c r="G1894" s="139"/>
    </row>
    <row r="1895" spans="6:7">
      <c r="F1895" s="139"/>
      <c r="G1895" s="139"/>
    </row>
    <row r="1896" spans="6:7">
      <c r="F1896" s="139"/>
      <c r="G1896" s="139"/>
    </row>
    <row r="1897" spans="6:7">
      <c r="F1897" s="139"/>
      <c r="G1897" s="139"/>
    </row>
    <row r="1898" spans="6:7">
      <c r="F1898" s="139"/>
      <c r="G1898" s="139"/>
    </row>
    <row r="1899" spans="6:7">
      <c r="F1899" s="139"/>
      <c r="G1899" s="139"/>
    </row>
    <row r="1900" spans="6:7">
      <c r="F1900" s="139"/>
      <c r="G1900" s="139"/>
    </row>
    <row r="1901" spans="6:7">
      <c r="F1901" s="139"/>
      <c r="G1901" s="139"/>
    </row>
    <row r="1902" spans="6:7">
      <c r="F1902" s="139"/>
      <c r="G1902" s="139"/>
    </row>
    <row r="1903" spans="6:7">
      <c r="F1903" s="139"/>
      <c r="G1903" s="139"/>
    </row>
    <row r="1904" spans="6:7">
      <c r="F1904" s="139"/>
      <c r="G1904" s="139"/>
    </row>
    <row r="1905" spans="6:7">
      <c r="F1905" s="139"/>
      <c r="G1905" s="139"/>
    </row>
    <row r="1906" spans="6:7">
      <c r="F1906" s="139"/>
      <c r="G1906" s="139"/>
    </row>
    <row r="1907" spans="6:7">
      <c r="F1907" s="139"/>
      <c r="G1907" s="139"/>
    </row>
    <row r="1908" spans="6:7">
      <c r="F1908" s="139"/>
      <c r="G1908" s="139"/>
    </row>
    <row r="1909" spans="6:7">
      <c r="F1909" s="139"/>
      <c r="G1909" s="139"/>
    </row>
    <row r="1910" spans="6:7">
      <c r="F1910" s="139"/>
      <c r="G1910" s="139"/>
    </row>
    <row r="1911" spans="6:7">
      <c r="F1911" s="139"/>
      <c r="G1911" s="139"/>
    </row>
    <row r="1912" spans="6:7">
      <c r="F1912" s="139"/>
      <c r="G1912" s="139"/>
    </row>
    <row r="1913" spans="6:7">
      <c r="F1913" s="139"/>
      <c r="G1913" s="139"/>
    </row>
    <row r="1914" spans="6:7">
      <c r="F1914" s="139"/>
      <c r="G1914" s="139"/>
    </row>
    <row r="1915" spans="6:7">
      <c r="F1915" s="139"/>
      <c r="G1915" s="139"/>
    </row>
    <row r="1916" spans="6:7">
      <c r="F1916" s="139"/>
      <c r="G1916" s="139"/>
    </row>
    <row r="1917" spans="6:7">
      <c r="F1917" s="139"/>
      <c r="G1917" s="139"/>
    </row>
    <row r="1918" spans="6:7">
      <c r="F1918" s="139"/>
      <c r="G1918" s="139"/>
    </row>
    <row r="1919" spans="6:7">
      <c r="F1919" s="139"/>
      <c r="G1919" s="139"/>
    </row>
    <row r="1920" spans="6:7">
      <c r="F1920" s="139"/>
      <c r="G1920" s="139"/>
    </row>
    <row r="1921" spans="6:7">
      <c r="F1921" s="139"/>
      <c r="G1921" s="139"/>
    </row>
    <row r="1922" spans="6:7">
      <c r="F1922" s="139"/>
      <c r="G1922" s="139"/>
    </row>
    <row r="1923" spans="6:7">
      <c r="F1923" s="139"/>
      <c r="G1923" s="139"/>
    </row>
    <row r="1924" spans="6:7">
      <c r="F1924" s="139"/>
      <c r="G1924" s="139"/>
    </row>
    <row r="1925" spans="6:7">
      <c r="F1925" s="139"/>
      <c r="G1925" s="139"/>
    </row>
    <row r="1926" spans="6:7">
      <c r="F1926" s="139"/>
      <c r="G1926" s="139"/>
    </row>
    <row r="1927" spans="6:7">
      <c r="F1927" s="139"/>
      <c r="G1927" s="139"/>
    </row>
    <row r="1928" spans="6:7">
      <c r="F1928" s="139"/>
      <c r="G1928" s="139"/>
    </row>
    <row r="1929" spans="6:7">
      <c r="F1929" s="139"/>
      <c r="G1929" s="139"/>
    </row>
    <row r="1930" spans="6:7">
      <c r="F1930" s="139"/>
      <c r="G1930" s="139"/>
    </row>
    <row r="1931" spans="6:7">
      <c r="F1931" s="139"/>
      <c r="G1931" s="139"/>
    </row>
    <row r="1932" spans="6:7">
      <c r="F1932" s="139"/>
      <c r="G1932" s="139"/>
    </row>
    <row r="1933" spans="6:7">
      <c r="F1933" s="139"/>
      <c r="G1933" s="139"/>
    </row>
    <row r="1934" spans="6:7">
      <c r="F1934" s="139"/>
      <c r="G1934" s="139"/>
    </row>
    <row r="1935" spans="6:7">
      <c r="F1935" s="139"/>
      <c r="G1935" s="139"/>
    </row>
    <row r="1936" spans="6:7">
      <c r="F1936" s="139"/>
      <c r="G1936" s="139"/>
    </row>
    <row r="1937" spans="6:7">
      <c r="F1937" s="139"/>
      <c r="G1937" s="139"/>
    </row>
    <row r="1938" spans="6:7">
      <c r="F1938" s="139"/>
      <c r="G1938" s="139"/>
    </row>
    <row r="1939" spans="6:7">
      <c r="F1939" s="139"/>
      <c r="G1939" s="139"/>
    </row>
    <row r="1940" spans="6:7">
      <c r="F1940" s="139"/>
      <c r="G1940" s="139"/>
    </row>
    <row r="1941" spans="6:7">
      <c r="F1941" s="139"/>
      <c r="G1941" s="139"/>
    </row>
    <row r="1942" spans="6:7">
      <c r="F1942" s="139"/>
      <c r="G1942" s="139"/>
    </row>
    <row r="1943" spans="6:7">
      <c r="F1943" s="139"/>
      <c r="G1943" s="139"/>
    </row>
    <row r="1944" spans="6:7">
      <c r="F1944" s="139"/>
      <c r="G1944" s="139"/>
    </row>
    <row r="1945" spans="6:7">
      <c r="F1945" s="139"/>
      <c r="G1945" s="139"/>
    </row>
    <row r="1946" spans="6:7">
      <c r="F1946" s="139"/>
      <c r="G1946" s="139"/>
    </row>
    <row r="1947" spans="6:7">
      <c r="F1947" s="139"/>
      <c r="G1947" s="139"/>
    </row>
    <row r="1948" spans="6:7">
      <c r="F1948" s="139"/>
      <c r="G1948" s="139"/>
    </row>
    <row r="1949" spans="6:7">
      <c r="F1949" s="139"/>
      <c r="G1949" s="139"/>
    </row>
    <row r="1950" spans="6:7">
      <c r="F1950" s="139"/>
      <c r="G1950" s="139"/>
    </row>
    <row r="1951" spans="6:7">
      <c r="F1951" s="139"/>
      <c r="G1951" s="139"/>
    </row>
    <row r="1952" spans="6:7">
      <c r="F1952" s="139"/>
      <c r="G1952" s="139"/>
    </row>
    <row r="1953" spans="6:7">
      <c r="F1953" s="139"/>
      <c r="G1953" s="139"/>
    </row>
    <row r="1954" spans="6:7">
      <c r="F1954" s="139"/>
      <c r="G1954" s="139"/>
    </row>
    <row r="1955" spans="6:7">
      <c r="F1955" s="139"/>
      <c r="G1955" s="139"/>
    </row>
    <row r="1956" spans="6:7">
      <c r="F1956" s="139"/>
      <c r="G1956" s="139"/>
    </row>
    <row r="1957" spans="6:7">
      <c r="F1957" s="139"/>
      <c r="G1957" s="139"/>
    </row>
    <row r="1958" spans="6:7">
      <c r="F1958" s="139"/>
      <c r="G1958" s="139"/>
    </row>
    <row r="1959" spans="6:7">
      <c r="F1959" s="139"/>
      <c r="G1959" s="139"/>
    </row>
    <row r="1960" spans="6:7">
      <c r="F1960" s="139"/>
      <c r="G1960" s="139"/>
    </row>
    <row r="1961" spans="6:7">
      <c r="F1961" s="139"/>
      <c r="G1961" s="139"/>
    </row>
    <row r="1962" spans="6:7">
      <c r="F1962" s="139"/>
      <c r="G1962" s="139"/>
    </row>
    <row r="1963" spans="6:7">
      <c r="F1963" s="139"/>
      <c r="G1963" s="139"/>
    </row>
    <row r="1964" spans="6:7">
      <c r="F1964" s="139"/>
      <c r="G1964" s="139"/>
    </row>
    <row r="1965" spans="6:7">
      <c r="F1965" s="139"/>
      <c r="G1965" s="139"/>
    </row>
    <row r="1966" spans="6:7">
      <c r="F1966" s="139"/>
      <c r="G1966" s="139"/>
    </row>
    <row r="1967" spans="6:7">
      <c r="F1967" s="139"/>
      <c r="G1967" s="139"/>
    </row>
    <row r="1968" spans="6:7">
      <c r="F1968" s="139"/>
      <c r="G1968" s="139"/>
    </row>
    <row r="1969" spans="6:7">
      <c r="F1969" s="139"/>
      <c r="G1969" s="139"/>
    </row>
    <row r="1970" spans="6:7">
      <c r="F1970" s="139"/>
      <c r="G1970" s="139"/>
    </row>
    <row r="1971" spans="6:7">
      <c r="F1971" s="139"/>
      <c r="G1971" s="139"/>
    </row>
    <row r="1972" spans="6:7">
      <c r="F1972" s="139"/>
      <c r="G1972" s="139"/>
    </row>
    <row r="1973" spans="6:7">
      <c r="F1973" s="139"/>
      <c r="G1973" s="139"/>
    </row>
    <row r="1974" spans="6:7">
      <c r="F1974" s="139"/>
      <c r="G1974" s="139"/>
    </row>
    <row r="1975" spans="6:7">
      <c r="F1975" s="139"/>
      <c r="G1975" s="139"/>
    </row>
    <row r="1976" spans="6:7">
      <c r="F1976" s="139"/>
      <c r="G1976" s="139"/>
    </row>
    <row r="1977" spans="6:7">
      <c r="F1977" s="139"/>
      <c r="G1977" s="139"/>
    </row>
    <row r="1978" spans="6:7">
      <c r="F1978" s="139"/>
      <c r="G1978" s="139"/>
    </row>
    <row r="1979" spans="6:7">
      <c r="F1979" s="139"/>
      <c r="G1979" s="139"/>
    </row>
    <row r="1980" spans="6:7">
      <c r="F1980" s="139"/>
      <c r="G1980" s="139"/>
    </row>
    <row r="1981" spans="6:7">
      <c r="F1981" s="139"/>
      <c r="G1981" s="139"/>
    </row>
    <row r="1982" spans="6:7">
      <c r="F1982" s="139"/>
      <c r="G1982" s="139"/>
    </row>
    <row r="1983" spans="6:7">
      <c r="F1983" s="139"/>
      <c r="G1983" s="139"/>
    </row>
    <row r="1984" spans="6:7">
      <c r="F1984" s="139"/>
      <c r="G1984" s="139"/>
    </row>
    <row r="1985" spans="6:7">
      <c r="F1985" s="139"/>
      <c r="G1985" s="139"/>
    </row>
    <row r="1986" spans="6:7">
      <c r="F1986" s="139"/>
      <c r="G1986" s="139"/>
    </row>
    <row r="1987" spans="6:7">
      <c r="F1987" s="139"/>
      <c r="G1987" s="139"/>
    </row>
    <row r="1988" spans="6:7">
      <c r="F1988" s="139"/>
      <c r="G1988" s="139"/>
    </row>
    <row r="1989" spans="6:7">
      <c r="F1989" s="139"/>
      <c r="G1989" s="139"/>
    </row>
    <row r="1990" spans="6:7">
      <c r="F1990" s="139"/>
      <c r="G1990" s="139"/>
    </row>
    <row r="1991" spans="6:7">
      <c r="F1991" s="139"/>
      <c r="G1991" s="139"/>
    </row>
    <row r="1992" spans="6:7">
      <c r="F1992" s="139"/>
      <c r="G1992" s="139"/>
    </row>
    <row r="1993" spans="6:7">
      <c r="F1993" s="139"/>
      <c r="G1993" s="139"/>
    </row>
    <row r="1994" spans="6:7">
      <c r="F1994" s="139"/>
      <c r="G1994" s="139"/>
    </row>
    <row r="1995" spans="6:7">
      <c r="F1995" s="139"/>
      <c r="G1995" s="139"/>
    </row>
    <row r="1996" spans="6:7">
      <c r="F1996" s="139"/>
      <c r="G1996" s="139"/>
    </row>
    <row r="1997" spans="6:7">
      <c r="F1997" s="139"/>
      <c r="G1997" s="139"/>
    </row>
    <row r="1998" spans="6:7">
      <c r="F1998" s="139"/>
      <c r="G1998" s="139"/>
    </row>
    <row r="1999" spans="6:7">
      <c r="F1999" s="139"/>
      <c r="G1999" s="139"/>
    </row>
    <row r="2000" spans="6:7">
      <c r="F2000" s="139"/>
      <c r="G2000" s="139"/>
    </row>
    <row r="2001" spans="6:7">
      <c r="F2001" s="139"/>
      <c r="G2001" s="139"/>
    </row>
    <row r="2002" spans="6:7">
      <c r="F2002" s="139"/>
      <c r="G2002" s="139"/>
    </row>
    <row r="2003" spans="6:7">
      <c r="F2003" s="139"/>
      <c r="G2003" s="139"/>
    </row>
    <row r="2004" spans="6:7">
      <c r="F2004" s="139"/>
      <c r="G2004" s="139"/>
    </row>
    <row r="2005" spans="6:7">
      <c r="F2005" s="139"/>
      <c r="G2005" s="139"/>
    </row>
    <row r="2006" spans="6:7">
      <c r="F2006" s="139"/>
      <c r="G2006" s="139"/>
    </row>
    <row r="2007" spans="6:7">
      <c r="F2007" s="139"/>
      <c r="G2007" s="139"/>
    </row>
    <row r="2008" spans="6:7">
      <c r="F2008" s="139"/>
      <c r="G2008" s="139"/>
    </row>
    <row r="2009" spans="6:7">
      <c r="F2009" s="139"/>
      <c r="G2009" s="139"/>
    </row>
    <row r="2010" spans="6:7">
      <c r="F2010" s="139"/>
      <c r="G2010" s="139"/>
    </row>
    <row r="2011" spans="6:7">
      <c r="F2011" s="139"/>
      <c r="G2011" s="139"/>
    </row>
    <row r="2012" spans="6:7">
      <c r="F2012" s="139"/>
      <c r="G2012" s="139"/>
    </row>
    <row r="2013" spans="6:7">
      <c r="F2013" s="139"/>
      <c r="G2013" s="139"/>
    </row>
    <row r="2014" spans="6:7">
      <c r="F2014" s="139"/>
      <c r="G2014" s="139"/>
    </row>
    <row r="2015" spans="6:7">
      <c r="F2015" s="139"/>
      <c r="G2015" s="139"/>
    </row>
    <row r="2016" spans="6:7">
      <c r="F2016" s="139"/>
      <c r="G2016" s="139"/>
    </row>
    <row r="2017" spans="6:7">
      <c r="F2017" s="139"/>
      <c r="G2017" s="139"/>
    </row>
    <row r="2018" spans="6:7">
      <c r="F2018" s="139"/>
      <c r="G2018" s="139"/>
    </row>
    <row r="2019" spans="6:7">
      <c r="F2019" s="139"/>
      <c r="G2019" s="139"/>
    </row>
    <row r="2020" spans="6:7">
      <c r="F2020" s="139"/>
      <c r="G2020" s="139"/>
    </row>
    <row r="2021" spans="6:7">
      <c r="F2021" s="139"/>
      <c r="G2021" s="139"/>
    </row>
    <row r="2022" spans="6:7">
      <c r="F2022" s="139"/>
      <c r="G2022" s="139"/>
    </row>
    <row r="2023" spans="6:7">
      <c r="F2023" s="139"/>
      <c r="G2023" s="139"/>
    </row>
    <row r="2024" spans="6:7">
      <c r="F2024" s="139"/>
      <c r="G2024" s="139"/>
    </row>
    <row r="2025" spans="6:7">
      <c r="F2025" s="139"/>
      <c r="G2025" s="139"/>
    </row>
    <row r="2026" spans="6:7">
      <c r="F2026" s="139"/>
      <c r="G2026" s="139"/>
    </row>
    <row r="2027" spans="6:7">
      <c r="F2027" s="139"/>
      <c r="G2027" s="139"/>
    </row>
    <row r="2028" spans="6:7">
      <c r="F2028" s="139"/>
      <c r="G2028" s="139"/>
    </row>
    <row r="2029" spans="6:7">
      <c r="F2029" s="139"/>
      <c r="G2029" s="139"/>
    </row>
    <row r="2030" spans="6:7">
      <c r="F2030" s="139"/>
      <c r="G2030" s="139"/>
    </row>
    <row r="2031" spans="6:7">
      <c r="F2031" s="139"/>
      <c r="G2031" s="139"/>
    </row>
    <row r="2032" spans="6:7">
      <c r="F2032" s="139"/>
      <c r="G2032" s="139"/>
    </row>
    <row r="2033" spans="6:7">
      <c r="F2033" s="139"/>
      <c r="G2033" s="139"/>
    </row>
    <row r="2034" spans="6:7">
      <c r="F2034" s="139"/>
      <c r="G2034" s="139"/>
    </row>
    <row r="2035" spans="6:7">
      <c r="F2035" s="139"/>
      <c r="G2035" s="139"/>
    </row>
    <row r="2036" spans="6:7">
      <c r="F2036" s="139"/>
      <c r="G2036" s="139"/>
    </row>
    <row r="2037" spans="6:7">
      <c r="F2037" s="139"/>
      <c r="G2037" s="139"/>
    </row>
    <row r="2038" spans="6:7">
      <c r="F2038" s="139"/>
      <c r="G2038" s="139"/>
    </row>
    <row r="2039" spans="6:7">
      <c r="F2039" s="139"/>
      <c r="G2039" s="139"/>
    </row>
    <row r="2040" spans="6:7">
      <c r="F2040" s="139"/>
      <c r="G2040" s="139"/>
    </row>
    <row r="2041" spans="6:7">
      <c r="F2041" s="139"/>
      <c r="G2041" s="139"/>
    </row>
    <row r="2042" spans="6:7">
      <c r="F2042" s="139"/>
      <c r="G2042" s="139"/>
    </row>
    <row r="2043" spans="6:7">
      <c r="F2043" s="139"/>
      <c r="G2043" s="139"/>
    </row>
    <row r="2044" spans="6:7">
      <c r="F2044" s="139"/>
      <c r="G2044" s="139"/>
    </row>
    <row r="2045" spans="6:7">
      <c r="F2045" s="139"/>
      <c r="G2045" s="139"/>
    </row>
    <row r="2046" spans="6:7">
      <c r="F2046" s="139"/>
      <c r="G2046" s="139"/>
    </row>
    <row r="2047" spans="6:7">
      <c r="F2047" s="139"/>
      <c r="G2047" s="139"/>
    </row>
    <row r="2048" spans="6:7">
      <c r="F2048" s="139"/>
      <c r="G2048" s="139"/>
    </row>
    <row r="2049" spans="6:7">
      <c r="F2049" s="139"/>
      <c r="G2049" s="139"/>
    </row>
    <row r="2050" spans="6:7">
      <c r="F2050" s="139"/>
      <c r="G2050" s="139"/>
    </row>
    <row r="2051" spans="6:7">
      <c r="F2051" s="139"/>
      <c r="G2051" s="139"/>
    </row>
    <row r="2052" spans="6:7">
      <c r="F2052" s="139"/>
      <c r="G2052" s="139"/>
    </row>
    <row r="2053" spans="6:7">
      <c r="F2053" s="139"/>
      <c r="G2053" s="139"/>
    </row>
    <row r="2054" spans="6:7">
      <c r="F2054" s="139"/>
      <c r="G2054" s="139"/>
    </row>
    <row r="2055" spans="6:7">
      <c r="F2055" s="139"/>
      <c r="G2055" s="139"/>
    </row>
    <row r="2056" spans="6:7">
      <c r="F2056" s="139"/>
      <c r="G2056" s="139"/>
    </row>
    <row r="2057" spans="6:7">
      <c r="F2057" s="139"/>
      <c r="G2057" s="139"/>
    </row>
    <row r="2058" spans="6:7">
      <c r="F2058" s="139"/>
      <c r="G2058" s="139"/>
    </row>
    <row r="2059" spans="6:7">
      <c r="F2059" s="139"/>
      <c r="G2059" s="139"/>
    </row>
    <row r="2060" spans="6:7">
      <c r="F2060" s="139"/>
      <c r="G2060" s="139"/>
    </row>
    <row r="2061" spans="6:7">
      <c r="F2061" s="139"/>
      <c r="G2061" s="139"/>
    </row>
    <row r="2062" spans="6:7">
      <c r="F2062" s="139"/>
      <c r="G2062" s="139"/>
    </row>
    <row r="2063" spans="6:7">
      <c r="F2063" s="139"/>
      <c r="G2063" s="139"/>
    </row>
    <row r="2064" spans="6:7">
      <c r="F2064" s="139"/>
      <c r="G2064" s="139"/>
    </row>
    <row r="2065" spans="6:7">
      <c r="F2065" s="139"/>
      <c r="G2065" s="139"/>
    </row>
    <row r="2066" spans="6:7">
      <c r="F2066" s="139"/>
      <c r="G2066" s="139"/>
    </row>
    <row r="2067" spans="6:7">
      <c r="F2067" s="139"/>
      <c r="G2067" s="139"/>
    </row>
    <row r="2068" spans="6:7">
      <c r="F2068" s="139"/>
      <c r="G2068" s="139"/>
    </row>
    <row r="2069" spans="6:7">
      <c r="F2069" s="139"/>
      <c r="G2069" s="139"/>
    </row>
    <row r="2070" spans="6:7">
      <c r="F2070" s="139"/>
      <c r="G2070" s="139"/>
    </row>
    <row r="2071" spans="6:7">
      <c r="F2071" s="139"/>
      <c r="G2071" s="139"/>
    </row>
    <row r="2072" spans="6:7">
      <c r="F2072" s="139"/>
      <c r="G2072" s="139"/>
    </row>
    <row r="2073" spans="6:7">
      <c r="F2073" s="139"/>
      <c r="G2073" s="139"/>
    </row>
    <row r="2074" spans="6:7">
      <c r="F2074" s="139"/>
      <c r="G2074" s="139"/>
    </row>
    <row r="2075" spans="6:7">
      <c r="F2075" s="139"/>
      <c r="G2075" s="139"/>
    </row>
    <row r="2076" spans="6:7">
      <c r="F2076" s="139"/>
      <c r="G2076" s="139"/>
    </row>
    <row r="2077" spans="6:7">
      <c r="F2077" s="139"/>
      <c r="G2077" s="139"/>
    </row>
    <row r="2078" spans="6:7">
      <c r="F2078" s="139"/>
      <c r="G2078" s="139"/>
    </row>
    <row r="2079" spans="6:7">
      <c r="F2079" s="139"/>
      <c r="G2079" s="139"/>
    </row>
    <row r="2080" spans="6:7">
      <c r="F2080" s="139"/>
      <c r="G2080" s="139"/>
    </row>
    <row r="2081" spans="6:7">
      <c r="F2081" s="139"/>
      <c r="G2081" s="139"/>
    </row>
    <row r="2082" spans="6:7">
      <c r="F2082" s="139"/>
      <c r="G2082" s="139"/>
    </row>
    <row r="2083" spans="6:7">
      <c r="F2083" s="139"/>
      <c r="G2083" s="139"/>
    </row>
    <row r="2084" spans="6:7">
      <c r="F2084" s="139"/>
      <c r="G2084" s="139"/>
    </row>
    <row r="2085" spans="6:7">
      <c r="F2085" s="139"/>
      <c r="G2085" s="139"/>
    </row>
    <row r="2086" spans="6:7">
      <c r="F2086" s="139"/>
      <c r="G2086" s="139"/>
    </row>
    <row r="2087" spans="6:7">
      <c r="F2087" s="139"/>
      <c r="G2087" s="139"/>
    </row>
    <row r="2088" spans="6:7">
      <c r="F2088" s="139"/>
      <c r="G2088" s="139"/>
    </row>
    <row r="2089" spans="6:7">
      <c r="F2089" s="139"/>
      <c r="G2089" s="139"/>
    </row>
    <row r="2090" spans="6:7">
      <c r="F2090" s="139"/>
      <c r="G2090" s="139"/>
    </row>
    <row r="2091" spans="6:7">
      <c r="F2091" s="139"/>
      <c r="G2091" s="139"/>
    </row>
    <row r="2092" spans="6:7">
      <c r="F2092" s="139"/>
      <c r="G2092" s="139"/>
    </row>
    <row r="2093" spans="6:7">
      <c r="F2093" s="139"/>
      <c r="G2093" s="139"/>
    </row>
    <row r="2094" spans="6:7">
      <c r="F2094" s="139"/>
      <c r="G2094" s="139"/>
    </row>
    <row r="2095" spans="6:7">
      <c r="F2095" s="139"/>
      <c r="G2095" s="139"/>
    </row>
    <row r="2096" spans="6:7">
      <c r="F2096" s="139"/>
      <c r="G2096" s="139"/>
    </row>
    <row r="2097" spans="6:7">
      <c r="F2097" s="139"/>
      <c r="G2097" s="139"/>
    </row>
    <row r="2098" spans="6:7">
      <c r="F2098" s="139"/>
      <c r="G2098" s="139"/>
    </row>
    <row r="2099" spans="6:7">
      <c r="F2099" s="139"/>
      <c r="G2099" s="139"/>
    </row>
    <row r="2100" spans="6:7">
      <c r="F2100" s="139"/>
      <c r="G2100" s="139"/>
    </row>
    <row r="2101" spans="6:7">
      <c r="F2101" s="139"/>
      <c r="G2101" s="139"/>
    </row>
    <row r="2102" spans="6:7">
      <c r="F2102" s="139"/>
      <c r="G2102" s="139"/>
    </row>
    <row r="2103" spans="6:7">
      <c r="F2103" s="139"/>
      <c r="G2103" s="139"/>
    </row>
    <row r="2104" spans="6:7">
      <c r="F2104" s="139"/>
      <c r="G2104" s="139"/>
    </row>
    <row r="2105" spans="6:7">
      <c r="F2105" s="139"/>
      <c r="G2105" s="139"/>
    </row>
    <row r="2106" spans="6:7">
      <c r="F2106" s="139"/>
      <c r="G2106" s="139"/>
    </row>
    <row r="2107" spans="6:7">
      <c r="F2107" s="139"/>
      <c r="G2107" s="139"/>
    </row>
    <row r="2108" spans="6:7">
      <c r="F2108" s="139"/>
      <c r="G2108" s="139"/>
    </row>
    <row r="2109" spans="6:7">
      <c r="F2109" s="139"/>
      <c r="G2109" s="139"/>
    </row>
    <row r="2110" spans="6:7">
      <c r="F2110" s="139"/>
      <c r="G2110" s="139"/>
    </row>
    <row r="2111" spans="6:7">
      <c r="F2111" s="139"/>
      <c r="G2111" s="139"/>
    </row>
    <row r="2112" spans="6:7">
      <c r="F2112" s="139"/>
      <c r="G2112" s="139"/>
    </row>
    <row r="2113" spans="6:7">
      <c r="F2113" s="139"/>
      <c r="G2113" s="139"/>
    </row>
    <row r="2114" spans="6:7">
      <c r="F2114" s="139"/>
      <c r="G2114" s="139"/>
    </row>
    <row r="2115" spans="6:7">
      <c r="F2115" s="139"/>
      <c r="G2115" s="139"/>
    </row>
    <row r="2116" spans="6:7">
      <c r="F2116" s="139"/>
      <c r="G2116" s="139"/>
    </row>
    <row r="2117" spans="6:7">
      <c r="F2117" s="139"/>
      <c r="G2117" s="139"/>
    </row>
    <row r="2118" spans="6:7">
      <c r="F2118" s="139"/>
      <c r="G2118" s="139"/>
    </row>
    <row r="2119" spans="6:7">
      <c r="F2119" s="139"/>
      <c r="G2119" s="139"/>
    </row>
    <row r="2120" spans="6:7">
      <c r="F2120" s="139"/>
      <c r="G2120" s="139"/>
    </row>
    <row r="2121" spans="6:7">
      <c r="F2121" s="139"/>
      <c r="G2121" s="139"/>
    </row>
    <row r="2122" spans="6:7">
      <c r="F2122" s="139"/>
      <c r="G2122" s="139"/>
    </row>
    <row r="2123" spans="6:7">
      <c r="F2123" s="139"/>
      <c r="G2123" s="139"/>
    </row>
    <row r="2124" spans="6:7">
      <c r="F2124" s="139"/>
      <c r="G2124" s="139"/>
    </row>
    <row r="2125" spans="6:7">
      <c r="F2125" s="139"/>
      <c r="G2125" s="139"/>
    </row>
    <row r="2126" spans="6:7">
      <c r="F2126" s="139"/>
      <c r="G2126" s="139"/>
    </row>
    <row r="2127" spans="6:7">
      <c r="F2127" s="139"/>
      <c r="G2127" s="139"/>
    </row>
    <row r="2128" spans="6:7">
      <c r="F2128" s="139"/>
      <c r="G2128" s="139"/>
    </row>
    <row r="2129" spans="6:7">
      <c r="F2129" s="139"/>
      <c r="G2129" s="139"/>
    </row>
    <row r="2130" spans="6:7">
      <c r="F2130" s="139"/>
      <c r="G2130" s="139"/>
    </row>
    <row r="2131" spans="6:7">
      <c r="F2131" s="139"/>
      <c r="G2131" s="139"/>
    </row>
    <row r="2132" spans="6:7">
      <c r="F2132" s="139"/>
      <c r="G2132" s="139"/>
    </row>
    <row r="2133" spans="6:7">
      <c r="F2133" s="139"/>
      <c r="G2133" s="139"/>
    </row>
    <row r="2134" spans="6:7">
      <c r="F2134" s="139"/>
      <c r="G2134" s="139"/>
    </row>
    <row r="2135" spans="6:7">
      <c r="F2135" s="139"/>
      <c r="G2135" s="139"/>
    </row>
    <row r="2136" spans="6:7">
      <c r="F2136" s="139"/>
      <c r="G2136" s="139"/>
    </row>
    <row r="2137" spans="6:7">
      <c r="F2137" s="139"/>
      <c r="G2137" s="139"/>
    </row>
    <row r="2138" spans="6:7">
      <c r="F2138" s="139"/>
      <c r="G2138" s="139"/>
    </row>
    <row r="2139" spans="6:7">
      <c r="F2139" s="139"/>
      <c r="G2139" s="139"/>
    </row>
    <row r="2140" spans="6:7">
      <c r="F2140" s="139"/>
      <c r="G2140" s="139"/>
    </row>
    <row r="2141" spans="6:7">
      <c r="F2141" s="139"/>
      <c r="G2141" s="139"/>
    </row>
    <row r="2142" spans="6:7">
      <c r="F2142" s="139"/>
      <c r="G2142" s="139"/>
    </row>
    <row r="2143" spans="6:7">
      <c r="F2143" s="139"/>
      <c r="G2143" s="139"/>
    </row>
    <row r="2144" spans="6:7">
      <c r="F2144" s="139"/>
      <c r="G2144" s="139"/>
    </row>
    <row r="2145" spans="6:7">
      <c r="F2145" s="139"/>
      <c r="G2145" s="139"/>
    </row>
    <row r="2146" spans="6:7">
      <c r="F2146" s="139"/>
      <c r="G2146" s="139"/>
    </row>
    <row r="2147" spans="6:7">
      <c r="F2147" s="139"/>
      <c r="G2147" s="139"/>
    </row>
    <row r="2148" spans="6:7">
      <c r="F2148" s="139"/>
      <c r="G2148" s="139"/>
    </row>
    <row r="2149" spans="6:7">
      <c r="F2149" s="139"/>
      <c r="G2149" s="139"/>
    </row>
    <row r="2150" spans="6:7">
      <c r="F2150" s="139"/>
      <c r="G2150" s="139"/>
    </row>
    <row r="2151" spans="6:7">
      <c r="F2151" s="139"/>
      <c r="G2151" s="139"/>
    </row>
    <row r="2152" spans="6:7">
      <c r="F2152" s="139"/>
      <c r="G2152" s="139"/>
    </row>
    <row r="2153" spans="6:7">
      <c r="F2153" s="139"/>
      <c r="G2153" s="139"/>
    </row>
    <row r="2154" spans="6:7">
      <c r="F2154" s="139"/>
      <c r="G2154" s="139"/>
    </row>
    <row r="2155" spans="6:7">
      <c r="F2155" s="139"/>
      <c r="G2155" s="139"/>
    </row>
    <row r="2156" spans="6:7">
      <c r="F2156" s="139"/>
      <c r="G2156" s="139"/>
    </row>
    <row r="2157" spans="6:7">
      <c r="F2157" s="139"/>
      <c r="G2157" s="139"/>
    </row>
    <row r="2158" spans="6:7">
      <c r="F2158" s="139"/>
      <c r="G2158" s="139"/>
    </row>
    <row r="2159" spans="6:7">
      <c r="F2159" s="139"/>
      <c r="G2159" s="139"/>
    </row>
    <row r="2160" spans="6:7">
      <c r="F2160" s="139"/>
      <c r="G2160" s="139"/>
    </row>
    <row r="2161" spans="6:7">
      <c r="F2161" s="139"/>
      <c r="G2161" s="139"/>
    </row>
    <row r="2162" spans="6:7">
      <c r="F2162" s="139"/>
      <c r="G2162" s="139"/>
    </row>
    <row r="2163" spans="6:7">
      <c r="F2163" s="139"/>
      <c r="G2163" s="139"/>
    </row>
    <row r="2164" spans="6:7">
      <c r="F2164" s="139"/>
      <c r="G2164" s="139"/>
    </row>
    <row r="2165" spans="6:7">
      <c r="F2165" s="139"/>
      <c r="G2165" s="139"/>
    </row>
    <row r="2166" spans="6:7">
      <c r="F2166" s="139"/>
      <c r="G2166" s="139"/>
    </row>
    <row r="2167" spans="6:7">
      <c r="F2167" s="139"/>
      <c r="G2167" s="139"/>
    </row>
    <row r="2168" spans="6:7">
      <c r="F2168" s="139"/>
      <c r="G2168" s="139"/>
    </row>
    <row r="2169" spans="6:7">
      <c r="F2169" s="139"/>
      <c r="G2169" s="139"/>
    </row>
    <row r="2170" spans="6:7">
      <c r="F2170" s="139"/>
      <c r="G2170" s="139"/>
    </row>
    <row r="2171" spans="6:7">
      <c r="F2171" s="139"/>
      <c r="G2171" s="139"/>
    </row>
    <row r="2172" spans="6:7">
      <c r="F2172" s="139"/>
      <c r="G2172" s="139"/>
    </row>
    <row r="2173" spans="6:7">
      <c r="F2173" s="139"/>
      <c r="G2173" s="139"/>
    </row>
    <row r="2174" spans="6:7">
      <c r="F2174" s="139"/>
      <c r="G2174" s="139"/>
    </row>
    <row r="2175" spans="6:7">
      <c r="F2175" s="139"/>
      <c r="G2175" s="139"/>
    </row>
    <row r="2176" spans="6:7">
      <c r="F2176" s="139"/>
      <c r="G2176" s="139"/>
    </row>
    <row r="2177" spans="6:7">
      <c r="F2177" s="139"/>
      <c r="G2177" s="139"/>
    </row>
    <row r="2178" spans="6:7">
      <c r="F2178" s="139"/>
      <c r="G2178" s="139"/>
    </row>
    <row r="2179" spans="6:7">
      <c r="F2179" s="139"/>
      <c r="G2179" s="139"/>
    </row>
    <row r="2180" spans="6:7">
      <c r="F2180" s="139"/>
      <c r="G2180" s="139"/>
    </row>
    <row r="2181" spans="6:7">
      <c r="F2181" s="139"/>
      <c r="G2181" s="139"/>
    </row>
    <row r="2182" spans="6:7">
      <c r="F2182" s="139"/>
      <c r="G2182" s="139"/>
    </row>
    <row r="2183" spans="6:7">
      <c r="F2183" s="139"/>
      <c r="G2183" s="139"/>
    </row>
    <row r="2184" spans="6:7">
      <c r="F2184" s="139"/>
      <c r="G2184" s="139"/>
    </row>
    <row r="2185" spans="6:7">
      <c r="F2185" s="139"/>
      <c r="G2185" s="139"/>
    </row>
    <row r="2186" spans="6:7">
      <c r="F2186" s="139"/>
      <c r="G2186" s="139"/>
    </row>
    <row r="2187" spans="6:7">
      <c r="F2187" s="139"/>
      <c r="G2187" s="139"/>
    </row>
    <row r="2188" spans="6:7">
      <c r="F2188" s="139"/>
      <c r="G2188" s="139"/>
    </row>
    <row r="2189" spans="6:7">
      <c r="F2189" s="139"/>
      <c r="G2189" s="139"/>
    </row>
    <row r="2190" spans="6:7">
      <c r="F2190" s="139"/>
      <c r="G2190" s="139"/>
    </row>
    <row r="2191" spans="6:7">
      <c r="F2191" s="139"/>
      <c r="G2191" s="139"/>
    </row>
    <row r="2192" spans="6:7">
      <c r="F2192" s="139"/>
      <c r="G2192" s="139"/>
    </row>
    <row r="2193" spans="6:7">
      <c r="F2193" s="139"/>
      <c r="G2193" s="139"/>
    </row>
    <row r="2194" spans="6:7">
      <c r="F2194" s="139"/>
      <c r="G2194" s="139"/>
    </row>
    <row r="2195" spans="6:7">
      <c r="F2195" s="139"/>
      <c r="G2195" s="139"/>
    </row>
    <row r="2196" spans="6:7">
      <c r="F2196" s="139"/>
      <c r="G2196" s="139"/>
    </row>
    <row r="2197" spans="6:7">
      <c r="F2197" s="139"/>
      <c r="G2197" s="139"/>
    </row>
    <row r="2198" spans="6:7">
      <c r="F2198" s="139"/>
      <c r="G2198" s="139"/>
    </row>
    <row r="2199" spans="6:7">
      <c r="F2199" s="139"/>
      <c r="G2199" s="139"/>
    </row>
    <row r="2200" spans="6:7">
      <c r="F2200" s="139"/>
      <c r="G2200" s="139"/>
    </row>
    <row r="2201" spans="6:7">
      <c r="F2201" s="139"/>
      <c r="G2201" s="139"/>
    </row>
    <row r="2202" spans="6:7">
      <c r="F2202" s="139"/>
      <c r="G2202" s="139"/>
    </row>
    <row r="2203" spans="6:7">
      <c r="F2203" s="139"/>
      <c r="G2203" s="139"/>
    </row>
    <row r="2204" spans="6:7">
      <c r="F2204" s="139"/>
      <c r="G2204" s="139"/>
    </row>
    <row r="2205" spans="6:7">
      <c r="F2205" s="139"/>
      <c r="G2205" s="139"/>
    </row>
    <row r="2206" spans="6:7">
      <c r="F2206" s="139"/>
      <c r="G2206" s="139"/>
    </row>
    <row r="2207" spans="6:7">
      <c r="F2207" s="139"/>
      <c r="G2207" s="139"/>
    </row>
    <row r="2208" spans="6:7">
      <c r="F2208" s="139"/>
      <c r="G2208" s="139"/>
    </row>
    <row r="2209" spans="6:7">
      <c r="F2209" s="139"/>
      <c r="G2209" s="139"/>
    </row>
    <row r="2210" spans="6:7">
      <c r="F2210" s="139"/>
      <c r="G2210" s="139"/>
    </row>
    <row r="2211" spans="6:7">
      <c r="F2211" s="139"/>
      <c r="G2211" s="139"/>
    </row>
    <row r="2212" spans="6:7">
      <c r="F2212" s="139"/>
      <c r="G2212" s="139"/>
    </row>
    <row r="2213" spans="6:7">
      <c r="F2213" s="139"/>
      <c r="G2213" s="139"/>
    </row>
    <row r="2214" spans="6:7">
      <c r="F2214" s="139"/>
      <c r="G2214" s="139"/>
    </row>
    <row r="2215" spans="6:7">
      <c r="F2215" s="139"/>
      <c r="G2215" s="139"/>
    </row>
    <row r="2216" spans="6:7">
      <c r="F2216" s="139"/>
      <c r="G2216" s="139"/>
    </row>
    <row r="2217" spans="6:7">
      <c r="F2217" s="139"/>
      <c r="G2217" s="139"/>
    </row>
    <row r="2218" spans="6:7">
      <c r="F2218" s="139"/>
      <c r="G2218" s="139"/>
    </row>
    <row r="2219" spans="6:7">
      <c r="F2219" s="139"/>
      <c r="G2219" s="139"/>
    </row>
    <row r="2220" spans="6:7">
      <c r="F2220" s="139"/>
      <c r="G2220" s="139"/>
    </row>
    <row r="2221" spans="6:7">
      <c r="F2221" s="139"/>
      <c r="G2221" s="139"/>
    </row>
    <row r="2222" spans="6:7">
      <c r="F2222" s="139"/>
      <c r="G2222" s="139"/>
    </row>
    <row r="2223" spans="6:7">
      <c r="F2223" s="139"/>
      <c r="G2223" s="139"/>
    </row>
    <row r="2224" spans="6:7">
      <c r="F2224" s="139"/>
      <c r="G2224" s="139"/>
    </row>
    <row r="2225" spans="6:7">
      <c r="F2225" s="139"/>
      <c r="G2225" s="139"/>
    </row>
    <row r="2226" spans="6:7">
      <c r="F2226" s="139"/>
      <c r="G2226" s="139"/>
    </row>
    <row r="2227" spans="6:7">
      <c r="F2227" s="139"/>
      <c r="G2227" s="139"/>
    </row>
    <row r="2228" spans="6:7">
      <c r="F2228" s="139"/>
      <c r="G2228" s="139"/>
    </row>
    <row r="2229" spans="6:7">
      <c r="F2229" s="139"/>
      <c r="G2229" s="139"/>
    </row>
    <row r="2230" spans="6:7">
      <c r="F2230" s="139"/>
      <c r="G2230" s="139"/>
    </row>
    <row r="2231" spans="6:7">
      <c r="F2231" s="139"/>
      <c r="G2231" s="139"/>
    </row>
    <row r="2232" spans="6:7">
      <c r="F2232" s="139"/>
      <c r="G2232" s="139"/>
    </row>
    <row r="2233" spans="6:7">
      <c r="F2233" s="139"/>
      <c r="G2233" s="139"/>
    </row>
    <row r="2234" spans="6:7">
      <c r="F2234" s="139"/>
      <c r="G2234" s="139"/>
    </row>
    <row r="2235" spans="6:7">
      <c r="F2235" s="139"/>
      <c r="G2235" s="139"/>
    </row>
    <row r="2236" spans="6:7">
      <c r="F2236" s="139"/>
      <c r="G2236" s="139"/>
    </row>
    <row r="2237" spans="6:7">
      <c r="F2237" s="139"/>
      <c r="G2237" s="139"/>
    </row>
    <row r="2238" spans="6:7">
      <c r="F2238" s="139"/>
      <c r="G2238" s="139"/>
    </row>
    <row r="2239" spans="6:7">
      <c r="F2239" s="139"/>
      <c r="G2239" s="139"/>
    </row>
    <row r="2240" spans="6:7">
      <c r="F2240" s="139"/>
      <c r="G2240" s="139"/>
    </row>
    <row r="2241" spans="6:7">
      <c r="F2241" s="139"/>
      <c r="G2241" s="139"/>
    </row>
    <row r="2242" spans="6:7">
      <c r="F2242" s="139"/>
      <c r="G2242" s="139"/>
    </row>
    <row r="2243" spans="6:7">
      <c r="F2243" s="139"/>
      <c r="G2243" s="139"/>
    </row>
    <row r="2244" spans="6:7">
      <c r="F2244" s="139"/>
      <c r="G2244" s="139"/>
    </row>
    <row r="2245" spans="6:7">
      <c r="F2245" s="139"/>
      <c r="G2245" s="139"/>
    </row>
    <row r="2246" spans="6:7">
      <c r="F2246" s="139"/>
      <c r="G2246" s="139"/>
    </row>
    <row r="2247" spans="6:7">
      <c r="F2247" s="139"/>
      <c r="G2247" s="139"/>
    </row>
    <row r="2248" spans="6:7">
      <c r="F2248" s="139"/>
      <c r="G2248" s="139"/>
    </row>
    <row r="2249" spans="6:7">
      <c r="F2249" s="139"/>
      <c r="G2249" s="139"/>
    </row>
    <row r="2250" spans="6:7">
      <c r="F2250" s="139"/>
      <c r="G2250" s="139"/>
    </row>
    <row r="2251" spans="6:7">
      <c r="F2251" s="139"/>
      <c r="G2251" s="139"/>
    </row>
    <row r="2252" spans="6:7">
      <c r="F2252" s="139"/>
      <c r="G2252" s="139"/>
    </row>
    <row r="2253" spans="6:7">
      <c r="F2253" s="139"/>
      <c r="G2253" s="139"/>
    </row>
    <row r="2254" spans="6:7">
      <c r="F2254" s="139"/>
      <c r="G2254" s="139"/>
    </row>
    <row r="2255" spans="6:7">
      <c r="F2255" s="139"/>
      <c r="G2255" s="139"/>
    </row>
    <row r="2256" spans="6:7">
      <c r="F2256" s="139"/>
      <c r="G2256" s="139"/>
    </row>
    <row r="2257" spans="6:7">
      <c r="F2257" s="139"/>
      <c r="G2257" s="139"/>
    </row>
    <row r="2258" spans="6:7">
      <c r="F2258" s="139"/>
      <c r="G2258" s="139"/>
    </row>
    <row r="2259" spans="6:7">
      <c r="F2259" s="139"/>
      <c r="G2259" s="139"/>
    </row>
    <row r="2260" spans="6:7">
      <c r="F2260" s="139"/>
      <c r="G2260" s="139"/>
    </row>
    <row r="2261" spans="6:7">
      <c r="F2261" s="139"/>
      <c r="G2261" s="139"/>
    </row>
    <row r="2262" spans="6:7">
      <c r="F2262" s="139"/>
      <c r="G2262" s="139"/>
    </row>
    <row r="2263" spans="6:7">
      <c r="F2263" s="139"/>
      <c r="G2263" s="139"/>
    </row>
    <row r="2264" spans="6:7">
      <c r="F2264" s="139"/>
      <c r="G2264" s="139"/>
    </row>
    <row r="2265" spans="6:7">
      <c r="F2265" s="139"/>
      <c r="G2265" s="139"/>
    </row>
    <row r="2266" spans="6:7">
      <c r="F2266" s="139"/>
      <c r="G2266" s="139"/>
    </row>
    <row r="2267" spans="6:7">
      <c r="F2267" s="139"/>
      <c r="G2267" s="139"/>
    </row>
    <row r="2268" spans="6:7">
      <c r="F2268" s="139"/>
      <c r="G2268" s="139"/>
    </row>
    <row r="2269" spans="6:7">
      <c r="F2269" s="139"/>
      <c r="G2269" s="139"/>
    </row>
    <row r="2270" spans="6:7">
      <c r="F2270" s="139"/>
      <c r="G2270" s="139"/>
    </row>
    <row r="2271" spans="6:7">
      <c r="F2271" s="139"/>
      <c r="G2271" s="139"/>
    </row>
    <row r="2272" spans="6:7">
      <c r="F2272" s="139"/>
      <c r="G2272" s="139"/>
    </row>
    <row r="2273" spans="6:7">
      <c r="F2273" s="139"/>
      <c r="G2273" s="139"/>
    </row>
    <row r="2274" spans="6:7">
      <c r="F2274" s="139"/>
      <c r="G2274" s="139"/>
    </row>
    <row r="2275" spans="6:7">
      <c r="F2275" s="139"/>
      <c r="G2275" s="139"/>
    </row>
    <row r="2276" spans="6:7">
      <c r="F2276" s="139"/>
      <c r="G2276" s="139"/>
    </row>
    <row r="2277" spans="6:7">
      <c r="F2277" s="139"/>
      <c r="G2277" s="139"/>
    </row>
    <row r="2278" spans="6:7">
      <c r="F2278" s="139"/>
      <c r="G2278" s="139"/>
    </row>
    <row r="2279" spans="6:7">
      <c r="F2279" s="139"/>
      <c r="G2279" s="139"/>
    </row>
    <row r="2280" spans="6:7">
      <c r="F2280" s="139"/>
      <c r="G2280" s="139"/>
    </row>
    <row r="2281" spans="6:7">
      <c r="F2281" s="139"/>
      <c r="G2281" s="139"/>
    </row>
    <row r="2282" spans="6:7">
      <c r="F2282" s="139"/>
      <c r="G2282" s="139"/>
    </row>
    <row r="2283" spans="6:7">
      <c r="F2283" s="139"/>
      <c r="G2283" s="139"/>
    </row>
    <row r="2284" spans="6:7">
      <c r="F2284" s="139"/>
      <c r="G2284" s="139"/>
    </row>
    <row r="2285" spans="6:7">
      <c r="F2285" s="139"/>
      <c r="G2285" s="139"/>
    </row>
    <row r="2286" spans="6:7">
      <c r="F2286" s="139"/>
      <c r="G2286" s="139"/>
    </row>
    <row r="2287" spans="6:7">
      <c r="F2287" s="139"/>
      <c r="G2287" s="139"/>
    </row>
    <row r="2288" spans="6:7">
      <c r="F2288" s="139"/>
      <c r="G2288" s="139"/>
    </row>
    <row r="2289" spans="6:7">
      <c r="F2289" s="139"/>
      <c r="G2289" s="139"/>
    </row>
    <row r="2290" spans="6:7">
      <c r="F2290" s="139"/>
      <c r="G2290" s="139"/>
    </row>
    <row r="2291" spans="6:7">
      <c r="F2291" s="139"/>
      <c r="G2291" s="139"/>
    </row>
    <row r="2292" spans="6:7">
      <c r="F2292" s="139"/>
      <c r="G2292" s="139"/>
    </row>
    <row r="2293" spans="6:7">
      <c r="F2293" s="139"/>
      <c r="G2293" s="139"/>
    </row>
    <row r="2294" spans="6:7">
      <c r="F2294" s="139"/>
      <c r="G2294" s="139"/>
    </row>
    <row r="2295" spans="6:7">
      <c r="F2295" s="139"/>
      <c r="G2295" s="139"/>
    </row>
    <row r="2296" spans="6:7">
      <c r="F2296" s="139"/>
      <c r="G2296" s="139"/>
    </row>
    <row r="2297" spans="6:7">
      <c r="F2297" s="139"/>
      <c r="G2297" s="139"/>
    </row>
    <row r="2298" spans="6:7">
      <c r="F2298" s="139"/>
      <c r="G2298" s="139"/>
    </row>
    <row r="2299" spans="6:7">
      <c r="F2299" s="139"/>
      <c r="G2299" s="139"/>
    </row>
    <row r="2300" spans="6:7">
      <c r="F2300" s="139"/>
      <c r="G2300" s="139"/>
    </row>
    <row r="2301" spans="6:7">
      <c r="F2301" s="139"/>
      <c r="G2301" s="139"/>
    </row>
    <row r="2302" spans="6:7">
      <c r="F2302" s="139"/>
      <c r="G2302" s="139"/>
    </row>
    <row r="2303" spans="6:7">
      <c r="F2303" s="139"/>
      <c r="G2303" s="139"/>
    </row>
    <row r="2304" spans="6:7">
      <c r="F2304" s="139"/>
      <c r="G2304" s="139"/>
    </row>
    <row r="2305" spans="6:7">
      <c r="F2305" s="139"/>
      <c r="G2305" s="139"/>
    </row>
    <row r="2306" spans="6:7">
      <c r="F2306" s="139"/>
      <c r="G2306" s="139"/>
    </row>
    <row r="2307" spans="6:7">
      <c r="F2307" s="139"/>
      <c r="G2307" s="139"/>
    </row>
    <row r="2308" spans="6:7">
      <c r="F2308" s="139"/>
      <c r="G2308" s="139"/>
    </row>
    <row r="2309" spans="6:7">
      <c r="F2309" s="139"/>
      <c r="G2309" s="139"/>
    </row>
    <row r="2310" spans="6:7">
      <c r="F2310" s="139"/>
      <c r="G2310" s="139"/>
    </row>
    <row r="2311" spans="6:7">
      <c r="F2311" s="139"/>
      <c r="G2311" s="139"/>
    </row>
    <row r="2312" spans="6:7">
      <c r="F2312" s="139"/>
      <c r="G2312" s="139"/>
    </row>
    <row r="2313" spans="6:7">
      <c r="F2313" s="139"/>
      <c r="G2313" s="139"/>
    </row>
    <row r="2314" spans="6:7">
      <c r="F2314" s="139"/>
      <c r="G2314" s="139"/>
    </row>
    <row r="2315" spans="6:7">
      <c r="F2315" s="139"/>
      <c r="G2315" s="139"/>
    </row>
    <row r="2316" spans="6:7">
      <c r="F2316" s="139"/>
      <c r="G2316" s="139"/>
    </row>
    <row r="2317" spans="6:7">
      <c r="F2317" s="139"/>
      <c r="G2317" s="139"/>
    </row>
    <row r="2318" spans="6:7">
      <c r="F2318" s="139"/>
      <c r="G2318" s="139"/>
    </row>
    <row r="2319" spans="6:7">
      <c r="F2319" s="139"/>
      <c r="G2319" s="139"/>
    </row>
    <row r="2320" spans="6:7">
      <c r="F2320" s="139"/>
      <c r="G2320" s="139"/>
    </row>
    <row r="2321" spans="6:7">
      <c r="F2321" s="139"/>
      <c r="G2321" s="139"/>
    </row>
    <row r="2322" spans="6:7">
      <c r="F2322" s="139"/>
      <c r="G2322" s="139"/>
    </row>
    <row r="2323" spans="6:7">
      <c r="F2323" s="139"/>
      <c r="G2323" s="139"/>
    </row>
    <row r="2324" spans="6:7">
      <c r="F2324" s="139"/>
      <c r="G2324" s="139"/>
    </row>
    <row r="2325" spans="6:7">
      <c r="F2325" s="139"/>
      <c r="G2325" s="139"/>
    </row>
    <row r="2326" spans="6:7">
      <c r="F2326" s="139"/>
      <c r="G2326" s="139"/>
    </row>
    <row r="2327" spans="6:7">
      <c r="F2327" s="139"/>
      <c r="G2327" s="139"/>
    </row>
    <row r="2328" spans="6:7">
      <c r="F2328" s="139"/>
      <c r="G2328" s="139"/>
    </row>
    <row r="2329" spans="6:7">
      <c r="F2329" s="139"/>
      <c r="G2329" s="139"/>
    </row>
    <row r="2330" spans="6:7">
      <c r="F2330" s="139"/>
      <c r="G2330" s="139"/>
    </row>
    <row r="2331" spans="6:7">
      <c r="F2331" s="139"/>
      <c r="G2331" s="139"/>
    </row>
    <row r="2332" spans="6:7">
      <c r="F2332" s="139"/>
      <c r="G2332" s="139"/>
    </row>
    <row r="2333" spans="6:7">
      <c r="F2333" s="139"/>
      <c r="G2333" s="139"/>
    </row>
    <row r="2334" spans="6:7">
      <c r="F2334" s="139"/>
      <c r="G2334" s="139"/>
    </row>
    <row r="2335" spans="6:7">
      <c r="F2335" s="139"/>
      <c r="G2335" s="139"/>
    </row>
    <row r="2336" spans="6:7">
      <c r="F2336" s="139"/>
      <c r="G2336" s="139"/>
    </row>
    <row r="2337" spans="6:7">
      <c r="F2337" s="139"/>
      <c r="G2337" s="139"/>
    </row>
    <row r="2338" spans="6:7">
      <c r="F2338" s="139"/>
      <c r="G2338" s="139"/>
    </row>
    <row r="2339" spans="6:7">
      <c r="F2339" s="139"/>
      <c r="G2339" s="139"/>
    </row>
    <row r="2340" spans="6:7">
      <c r="F2340" s="139"/>
      <c r="G2340" s="139"/>
    </row>
    <row r="2341" spans="6:7">
      <c r="F2341" s="139"/>
      <c r="G2341" s="139"/>
    </row>
    <row r="2342" spans="6:7">
      <c r="F2342" s="139"/>
      <c r="G2342" s="139"/>
    </row>
    <row r="2343" spans="6:7">
      <c r="F2343" s="139"/>
      <c r="G2343" s="139"/>
    </row>
    <row r="2344" spans="6:7">
      <c r="F2344" s="139"/>
      <c r="G2344" s="139"/>
    </row>
    <row r="2345" spans="6:7">
      <c r="F2345" s="139"/>
      <c r="G2345" s="139"/>
    </row>
    <row r="2346" spans="6:7">
      <c r="F2346" s="139"/>
      <c r="G2346" s="139"/>
    </row>
    <row r="2347" spans="6:7">
      <c r="F2347" s="139"/>
      <c r="G2347" s="139"/>
    </row>
    <row r="2348" spans="6:7">
      <c r="F2348" s="139"/>
      <c r="G2348" s="139"/>
    </row>
    <row r="2349" spans="6:7">
      <c r="F2349" s="139"/>
      <c r="G2349" s="139"/>
    </row>
    <row r="2350" spans="6:7">
      <c r="F2350" s="139"/>
      <c r="G2350" s="139"/>
    </row>
    <row r="2351" spans="6:7">
      <c r="F2351" s="139"/>
      <c r="G2351" s="139"/>
    </row>
    <row r="2352" spans="6:7">
      <c r="F2352" s="139"/>
      <c r="G2352" s="139"/>
    </row>
    <row r="2353" spans="6:7">
      <c r="F2353" s="139"/>
      <c r="G2353" s="139"/>
    </row>
    <row r="2354" spans="6:7">
      <c r="F2354" s="139"/>
      <c r="G2354" s="139"/>
    </row>
    <row r="2355" spans="6:7">
      <c r="F2355" s="139"/>
      <c r="G2355" s="139"/>
    </row>
    <row r="2356" spans="6:7">
      <c r="F2356" s="139"/>
      <c r="G2356" s="139"/>
    </row>
    <row r="2357" spans="6:7">
      <c r="F2357" s="139"/>
      <c r="G2357" s="139"/>
    </row>
    <row r="2358" spans="6:7">
      <c r="F2358" s="139"/>
      <c r="G2358" s="139"/>
    </row>
    <row r="2359" spans="6:7">
      <c r="F2359" s="139"/>
      <c r="G2359" s="139"/>
    </row>
    <row r="2360" spans="6:7">
      <c r="F2360" s="139"/>
      <c r="G2360" s="139"/>
    </row>
    <row r="2361" spans="6:7">
      <c r="F2361" s="139"/>
      <c r="G2361" s="139"/>
    </row>
    <row r="2362" spans="6:7">
      <c r="F2362" s="139"/>
      <c r="G2362" s="139"/>
    </row>
    <row r="2363" spans="6:7">
      <c r="F2363" s="139"/>
      <c r="G2363" s="139"/>
    </row>
    <row r="2364" spans="6:7">
      <c r="F2364" s="139"/>
      <c r="G2364" s="139"/>
    </row>
    <row r="2365" spans="6:7">
      <c r="F2365" s="139"/>
      <c r="G2365" s="139"/>
    </row>
    <row r="2366" spans="6:7">
      <c r="F2366" s="139"/>
      <c r="G2366" s="139"/>
    </row>
    <row r="2367" spans="6:7">
      <c r="F2367" s="139"/>
      <c r="G2367" s="139"/>
    </row>
    <row r="2368" spans="6:7">
      <c r="F2368" s="139"/>
      <c r="G2368" s="139"/>
    </row>
    <row r="2369" spans="6:7">
      <c r="F2369" s="139"/>
      <c r="G2369" s="139"/>
    </row>
    <row r="2370" spans="6:7">
      <c r="F2370" s="139"/>
      <c r="G2370" s="139"/>
    </row>
    <row r="2371" spans="6:7">
      <c r="F2371" s="139"/>
      <c r="G2371" s="139"/>
    </row>
    <row r="2372" spans="6:7">
      <c r="F2372" s="139"/>
      <c r="G2372" s="139"/>
    </row>
    <row r="2373" spans="6:7">
      <c r="F2373" s="139"/>
      <c r="G2373" s="139"/>
    </row>
    <row r="2374" spans="6:7">
      <c r="F2374" s="139"/>
      <c r="G2374" s="139"/>
    </row>
    <row r="2375" spans="6:7">
      <c r="F2375" s="139"/>
      <c r="G2375" s="139"/>
    </row>
    <row r="2376" spans="6:7">
      <c r="F2376" s="139"/>
      <c r="G2376" s="139"/>
    </row>
    <row r="2377" spans="6:7">
      <c r="F2377" s="139"/>
      <c r="G2377" s="139"/>
    </row>
    <row r="2378" spans="6:7">
      <c r="F2378" s="139"/>
      <c r="G2378" s="139"/>
    </row>
    <row r="2379" spans="6:7">
      <c r="F2379" s="139"/>
      <c r="G2379" s="139"/>
    </row>
    <row r="2380" spans="6:7">
      <c r="F2380" s="139"/>
      <c r="G2380" s="139"/>
    </row>
    <row r="2381" spans="6:7">
      <c r="F2381" s="139"/>
      <c r="G2381" s="139"/>
    </row>
    <row r="2382" spans="6:7">
      <c r="F2382" s="139"/>
      <c r="G2382" s="139"/>
    </row>
    <row r="2383" spans="6:7">
      <c r="F2383" s="139"/>
      <c r="G2383" s="139"/>
    </row>
    <row r="2384" spans="6:7">
      <c r="F2384" s="139"/>
      <c r="G2384" s="139"/>
    </row>
    <row r="2385" spans="6:7">
      <c r="F2385" s="139"/>
      <c r="G2385" s="139"/>
    </row>
    <row r="2386" spans="6:7">
      <c r="F2386" s="139"/>
      <c r="G2386" s="139"/>
    </row>
    <row r="2387" spans="6:7">
      <c r="F2387" s="139"/>
      <c r="G2387" s="139"/>
    </row>
    <row r="2388" spans="6:7">
      <c r="F2388" s="139"/>
      <c r="G2388" s="139"/>
    </row>
    <row r="2389" spans="6:7">
      <c r="F2389" s="139"/>
      <c r="G2389" s="139"/>
    </row>
    <row r="2390" spans="6:7">
      <c r="F2390" s="139"/>
      <c r="G2390" s="139"/>
    </row>
    <row r="2391" spans="6:7">
      <c r="F2391" s="139"/>
      <c r="G2391" s="139"/>
    </row>
    <row r="2392" spans="6:7">
      <c r="F2392" s="139"/>
      <c r="G2392" s="139"/>
    </row>
    <row r="2393" spans="6:7">
      <c r="F2393" s="139"/>
      <c r="G2393" s="139"/>
    </row>
    <row r="2394" spans="6:7">
      <c r="F2394" s="139"/>
      <c r="G2394" s="139"/>
    </row>
    <row r="2395" spans="6:7">
      <c r="F2395" s="139"/>
      <c r="G2395" s="139"/>
    </row>
    <row r="2396" spans="6:7">
      <c r="F2396" s="139"/>
      <c r="G2396" s="139"/>
    </row>
    <row r="2397" spans="6:7">
      <c r="F2397" s="139"/>
      <c r="G2397" s="139"/>
    </row>
    <row r="2398" spans="6:7">
      <c r="F2398" s="139"/>
      <c r="G2398" s="139"/>
    </row>
    <row r="2399" spans="6:7">
      <c r="F2399" s="139"/>
      <c r="G2399" s="139"/>
    </row>
    <row r="2400" spans="6:7">
      <c r="F2400" s="139"/>
      <c r="G2400" s="139"/>
    </row>
    <row r="2401" spans="6:7">
      <c r="F2401" s="139"/>
      <c r="G2401" s="139"/>
    </row>
    <row r="2402" spans="6:7">
      <c r="F2402" s="139"/>
      <c r="G2402" s="139"/>
    </row>
    <row r="2403" spans="6:7">
      <c r="F2403" s="139"/>
      <c r="G2403" s="139"/>
    </row>
    <row r="2404" spans="6:7">
      <c r="F2404" s="139"/>
      <c r="G2404" s="139"/>
    </row>
    <row r="2405" spans="6:7">
      <c r="F2405" s="139"/>
      <c r="G2405" s="139"/>
    </row>
    <row r="2406" spans="6:7">
      <c r="F2406" s="139"/>
      <c r="G2406" s="139"/>
    </row>
    <row r="2407" spans="6:7">
      <c r="F2407" s="139"/>
      <c r="G2407" s="139"/>
    </row>
    <row r="2408" spans="6:7">
      <c r="F2408" s="139"/>
      <c r="G2408" s="139"/>
    </row>
    <row r="2409" spans="6:7">
      <c r="F2409" s="139"/>
      <c r="G2409" s="139"/>
    </row>
    <row r="2410" spans="6:7">
      <c r="F2410" s="139"/>
      <c r="G2410" s="139"/>
    </row>
    <row r="2411" spans="6:7">
      <c r="F2411" s="139"/>
      <c r="G2411" s="139"/>
    </row>
    <row r="2412" spans="6:7">
      <c r="F2412" s="139"/>
      <c r="G2412" s="139"/>
    </row>
    <row r="2413" spans="6:7">
      <c r="F2413" s="139"/>
      <c r="G2413" s="139"/>
    </row>
    <row r="2414" spans="6:7">
      <c r="F2414" s="139"/>
      <c r="G2414" s="139"/>
    </row>
    <row r="2415" spans="6:7">
      <c r="F2415" s="139"/>
      <c r="G2415" s="139"/>
    </row>
    <row r="2416" spans="6:7">
      <c r="F2416" s="139"/>
      <c r="G2416" s="139"/>
    </row>
    <row r="2417" spans="6:7">
      <c r="F2417" s="139"/>
      <c r="G2417" s="139"/>
    </row>
    <row r="2418" spans="6:7">
      <c r="F2418" s="139"/>
      <c r="G2418" s="139"/>
    </row>
    <row r="2419" spans="6:7">
      <c r="F2419" s="139"/>
      <c r="G2419" s="139"/>
    </row>
    <row r="2420" spans="6:7">
      <c r="F2420" s="139"/>
      <c r="G2420" s="139"/>
    </row>
    <row r="2421" spans="6:7">
      <c r="F2421" s="139"/>
      <c r="G2421" s="139"/>
    </row>
    <row r="2422" spans="6:7">
      <c r="F2422" s="139"/>
      <c r="G2422" s="139"/>
    </row>
    <row r="2423" spans="6:7">
      <c r="F2423" s="139"/>
      <c r="G2423" s="139"/>
    </row>
    <row r="2424" spans="6:7">
      <c r="F2424" s="139"/>
      <c r="G2424" s="139"/>
    </row>
    <row r="2425" spans="6:7">
      <c r="F2425" s="139"/>
      <c r="G2425" s="139"/>
    </row>
    <row r="2426" spans="6:7">
      <c r="F2426" s="139"/>
      <c r="G2426" s="139"/>
    </row>
    <row r="2427" spans="6:7">
      <c r="F2427" s="139"/>
      <c r="G2427" s="139"/>
    </row>
    <row r="2428" spans="6:7">
      <c r="F2428" s="139"/>
      <c r="G2428" s="139"/>
    </row>
    <row r="2429" spans="6:7">
      <c r="F2429" s="139"/>
      <c r="G2429" s="139"/>
    </row>
    <row r="2430" spans="6:7">
      <c r="F2430" s="139"/>
      <c r="G2430" s="139"/>
    </row>
    <row r="2431" spans="6:7">
      <c r="F2431" s="139"/>
      <c r="G2431" s="139"/>
    </row>
    <row r="2432" spans="6:7">
      <c r="F2432" s="139"/>
      <c r="G2432" s="139"/>
    </row>
    <row r="2433" spans="6:7">
      <c r="F2433" s="139"/>
      <c r="G2433" s="139"/>
    </row>
    <row r="2434" spans="6:7">
      <c r="F2434" s="139"/>
      <c r="G2434" s="139"/>
    </row>
    <row r="2435" spans="6:7">
      <c r="F2435" s="139"/>
      <c r="G2435" s="139"/>
    </row>
    <row r="2436" spans="6:7">
      <c r="F2436" s="139"/>
      <c r="G2436" s="139"/>
    </row>
    <row r="2437" spans="6:7">
      <c r="F2437" s="139"/>
      <c r="G2437" s="139"/>
    </row>
    <row r="2438" spans="6:7">
      <c r="F2438" s="139"/>
      <c r="G2438" s="139"/>
    </row>
    <row r="2439" spans="6:7">
      <c r="F2439" s="139"/>
      <c r="G2439" s="139"/>
    </row>
    <row r="2440" spans="6:7">
      <c r="F2440" s="139"/>
      <c r="G2440" s="139"/>
    </row>
    <row r="2441" spans="6:7">
      <c r="F2441" s="139"/>
      <c r="G2441" s="139"/>
    </row>
    <row r="2442" spans="6:7">
      <c r="F2442" s="139"/>
      <c r="G2442" s="139"/>
    </row>
    <row r="2443" spans="6:7">
      <c r="F2443" s="139"/>
      <c r="G2443" s="139"/>
    </row>
    <row r="2444" spans="6:7">
      <c r="F2444" s="139"/>
      <c r="G2444" s="139"/>
    </row>
    <row r="2445" spans="6:7">
      <c r="F2445" s="139"/>
      <c r="G2445" s="139"/>
    </row>
    <row r="2446" spans="6:7">
      <c r="F2446" s="139"/>
      <c r="G2446" s="139"/>
    </row>
    <row r="2447" spans="6:7">
      <c r="F2447" s="139"/>
      <c r="G2447" s="139"/>
    </row>
    <row r="2448" spans="6:7">
      <c r="F2448" s="139"/>
      <c r="G2448" s="139"/>
    </row>
    <row r="2449" spans="6:7">
      <c r="F2449" s="139"/>
      <c r="G2449" s="139"/>
    </row>
    <row r="2450" spans="6:7">
      <c r="F2450" s="139"/>
      <c r="G2450" s="139"/>
    </row>
    <row r="2451" spans="6:7">
      <c r="F2451" s="139"/>
      <c r="G2451" s="139"/>
    </row>
    <row r="2452" spans="6:7">
      <c r="F2452" s="139"/>
      <c r="G2452" s="139"/>
    </row>
    <row r="2453" spans="6:7">
      <c r="F2453" s="139"/>
      <c r="G2453" s="139"/>
    </row>
    <row r="2454" spans="6:7">
      <c r="F2454" s="139"/>
      <c r="G2454" s="139"/>
    </row>
    <row r="2455" spans="6:7">
      <c r="F2455" s="139"/>
      <c r="G2455" s="139"/>
    </row>
    <row r="2456" spans="6:7">
      <c r="F2456" s="139"/>
      <c r="G2456" s="139"/>
    </row>
    <row r="2457" spans="6:7">
      <c r="F2457" s="139"/>
      <c r="G2457" s="139"/>
    </row>
    <row r="2458" spans="6:7">
      <c r="F2458" s="139"/>
      <c r="G2458" s="139"/>
    </row>
    <row r="2459" spans="6:7">
      <c r="F2459" s="139"/>
      <c r="G2459" s="139"/>
    </row>
    <row r="2460" spans="6:7">
      <c r="F2460" s="139"/>
      <c r="G2460" s="139"/>
    </row>
    <row r="2461" spans="6:7">
      <c r="F2461" s="139"/>
      <c r="G2461" s="139"/>
    </row>
    <row r="2462" spans="6:7">
      <c r="F2462" s="139"/>
      <c r="G2462" s="139"/>
    </row>
    <row r="2463" spans="6:7">
      <c r="F2463" s="139"/>
      <c r="G2463" s="139"/>
    </row>
    <row r="2464" spans="6:7">
      <c r="F2464" s="139"/>
      <c r="G2464" s="139"/>
    </row>
    <row r="2465" spans="6:7">
      <c r="F2465" s="139"/>
      <c r="G2465" s="139"/>
    </row>
    <row r="2466" spans="6:7">
      <c r="F2466" s="139"/>
      <c r="G2466" s="139"/>
    </row>
    <row r="2467" spans="6:7">
      <c r="F2467" s="139"/>
      <c r="G2467" s="139"/>
    </row>
    <row r="2468" spans="6:7">
      <c r="F2468" s="139"/>
      <c r="G2468" s="139"/>
    </row>
    <row r="2469" spans="6:7">
      <c r="F2469" s="139"/>
      <c r="G2469" s="139"/>
    </row>
    <row r="2470" spans="6:7">
      <c r="F2470" s="139"/>
      <c r="G2470" s="139"/>
    </row>
    <row r="2471" spans="6:7">
      <c r="F2471" s="139"/>
      <c r="G2471" s="139"/>
    </row>
    <row r="2472" spans="6:7">
      <c r="F2472" s="139"/>
      <c r="G2472" s="139"/>
    </row>
    <row r="2473" spans="6:7">
      <c r="F2473" s="139"/>
      <c r="G2473" s="139"/>
    </row>
    <row r="2474" spans="6:7">
      <c r="F2474" s="139"/>
      <c r="G2474" s="139"/>
    </row>
    <row r="2475" spans="6:7">
      <c r="F2475" s="139"/>
      <c r="G2475" s="139"/>
    </row>
    <row r="2476" spans="6:7">
      <c r="F2476" s="139"/>
      <c r="G2476" s="139"/>
    </row>
    <row r="2477" spans="6:7">
      <c r="F2477" s="139"/>
      <c r="G2477" s="139"/>
    </row>
    <row r="2478" spans="6:7">
      <c r="F2478" s="139"/>
      <c r="G2478" s="139"/>
    </row>
    <row r="2479" spans="6:7">
      <c r="F2479" s="139"/>
      <c r="G2479" s="139"/>
    </row>
    <row r="2480" spans="6:7">
      <c r="F2480" s="139"/>
      <c r="G2480" s="139"/>
    </row>
    <row r="2481" spans="6:7">
      <c r="F2481" s="139"/>
      <c r="G2481" s="139"/>
    </row>
    <row r="2482" spans="6:7">
      <c r="F2482" s="139"/>
      <c r="G2482" s="139"/>
    </row>
    <row r="2483" spans="6:7">
      <c r="F2483" s="139"/>
      <c r="G2483" s="139"/>
    </row>
    <row r="2484" spans="6:7">
      <c r="F2484" s="139"/>
      <c r="G2484" s="139"/>
    </row>
    <row r="2485" spans="6:7">
      <c r="F2485" s="139"/>
      <c r="G2485" s="139"/>
    </row>
    <row r="2486" spans="6:7">
      <c r="F2486" s="139"/>
      <c r="G2486" s="139"/>
    </row>
    <row r="2487" spans="6:7">
      <c r="F2487" s="139"/>
      <c r="G2487" s="139"/>
    </row>
    <row r="2488" spans="6:7">
      <c r="F2488" s="139"/>
      <c r="G2488" s="139"/>
    </row>
    <row r="2489" spans="6:7">
      <c r="F2489" s="139"/>
      <c r="G2489" s="139"/>
    </row>
    <row r="2490" spans="6:7">
      <c r="F2490" s="139"/>
      <c r="G2490" s="139"/>
    </row>
    <row r="2491" spans="6:7">
      <c r="F2491" s="139"/>
      <c r="G2491" s="139"/>
    </row>
    <row r="2492" spans="6:7">
      <c r="F2492" s="139"/>
      <c r="G2492" s="139"/>
    </row>
    <row r="2493" spans="6:7">
      <c r="F2493" s="139"/>
      <c r="G2493" s="139"/>
    </row>
    <row r="2494" spans="6:7">
      <c r="F2494" s="139"/>
      <c r="G2494" s="139"/>
    </row>
    <row r="2495" spans="6:7">
      <c r="F2495" s="139"/>
      <c r="G2495" s="139"/>
    </row>
    <row r="2496" spans="6:7">
      <c r="F2496" s="139"/>
      <c r="G2496" s="139"/>
    </row>
    <row r="2497" spans="6:7">
      <c r="F2497" s="139"/>
      <c r="G2497" s="139"/>
    </row>
    <row r="2498" spans="6:7">
      <c r="F2498" s="139"/>
      <c r="G2498" s="139"/>
    </row>
    <row r="2499" spans="6:7">
      <c r="F2499" s="139"/>
      <c r="G2499" s="139"/>
    </row>
    <row r="2500" spans="6:7">
      <c r="F2500" s="139"/>
      <c r="G2500" s="139"/>
    </row>
    <row r="2501" spans="6:7">
      <c r="F2501" s="139"/>
      <c r="G2501" s="139"/>
    </row>
    <row r="2502" spans="6:7">
      <c r="F2502" s="139"/>
      <c r="G2502" s="139"/>
    </row>
    <row r="2503" spans="6:7">
      <c r="F2503" s="139"/>
      <c r="G2503" s="139"/>
    </row>
    <row r="2504" spans="6:7">
      <c r="F2504" s="139"/>
      <c r="G2504" s="139"/>
    </row>
    <row r="2505" spans="6:7">
      <c r="F2505" s="139"/>
      <c r="G2505" s="139"/>
    </row>
    <row r="2506" spans="6:7">
      <c r="F2506" s="139"/>
      <c r="G2506" s="139"/>
    </row>
    <row r="2507" spans="6:7">
      <c r="F2507" s="139"/>
      <c r="G2507" s="139"/>
    </row>
    <row r="2508" spans="6:7">
      <c r="F2508" s="139"/>
      <c r="G2508" s="139"/>
    </row>
    <row r="2509" spans="6:7">
      <c r="F2509" s="139"/>
      <c r="G2509" s="139"/>
    </row>
    <row r="2510" spans="6:7">
      <c r="F2510" s="139"/>
      <c r="G2510" s="139"/>
    </row>
    <row r="2511" spans="6:7">
      <c r="F2511" s="139"/>
      <c r="G2511" s="139"/>
    </row>
    <row r="2512" spans="6:7">
      <c r="F2512" s="139"/>
      <c r="G2512" s="139"/>
    </row>
    <row r="2513" spans="6:7">
      <c r="F2513" s="139"/>
      <c r="G2513" s="139"/>
    </row>
    <row r="2514" spans="6:7">
      <c r="F2514" s="139"/>
      <c r="G2514" s="139"/>
    </row>
    <row r="2515" spans="6:7">
      <c r="F2515" s="139"/>
      <c r="G2515" s="139"/>
    </row>
    <row r="2516" spans="6:7">
      <c r="F2516" s="139"/>
      <c r="G2516" s="139"/>
    </row>
    <row r="2517" spans="6:7">
      <c r="F2517" s="139"/>
      <c r="G2517" s="139"/>
    </row>
    <row r="2518" spans="6:7">
      <c r="F2518" s="139"/>
      <c r="G2518" s="139"/>
    </row>
    <row r="2519" spans="6:7">
      <c r="F2519" s="139"/>
      <c r="G2519" s="139"/>
    </row>
    <row r="2520" spans="6:7">
      <c r="F2520" s="139"/>
      <c r="G2520" s="139"/>
    </row>
    <row r="2521" spans="6:7">
      <c r="F2521" s="139"/>
      <c r="G2521" s="139"/>
    </row>
    <row r="2522" spans="6:7">
      <c r="F2522" s="139"/>
      <c r="G2522" s="139"/>
    </row>
    <row r="2523" spans="6:7">
      <c r="F2523" s="139"/>
      <c r="G2523" s="139"/>
    </row>
    <row r="2524" spans="6:7">
      <c r="F2524" s="139"/>
      <c r="G2524" s="139"/>
    </row>
    <row r="2525" spans="6:7">
      <c r="F2525" s="139"/>
      <c r="G2525" s="139"/>
    </row>
    <row r="2526" spans="6:7">
      <c r="F2526" s="139"/>
      <c r="G2526" s="139"/>
    </row>
    <row r="2527" spans="6:7">
      <c r="F2527" s="139"/>
      <c r="G2527" s="139"/>
    </row>
    <row r="2528" spans="6:7">
      <c r="F2528" s="139"/>
      <c r="G2528" s="139"/>
    </row>
    <row r="2529" spans="6:7">
      <c r="F2529" s="139"/>
      <c r="G2529" s="139"/>
    </row>
    <row r="2530" spans="6:7">
      <c r="F2530" s="139"/>
      <c r="G2530" s="139"/>
    </row>
    <row r="2531" spans="6:7">
      <c r="F2531" s="139"/>
      <c r="G2531" s="139"/>
    </row>
    <row r="2532" spans="6:7">
      <c r="F2532" s="139"/>
      <c r="G2532" s="139"/>
    </row>
    <row r="2533" spans="6:7">
      <c r="F2533" s="139"/>
      <c r="G2533" s="139"/>
    </row>
    <row r="2534" spans="6:7">
      <c r="F2534" s="139"/>
      <c r="G2534" s="139"/>
    </row>
    <row r="2535" spans="6:7">
      <c r="F2535" s="139"/>
      <c r="G2535" s="139"/>
    </row>
    <row r="2536" spans="6:7">
      <c r="F2536" s="139"/>
      <c r="G2536" s="139"/>
    </row>
    <row r="2537" spans="6:7">
      <c r="F2537" s="139"/>
      <c r="G2537" s="139"/>
    </row>
    <row r="2538" spans="6:7">
      <c r="F2538" s="139"/>
      <c r="G2538" s="139"/>
    </row>
    <row r="2539" spans="6:7">
      <c r="F2539" s="139"/>
      <c r="G2539" s="139"/>
    </row>
    <row r="2540" spans="6:7">
      <c r="F2540" s="139"/>
      <c r="G2540" s="139"/>
    </row>
    <row r="2541" spans="6:7">
      <c r="F2541" s="139"/>
      <c r="G2541" s="139"/>
    </row>
    <row r="2542" spans="6:7">
      <c r="F2542" s="139"/>
      <c r="G2542" s="139"/>
    </row>
    <row r="2543" spans="6:7">
      <c r="F2543" s="139"/>
      <c r="G2543" s="139"/>
    </row>
    <row r="2544" spans="6:7">
      <c r="F2544" s="139"/>
      <c r="G2544" s="139"/>
    </row>
    <row r="2545" spans="6:7">
      <c r="F2545" s="139"/>
      <c r="G2545" s="139"/>
    </row>
    <row r="2546" spans="6:7">
      <c r="F2546" s="139"/>
      <c r="G2546" s="139"/>
    </row>
    <row r="2547" spans="6:7">
      <c r="F2547" s="139"/>
      <c r="G2547" s="139"/>
    </row>
    <row r="2548" spans="6:7">
      <c r="F2548" s="139"/>
      <c r="G2548" s="139"/>
    </row>
    <row r="2549" spans="6:7">
      <c r="F2549" s="139"/>
      <c r="G2549" s="139"/>
    </row>
    <row r="2550" spans="6:7">
      <c r="F2550" s="139"/>
      <c r="G2550" s="139"/>
    </row>
    <row r="2551" spans="6:7">
      <c r="F2551" s="139"/>
      <c r="G2551" s="139"/>
    </row>
    <row r="2552" spans="6:7">
      <c r="F2552" s="139"/>
      <c r="G2552" s="139"/>
    </row>
    <row r="2553" spans="6:7">
      <c r="F2553" s="139"/>
      <c r="G2553" s="139"/>
    </row>
    <row r="2554" spans="6:7">
      <c r="F2554" s="139"/>
      <c r="G2554" s="139"/>
    </row>
    <row r="2555" spans="6:7">
      <c r="F2555" s="139"/>
      <c r="G2555" s="139"/>
    </row>
    <row r="2556" spans="6:7">
      <c r="F2556" s="139"/>
      <c r="G2556" s="139"/>
    </row>
    <row r="2557" spans="6:7">
      <c r="F2557" s="139"/>
      <c r="G2557" s="139"/>
    </row>
    <row r="2558" spans="6:7">
      <c r="F2558" s="139"/>
      <c r="G2558" s="139"/>
    </row>
    <row r="2559" spans="6:7">
      <c r="F2559" s="139"/>
      <c r="G2559" s="139"/>
    </row>
    <row r="2560" spans="6:7">
      <c r="F2560" s="139"/>
      <c r="G2560" s="139"/>
    </row>
    <row r="2561" spans="6:7">
      <c r="F2561" s="139"/>
      <c r="G2561" s="139"/>
    </row>
    <row r="2562" spans="6:7">
      <c r="F2562" s="139"/>
      <c r="G2562" s="139"/>
    </row>
    <row r="2563" spans="6:7">
      <c r="F2563" s="139"/>
      <c r="G2563" s="139"/>
    </row>
    <row r="2564" spans="6:7">
      <c r="F2564" s="139"/>
      <c r="G2564" s="139"/>
    </row>
    <row r="2565" spans="6:7">
      <c r="F2565" s="139"/>
      <c r="G2565" s="139"/>
    </row>
    <row r="2566" spans="6:7">
      <c r="F2566" s="139"/>
      <c r="G2566" s="139"/>
    </row>
    <row r="2567" spans="6:7">
      <c r="F2567" s="139"/>
      <c r="G2567" s="139"/>
    </row>
    <row r="2568" spans="6:7">
      <c r="F2568" s="139"/>
      <c r="G2568" s="139"/>
    </row>
    <row r="2569" spans="6:7">
      <c r="F2569" s="139"/>
      <c r="G2569" s="139"/>
    </row>
    <row r="2570" spans="6:7">
      <c r="F2570" s="139"/>
      <c r="G2570" s="139"/>
    </row>
    <row r="2571" spans="6:7">
      <c r="F2571" s="139"/>
      <c r="G2571" s="139"/>
    </row>
    <row r="2572" spans="6:7">
      <c r="F2572" s="139"/>
      <c r="G2572" s="139"/>
    </row>
    <row r="2573" spans="6:7">
      <c r="F2573" s="139"/>
      <c r="G2573" s="139"/>
    </row>
    <row r="2574" spans="6:7">
      <c r="F2574" s="139"/>
      <c r="G2574" s="139"/>
    </row>
    <row r="2575" spans="6:7">
      <c r="F2575" s="139"/>
      <c r="G2575" s="139"/>
    </row>
    <row r="2576" spans="6:7">
      <c r="F2576" s="139"/>
      <c r="G2576" s="139"/>
    </row>
    <row r="2577" spans="6:7">
      <c r="F2577" s="139"/>
      <c r="G2577" s="139"/>
    </row>
    <row r="2578" spans="6:7">
      <c r="F2578" s="139"/>
      <c r="G2578" s="139"/>
    </row>
    <row r="2579" spans="6:7">
      <c r="F2579" s="139"/>
      <c r="G2579" s="139"/>
    </row>
    <row r="2580" spans="6:7">
      <c r="F2580" s="139"/>
      <c r="G2580" s="139"/>
    </row>
    <row r="2581" spans="6:7">
      <c r="F2581" s="139"/>
      <c r="G2581" s="139"/>
    </row>
    <row r="2582" spans="6:7">
      <c r="F2582" s="139"/>
      <c r="G2582" s="139"/>
    </row>
    <row r="2583" spans="6:7">
      <c r="F2583" s="139"/>
      <c r="G2583" s="139"/>
    </row>
    <row r="2584" spans="6:7">
      <c r="F2584" s="139"/>
      <c r="G2584" s="139"/>
    </row>
    <row r="2585" spans="6:7">
      <c r="F2585" s="139"/>
      <c r="G2585" s="139"/>
    </row>
    <row r="2586" spans="6:7">
      <c r="F2586" s="139"/>
      <c r="G2586" s="139"/>
    </row>
    <row r="2587" spans="6:7">
      <c r="F2587" s="139"/>
      <c r="G2587" s="139"/>
    </row>
    <row r="2588" spans="6:7">
      <c r="F2588" s="139"/>
      <c r="G2588" s="139"/>
    </row>
    <row r="2589" spans="6:7">
      <c r="F2589" s="139"/>
      <c r="G2589" s="139"/>
    </row>
    <row r="2590" spans="6:7">
      <c r="F2590" s="139"/>
      <c r="G2590" s="139"/>
    </row>
    <row r="2591" spans="6:7">
      <c r="F2591" s="139"/>
      <c r="G2591" s="139"/>
    </row>
    <row r="2592" spans="6:7">
      <c r="F2592" s="139"/>
      <c r="G2592" s="139"/>
    </row>
    <row r="2593" spans="6:7">
      <c r="F2593" s="139"/>
      <c r="G2593" s="139"/>
    </row>
    <row r="2594" spans="6:7">
      <c r="F2594" s="139"/>
      <c r="G2594" s="139"/>
    </row>
    <row r="2595" spans="6:7">
      <c r="F2595" s="139"/>
      <c r="G2595" s="139"/>
    </row>
    <row r="2596" spans="6:7">
      <c r="F2596" s="139"/>
      <c r="G2596" s="139"/>
    </row>
    <row r="2597" spans="6:7">
      <c r="F2597" s="139"/>
      <c r="G2597" s="139"/>
    </row>
    <row r="2598" spans="6:7">
      <c r="F2598" s="139"/>
      <c r="G2598" s="139"/>
    </row>
    <row r="2599" spans="6:7">
      <c r="F2599" s="139"/>
      <c r="G2599" s="139"/>
    </row>
    <row r="2600" spans="6:7">
      <c r="F2600" s="139"/>
      <c r="G2600" s="139"/>
    </row>
    <row r="2601" spans="6:7">
      <c r="F2601" s="139"/>
      <c r="G2601" s="139"/>
    </row>
    <row r="2602" spans="6:7">
      <c r="F2602" s="139"/>
      <c r="G2602" s="139"/>
    </row>
    <row r="2603" spans="6:7">
      <c r="F2603" s="139"/>
      <c r="G2603" s="139"/>
    </row>
    <row r="2604" spans="6:7">
      <c r="F2604" s="139"/>
      <c r="G2604" s="139"/>
    </row>
    <row r="2605" spans="6:7">
      <c r="F2605" s="139"/>
      <c r="G2605" s="139"/>
    </row>
    <row r="2606" spans="6:7">
      <c r="F2606" s="139"/>
      <c r="G2606" s="139"/>
    </row>
    <row r="2607" spans="6:7">
      <c r="F2607" s="139"/>
      <c r="G2607" s="139"/>
    </row>
    <row r="2608" spans="6:7">
      <c r="F2608" s="139"/>
      <c r="G2608" s="139"/>
    </row>
    <row r="2609" spans="6:7">
      <c r="F2609" s="139"/>
      <c r="G2609" s="139"/>
    </row>
    <row r="2610" spans="6:7">
      <c r="F2610" s="139"/>
      <c r="G2610" s="139"/>
    </row>
    <row r="2611" spans="6:7">
      <c r="F2611" s="139"/>
      <c r="G2611" s="139"/>
    </row>
    <row r="2612" spans="6:7">
      <c r="F2612" s="139"/>
      <c r="G2612" s="139"/>
    </row>
    <row r="2613" spans="6:7">
      <c r="F2613" s="139"/>
      <c r="G2613" s="139"/>
    </row>
    <row r="2614" spans="6:7">
      <c r="F2614" s="139"/>
      <c r="G2614" s="139"/>
    </row>
    <row r="2615" spans="6:7">
      <c r="F2615" s="139"/>
      <c r="G2615" s="139"/>
    </row>
    <row r="2616" spans="6:7">
      <c r="F2616" s="139"/>
      <c r="G2616" s="139"/>
    </row>
    <row r="2617" spans="6:7">
      <c r="F2617" s="139"/>
      <c r="G2617" s="139"/>
    </row>
    <row r="2618" spans="6:7">
      <c r="F2618" s="139"/>
      <c r="G2618" s="139"/>
    </row>
    <row r="2619" spans="6:7">
      <c r="F2619" s="139"/>
      <c r="G2619" s="139"/>
    </row>
    <row r="2620" spans="6:7">
      <c r="F2620" s="139"/>
      <c r="G2620" s="139"/>
    </row>
    <row r="2621" spans="6:7">
      <c r="F2621" s="139"/>
      <c r="G2621" s="139"/>
    </row>
    <row r="2622" spans="6:7">
      <c r="F2622" s="139"/>
      <c r="G2622" s="139"/>
    </row>
    <row r="2623" spans="6:7">
      <c r="F2623" s="139"/>
      <c r="G2623" s="139"/>
    </row>
    <row r="2624" spans="6:7">
      <c r="F2624" s="139"/>
      <c r="G2624" s="139"/>
    </row>
    <row r="2625" spans="6:7">
      <c r="F2625" s="139"/>
      <c r="G2625" s="139"/>
    </row>
    <row r="2626" spans="6:7">
      <c r="F2626" s="139"/>
      <c r="G2626" s="139"/>
    </row>
    <row r="2627" spans="6:7">
      <c r="F2627" s="139"/>
      <c r="G2627" s="139"/>
    </row>
    <row r="2628" spans="6:7">
      <c r="F2628" s="139"/>
      <c r="G2628" s="139"/>
    </row>
    <row r="2629" spans="6:7">
      <c r="F2629" s="139"/>
      <c r="G2629" s="139"/>
    </row>
    <row r="2630" spans="6:7">
      <c r="F2630" s="139"/>
      <c r="G2630" s="139"/>
    </row>
    <row r="2631" spans="6:7">
      <c r="F2631" s="139"/>
      <c r="G2631" s="139"/>
    </row>
    <row r="2632" spans="6:7">
      <c r="F2632" s="139"/>
      <c r="G2632" s="139"/>
    </row>
    <row r="2633" spans="6:7">
      <c r="F2633" s="139"/>
      <c r="G2633" s="139"/>
    </row>
    <row r="2634" spans="6:7">
      <c r="F2634" s="139"/>
      <c r="G2634" s="139"/>
    </row>
    <row r="2635" spans="6:7">
      <c r="F2635" s="139"/>
      <c r="G2635" s="139"/>
    </row>
    <row r="2636" spans="6:7">
      <c r="F2636" s="139"/>
      <c r="G2636" s="139"/>
    </row>
    <row r="2637" spans="6:7">
      <c r="F2637" s="139"/>
      <c r="G2637" s="139"/>
    </row>
    <row r="2638" spans="6:7">
      <c r="F2638" s="139"/>
      <c r="G2638" s="139"/>
    </row>
    <row r="2639" spans="6:7">
      <c r="F2639" s="139"/>
      <c r="G2639" s="139"/>
    </row>
    <row r="2640" spans="6:7">
      <c r="F2640" s="139"/>
      <c r="G2640" s="139"/>
    </row>
    <row r="2641" spans="6:7">
      <c r="F2641" s="139"/>
      <c r="G2641" s="139"/>
    </row>
    <row r="2642" spans="6:7">
      <c r="F2642" s="139"/>
      <c r="G2642" s="139"/>
    </row>
    <row r="2643" spans="6:7">
      <c r="F2643" s="139"/>
      <c r="G2643" s="139"/>
    </row>
    <row r="2644" spans="6:7">
      <c r="F2644" s="139"/>
      <c r="G2644" s="139"/>
    </row>
    <row r="2645" spans="6:7">
      <c r="F2645" s="139"/>
      <c r="G2645" s="139"/>
    </row>
    <row r="2646" spans="6:7">
      <c r="F2646" s="139"/>
      <c r="G2646" s="139"/>
    </row>
    <row r="2647" spans="6:7">
      <c r="F2647" s="139"/>
      <c r="G2647" s="139"/>
    </row>
    <row r="2648" spans="6:7">
      <c r="F2648" s="139"/>
      <c r="G2648" s="139"/>
    </row>
    <row r="2649" spans="6:7">
      <c r="F2649" s="139"/>
      <c r="G2649" s="139"/>
    </row>
    <row r="2650" spans="6:7">
      <c r="F2650" s="139"/>
      <c r="G2650" s="139"/>
    </row>
    <row r="2651" spans="6:7">
      <c r="F2651" s="139"/>
      <c r="G2651" s="139"/>
    </row>
    <row r="2652" spans="6:7">
      <c r="F2652" s="139"/>
      <c r="G2652" s="139"/>
    </row>
    <row r="2653" spans="6:7">
      <c r="F2653" s="139"/>
      <c r="G2653" s="139"/>
    </row>
    <row r="2654" spans="6:7">
      <c r="F2654" s="139"/>
      <c r="G2654" s="139"/>
    </row>
    <row r="2655" spans="6:7">
      <c r="F2655" s="139"/>
      <c r="G2655" s="139"/>
    </row>
    <row r="2656" spans="6:7">
      <c r="F2656" s="139"/>
      <c r="G2656" s="139"/>
    </row>
    <row r="2657" spans="6:7">
      <c r="F2657" s="139"/>
      <c r="G2657" s="139"/>
    </row>
    <row r="2658" spans="6:7">
      <c r="F2658" s="139"/>
      <c r="G2658" s="139"/>
    </row>
    <row r="2659" spans="6:7">
      <c r="F2659" s="139"/>
      <c r="G2659" s="139"/>
    </row>
    <row r="2660" spans="6:7">
      <c r="F2660" s="139"/>
      <c r="G2660" s="139"/>
    </row>
    <row r="2661" spans="6:7">
      <c r="F2661" s="139"/>
      <c r="G2661" s="139"/>
    </row>
    <row r="2662" spans="6:7">
      <c r="F2662" s="139"/>
      <c r="G2662" s="139"/>
    </row>
    <row r="2663" spans="6:7">
      <c r="F2663" s="139"/>
      <c r="G2663" s="139"/>
    </row>
    <row r="2664" spans="6:7">
      <c r="F2664" s="139"/>
      <c r="G2664" s="139"/>
    </row>
    <row r="2665" spans="6:7">
      <c r="F2665" s="139"/>
      <c r="G2665" s="139"/>
    </row>
    <row r="2666" spans="6:7">
      <c r="F2666" s="139"/>
      <c r="G2666" s="139"/>
    </row>
    <row r="2667" spans="6:7">
      <c r="F2667" s="139"/>
      <c r="G2667" s="139"/>
    </row>
    <row r="2668" spans="6:7">
      <c r="F2668" s="139"/>
      <c r="G2668" s="139"/>
    </row>
    <row r="2669" spans="6:7">
      <c r="F2669" s="139"/>
      <c r="G2669" s="139"/>
    </row>
    <row r="2670" spans="6:7">
      <c r="F2670" s="139"/>
      <c r="G2670" s="139"/>
    </row>
    <row r="2671" spans="6:7">
      <c r="F2671" s="139"/>
      <c r="G2671" s="139"/>
    </row>
    <row r="2672" spans="6:7">
      <c r="F2672" s="139"/>
      <c r="G2672" s="139"/>
    </row>
    <row r="2673" spans="6:7">
      <c r="F2673" s="139"/>
      <c r="G2673" s="139"/>
    </row>
    <row r="2674" spans="6:7">
      <c r="F2674" s="139"/>
      <c r="G2674" s="139"/>
    </row>
    <row r="2675" spans="6:7">
      <c r="F2675" s="139"/>
      <c r="G2675" s="139"/>
    </row>
    <row r="2676" spans="6:7">
      <c r="F2676" s="139"/>
      <c r="G2676" s="139"/>
    </row>
    <row r="2677" spans="6:7">
      <c r="F2677" s="139"/>
      <c r="G2677" s="139"/>
    </row>
    <row r="2678" spans="6:7">
      <c r="F2678" s="139"/>
      <c r="G2678" s="139"/>
    </row>
    <row r="2679" spans="6:7">
      <c r="F2679" s="139"/>
      <c r="G2679" s="139"/>
    </row>
    <row r="2680" spans="6:7">
      <c r="F2680" s="139"/>
      <c r="G2680" s="139"/>
    </row>
    <row r="2681" spans="6:7">
      <c r="F2681" s="139"/>
      <c r="G2681" s="139"/>
    </row>
    <row r="2682" spans="6:7">
      <c r="F2682" s="139"/>
      <c r="G2682" s="139"/>
    </row>
    <row r="2683" spans="6:7">
      <c r="F2683" s="139"/>
      <c r="G2683" s="139"/>
    </row>
    <row r="2684" spans="6:7">
      <c r="F2684" s="139"/>
      <c r="G2684" s="139"/>
    </row>
    <row r="2685" spans="6:7">
      <c r="F2685" s="139"/>
      <c r="G2685" s="139"/>
    </row>
    <row r="2686" spans="6:7">
      <c r="F2686" s="139"/>
      <c r="G2686" s="139"/>
    </row>
    <row r="2687" spans="6:7">
      <c r="F2687" s="139"/>
      <c r="G2687" s="139"/>
    </row>
    <row r="2688" spans="6:7">
      <c r="F2688" s="139"/>
      <c r="G2688" s="139"/>
    </row>
    <row r="2689" spans="6:7">
      <c r="F2689" s="139"/>
      <c r="G2689" s="139"/>
    </row>
    <row r="2690" spans="6:7">
      <c r="F2690" s="139"/>
      <c r="G2690" s="139"/>
    </row>
    <row r="2691" spans="6:7">
      <c r="F2691" s="139"/>
      <c r="G2691" s="139"/>
    </row>
    <row r="2692" spans="6:7">
      <c r="F2692" s="139"/>
      <c r="G2692" s="139"/>
    </row>
    <row r="2693" spans="6:7">
      <c r="F2693" s="139"/>
      <c r="G2693" s="139"/>
    </row>
    <row r="2694" spans="6:7">
      <c r="F2694" s="139"/>
      <c r="G2694" s="139"/>
    </row>
    <row r="2695" spans="6:7">
      <c r="F2695" s="139"/>
      <c r="G2695" s="139"/>
    </row>
    <row r="2696" spans="6:7">
      <c r="F2696" s="139"/>
      <c r="G2696" s="139"/>
    </row>
    <row r="2697" spans="6:7">
      <c r="F2697" s="139"/>
      <c r="G2697" s="139"/>
    </row>
    <row r="2698" spans="6:7">
      <c r="F2698" s="139"/>
      <c r="G2698" s="139"/>
    </row>
    <row r="2699" spans="6:7">
      <c r="F2699" s="139"/>
      <c r="G2699" s="139"/>
    </row>
    <row r="2700" spans="6:7">
      <c r="F2700" s="139"/>
      <c r="G2700" s="139"/>
    </row>
    <row r="2701" spans="6:7">
      <c r="F2701" s="139"/>
      <c r="G2701" s="139"/>
    </row>
    <row r="2702" spans="6:7">
      <c r="F2702" s="139"/>
      <c r="G2702" s="139"/>
    </row>
    <row r="2703" spans="6:7">
      <c r="F2703" s="139"/>
      <c r="G2703" s="139"/>
    </row>
    <row r="2704" spans="6:7">
      <c r="F2704" s="139"/>
      <c r="G2704" s="139"/>
    </row>
    <row r="2705" spans="6:7">
      <c r="F2705" s="139"/>
      <c r="G2705" s="139"/>
    </row>
    <row r="2706" spans="6:7">
      <c r="F2706" s="139"/>
      <c r="G2706" s="139"/>
    </row>
    <row r="2707" spans="6:7">
      <c r="F2707" s="139"/>
      <c r="G2707" s="139"/>
    </row>
    <row r="2708" spans="6:7">
      <c r="F2708" s="139"/>
      <c r="G2708" s="139"/>
    </row>
    <row r="2709" spans="6:7">
      <c r="F2709" s="139"/>
      <c r="G2709" s="139"/>
    </row>
    <row r="2710" spans="6:7">
      <c r="F2710" s="139"/>
      <c r="G2710" s="139"/>
    </row>
    <row r="2711" spans="6:7">
      <c r="F2711" s="139"/>
      <c r="G2711" s="139"/>
    </row>
    <row r="2712" spans="6:7">
      <c r="F2712" s="139"/>
      <c r="G2712" s="139"/>
    </row>
    <row r="2713" spans="6:7">
      <c r="F2713" s="139"/>
      <c r="G2713" s="139"/>
    </row>
    <row r="2714" spans="6:7">
      <c r="F2714" s="139"/>
      <c r="G2714" s="139"/>
    </row>
    <row r="2715" spans="6:7">
      <c r="F2715" s="139"/>
      <c r="G2715" s="139"/>
    </row>
    <row r="2716" spans="6:7">
      <c r="F2716" s="139"/>
      <c r="G2716" s="139"/>
    </row>
    <row r="2717" spans="6:7">
      <c r="F2717" s="139"/>
      <c r="G2717" s="139"/>
    </row>
    <row r="2718" spans="6:7">
      <c r="F2718" s="139"/>
      <c r="G2718" s="139"/>
    </row>
    <row r="2719" spans="6:7">
      <c r="F2719" s="139"/>
      <c r="G2719" s="139"/>
    </row>
    <row r="2720" spans="6:7">
      <c r="F2720" s="139"/>
      <c r="G2720" s="139"/>
    </row>
    <row r="2721" spans="6:7">
      <c r="F2721" s="139"/>
      <c r="G2721" s="139"/>
    </row>
    <row r="2722" spans="6:7">
      <c r="F2722" s="139"/>
      <c r="G2722" s="139"/>
    </row>
    <row r="2723" spans="6:7">
      <c r="F2723" s="139"/>
      <c r="G2723" s="139"/>
    </row>
    <row r="2724" spans="6:7">
      <c r="F2724" s="139"/>
      <c r="G2724" s="139"/>
    </row>
    <row r="2725" spans="6:7">
      <c r="F2725" s="139"/>
      <c r="G2725" s="139"/>
    </row>
    <row r="2726" spans="6:7">
      <c r="F2726" s="139"/>
      <c r="G2726" s="139"/>
    </row>
    <row r="2727" spans="6:7">
      <c r="F2727" s="139"/>
      <c r="G2727" s="139"/>
    </row>
    <row r="2728" spans="6:7">
      <c r="F2728" s="139"/>
      <c r="G2728" s="139"/>
    </row>
    <row r="2729" spans="6:7">
      <c r="F2729" s="139"/>
      <c r="G2729" s="139"/>
    </row>
    <row r="2730" spans="6:7">
      <c r="F2730" s="139"/>
      <c r="G2730" s="139"/>
    </row>
    <row r="2731" spans="6:7">
      <c r="F2731" s="139"/>
      <c r="G2731" s="139"/>
    </row>
    <row r="2732" spans="6:7">
      <c r="F2732" s="139"/>
      <c r="G2732" s="139"/>
    </row>
    <row r="2733" spans="6:7">
      <c r="F2733" s="139"/>
      <c r="G2733" s="139"/>
    </row>
    <row r="2734" spans="6:7">
      <c r="F2734" s="139"/>
      <c r="G2734" s="139"/>
    </row>
    <row r="2735" spans="6:7">
      <c r="F2735" s="139"/>
      <c r="G2735" s="139"/>
    </row>
    <row r="2736" spans="6:7">
      <c r="F2736" s="139"/>
      <c r="G2736" s="139"/>
    </row>
    <row r="2737" spans="6:7">
      <c r="F2737" s="139"/>
      <c r="G2737" s="139"/>
    </row>
    <row r="2738" spans="6:7">
      <c r="F2738" s="139"/>
      <c r="G2738" s="139"/>
    </row>
    <row r="2739" spans="6:7">
      <c r="F2739" s="139"/>
      <c r="G2739" s="139"/>
    </row>
    <row r="2740" spans="6:7">
      <c r="F2740" s="139"/>
      <c r="G2740" s="139"/>
    </row>
    <row r="2741" spans="6:7">
      <c r="F2741" s="139"/>
      <c r="G2741" s="139"/>
    </row>
    <row r="2742" spans="6:7">
      <c r="F2742" s="139"/>
      <c r="G2742" s="139"/>
    </row>
    <row r="2743" spans="6:7">
      <c r="F2743" s="139"/>
      <c r="G2743" s="139"/>
    </row>
    <row r="2744" spans="6:7">
      <c r="F2744" s="139"/>
      <c r="G2744" s="139"/>
    </row>
    <row r="2745" spans="6:7">
      <c r="F2745" s="139"/>
      <c r="G2745" s="139"/>
    </row>
    <row r="2746" spans="6:7">
      <c r="F2746" s="139"/>
      <c r="G2746" s="139"/>
    </row>
    <row r="2747" spans="6:7">
      <c r="F2747" s="139"/>
      <c r="G2747" s="139"/>
    </row>
    <row r="2748" spans="6:7">
      <c r="F2748" s="139"/>
      <c r="G2748" s="139"/>
    </row>
    <row r="2749" spans="6:7">
      <c r="F2749" s="139"/>
      <c r="G2749" s="139"/>
    </row>
    <row r="2750" spans="6:7">
      <c r="F2750" s="139"/>
      <c r="G2750" s="139"/>
    </row>
    <row r="2751" spans="6:7">
      <c r="F2751" s="139"/>
      <c r="G2751" s="139"/>
    </row>
    <row r="2752" spans="6:7">
      <c r="F2752" s="139"/>
      <c r="G2752" s="139"/>
    </row>
    <row r="2753" spans="6:7">
      <c r="F2753" s="139"/>
      <c r="G2753" s="139"/>
    </row>
    <row r="2754" spans="6:7">
      <c r="F2754" s="139"/>
      <c r="G2754" s="139"/>
    </row>
    <row r="2755" spans="6:7">
      <c r="F2755" s="139"/>
      <c r="G2755" s="139"/>
    </row>
    <row r="2756" spans="6:7">
      <c r="F2756" s="139"/>
      <c r="G2756" s="139"/>
    </row>
    <row r="2757" spans="6:7">
      <c r="F2757" s="139"/>
      <c r="G2757" s="139"/>
    </row>
    <row r="2758" spans="6:7">
      <c r="F2758" s="139"/>
      <c r="G2758" s="139"/>
    </row>
    <row r="2759" spans="6:7">
      <c r="F2759" s="139"/>
      <c r="G2759" s="139"/>
    </row>
    <row r="2760" spans="6:7">
      <c r="F2760" s="139"/>
      <c r="G2760" s="139"/>
    </row>
    <row r="2761" spans="6:7">
      <c r="F2761" s="139"/>
      <c r="G2761" s="139"/>
    </row>
    <row r="2762" spans="6:7">
      <c r="F2762" s="139"/>
      <c r="G2762" s="139"/>
    </row>
    <row r="2763" spans="6:7">
      <c r="F2763" s="139"/>
      <c r="G2763" s="139"/>
    </row>
    <row r="2764" spans="6:7">
      <c r="F2764" s="139"/>
      <c r="G2764" s="139"/>
    </row>
    <row r="2765" spans="6:7">
      <c r="F2765" s="139"/>
      <c r="G2765" s="139"/>
    </row>
    <row r="2766" spans="6:7">
      <c r="F2766" s="139"/>
      <c r="G2766" s="139"/>
    </row>
    <row r="2767" spans="6:7">
      <c r="F2767" s="139"/>
      <c r="G2767" s="139"/>
    </row>
    <row r="2768" spans="6:7">
      <c r="F2768" s="139"/>
      <c r="G2768" s="139"/>
    </row>
    <row r="2769" spans="6:7">
      <c r="F2769" s="139"/>
      <c r="G2769" s="139"/>
    </row>
    <row r="2770" spans="6:7">
      <c r="F2770" s="139"/>
      <c r="G2770" s="139"/>
    </row>
    <row r="2771" spans="6:7">
      <c r="F2771" s="139"/>
      <c r="G2771" s="139"/>
    </row>
    <row r="2772" spans="6:7">
      <c r="F2772" s="139"/>
      <c r="G2772" s="139"/>
    </row>
    <row r="2773" spans="6:7">
      <c r="F2773" s="139"/>
      <c r="G2773" s="139"/>
    </row>
    <row r="2774" spans="6:7">
      <c r="F2774" s="139"/>
      <c r="G2774" s="139"/>
    </row>
    <row r="2775" spans="6:7">
      <c r="F2775" s="139"/>
      <c r="G2775" s="139"/>
    </row>
    <row r="2776" spans="6:7">
      <c r="F2776" s="139"/>
      <c r="G2776" s="139"/>
    </row>
    <row r="2777" spans="6:7">
      <c r="F2777" s="139"/>
      <c r="G2777" s="139"/>
    </row>
    <row r="2778" spans="6:7">
      <c r="F2778" s="139"/>
      <c r="G2778" s="139"/>
    </row>
    <row r="2779" spans="6:7">
      <c r="F2779" s="139"/>
      <c r="G2779" s="139"/>
    </row>
    <row r="2780" spans="6:7">
      <c r="F2780" s="139"/>
      <c r="G2780" s="139"/>
    </row>
    <row r="2781" spans="6:7">
      <c r="F2781" s="139"/>
      <c r="G2781" s="139"/>
    </row>
    <row r="2782" spans="6:7">
      <c r="F2782" s="139"/>
      <c r="G2782" s="139"/>
    </row>
    <row r="2783" spans="6:7">
      <c r="F2783" s="139"/>
      <c r="G2783" s="139"/>
    </row>
    <row r="2784" spans="6:7">
      <c r="F2784" s="139"/>
      <c r="G2784" s="139"/>
    </row>
    <row r="2785" spans="6:7">
      <c r="F2785" s="139"/>
      <c r="G2785" s="139"/>
    </row>
    <row r="2786" spans="6:7">
      <c r="F2786" s="139"/>
      <c r="G2786" s="139"/>
    </row>
    <row r="2787" spans="6:7">
      <c r="F2787" s="139"/>
      <c r="G2787" s="139"/>
    </row>
    <row r="2788" spans="6:7">
      <c r="F2788" s="139"/>
      <c r="G2788" s="139"/>
    </row>
    <row r="2789" spans="6:7">
      <c r="F2789" s="139"/>
      <c r="G2789" s="139"/>
    </row>
    <row r="2790" spans="6:7">
      <c r="F2790" s="139"/>
      <c r="G2790" s="139"/>
    </row>
    <row r="2791" spans="6:7">
      <c r="F2791" s="139"/>
      <c r="G2791" s="139"/>
    </row>
    <row r="2792" spans="6:7">
      <c r="F2792" s="139"/>
      <c r="G2792" s="139"/>
    </row>
    <row r="2793" spans="6:7">
      <c r="F2793" s="139"/>
      <c r="G2793" s="139"/>
    </row>
    <row r="2794" spans="6:7">
      <c r="F2794" s="139"/>
      <c r="G2794" s="139"/>
    </row>
    <row r="2795" spans="6:7">
      <c r="F2795" s="139"/>
      <c r="G2795" s="139"/>
    </row>
    <row r="2796" spans="6:7">
      <c r="F2796" s="139"/>
      <c r="G2796" s="139"/>
    </row>
    <row r="2797" spans="6:7">
      <c r="F2797" s="139"/>
      <c r="G2797" s="139"/>
    </row>
    <row r="2798" spans="6:7">
      <c r="F2798" s="139"/>
      <c r="G2798" s="139"/>
    </row>
    <row r="2799" spans="6:7">
      <c r="F2799" s="139"/>
      <c r="G2799" s="139"/>
    </row>
    <row r="2800" spans="6:7">
      <c r="F2800" s="139"/>
      <c r="G2800" s="139"/>
    </row>
    <row r="2801" spans="6:7">
      <c r="F2801" s="139"/>
      <c r="G2801" s="139"/>
    </row>
    <row r="2802" spans="6:7">
      <c r="F2802" s="139"/>
      <c r="G2802" s="139"/>
    </row>
    <row r="2803" spans="6:7">
      <c r="F2803" s="139"/>
      <c r="G2803" s="139"/>
    </row>
    <row r="2804" spans="6:7">
      <c r="F2804" s="139"/>
      <c r="G2804" s="139"/>
    </row>
    <row r="2805" spans="6:7">
      <c r="F2805" s="139"/>
      <c r="G2805" s="139"/>
    </row>
    <row r="2806" spans="6:7">
      <c r="F2806" s="139"/>
      <c r="G2806" s="139"/>
    </row>
    <row r="2807" spans="6:7">
      <c r="F2807" s="139"/>
      <c r="G2807" s="139"/>
    </row>
    <row r="2808" spans="6:7">
      <c r="F2808" s="139"/>
      <c r="G2808" s="139"/>
    </row>
    <row r="2809" spans="6:7">
      <c r="F2809" s="139"/>
      <c r="G2809" s="139"/>
    </row>
    <row r="2810" spans="6:7">
      <c r="F2810" s="139"/>
      <c r="G2810" s="139"/>
    </row>
    <row r="2811" spans="6:7">
      <c r="F2811" s="139"/>
      <c r="G2811" s="139"/>
    </row>
    <row r="2812" spans="6:7">
      <c r="F2812" s="139"/>
      <c r="G2812" s="139"/>
    </row>
    <row r="2813" spans="6:7">
      <c r="F2813" s="139"/>
      <c r="G2813" s="139"/>
    </row>
    <row r="2814" spans="6:7">
      <c r="F2814" s="139"/>
      <c r="G2814" s="139"/>
    </row>
    <row r="2815" spans="6:7">
      <c r="F2815" s="139"/>
      <c r="G2815" s="139"/>
    </row>
    <row r="2816" spans="6:7">
      <c r="F2816" s="139"/>
      <c r="G2816" s="139"/>
    </row>
    <row r="2817" spans="6:7">
      <c r="F2817" s="139"/>
      <c r="G2817" s="139"/>
    </row>
    <row r="2818" spans="6:7">
      <c r="F2818" s="139"/>
      <c r="G2818" s="139"/>
    </row>
    <row r="2819" spans="6:7">
      <c r="F2819" s="139"/>
      <c r="G2819" s="139"/>
    </row>
    <row r="2820" spans="6:7">
      <c r="F2820" s="139"/>
      <c r="G2820" s="139"/>
    </row>
    <row r="2821" spans="6:7">
      <c r="F2821" s="139"/>
      <c r="G2821" s="139"/>
    </row>
    <row r="2822" spans="6:7">
      <c r="F2822" s="139"/>
      <c r="G2822" s="139"/>
    </row>
    <row r="2823" spans="6:7">
      <c r="F2823" s="139"/>
      <c r="G2823" s="139"/>
    </row>
    <row r="2824" spans="6:7">
      <c r="F2824" s="139"/>
      <c r="G2824" s="139"/>
    </row>
    <row r="2825" spans="6:7">
      <c r="F2825" s="139"/>
      <c r="G2825" s="139"/>
    </row>
    <row r="2826" spans="6:7">
      <c r="F2826" s="139"/>
      <c r="G2826" s="139"/>
    </row>
    <row r="2827" spans="6:7">
      <c r="F2827" s="139"/>
      <c r="G2827" s="139"/>
    </row>
    <row r="2828" spans="6:7">
      <c r="F2828" s="139"/>
      <c r="G2828" s="139"/>
    </row>
    <row r="2829" spans="6:7">
      <c r="F2829" s="139"/>
      <c r="G2829" s="139"/>
    </row>
    <row r="2830" spans="6:7">
      <c r="F2830" s="139"/>
      <c r="G2830" s="139"/>
    </row>
    <row r="2831" spans="6:7">
      <c r="F2831" s="139"/>
      <c r="G2831" s="139"/>
    </row>
    <row r="2832" spans="6:7">
      <c r="F2832" s="139"/>
      <c r="G2832" s="139"/>
    </row>
    <row r="2833" spans="6:7">
      <c r="F2833" s="139"/>
      <c r="G2833" s="139"/>
    </row>
    <row r="2834" spans="6:7">
      <c r="F2834" s="139"/>
      <c r="G2834" s="139"/>
    </row>
    <row r="2835" spans="6:7">
      <c r="F2835" s="139"/>
      <c r="G2835" s="139"/>
    </row>
    <row r="2836" spans="6:7">
      <c r="F2836" s="139"/>
      <c r="G2836" s="139"/>
    </row>
    <row r="2837" spans="6:7">
      <c r="F2837" s="139"/>
      <c r="G2837" s="139"/>
    </row>
    <row r="2838" spans="6:7">
      <c r="F2838" s="139"/>
      <c r="G2838" s="139"/>
    </row>
    <row r="2839" spans="6:7">
      <c r="F2839" s="139"/>
      <c r="G2839" s="139"/>
    </row>
    <row r="2840" spans="6:7">
      <c r="F2840" s="139"/>
      <c r="G2840" s="139"/>
    </row>
    <row r="2841" spans="6:7">
      <c r="F2841" s="139"/>
      <c r="G2841" s="139"/>
    </row>
    <row r="2842" spans="6:7">
      <c r="F2842" s="139"/>
      <c r="G2842" s="139"/>
    </row>
    <row r="2843" spans="6:7">
      <c r="F2843" s="139"/>
      <c r="G2843" s="139"/>
    </row>
    <row r="2844" spans="6:7">
      <c r="F2844" s="139"/>
      <c r="G2844" s="139"/>
    </row>
    <row r="2845" spans="6:7">
      <c r="F2845" s="139"/>
      <c r="G2845" s="139"/>
    </row>
    <row r="2846" spans="6:7">
      <c r="F2846" s="139"/>
      <c r="G2846" s="139"/>
    </row>
    <row r="2847" spans="6:7">
      <c r="F2847" s="139"/>
      <c r="G2847" s="139"/>
    </row>
    <row r="2848" spans="6:7">
      <c r="F2848" s="139"/>
      <c r="G2848" s="139"/>
    </row>
    <row r="2849" spans="6:7">
      <c r="F2849" s="139"/>
      <c r="G2849" s="139"/>
    </row>
    <row r="2850" spans="6:7">
      <c r="F2850" s="139"/>
      <c r="G2850" s="139"/>
    </row>
    <row r="2851" spans="6:7">
      <c r="F2851" s="139"/>
      <c r="G2851" s="139"/>
    </row>
    <row r="2852" spans="6:7">
      <c r="F2852" s="139"/>
      <c r="G2852" s="139"/>
    </row>
    <row r="2853" spans="6:7">
      <c r="F2853" s="139"/>
      <c r="G2853" s="139"/>
    </row>
    <row r="2854" spans="6:7">
      <c r="F2854" s="139"/>
      <c r="G2854" s="139"/>
    </row>
    <row r="2855" spans="6:7">
      <c r="F2855" s="139"/>
      <c r="G2855" s="139"/>
    </row>
    <row r="2856" spans="6:7">
      <c r="F2856" s="139"/>
      <c r="G2856" s="139"/>
    </row>
    <row r="2857" spans="6:7">
      <c r="F2857" s="139"/>
      <c r="G2857" s="139"/>
    </row>
    <row r="2858" spans="6:7">
      <c r="F2858" s="139"/>
      <c r="G2858" s="139"/>
    </row>
    <row r="2859" spans="6:7">
      <c r="F2859" s="139"/>
      <c r="G2859" s="139"/>
    </row>
    <row r="2860" spans="6:7">
      <c r="F2860" s="139"/>
      <c r="G2860" s="139"/>
    </row>
    <row r="2861" spans="6:7">
      <c r="F2861" s="139"/>
      <c r="G2861" s="139"/>
    </row>
    <row r="2862" spans="6:7">
      <c r="F2862" s="139"/>
      <c r="G2862" s="139"/>
    </row>
    <row r="2863" spans="6:7">
      <c r="F2863" s="139"/>
      <c r="G2863" s="139"/>
    </row>
    <row r="2864" spans="6:7">
      <c r="F2864" s="139"/>
      <c r="G2864" s="139"/>
    </row>
    <row r="2865" spans="6:7">
      <c r="F2865" s="139"/>
      <c r="G2865" s="139"/>
    </row>
    <row r="2866" spans="6:7">
      <c r="F2866" s="139"/>
      <c r="G2866" s="139"/>
    </row>
    <row r="2867" spans="6:7">
      <c r="F2867" s="139"/>
      <c r="G2867" s="139"/>
    </row>
    <row r="2868" spans="6:7">
      <c r="F2868" s="139"/>
      <c r="G2868" s="139"/>
    </row>
    <row r="2869" spans="6:7">
      <c r="F2869" s="139"/>
      <c r="G2869" s="139"/>
    </row>
    <row r="2870" spans="6:7">
      <c r="F2870" s="139"/>
      <c r="G2870" s="139"/>
    </row>
    <row r="2871" spans="6:7">
      <c r="F2871" s="139"/>
      <c r="G2871" s="139"/>
    </row>
    <row r="2872" spans="6:7">
      <c r="F2872" s="139"/>
      <c r="G2872" s="139"/>
    </row>
    <row r="2873" spans="6:7">
      <c r="F2873" s="139"/>
      <c r="G2873" s="139"/>
    </row>
    <row r="2874" spans="6:7">
      <c r="F2874" s="139"/>
      <c r="G2874" s="139"/>
    </row>
    <row r="2875" spans="6:7">
      <c r="F2875" s="139"/>
      <c r="G2875" s="139"/>
    </row>
    <row r="2876" spans="6:7">
      <c r="F2876" s="139"/>
      <c r="G2876" s="139"/>
    </row>
    <row r="2877" spans="6:7">
      <c r="F2877" s="139"/>
      <c r="G2877" s="139"/>
    </row>
    <row r="2878" spans="6:7">
      <c r="F2878" s="139"/>
      <c r="G2878" s="139"/>
    </row>
    <row r="2879" spans="6:7">
      <c r="F2879" s="139"/>
      <c r="G2879" s="139"/>
    </row>
    <row r="2880" spans="6:7">
      <c r="F2880" s="139"/>
      <c r="G2880" s="139"/>
    </row>
    <row r="2881" spans="6:7">
      <c r="F2881" s="139"/>
      <c r="G2881" s="139"/>
    </row>
    <row r="2882" spans="6:7">
      <c r="F2882" s="139"/>
      <c r="G2882" s="139"/>
    </row>
    <row r="2883" spans="6:7">
      <c r="F2883" s="139"/>
      <c r="G2883" s="139"/>
    </row>
    <row r="2884" spans="6:7">
      <c r="F2884" s="139"/>
      <c r="G2884" s="139"/>
    </row>
    <row r="2885" spans="6:7">
      <c r="F2885" s="139"/>
      <c r="G2885" s="139"/>
    </row>
    <row r="2886" spans="6:7">
      <c r="F2886" s="139"/>
      <c r="G2886" s="139"/>
    </row>
    <row r="2887" spans="6:7">
      <c r="F2887" s="139"/>
      <c r="G2887" s="139"/>
    </row>
    <row r="2888" spans="6:7">
      <c r="F2888" s="139"/>
      <c r="G2888" s="139"/>
    </row>
    <row r="2889" spans="6:7">
      <c r="F2889" s="139"/>
      <c r="G2889" s="139"/>
    </row>
    <row r="2890" spans="6:7">
      <c r="F2890" s="139"/>
      <c r="G2890" s="139"/>
    </row>
    <row r="2891" spans="6:7">
      <c r="F2891" s="139"/>
      <c r="G2891" s="139"/>
    </row>
    <row r="2892" spans="6:7">
      <c r="F2892" s="139"/>
      <c r="G2892" s="139"/>
    </row>
    <row r="2893" spans="6:7">
      <c r="F2893" s="139"/>
      <c r="G2893" s="139"/>
    </row>
    <row r="2894" spans="6:7">
      <c r="F2894" s="139"/>
      <c r="G2894" s="139"/>
    </row>
    <row r="2895" spans="6:7">
      <c r="F2895" s="139"/>
      <c r="G2895" s="139"/>
    </row>
    <row r="2896" spans="6:7">
      <c r="F2896" s="139"/>
      <c r="G2896" s="139"/>
    </row>
    <row r="2897" spans="6:7">
      <c r="F2897" s="139"/>
      <c r="G2897" s="139"/>
    </row>
    <row r="2898" spans="6:7">
      <c r="F2898" s="139"/>
      <c r="G2898" s="139"/>
    </row>
    <row r="2899" spans="6:7">
      <c r="F2899" s="139"/>
      <c r="G2899" s="139"/>
    </row>
    <row r="2900" spans="6:7">
      <c r="F2900" s="139"/>
      <c r="G2900" s="139"/>
    </row>
    <row r="2901" spans="6:7">
      <c r="F2901" s="139"/>
      <c r="G2901" s="139"/>
    </row>
    <row r="2902" spans="6:7">
      <c r="F2902" s="139"/>
      <c r="G2902" s="139"/>
    </row>
    <row r="2903" spans="6:7">
      <c r="F2903" s="139"/>
      <c r="G2903" s="139"/>
    </row>
    <row r="2904" spans="6:7">
      <c r="F2904" s="139"/>
      <c r="G2904" s="139"/>
    </row>
    <row r="2905" spans="6:7">
      <c r="F2905" s="139"/>
      <c r="G2905" s="139"/>
    </row>
    <row r="2906" spans="6:7">
      <c r="F2906" s="139"/>
      <c r="G2906" s="139"/>
    </row>
    <row r="2907" spans="6:7">
      <c r="F2907" s="139"/>
      <c r="G2907" s="139"/>
    </row>
    <row r="2908" spans="6:7">
      <c r="F2908" s="139"/>
      <c r="G2908" s="139"/>
    </row>
    <row r="2909" spans="6:7">
      <c r="F2909" s="139"/>
      <c r="G2909" s="139"/>
    </row>
    <row r="2910" spans="6:7">
      <c r="F2910" s="139"/>
      <c r="G2910" s="139"/>
    </row>
    <row r="2911" spans="6:7">
      <c r="F2911" s="139"/>
      <c r="G2911" s="139"/>
    </row>
    <row r="2912" spans="6:7">
      <c r="F2912" s="139"/>
      <c r="G2912" s="139"/>
    </row>
    <row r="2913" spans="6:7">
      <c r="F2913" s="139"/>
      <c r="G2913" s="139"/>
    </row>
    <row r="2914" spans="6:7">
      <c r="F2914" s="139"/>
      <c r="G2914" s="139"/>
    </row>
    <row r="2915" spans="6:7">
      <c r="F2915" s="139"/>
      <c r="G2915" s="139"/>
    </row>
    <row r="2916" spans="6:7">
      <c r="F2916" s="139"/>
      <c r="G2916" s="139"/>
    </row>
    <row r="2917" spans="6:7">
      <c r="F2917" s="139"/>
      <c r="G2917" s="139"/>
    </row>
    <row r="2918" spans="6:7">
      <c r="F2918" s="139"/>
      <c r="G2918" s="139"/>
    </row>
    <row r="2919" spans="6:7">
      <c r="F2919" s="139"/>
      <c r="G2919" s="139"/>
    </row>
    <row r="2920" spans="6:7">
      <c r="F2920" s="139"/>
      <c r="G2920" s="139"/>
    </row>
    <row r="2921" spans="6:7">
      <c r="F2921" s="139"/>
      <c r="G2921" s="139"/>
    </row>
    <row r="2922" spans="6:7">
      <c r="F2922" s="139"/>
      <c r="G2922" s="139"/>
    </row>
    <row r="2923" spans="6:7">
      <c r="F2923" s="139"/>
      <c r="G2923" s="139"/>
    </row>
    <row r="2924" spans="6:7">
      <c r="F2924" s="139"/>
      <c r="G2924" s="139"/>
    </row>
    <row r="2925" spans="6:7">
      <c r="F2925" s="139"/>
      <c r="G2925" s="139"/>
    </row>
    <row r="2926" spans="6:7">
      <c r="F2926" s="139"/>
      <c r="G2926" s="139"/>
    </row>
    <row r="2927" spans="6:7">
      <c r="F2927" s="139"/>
      <c r="G2927" s="139"/>
    </row>
    <row r="2928" spans="6:7">
      <c r="F2928" s="139"/>
      <c r="G2928" s="139"/>
    </row>
    <row r="2929" spans="6:7">
      <c r="F2929" s="139"/>
      <c r="G2929" s="139"/>
    </row>
    <row r="2930" spans="6:7">
      <c r="F2930" s="139"/>
      <c r="G2930" s="139"/>
    </row>
    <row r="2931" spans="6:7">
      <c r="F2931" s="139"/>
      <c r="G2931" s="139"/>
    </row>
    <row r="2932" spans="6:7">
      <c r="F2932" s="139"/>
      <c r="G2932" s="139"/>
    </row>
    <row r="2933" spans="6:7">
      <c r="F2933" s="139"/>
      <c r="G2933" s="139"/>
    </row>
    <row r="2934" spans="6:7">
      <c r="F2934" s="139"/>
      <c r="G2934" s="139"/>
    </row>
    <row r="2935" spans="6:7">
      <c r="F2935" s="139"/>
      <c r="G2935" s="139"/>
    </row>
    <row r="2936" spans="6:7">
      <c r="F2936" s="139"/>
      <c r="G2936" s="139"/>
    </row>
    <row r="2937" spans="6:7">
      <c r="F2937" s="139"/>
      <c r="G2937" s="139"/>
    </row>
    <row r="2938" spans="6:7">
      <c r="F2938" s="139"/>
      <c r="G2938" s="139"/>
    </row>
    <row r="2939" spans="6:7">
      <c r="F2939" s="139"/>
      <c r="G2939" s="139"/>
    </row>
    <row r="2940" spans="6:7">
      <c r="F2940" s="139"/>
      <c r="G2940" s="139"/>
    </row>
    <row r="2941" spans="6:7">
      <c r="F2941" s="139"/>
      <c r="G2941" s="139"/>
    </row>
    <row r="2942" spans="6:7">
      <c r="F2942" s="139"/>
      <c r="G2942" s="139"/>
    </row>
    <row r="2943" spans="6:7">
      <c r="F2943" s="139"/>
      <c r="G2943" s="139"/>
    </row>
    <row r="2944" spans="6:7">
      <c r="F2944" s="139"/>
      <c r="G2944" s="139"/>
    </row>
    <row r="2945" spans="6:7">
      <c r="F2945" s="139"/>
      <c r="G2945" s="139"/>
    </row>
    <row r="2946" spans="6:7">
      <c r="F2946" s="139"/>
      <c r="G2946" s="139"/>
    </row>
    <row r="2947" spans="6:7">
      <c r="F2947" s="139"/>
      <c r="G2947" s="139"/>
    </row>
    <row r="2948" spans="6:7">
      <c r="F2948" s="139"/>
      <c r="G2948" s="139"/>
    </row>
    <row r="2949" spans="6:7">
      <c r="F2949" s="139"/>
      <c r="G2949" s="139"/>
    </row>
    <row r="2950" spans="6:7">
      <c r="F2950" s="139"/>
      <c r="G2950" s="139"/>
    </row>
    <row r="2951" spans="6:7">
      <c r="F2951" s="139"/>
      <c r="G2951" s="139"/>
    </row>
    <row r="2952" spans="6:7">
      <c r="F2952" s="139"/>
      <c r="G2952" s="139"/>
    </row>
    <row r="2953" spans="6:7">
      <c r="F2953" s="139"/>
      <c r="G2953" s="139"/>
    </row>
    <row r="2954" spans="6:7">
      <c r="F2954" s="139"/>
      <c r="G2954" s="139"/>
    </row>
    <row r="2955" spans="6:7">
      <c r="F2955" s="139"/>
      <c r="G2955" s="139"/>
    </row>
    <row r="2956" spans="6:7">
      <c r="F2956" s="139"/>
      <c r="G2956" s="139"/>
    </row>
    <row r="2957" spans="6:7">
      <c r="F2957" s="139"/>
      <c r="G2957" s="139"/>
    </row>
    <row r="2958" spans="6:7">
      <c r="F2958" s="139"/>
      <c r="G2958" s="139"/>
    </row>
    <row r="2959" spans="6:7">
      <c r="F2959" s="139"/>
      <c r="G2959" s="139"/>
    </row>
    <row r="2960" spans="6:7">
      <c r="F2960" s="139"/>
      <c r="G2960" s="139"/>
    </row>
    <row r="2961" spans="6:7">
      <c r="F2961" s="139"/>
      <c r="G2961" s="139"/>
    </row>
    <row r="2962" spans="6:7">
      <c r="F2962" s="139"/>
      <c r="G2962" s="139"/>
    </row>
    <row r="2963" spans="6:7">
      <c r="F2963" s="139"/>
      <c r="G2963" s="139"/>
    </row>
    <row r="2964" spans="6:7">
      <c r="F2964" s="139"/>
      <c r="G2964" s="139"/>
    </row>
    <row r="2965" spans="6:7">
      <c r="F2965" s="139"/>
      <c r="G2965" s="139"/>
    </row>
    <row r="2966" spans="6:7">
      <c r="F2966" s="139"/>
      <c r="G2966" s="139"/>
    </row>
    <row r="2967" spans="6:7">
      <c r="F2967" s="139"/>
      <c r="G2967" s="139"/>
    </row>
    <row r="2968" spans="6:7">
      <c r="F2968" s="139"/>
      <c r="G2968" s="139"/>
    </row>
    <row r="2969" spans="6:7">
      <c r="F2969" s="139"/>
      <c r="G2969" s="139"/>
    </row>
    <row r="2970" spans="6:7">
      <c r="F2970" s="139"/>
      <c r="G2970" s="139"/>
    </row>
    <row r="2971" spans="6:7">
      <c r="F2971" s="139"/>
      <c r="G2971" s="139"/>
    </row>
    <row r="2972" spans="6:7">
      <c r="F2972" s="139"/>
      <c r="G2972" s="139"/>
    </row>
    <row r="2973" spans="6:7">
      <c r="F2973" s="139"/>
      <c r="G2973" s="139"/>
    </row>
    <row r="2974" spans="6:7">
      <c r="F2974" s="139"/>
      <c r="G2974" s="139"/>
    </row>
    <row r="2975" spans="6:7">
      <c r="F2975" s="139"/>
      <c r="G2975" s="139"/>
    </row>
    <row r="2976" spans="6:7">
      <c r="F2976" s="139"/>
      <c r="G2976" s="139"/>
    </row>
    <row r="2977" spans="6:7">
      <c r="F2977" s="139"/>
      <c r="G2977" s="139"/>
    </row>
    <row r="2978" spans="6:7">
      <c r="F2978" s="139"/>
      <c r="G2978" s="139"/>
    </row>
    <row r="2979" spans="6:7">
      <c r="F2979" s="139"/>
      <c r="G2979" s="139"/>
    </row>
    <row r="2980" spans="6:7">
      <c r="F2980" s="139"/>
      <c r="G2980" s="139"/>
    </row>
    <row r="2981" spans="6:7">
      <c r="F2981" s="139"/>
      <c r="G2981" s="139"/>
    </row>
    <row r="2982" spans="6:7">
      <c r="F2982" s="139"/>
      <c r="G2982" s="139"/>
    </row>
    <row r="2983" spans="6:7">
      <c r="F2983" s="139"/>
      <c r="G2983" s="139"/>
    </row>
    <row r="2984" spans="6:7">
      <c r="F2984" s="139"/>
      <c r="G2984" s="139"/>
    </row>
    <row r="2985" spans="6:7">
      <c r="F2985" s="139"/>
      <c r="G2985" s="139"/>
    </row>
    <row r="2986" spans="6:7">
      <c r="F2986" s="139"/>
      <c r="G2986" s="139"/>
    </row>
    <row r="2987" spans="6:7">
      <c r="F2987" s="139"/>
      <c r="G2987" s="139"/>
    </row>
    <row r="2988" spans="6:7">
      <c r="F2988" s="139"/>
      <c r="G2988" s="139"/>
    </row>
    <row r="2989" spans="6:7">
      <c r="F2989" s="139"/>
      <c r="G2989" s="139"/>
    </row>
    <row r="2990" spans="6:7">
      <c r="F2990" s="139"/>
      <c r="G2990" s="139"/>
    </row>
    <row r="2991" spans="6:7">
      <c r="F2991" s="139"/>
      <c r="G2991" s="139"/>
    </row>
    <row r="2992" spans="6:7">
      <c r="F2992" s="139"/>
      <c r="G2992" s="139"/>
    </row>
    <row r="2993" spans="6:7">
      <c r="F2993" s="139"/>
      <c r="G2993" s="139"/>
    </row>
    <row r="2994" spans="6:7">
      <c r="F2994" s="139"/>
      <c r="G2994" s="139"/>
    </row>
    <row r="2995" spans="6:7">
      <c r="F2995" s="139"/>
      <c r="G2995" s="139"/>
    </row>
    <row r="2996" spans="6:7">
      <c r="F2996" s="139"/>
      <c r="G2996" s="139"/>
    </row>
    <row r="2997" spans="6:7">
      <c r="F2997" s="139"/>
      <c r="G2997" s="139"/>
    </row>
    <row r="2998" spans="6:7">
      <c r="F2998" s="139"/>
      <c r="G2998" s="139"/>
    </row>
    <row r="2999" spans="6:7">
      <c r="F2999" s="139"/>
      <c r="G2999" s="139"/>
    </row>
    <row r="3000" spans="6:7">
      <c r="F3000" s="139"/>
      <c r="G3000" s="139"/>
    </row>
    <row r="3001" spans="6:7">
      <c r="F3001" s="139"/>
      <c r="G3001" s="139"/>
    </row>
    <row r="3002" spans="6:7">
      <c r="F3002" s="139"/>
      <c r="G3002" s="139"/>
    </row>
    <row r="3003" spans="6:7">
      <c r="F3003" s="139"/>
      <c r="G3003" s="139"/>
    </row>
    <row r="3004" spans="6:7">
      <c r="F3004" s="139"/>
      <c r="G3004" s="139"/>
    </row>
    <row r="3005" spans="6:7">
      <c r="F3005" s="139"/>
      <c r="G3005" s="139"/>
    </row>
    <row r="3006" spans="6:7">
      <c r="F3006" s="139"/>
      <c r="G3006" s="139"/>
    </row>
    <row r="3007" spans="6:7">
      <c r="F3007" s="139"/>
      <c r="G3007" s="139"/>
    </row>
    <row r="3008" spans="6:7">
      <c r="F3008" s="139"/>
      <c r="G3008" s="139"/>
    </row>
    <row r="3009" spans="6:7">
      <c r="F3009" s="139"/>
      <c r="G3009" s="139"/>
    </row>
    <row r="3010" spans="6:7">
      <c r="F3010" s="139"/>
      <c r="G3010" s="139"/>
    </row>
    <row r="3011" spans="6:7">
      <c r="F3011" s="139"/>
      <c r="G3011" s="139"/>
    </row>
    <row r="3012" spans="6:7">
      <c r="F3012" s="139"/>
      <c r="G3012" s="139"/>
    </row>
    <row r="3013" spans="6:7">
      <c r="F3013" s="139"/>
      <c r="G3013" s="139"/>
    </row>
    <row r="3014" spans="6:7">
      <c r="F3014" s="139"/>
      <c r="G3014" s="139"/>
    </row>
    <row r="3015" spans="6:7">
      <c r="F3015" s="139"/>
      <c r="G3015" s="139"/>
    </row>
    <row r="3016" spans="6:7">
      <c r="F3016" s="139"/>
      <c r="G3016" s="139"/>
    </row>
    <row r="3017" spans="6:7">
      <c r="F3017" s="139"/>
      <c r="G3017" s="139"/>
    </row>
    <row r="3018" spans="6:7">
      <c r="F3018" s="139"/>
      <c r="G3018" s="139"/>
    </row>
    <row r="3019" spans="6:7">
      <c r="F3019" s="139"/>
      <c r="G3019" s="139"/>
    </row>
    <row r="3020" spans="6:7">
      <c r="F3020" s="139"/>
      <c r="G3020" s="139"/>
    </row>
    <row r="3021" spans="6:7">
      <c r="F3021" s="139"/>
      <c r="G3021" s="139"/>
    </row>
    <row r="3022" spans="6:7">
      <c r="F3022" s="139"/>
      <c r="G3022" s="139"/>
    </row>
    <row r="3023" spans="6:7">
      <c r="F3023" s="139"/>
      <c r="G3023" s="139"/>
    </row>
    <row r="3024" spans="6:7">
      <c r="F3024" s="139"/>
      <c r="G3024" s="139"/>
    </row>
    <row r="3025" spans="6:7">
      <c r="F3025" s="139"/>
      <c r="G3025" s="139"/>
    </row>
    <row r="3026" spans="6:7">
      <c r="F3026" s="139"/>
      <c r="G3026" s="139"/>
    </row>
    <row r="3027" spans="6:7">
      <c r="F3027" s="139"/>
      <c r="G3027" s="139"/>
    </row>
    <row r="3028" spans="6:7">
      <c r="F3028" s="139"/>
      <c r="G3028" s="139"/>
    </row>
    <row r="3029" spans="6:7">
      <c r="F3029" s="139"/>
      <c r="G3029" s="139"/>
    </row>
    <row r="3030" spans="6:7">
      <c r="F3030" s="139"/>
      <c r="G3030" s="139"/>
    </row>
    <row r="3031" spans="6:7">
      <c r="F3031" s="139"/>
      <c r="G3031" s="139"/>
    </row>
    <row r="3032" spans="6:7">
      <c r="F3032" s="139"/>
      <c r="G3032" s="139"/>
    </row>
    <row r="3033" spans="6:7">
      <c r="F3033" s="139"/>
      <c r="G3033" s="139"/>
    </row>
    <row r="3034" spans="6:7">
      <c r="F3034" s="139"/>
      <c r="G3034" s="139"/>
    </row>
    <row r="3035" spans="6:7">
      <c r="F3035" s="139"/>
      <c r="G3035" s="139"/>
    </row>
    <row r="3036" spans="6:7">
      <c r="F3036" s="139"/>
      <c r="G3036" s="139"/>
    </row>
    <row r="3037" spans="6:7">
      <c r="F3037" s="139"/>
      <c r="G3037" s="139"/>
    </row>
    <row r="3038" spans="6:7">
      <c r="F3038" s="139"/>
      <c r="G3038" s="139"/>
    </row>
    <row r="3039" spans="6:7">
      <c r="F3039" s="139"/>
      <c r="G3039" s="139"/>
    </row>
    <row r="3040" spans="6:7">
      <c r="F3040" s="139"/>
      <c r="G3040" s="139"/>
    </row>
    <row r="3041" spans="6:7">
      <c r="F3041" s="139"/>
      <c r="G3041" s="139"/>
    </row>
    <row r="3042" spans="6:7">
      <c r="F3042" s="139"/>
      <c r="G3042" s="139"/>
    </row>
    <row r="3043" spans="6:7">
      <c r="F3043" s="139"/>
      <c r="G3043" s="139"/>
    </row>
    <row r="3044" spans="6:7">
      <c r="F3044" s="139"/>
      <c r="G3044" s="139"/>
    </row>
    <row r="3045" spans="6:7">
      <c r="F3045" s="139"/>
      <c r="G3045" s="139"/>
    </row>
    <row r="3046" spans="6:7">
      <c r="F3046" s="139"/>
      <c r="G3046" s="139"/>
    </row>
    <row r="3047" spans="6:7">
      <c r="F3047" s="139"/>
      <c r="G3047" s="139"/>
    </row>
    <row r="3048" spans="6:7">
      <c r="F3048" s="139"/>
      <c r="G3048" s="139"/>
    </row>
    <row r="3049" spans="6:7">
      <c r="F3049" s="139"/>
      <c r="G3049" s="139"/>
    </row>
    <row r="3050" spans="6:7">
      <c r="F3050" s="139"/>
      <c r="G3050" s="139"/>
    </row>
    <row r="3051" spans="6:7">
      <c r="F3051" s="139"/>
      <c r="G3051" s="139"/>
    </row>
    <row r="3052" spans="6:7">
      <c r="F3052" s="139"/>
      <c r="G3052" s="139"/>
    </row>
    <row r="3053" spans="6:7">
      <c r="F3053" s="139"/>
      <c r="G3053" s="139"/>
    </row>
    <row r="3054" spans="6:7">
      <c r="F3054" s="139"/>
      <c r="G3054" s="139"/>
    </row>
    <row r="3055" spans="6:7">
      <c r="F3055" s="139"/>
      <c r="G3055" s="139"/>
    </row>
    <row r="3056" spans="6:7">
      <c r="F3056" s="139"/>
      <c r="G3056" s="139"/>
    </row>
    <row r="3057" spans="6:7">
      <c r="F3057" s="139"/>
      <c r="G3057" s="139"/>
    </row>
    <row r="3058" spans="6:7">
      <c r="F3058" s="139"/>
      <c r="G3058" s="139"/>
    </row>
    <row r="3059" spans="6:7">
      <c r="F3059" s="139"/>
      <c r="G3059" s="139"/>
    </row>
    <row r="3060" spans="6:7">
      <c r="F3060" s="139"/>
      <c r="G3060" s="139"/>
    </row>
    <row r="3061" spans="6:7">
      <c r="F3061" s="139"/>
      <c r="G3061" s="139"/>
    </row>
    <row r="3062" spans="6:7">
      <c r="F3062" s="139"/>
      <c r="G3062" s="139"/>
    </row>
    <row r="3063" spans="6:7">
      <c r="F3063" s="139"/>
      <c r="G3063" s="139"/>
    </row>
    <row r="3064" spans="6:7">
      <c r="F3064" s="139"/>
      <c r="G3064" s="139"/>
    </row>
    <row r="3065" spans="6:7">
      <c r="F3065" s="139"/>
      <c r="G3065" s="139"/>
    </row>
    <row r="3066" spans="6:7">
      <c r="F3066" s="139"/>
      <c r="G3066" s="139"/>
    </row>
    <row r="3067" spans="6:7">
      <c r="F3067" s="139"/>
      <c r="G3067" s="139"/>
    </row>
    <row r="3068" spans="6:7">
      <c r="F3068" s="139"/>
      <c r="G3068" s="139"/>
    </row>
    <row r="3069" spans="6:7">
      <c r="F3069" s="139"/>
      <c r="G3069" s="139"/>
    </row>
    <row r="3070" spans="6:7">
      <c r="F3070" s="139"/>
      <c r="G3070" s="139"/>
    </row>
    <row r="3071" spans="6:7">
      <c r="F3071" s="139"/>
      <c r="G3071" s="139"/>
    </row>
    <row r="3072" spans="6:7">
      <c r="F3072" s="139"/>
      <c r="G3072" s="139"/>
    </row>
    <row r="3073" spans="6:7">
      <c r="F3073" s="139"/>
      <c r="G3073" s="139"/>
    </row>
    <row r="3074" spans="6:7">
      <c r="F3074" s="139"/>
      <c r="G3074" s="139"/>
    </row>
    <row r="3075" spans="6:7">
      <c r="F3075" s="139"/>
      <c r="G3075" s="139"/>
    </row>
    <row r="3076" spans="6:7">
      <c r="F3076" s="139"/>
      <c r="G3076" s="139"/>
    </row>
    <row r="3077" spans="6:7">
      <c r="F3077" s="139"/>
      <c r="G3077" s="139"/>
    </row>
    <row r="3078" spans="6:7">
      <c r="F3078" s="139"/>
      <c r="G3078" s="139"/>
    </row>
    <row r="3079" spans="6:7">
      <c r="F3079" s="139"/>
      <c r="G3079" s="139"/>
    </row>
    <row r="3080" spans="6:7">
      <c r="F3080" s="139"/>
      <c r="G3080" s="139"/>
    </row>
    <row r="3081" spans="6:7">
      <c r="F3081" s="139"/>
      <c r="G3081" s="139"/>
    </row>
    <row r="3082" spans="6:7">
      <c r="F3082" s="139"/>
      <c r="G3082" s="139"/>
    </row>
    <row r="3083" spans="6:7">
      <c r="F3083" s="139"/>
      <c r="G3083" s="139"/>
    </row>
    <row r="3084" spans="6:7">
      <c r="F3084" s="139"/>
      <c r="G3084" s="139"/>
    </row>
    <row r="3085" spans="6:7">
      <c r="F3085" s="139"/>
      <c r="G3085" s="139"/>
    </row>
    <row r="3086" spans="6:7">
      <c r="F3086" s="139"/>
      <c r="G3086" s="139"/>
    </row>
    <row r="3087" spans="6:7">
      <c r="F3087" s="139"/>
      <c r="G3087" s="139"/>
    </row>
    <row r="3088" spans="6:7">
      <c r="F3088" s="139"/>
      <c r="G3088" s="139"/>
    </row>
    <row r="3089" spans="6:7">
      <c r="F3089" s="139"/>
      <c r="G3089" s="139"/>
    </row>
    <row r="3090" spans="6:7">
      <c r="F3090" s="139"/>
      <c r="G3090" s="139"/>
    </row>
    <row r="3091" spans="6:7">
      <c r="F3091" s="139"/>
      <c r="G3091" s="139"/>
    </row>
    <row r="3092" spans="6:7">
      <c r="F3092" s="139"/>
      <c r="G3092" s="139"/>
    </row>
    <row r="3093" spans="6:7">
      <c r="F3093" s="139"/>
      <c r="G3093" s="139"/>
    </row>
    <row r="3094" spans="6:7">
      <c r="F3094" s="139"/>
      <c r="G3094" s="139"/>
    </row>
    <row r="3095" spans="6:7">
      <c r="F3095" s="139"/>
      <c r="G3095" s="139"/>
    </row>
    <row r="3096" spans="6:7">
      <c r="F3096" s="139"/>
      <c r="G3096" s="139"/>
    </row>
    <row r="3097" spans="6:7">
      <c r="F3097" s="139"/>
      <c r="G3097" s="139"/>
    </row>
    <row r="3098" spans="6:7">
      <c r="F3098" s="139"/>
      <c r="G3098" s="139"/>
    </row>
    <row r="3099" spans="6:7">
      <c r="F3099" s="139"/>
      <c r="G3099" s="139"/>
    </row>
    <row r="3100" spans="6:7">
      <c r="F3100" s="139"/>
      <c r="G3100" s="139"/>
    </row>
    <row r="3101" spans="6:7">
      <c r="F3101" s="139"/>
      <c r="G3101" s="139"/>
    </row>
    <row r="3102" spans="6:7">
      <c r="F3102" s="139"/>
      <c r="G3102" s="139"/>
    </row>
    <row r="3103" spans="6:7">
      <c r="F3103" s="139"/>
      <c r="G3103" s="139"/>
    </row>
    <row r="3104" spans="6:7">
      <c r="F3104" s="139"/>
      <c r="G3104" s="139"/>
    </row>
    <row r="3105" spans="6:7">
      <c r="F3105" s="139"/>
      <c r="G3105" s="139"/>
    </row>
    <row r="3106" spans="6:7">
      <c r="F3106" s="139"/>
      <c r="G3106" s="139"/>
    </row>
    <row r="3107" spans="6:7">
      <c r="F3107" s="139"/>
      <c r="G3107" s="139"/>
    </row>
    <row r="3108" spans="6:7">
      <c r="F3108" s="139"/>
      <c r="G3108" s="139"/>
    </row>
    <row r="3109" spans="6:7">
      <c r="F3109" s="139"/>
      <c r="G3109" s="139"/>
    </row>
    <row r="3110" spans="6:7">
      <c r="F3110" s="139"/>
      <c r="G3110" s="139"/>
    </row>
    <row r="3111" spans="6:7">
      <c r="F3111" s="139"/>
      <c r="G3111" s="139"/>
    </row>
    <row r="3112" spans="6:7">
      <c r="F3112" s="139"/>
      <c r="G3112" s="139"/>
    </row>
    <row r="3113" spans="6:7">
      <c r="F3113" s="139"/>
      <c r="G3113" s="139"/>
    </row>
    <row r="3114" spans="6:7">
      <c r="F3114" s="139"/>
      <c r="G3114" s="139"/>
    </row>
    <row r="3115" spans="6:7">
      <c r="F3115" s="139"/>
      <c r="G3115" s="139"/>
    </row>
    <row r="3116" spans="6:7">
      <c r="F3116" s="139"/>
      <c r="G3116" s="139"/>
    </row>
    <row r="3117" spans="6:7">
      <c r="F3117" s="139"/>
      <c r="G3117" s="139"/>
    </row>
    <row r="3118" spans="6:7">
      <c r="F3118" s="139"/>
      <c r="G3118" s="139"/>
    </row>
    <row r="3119" spans="6:7">
      <c r="F3119" s="139"/>
      <c r="G3119" s="139"/>
    </row>
    <row r="3120" spans="6:7">
      <c r="F3120" s="139"/>
      <c r="G3120" s="139"/>
    </row>
    <row r="3121" spans="6:7">
      <c r="F3121" s="139"/>
      <c r="G3121" s="139"/>
    </row>
    <row r="3122" spans="6:7">
      <c r="F3122" s="139"/>
      <c r="G3122" s="139"/>
    </row>
    <row r="3123" spans="6:7">
      <c r="F3123" s="139"/>
      <c r="G3123" s="139"/>
    </row>
    <row r="3124" spans="6:7">
      <c r="F3124" s="139"/>
      <c r="G3124" s="139"/>
    </row>
    <row r="3125" spans="6:7">
      <c r="F3125" s="139"/>
      <c r="G3125" s="139"/>
    </row>
    <row r="3126" spans="6:7">
      <c r="F3126" s="139"/>
      <c r="G3126" s="139"/>
    </row>
    <row r="3127" spans="6:7">
      <c r="F3127" s="139"/>
      <c r="G3127" s="139"/>
    </row>
    <row r="3128" spans="6:7">
      <c r="F3128" s="139"/>
      <c r="G3128" s="139"/>
    </row>
    <row r="3129" spans="6:7">
      <c r="F3129" s="139"/>
      <c r="G3129" s="139"/>
    </row>
    <row r="3130" spans="6:7">
      <c r="F3130" s="139"/>
      <c r="G3130" s="139"/>
    </row>
    <row r="3131" spans="6:7">
      <c r="F3131" s="139"/>
      <c r="G3131" s="139"/>
    </row>
    <row r="3132" spans="6:7">
      <c r="F3132" s="139"/>
      <c r="G3132" s="139"/>
    </row>
    <row r="3133" spans="6:7">
      <c r="F3133" s="139"/>
      <c r="G3133" s="139"/>
    </row>
    <row r="3134" spans="6:7">
      <c r="F3134" s="139"/>
      <c r="G3134" s="139"/>
    </row>
    <row r="3135" spans="6:7">
      <c r="F3135" s="139"/>
      <c r="G3135" s="139"/>
    </row>
    <row r="3136" spans="6:7">
      <c r="F3136" s="139"/>
      <c r="G3136" s="139"/>
    </row>
    <row r="3137" spans="6:7">
      <c r="F3137" s="139"/>
      <c r="G3137" s="139"/>
    </row>
    <row r="3138" spans="6:7">
      <c r="F3138" s="139"/>
      <c r="G3138" s="139"/>
    </row>
    <row r="3139" spans="6:7">
      <c r="F3139" s="139"/>
      <c r="G3139" s="139"/>
    </row>
    <row r="3140" spans="6:7">
      <c r="F3140" s="139"/>
      <c r="G3140" s="139"/>
    </row>
    <row r="3141" spans="6:7">
      <c r="F3141" s="139"/>
      <c r="G3141" s="139"/>
    </row>
    <row r="3142" spans="6:7">
      <c r="F3142" s="139"/>
      <c r="G3142" s="139"/>
    </row>
    <row r="3143" spans="6:7">
      <c r="F3143" s="139"/>
      <c r="G3143" s="139"/>
    </row>
    <row r="3144" spans="6:7">
      <c r="F3144" s="139"/>
      <c r="G3144" s="139"/>
    </row>
    <row r="3145" spans="6:7">
      <c r="F3145" s="139"/>
      <c r="G3145" s="139"/>
    </row>
    <row r="3146" spans="6:7">
      <c r="F3146" s="139"/>
      <c r="G3146" s="139"/>
    </row>
    <row r="3147" spans="6:7">
      <c r="F3147" s="139"/>
      <c r="G3147" s="139"/>
    </row>
    <row r="3148" spans="6:7">
      <c r="F3148" s="139"/>
      <c r="G3148" s="139"/>
    </row>
    <row r="3149" spans="6:7">
      <c r="F3149" s="139"/>
      <c r="G3149" s="139"/>
    </row>
    <row r="3150" spans="6:7">
      <c r="F3150" s="139"/>
      <c r="G3150" s="139"/>
    </row>
    <row r="3151" spans="6:7">
      <c r="F3151" s="139"/>
      <c r="G3151" s="139"/>
    </row>
    <row r="3152" spans="6:7">
      <c r="F3152" s="139"/>
      <c r="G3152" s="139"/>
    </row>
    <row r="3153" spans="6:7">
      <c r="F3153" s="139"/>
      <c r="G3153" s="139"/>
    </row>
    <row r="3154" spans="6:7">
      <c r="F3154" s="139"/>
      <c r="G3154" s="139"/>
    </row>
    <row r="3155" spans="6:7">
      <c r="F3155" s="139"/>
      <c r="G3155" s="139"/>
    </row>
    <row r="3156" spans="6:7">
      <c r="F3156" s="139"/>
      <c r="G3156" s="139"/>
    </row>
    <row r="3157" spans="6:7">
      <c r="F3157" s="139"/>
      <c r="G3157" s="139"/>
    </row>
    <row r="3158" spans="6:7">
      <c r="F3158" s="139"/>
      <c r="G3158" s="139"/>
    </row>
    <row r="3159" spans="6:7">
      <c r="F3159" s="139"/>
      <c r="G3159" s="139"/>
    </row>
    <row r="3160" spans="6:7">
      <c r="F3160" s="139"/>
      <c r="G3160" s="139"/>
    </row>
    <row r="3161" spans="6:7">
      <c r="F3161" s="139"/>
      <c r="G3161" s="139"/>
    </row>
    <row r="3162" spans="6:7">
      <c r="F3162" s="139"/>
      <c r="G3162" s="139"/>
    </row>
    <row r="3163" spans="6:7">
      <c r="F3163" s="139"/>
      <c r="G3163" s="139"/>
    </row>
    <row r="3164" spans="6:7">
      <c r="F3164" s="139"/>
      <c r="G3164" s="139"/>
    </row>
    <row r="3165" spans="6:7">
      <c r="F3165" s="139"/>
      <c r="G3165" s="139"/>
    </row>
    <row r="3166" spans="6:7">
      <c r="F3166" s="139"/>
      <c r="G3166" s="139"/>
    </row>
    <row r="3167" spans="6:7">
      <c r="F3167" s="139"/>
      <c r="G3167" s="139"/>
    </row>
    <row r="3168" spans="6:7">
      <c r="F3168" s="139"/>
      <c r="G3168" s="139"/>
    </row>
    <row r="3169" spans="6:7">
      <c r="F3169" s="139"/>
      <c r="G3169" s="139"/>
    </row>
    <row r="3170" spans="6:7">
      <c r="F3170" s="139"/>
      <c r="G3170" s="139"/>
    </row>
    <row r="3171" spans="6:7">
      <c r="F3171" s="139"/>
      <c r="G3171" s="139"/>
    </row>
    <row r="3172" spans="6:7">
      <c r="F3172" s="139"/>
      <c r="G3172" s="139"/>
    </row>
    <row r="3173" spans="6:7">
      <c r="F3173" s="139"/>
      <c r="G3173" s="139"/>
    </row>
    <row r="3174" spans="6:7">
      <c r="F3174" s="139"/>
      <c r="G3174" s="139"/>
    </row>
    <row r="3175" spans="6:7">
      <c r="F3175" s="139"/>
      <c r="G3175" s="139"/>
    </row>
    <row r="3176" spans="6:7">
      <c r="F3176" s="139"/>
      <c r="G3176" s="139"/>
    </row>
    <row r="3177" spans="6:7">
      <c r="F3177" s="139"/>
      <c r="G3177" s="139"/>
    </row>
    <row r="3178" spans="6:7">
      <c r="F3178" s="139"/>
      <c r="G3178" s="139"/>
    </row>
    <row r="3179" spans="6:7">
      <c r="F3179" s="139"/>
      <c r="G3179" s="139"/>
    </row>
    <row r="3180" spans="6:7">
      <c r="F3180" s="139"/>
      <c r="G3180" s="139"/>
    </row>
    <row r="3181" spans="6:7">
      <c r="F3181" s="139"/>
      <c r="G3181" s="139"/>
    </row>
    <row r="3182" spans="6:7">
      <c r="F3182" s="139"/>
      <c r="G3182" s="139"/>
    </row>
    <row r="3183" spans="6:7">
      <c r="F3183" s="139"/>
      <c r="G3183" s="139"/>
    </row>
    <row r="3184" spans="6:7">
      <c r="F3184" s="139"/>
      <c r="G3184" s="139"/>
    </row>
    <row r="3185" spans="6:7">
      <c r="F3185" s="139"/>
      <c r="G3185" s="139"/>
    </row>
    <row r="3186" spans="6:7">
      <c r="F3186" s="139"/>
      <c r="G3186" s="139"/>
    </row>
    <row r="3187" spans="6:7">
      <c r="F3187" s="139"/>
      <c r="G3187" s="139"/>
    </row>
    <row r="3188" spans="6:7">
      <c r="F3188" s="139"/>
      <c r="G3188" s="139"/>
    </row>
    <row r="3189" spans="6:7">
      <c r="F3189" s="139"/>
      <c r="G3189" s="139"/>
    </row>
    <row r="3190" spans="6:7">
      <c r="F3190" s="139"/>
      <c r="G3190" s="139"/>
    </row>
    <row r="3191" spans="6:7">
      <c r="F3191" s="139"/>
      <c r="G3191" s="139"/>
    </row>
    <row r="3192" spans="6:7">
      <c r="F3192" s="139"/>
      <c r="G3192" s="139"/>
    </row>
    <row r="3193" spans="6:7">
      <c r="F3193" s="139"/>
      <c r="G3193" s="139"/>
    </row>
    <row r="3194" spans="6:7">
      <c r="F3194" s="139"/>
      <c r="G3194" s="139"/>
    </row>
    <row r="3195" spans="6:7">
      <c r="F3195" s="139"/>
      <c r="G3195" s="139"/>
    </row>
    <row r="3196" spans="6:7">
      <c r="F3196" s="139"/>
      <c r="G3196" s="139"/>
    </row>
    <row r="3197" spans="6:7">
      <c r="F3197" s="139"/>
      <c r="G3197" s="139"/>
    </row>
    <row r="3198" spans="6:7">
      <c r="F3198" s="139"/>
      <c r="G3198" s="139"/>
    </row>
    <row r="3199" spans="6:7">
      <c r="F3199" s="139"/>
      <c r="G3199" s="139"/>
    </row>
    <row r="3200" spans="6:7">
      <c r="F3200" s="139"/>
      <c r="G3200" s="139"/>
    </row>
    <row r="3201" spans="6:7">
      <c r="F3201" s="139"/>
      <c r="G3201" s="139"/>
    </row>
    <row r="3202" spans="6:7">
      <c r="F3202" s="139"/>
      <c r="G3202" s="139"/>
    </row>
    <row r="3203" spans="6:7">
      <c r="F3203" s="139"/>
      <c r="G3203" s="139"/>
    </row>
    <row r="3204" spans="6:7">
      <c r="F3204" s="139"/>
      <c r="G3204" s="139"/>
    </row>
    <row r="3205" spans="6:7">
      <c r="F3205" s="139"/>
      <c r="G3205" s="139"/>
    </row>
    <row r="3206" spans="6:7">
      <c r="F3206" s="139"/>
      <c r="G3206" s="139"/>
    </row>
    <row r="3207" spans="6:7">
      <c r="F3207" s="139"/>
      <c r="G3207" s="139"/>
    </row>
    <row r="3208" spans="6:7">
      <c r="F3208" s="139"/>
      <c r="G3208" s="139"/>
    </row>
    <row r="3209" spans="6:7">
      <c r="F3209" s="139"/>
      <c r="G3209" s="139"/>
    </row>
    <row r="3210" spans="6:7">
      <c r="F3210" s="139"/>
      <c r="G3210" s="139"/>
    </row>
    <row r="3211" spans="6:7">
      <c r="F3211" s="139"/>
      <c r="G3211" s="139"/>
    </row>
    <row r="3212" spans="6:7">
      <c r="F3212" s="139"/>
      <c r="G3212" s="139"/>
    </row>
    <row r="3213" spans="6:7">
      <c r="F3213" s="139"/>
      <c r="G3213" s="139"/>
    </row>
    <row r="3214" spans="6:7">
      <c r="F3214" s="139"/>
      <c r="G3214" s="139"/>
    </row>
    <row r="3215" spans="6:7">
      <c r="F3215" s="139"/>
      <c r="G3215" s="139"/>
    </row>
    <row r="3216" spans="6:7">
      <c r="F3216" s="139"/>
      <c r="G3216" s="139"/>
    </row>
    <row r="3217" spans="6:7">
      <c r="F3217" s="139"/>
      <c r="G3217" s="139"/>
    </row>
    <row r="3218" spans="6:7">
      <c r="F3218" s="139"/>
      <c r="G3218" s="139"/>
    </row>
    <row r="3219" spans="6:7">
      <c r="F3219" s="139"/>
      <c r="G3219" s="139"/>
    </row>
    <row r="3220" spans="6:7">
      <c r="F3220" s="139"/>
      <c r="G3220" s="139"/>
    </row>
    <row r="3221" spans="6:7">
      <c r="F3221" s="139"/>
      <c r="G3221" s="139"/>
    </row>
    <row r="3222" spans="6:7">
      <c r="F3222" s="139"/>
      <c r="G3222" s="139"/>
    </row>
    <row r="3223" spans="6:7">
      <c r="F3223" s="139"/>
      <c r="G3223" s="139"/>
    </row>
    <row r="3224" spans="6:7">
      <c r="F3224" s="139"/>
      <c r="G3224" s="139"/>
    </row>
    <row r="3225" spans="6:7">
      <c r="F3225" s="139"/>
      <c r="G3225" s="139"/>
    </row>
    <row r="3226" spans="6:7">
      <c r="F3226" s="139"/>
      <c r="G3226" s="139"/>
    </row>
    <row r="3227" spans="6:7">
      <c r="F3227" s="139"/>
      <c r="G3227" s="139"/>
    </row>
    <row r="3228" spans="6:7">
      <c r="F3228" s="139"/>
      <c r="G3228" s="139"/>
    </row>
    <row r="3229" spans="6:7">
      <c r="F3229" s="139"/>
      <c r="G3229" s="139"/>
    </row>
    <row r="3230" spans="6:7">
      <c r="F3230" s="139"/>
      <c r="G3230" s="139"/>
    </row>
    <row r="3231" spans="6:7">
      <c r="F3231" s="139"/>
      <c r="G3231" s="139"/>
    </row>
    <row r="3232" spans="6:7">
      <c r="F3232" s="139"/>
      <c r="G3232" s="139"/>
    </row>
    <row r="3233" spans="6:7">
      <c r="F3233" s="139"/>
      <c r="G3233" s="139"/>
    </row>
    <row r="3234" spans="6:7">
      <c r="F3234" s="139"/>
      <c r="G3234" s="139"/>
    </row>
    <row r="3235" spans="6:7">
      <c r="F3235" s="139"/>
      <c r="G3235" s="139"/>
    </row>
    <row r="3236" spans="6:7">
      <c r="F3236" s="139"/>
      <c r="G3236" s="139"/>
    </row>
    <row r="3237" spans="6:7">
      <c r="F3237" s="139"/>
      <c r="G3237" s="139"/>
    </row>
    <row r="3238" spans="6:7">
      <c r="F3238" s="139"/>
      <c r="G3238" s="139"/>
    </row>
    <row r="3239" spans="6:7">
      <c r="F3239" s="139"/>
      <c r="G3239" s="139"/>
    </row>
    <row r="3240" spans="6:7">
      <c r="F3240" s="139"/>
      <c r="G3240" s="139"/>
    </row>
    <row r="3241" spans="6:7">
      <c r="F3241" s="139"/>
      <c r="G3241" s="139"/>
    </row>
    <row r="3242" spans="6:7">
      <c r="F3242" s="139"/>
      <c r="G3242" s="139"/>
    </row>
    <row r="3243" spans="6:7">
      <c r="F3243" s="139"/>
      <c r="G3243" s="139"/>
    </row>
    <row r="3244" spans="6:7">
      <c r="F3244" s="139"/>
      <c r="G3244" s="139"/>
    </row>
    <row r="3245" spans="6:7">
      <c r="F3245" s="139"/>
      <c r="G3245" s="139"/>
    </row>
    <row r="3246" spans="6:7">
      <c r="F3246" s="139"/>
      <c r="G3246" s="139"/>
    </row>
    <row r="3247" spans="6:7">
      <c r="F3247" s="139"/>
      <c r="G3247" s="139"/>
    </row>
    <row r="3248" spans="6:7">
      <c r="F3248" s="139"/>
      <c r="G3248" s="139"/>
    </row>
    <row r="3249" spans="6:7">
      <c r="F3249" s="139"/>
      <c r="G3249" s="139"/>
    </row>
    <row r="3250" spans="6:7">
      <c r="F3250" s="139"/>
      <c r="G3250" s="139"/>
    </row>
    <row r="3251" spans="6:7">
      <c r="F3251" s="139"/>
      <c r="G3251" s="139"/>
    </row>
    <row r="3252" spans="6:7">
      <c r="F3252" s="139"/>
      <c r="G3252" s="139"/>
    </row>
    <row r="3253" spans="6:7">
      <c r="F3253" s="139"/>
      <c r="G3253" s="139"/>
    </row>
    <row r="3254" spans="6:7">
      <c r="F3254" s="139"/>
      <c r="G3254" s="139"/>
    </row>
    <row r="3255" spans="6:7">
      <c r="F3255" s="139"/>
      <c r="G3255" s="139"/>
    </row>
    <row r="3256" spans="6:7">
      <c r="F3256" s="139"/>
      <c r="G3256" s="139"/>
    </row>
    <row r="3257" spans="6:7">
      <c r="F3257" s="139"/>
      <c r="G3257" s="139"/>
    </row>
    <row r="3258" spans="6:7">
      <c r="F3258" s="139"/>
      <c r="G3258" s="139"/>
    </row>
    <row r="3259" spans="6:7">
      <c r="F3259" s="139"/>
      <c r="G3259" s="139"/>
    </row>
    <row r="3260" spans="6:7">
      <c r="F3260" s="139"/>
      <c r="G3260" s="139"/>
    </row>
    <row r="3261" spans="6:7">
      <c r="F3261" s="139"/>
      <c r="G3261" s="139"/>
    </row>
    <row r="3262" spans="6:7">
      <c r="F3262" s="139"/>
      <c r="G3262" s="139"/>
    </row>
    <row r="3263" spans="6:7">
      <c r="F3263" s="139"/>
      <c r="G3263" s="139"/>
    </row>
    <row r="3264" spans="6:7">
      <c r="F3264" s="139"/>
      <c r="G3264" s="139"/>
    </row>
    <row r="3265" spans="6:7">
      <c r="F3265" s="139"/>
      <c r="G3265" s="139"/>
    </row>
    <row r="3266" spans="6:7">
      <c r="F3266" s="139"/>
      <c r="G3266" s="139"/>
    </row>
    <row r="3267" spans="6:7">
      <c r="F3267" s="139"/>
      <c r="G3267" s="139"/>
    </row>
    <row r="3268" spans="6:7">
      <c r="F3268" s="139"/>
      <c r="G3268" s="139"/>
    </row>
    <row r="3269" spans="6:7">
      <c r="F3269" s="139"/>
      <c r="G3269" s="139"/>
    </row>
    <row r="3270" spans="6:7">
      <c r="F3270" s="139"/>
      <c r="G3270" s="139"/>
    </row>
    <row r="3271" spans="6:7">
      <c r="F3271" s="139"/>
      <c r="G3271" s="139"/>
    </row>
    <row r="3272" spans="6:7">
      <c r="F3272" s="139"/>
      <c r="G3272" s="139"/>
    </row>
    <row r="3273" spans="6:7">
      <c r="F3273" s="139"/>
      <c r="G3273" s="139"/>
    </row>
    <row r="3274" spans="6:7">
      <c r="F3274" s="139"/>
      <c r="G3274" s="139"/>
    </row>
    <row r="3275" spans="6:7">
      <c r="F3275" s="139"/>
      <c r="G3275" s="139"/>
    </row>
    <row r="3276" spans="6:7">
      <c r="F3276" s="139"/>
      <c r="G3276" s="139"/>
    </row>
    <row r="3277" spans="6:7">
      <c r="F3277" s="139"/>
      <c r="G3277" s="139"/>
    </row>
    <row r="3278" spans="6:7">
      <c r="F3278" s="139"/>
      <c r="G3278" s="139"/>
    </row>
    <row r="3279" spans="6:7">
      <c r="F3279" s="139"/>
      <c r="G3279" s="139"/>
    </row>
    <row r="3280" spans="6:7">
      <c r="F3280" s="139"/>
      <c r="G3280" s="139"/>
    </row>
    <row r="3281" spans="6:7">
      <c r="F3281" s="139"/>
      <c r="G3281" s="139"/>
    </row>
    <row r="3282" spans="6:7">
      <c r="F3282" s="139"/>
      <c r="G3282" s="139"/>
    </row>
    <row r="3283" spans="6:7">
      <c r="F3283" s="139"/>
      <c r="G3283" s="139"/>
    </row>
    <row r="3284" spans="6:7">
      <c r="F3284" s="139"/>
      <c r="G3284" s="139"/>
    </row>
    <row r="3285" spans="6:7">
      <c r="F3285" s="139"/>
      <c r="G3285" s="139"/>
    </row>
    <row r="3286" spans="6:7">
      <c r="F3286" s="139"/>
      <c r="G3286" s="139"/>
    </row>
    <row r="3287" spans="6:7">
      <c r="F3287" s="139"/>
      <c r="G3287" s="139"/>
    </row>
    <row r="3288" spans="6:7">
      <c r="F3288" s="139"/>
      <c r="G3288" s="139"/>
    </row>
    <row r="3289" spans="6:7">
      <c r="F3289" s="139"/>
      <c r="G3289" s="139"/>
    </row>
    <row r="3290" spans="6:7">
      <c r="F3290" s="139"/>
      <c r="G3290" s="139"/>
    </row>
    <row r="3291" spans="6:7">
      <c r="F3291" s="139"/>
      <c r="G3291" s="139"/>
    </row>
    <row r="3292" spans="6:7">
      <c r="F3292" s="139"/>
      <c r="G3292" s="139"/>
    </row>
    <row r="3293" spans="6:7">
      <c r="F3293" s="139"/>
      <c r="G3293" s="139"/>
    </row>
    <row r="3294" spans="6:7">
      <c r="F3294" s="139"/>
      <c r="G3294" s="139"/>
    </row>
    <row r="3295" spans="6:7">
      <c r="F3295" s="139"/>
      <c r="G3295" s="139"/>
    </row>
    <row r="3296" spans="6:7">
      <c r="F3296" s="139"/>
      <c r="G3296" s="139"/>
    </row>
    <row r="3297" spans="6:7">
      <c r="F3297" s="139"/>
      <c r="G3297" s="139"/>
    </row>
    <row r="3298" spans="6:7">
      <c r="F3298" s="139"/>
      <c r="G3298" s="139"/>
    </row>
    <row r="3299" spans="6:7">
      <c r="F3299" s="139"/>
      <c r="G3299" s="139"/>
    </row>
    <row r="3300" spans="6:7">
      <c r="F3300" s="139"/>
      <c r="G3300" s="139"/>
    </row>
    <row r="3301" spans="6:7">
      <c r="F3301" s="139"/>
      <c r="G3301" s="139"/>
    </row>
    <row r="3302" spans="6:7">
      <c r="F3302" s="139"/>
      <c r="G3302" s="139"/>
    </row>
    <row r="3303" spans="6:7">
      <c r="F3303" s="139"/>
      <c r="G3303" s="139"/>
    </row>
    <row r="3304" spans="6:7">
      <c r="F3304" s="139"/>
      <c r="G3304" s="139"/>
    </row>
    <row r="3305" spans="6:7">
      <c r="F3305" s="139"/>
      <c r="G3305" s="139"/>
    </row>
    <row r="3306" spans="6:7">
      <c r="F3306" s="139"/>
      <c r="G3306" s="139"/>
    </row>
    <row r="3307" spans="6:7">
      <c r="F3307" s="139"/>
      <c r="G3307" s="139"/>
    </row>
    <row r="3308" spans="6:7">
      <c r="F3308" s="139"/>
      <c r="G3308" s="139"/>
    </row>
    <row r="3309" spans="6:7">
      <c r="F3309" s="139"/>
      <c r="G3309" s="139"/>
    </row>
    <row r="3310" spans="6:7">
      <c r="F3310" s="139"/>
      <c r="G3310" s="139"/>
    </row>
    <row r="3311" spans="6:7">
      <c r="F3311" s="139"/>
      <c r="G3311" s="139"/>
    </row>
    <row r="3312" spans="6:7">
      <c r="F3312" s="139"/>
      <c r="G3312" s="139"/>
    </row>
    <row r="3313" spans="6:7">
      <c r="F3313" s="139"/>
      <c r="G3313" s="139"/>
    </row>
    <row r="3314" spans="6:7">
      <c r="F3314" s="139"/>
      <c r="G3314" s="139"/>
    </row>
    <row r="3315" spans="6:7">
      <c r="F3315" s="139"/>
      <c r="G3315" s="139"/>
    </row>
    <row r="3316" spans="6:7">
      <c r="F3316" s="139"/>
      <c r="G3316" s="139"/>
    </row>
    <row r="3317" spans="6:7">
      <c r="F3317" s="139"/>
      <c r="G3317" s="139"/>
    </row>
    <row r="3318" spans="6:7">
      <c r="F3318" s="139"/>
      <c r="G3318" s="139"/>
    </row>
    <row r="3319" spans="6:7">
      <c r="F3319" s="139"/>
      <c r="G3319" s="139"/>
    </row>
    <row r="3320" spans="6:7">
      <c r="F3320" s="139"/>
      <c r="G3320" s="139"/>
    </row>
    <row r="3321" spans="6:7">
      <c r="F3321" s="139"/>
      <c r="G3321" s="139"/>
    </row>
    <row r="3322" spans="6:7">
      <c r="F3322" s="139"/>
      <c r="G3322" s="139"/>
    </row>
    <row r="3323" spans="6:7">
      <c r="F3323" s="139"/>
      <c r="G3323" s="139"/>
    </row>
    <row r="3324" spans="6:7">
      <c r="F3324" s="139"/>
      <c r="G3324" s="139"/>
    </row>
    <row r="3325" spans="6:7">
      <c r="F3325" s="139"/>
      <c r="G3325" s="139"/>
    </row>
    <row r="3326" spans="6:7">
      <c r="F3326" s="139"/>
      <c r="G3326" s="139"/>
    </row>
    <row r="3327" spans="6:7">
      <c r="F3327" s="139"/>
      <c r="G3327" s="139"/>
    </row>
    <row r="3328" spans="6:7">
      <c r="F3328" s="139"/>
      <c r="G3328" s="139"/>
    </row>
    <row r="3329" spans="6:7">
      <c r="F3329" s="139"/>
      <c r="G3329" s="139"/>
    </row>
    <row r="3330" spans="6:7">
      <c r="F3330" s="139"/>
      <c r="G3330" s="139"/>
    </row>
    <row r="3331" spans="6:7">
      <c r="F3331" s="139"/>
      <c r="G3331" s="139"/>
    </row>
    <row r="3332" spans="6:7">
      <c r="F3332" s="139"/>
      <c r="G3332" s="139"/>
    </row>
    <row r="3333" spans="6:7">
      <c r="F3333" s="139"/>
      <c r="G3333" s="139"/>
    </row>
    <row r="3334" spans="6:7">
      <c r="F3334" s="139"/>
      <c r="G3334" s="139"/>
    </row>
    <row r="3335" spans="6:7">
      <c r="F3335" s="139"/>
      <c r="G3335" s="139"/>
    </row>
    <row r="3336" spans="6:7">
      <c r="F3336" s="139"/>
      <c r="G3336" s="139"/>
    </row>
    <row r="3337" spans="6:7">
      <c r="F3337" s="139"/>
      <c r="G3337" s="139"/>
    </row>
    <row r="3338" spans="6:7">
      <c r="F3338" s="139"/>
      <c r="G3338" s="139"/>
    </row>
    <row r="3339" spans="6:7">
      <c r="F3339" s="139"/>
      <c r="G3339" s="139"/>
    </row>
    <row r="3340" spans="6:7">
      <c r="F3340" s="139"/>
      <c r="G3340" s="139"/>
    </row>
    <row r="3341" spans="6:7">
      <c r="F3341" s="139"/>
      <c r="G3341" s="139"/>
    </row>
    <row r="3342" spans="6:7">
      <c r="F3342" s="139"/>
      <c r="G3342" s="139"/>
    </row>
    <row r="3343" spans="6:7">
      <c r="F3343" s="139"/>
      <c r="G3343" s="139"/>
    </row>
    <row r="3344" spans="6:7">
      <c r="F3344" s="139"/>
      <c r="G3344" s="139"/>
    </row>
    <row r="3345" spans="6:7">
      <c r="F3345" s="139"/>
      <c r="G3345" s="139"/>
    </row>
    <row r="3346" spans="6:7">
      <c r="F3346" s="139"/>
      <c r="G3346" s="139"/>
    </row>
    <row r="3347" spans="6:7">
      <c r="F3347" s="139"/>
      <c r="G3347" s="139"/>
    </row>
    <row r="3348" spans="6:7">
      <c r="F3348" s="139"/>
      <c r="G3348" s="139"/>
    </row>
    <row r="3349" spans="6:7">
      <c r="F3349" s="139"/>
      <c r="G3349" s="139"/>
    </row>
    <row r="3350" spans="6:7">
      <c r="F3350" s="139"/>
      <c r="G3350" s="139"/>
    </row>
    <row r="3351" spans="6:7">
      <c r="F3351" s="139"/>
      <c r="G3351" s="139"/>
    </row>
    <row r="3352" spans="6:7">
      <c r="F3352" s="139"/>
      <c r="G3352" s="139"/>
    </row>
    <row r="3353" spans="6:7">
      <c r="F3353" s="139"/>
      <c r="G3353" s="139"/>
    </row>
    <row r="3354" spans="6:7">
      <c r="F3354" s="139"/>
      <c r="G3354" s="139"/>
    </row>
    <row r="3355" spans="6:7">
      <c r="F3355" s="139"/>
      <c r="G3355" s="139"/>
    </row>
    <row r="3356" spans="6:7">
      <c r="F3356" s="139"/>
      <c r="G3356" s="139"/>
    </row>
    <row r="3357" spans="6:7">
      <c r="F3357" s="139"/>
      <c r="G3357" s="139"/>
    </row>
    <row r="3358" spans="6:7">
      <c r="F3358" s="139"/>
      <c r="G3358" s="139"/>
    </row>
    <row r="3359" spans="6:7">
      <c r="F3359" s="139"/>
      <c r="G3359" s="139"/>
    </row>
    <row r="3360" spans="6:7">
      <c r="F3360" s="139"/>
      <c r="G3360" s="139"/>
    </row>
    <row r="3361" spans="6:7">
      <c r="F3361" s="139"/>
      <c r="G3361" s="139"/>
    </row>
    <row r="3362" spans="6:7">
      <c r="F3362" s="139"/>
      <c r="G3362" s="139"/>
    </row>
    <row r="3363" spans="6:7">
      <c r="F3363" s="139"/>
      <c r="G3363" s="139"/>
    </row>
    <row r="3364" spans="6:7">
      <c r="F3364" s="139"/>
      <c r="G3364" s="139"/>
    </row>
    <row r="3365" spans="6:7">
      <c r="F3365" s="139"/>
      <c r="G3365" s="139"/>
    </row>
    <row r="3366" spans="6:7">
      <c r="F3366" s="139"/>
      <c r="G3366" s="139"/>
    </row>
    <row r="3367" spans="6:7">
      <c r="F3367" s="139"/>
      <c r="G3367" s="139"/>
    </row>
    <row r="3368" spans="6:7">
      <c r="F3368" s="139"/>
      <c r="G3368" s="139"/>
    </row>
    <row r="3369" spans="6:7">
      <c r="F3369" s="139"/>
      <c r="G3369" s="139"/>
    </row>
    <row r="3370" spans="6:7">
      <c r="F3370" s="139"/>
      <c r="G3370" s="139"/>
    </row>
    <row r="3371" spans="6:7">
      <c r="F3371" s="139"/>
      <c r="G3371" s="139"/>
    </row>
    <row r="3372" spans="6:7">
      <c r="F3372" s="139"/>
      <c r="G3372" s="139"/>
    </row>
    <row r="3373" spans="6:7">
      <c r="F3373" s="139"/>
      <c r="G3373" s="139"/>
    </row>
    <row r="3374" spans="6:7">
      <c r="F3374" s="139"/>
      <c r="G3374" s="139"/>
    </row>
    <row r="3375" spans="6:7">
      <c r="F3375" s="139"/>
      <c r="G3375" s="139"/>
    </row>
    <row r="3376" spans="6:7">
      <c r="F3376" s="139"/>
      <c r="G3376" s="139"/>
    </row>
    <row r="3377" spans="6:7">
      <c r="F3377" s="139"/>
      <c r="G3377" s="139"/>
    </row>
    <row r="3378" spans="6:7">
      <c r="F3378" s="139"/>
      <c r="G3378" s="139"/>
    </row>
    <row r="3379" spans="6:7">
      <c r="F3379" s="139"/>
      <c r="G3379" s="139"/>
    </row>
    <row r="3380" spans="6:7">
      <c r="F3380" s="139"/>
      <c r="G3380" s="139"/>
    </row>
    <row r="3381" spans="6:7">
      <c r="F3381" s="139"/>
      <c r="G3381" s="139"/>
    </row>
    <row r="3382" spans="6:7">
      <c r="F3382" s="139"/>
      <c r="G3382" s="139"/>
    </row>
    <row r="3383" spans="6:7">
      <c r="F3383" s="139"/>
      <c r="G3383" s="139"/>
    </row>
    <row r="3384" spans="6:7">
      <c r="F3384" s="139"/>
      <c r="G3384" s="139"/>
    </row>
    <row r="3385" spans="6:7">
      <c r="F3385" s="139"/>
      <c r="G3385" s="139"/>
    </row>
    <row r="3386" spans="6:7">
      <c r="F3386" s="139"/>
      <c r="G3386" s="139"/>
    </row>
    <row r="3387" spans="6:7">
      <c r="F3387" s="139"/>
      <c r="G3387" s="139"/>
    </row>
    <row r="3388" spans="6:7">
      <c r="F3388" s="139"/>
      <c r="G3388" s="139"/>
    </row>
    <row r="3389" spans="6:7">
      <c r="F3389" s="139"/>
      <c r="G3389" s="139"/>
    </row>
    <row r="3390" spans="6:7">
      <c r="F3390" s="139"/>
      <c r="G3390" s="139"/>
    </row>
    <row r="3391" spans="6:7">
      <c r="F3391" s="139"/>
      <c r="G3391" s="139"/>
    </row>
    <row r="3392" spans="6:7">
      <c r="F3392" s="139"/>
      <c r="G3392" s="139"/>
    </row>
    <row r="3393" spans="6:7">
      <c r="F3393" s="139"/>
      <c r="G3393" s="139"/>
    </row>
    <row r="3394" spans="6:7">
      <c r="F3394" s="139"/>
      <c r="G3394" s="139"/>
    </row>
    <row r="3395" spans="6:7">
      <c r="F3395" s="139"/>
      <c r="G3395" s="139"/>
    </row>
    <row r="3396" spans="6:7">
      <c r="F3396" s="139"/>
      <c r="G3396" s="139"/>
    </row>
    <row r="3397" spans="6:7">
      <c r="F3397" s="139"/>
      <c r="G3397" s="139"/>
    </row>
    <row r="3398" spans="6:7">
      <c r="F3398" s="139"/>
      <c r="G3398" s="139"/>
    </row>
    <row r="3399" spans="6:7">
      <c r="F3399" s="139"/>
      <c r="G3399" s="139"/>
    </row>
    <row r="3400" spans="6:7">
      <c r="F3400" s="139"/>
      <c r="G3400" s="139"/>
    </row>
    <row r="3401" spans="6:7">
      <c r="F3401" s="139"/>
      <c r="G3401" s="139"/>
    </row>
    <row r="3402" spans="6:7">
      <c r="F3402" s="139"/>
      <c r="G3402" s="139"/>
    </row>
    <row r="3403" spans="6:7">
      <c r="F3403" s="139"/>
      <c r="G3403" s="139"/>
    </row>
    <row r="3404" spans="6:7">
      <c r="F3404" s="139"/>
      <c r="G3404" s="139"/>
    </row>
    <row r="3405" spans="6:7">
      <c r="F3405" s="139"/>
      <c r="G3405" s="139"/>
    </row>
    <row r="3406" spans="6:7">
      <c r="F3406" s="139"/>
      <c r="G3406" s="139"/>
    </row>
    <row r="3407" spans="6:7">
      <c r="F3407" s="139"/>
      <c r="G3407" s="139"/>
    </row>
    <row r="3408" spans="6:7">
      <c r="F3408" s="139"/>
      <c r="G3408" s="139"/>
    </row>
    <row r="3409" spans="6:7">
      <c r="F3409" s="139"/>
      <c r="G3409" s="139"/>
    </row>
    <row r="3410" spans="6:7">
      <c r="F3410" s="139"/>
      <c r="G3410" s="139"/>
    </row>
    <row r="3411" spans="6:7">
      <c r="F3411" s="139"/>
      <c r="G3411" s="139"/>
    </row>
    <row r="3412" spans="6:7">
      <c r="F3412" s="139"/>
      <c r="G3412" s="139"/>
    </row>
    <row r="3413" spans="6:7">
      <c r="F3413" s="139"/>
      <c r="G3413" s="139"/>
    </row>
    <row r="3414" spans="6:7">
      <c r="F3414" s="139"/>
      <c r="G3414" s="139"/>
    </row>
    <row r="3415" spans="6:7">
      <c r="F3415" s="139"/>
      <c r="G3415" s="139"/>
    </row>
    <row r="3416" spans="6:7">
      <c r="F3416" s="139"/>
      <c r="G3416" s="139"/>
    </row>
    <row r="3417" spans="6:7">
      <c r="F3417" s="139"/>
      <c r="G3417" s="139"/>
    </row>
    <row r="3418" spans="6:7">
      <c r="F3418" s="139"/>
      <c r="G3418" s="139"/>
    </row>
    <row r="3419" spans="6:7">
      <c r="F3419" s="139"/>
      <c r="G3419" s="139"/>
    </row>
    <row r="3420" spans="6:7">
      <c r="F3420" s="139"/>
      <c r="G3420" s="139"/>
    </row>
    <row r="3421" spans="6:7">
      <c r="F3421" s="139"/>
      <c r="G3421" s="139"/>
    </row>
    <row r="3422" spans="6:7">
      <c r="F3422" s="139"/>
      <c r="G3422" s="139"/>
    </row>
    <row r="3423" spans="6:7">
      <c r="F3423" s="139"/>
      <c r="G3423" s="139"/>
    </row>
    <row r="3424" spans="6:7">
      <c r="F3424" s="139"/>
      <c r="G3424" s="139"/>
    </row>
    <row r="3425" spans="6:7">
      <c r="F3425" s="139"/>
      <c r="G3425" s="139"/>
    </row>
    <row r="3426" spans="6:7">
      <c r="F3426" s="139"/>
      <c r="G3426" s="139"/>
    </row>
    <row r="3427" spans="6:7">
      <c r="F3427" s="139"/>
      <c r="G3427" s="139"/>
    </row>
    <row r="3428" spans="6:7">
      <c r="F3428" s="139"/>
      <c r="G3428" s="139"/>
    </row>
    <row r="3429" spans="6:7">
      <c r="F3429" s="139"/>
      <c r="G3429" s="139"/>
    </row>
    <row r="3430" spans="6:7">
      <c r="F3430" s="139"/>
      <c r="G3430" s="139"/>
    </row>
    <row r="3431" spans="6:7">
      <c r="F3431" s="139"/>
      <c r="G3431" s="139"/>
    </row>
    <row r="3432" spans="6:7">
      <c r="F3432" s="139"/>
      <c r="G3432" s="139"/>
    </row>
    <row r="3433" spans="6:7">
      <c r="F3433" s="139"/>
      <c r="G3433" s="139"/>
    </row>
    <row r="3434" spans="6:7">
      <c r="F3434" s="139"/>
      <c r="G3434" s="139"/>
    </row>
    <row r="3435" spans="6:7">
      <c r="F3435" s="139"/>
      <c r="G3435" s="139"/>
    </row>
    <row r="3436" spans="6:7">
      <c r="F3436" s="139"/>
      <c r="G3436" s="139"/>
    </row>
    <row r="3437" spans="6:7">
      <c r="F3437" s="139"/>
      <c r="G3437" s="139"/>
    </row>
    <row r="3438" spans="6:7">
      <c r="F3438" s="139"/>
      <c r="G3438" s="139"/>
    </row>
    <row r="3439" spans="6:7">
      <c r="F3439" s="139"/>
      <c r="G3439" s="139"/>
    </row>
    <row r="3440" spans="6:7">
      <c r="F3440" s="139"/>
      <c r="G3440" s="139"/>
    </row>
    <row r="3441" spans="6:7">
      <c r="F3441" s="139"/>
      <c r="G3441" s="139"/>
    </row>
    <row r="3442" spans="6:7">
      <c r="F3442" s="139"/>
      <c r="G3442" s="139"/>
    </row>
    <row r="3443" spans="6:7">
      <c r="F3443" s="139"/>
      <c r="G3443" s="139"/>
    </row>
    <row r="3444" spans="6:7">
      <c r="F3444" s="139"/>
      <c r="G3444" s="139"/>
    </row>
    <row r="3445" spans="6:7">
      <c r="F3445" s="139"/>
      <c r="G3445" s="139"/>
    </row>
    <row r="3446" spans="6:7">
      <c r="F3446" s="139"/>
      <c r="G3446" s="139"/>
    </row>
    <row r="3447" spans="6:7">
      <c r="F3447" s="139"/>
      <c r="G3447" s="139"/>
    </row>
    <row r="3448" spans="6:7">
      <c r="F3448" s="139"/>
      <c r="G3448" s="139"/>
    </row>
    <row r="3449" spans="6:7">
      <c r="F3449" s="139"/>
      <c r="G3449" s="139"/>
    </row>
    <row r="3450" spans="6:7">
      <c r="F3450" s="139"/>
      <c r="G3450" s="139"/>
    </row>
    <row r="3451" spans="6:7">
      <c r="F3451" s="139"/>
      <c r="G3451" s="139"/>
    </row>
    <row r="3452" spans="6:7">
      <c r="F3452" s="139"/>
      <c r="G3452" s="139"/>
    </row>
    <row r="3453" spans="6:7">
      <c r="F3453" s="139"/>
      <c r="G3453" s="139"/>
    </row>
    <row r="3454" spans="6:7">
      <c r="F3454" s="139"/>
      <c r="G3454" s="139"/>
    </row>
    <row r="3455" spans="6:7">
      <c r="F3455" s="139"/>
      <c r="G3455" s="139"/>
    </row>
    <row r="3456" spans="6:7">
      <c r="F3456" s="139"/>
      <c r="G3456" s="139"/>
    </row>
    <row r="3457" spans="6:7">
      <c r="F3457" s="139"/>
      <c r="G3457" s="139"/>
    </row>
    <row r="3458" spans="6:7">
      <c r="F3458" s="139"/>
      <c r="G3458" s="139"/>
    </row>
    <row r="3459" spans="6:7">
      <c r="F3459" s="139"/>
      <c r="G3459" s="139"/>
    </row>
    <row r="3460" spans="6:7">
      <c r="F3460" s="139"/>
      <c r="G3460" s="139"/>
    </row>
    <row r="3461" spans="6:7">
      <c r="F3461" s="139"/>
      <c r="G3461" s="139"/>
    </row>
    <row r="3462" spans="6:7">
      <c r="F3462" s="139"/>
      <c r="G3462" s="139"/>
    </row>
    <row r="3463" spans="6:7">
      <c r="F3463" s="139"/>
      <c r="G3463" s="139"/>
    </row>
    <row r="3464" spans="6:7">
      <c r="F3464" s="139"/>
      <c r="G3464" s="139"/>
    </row>
    <row r="3465" spans="6:7">
      <c r="F3465" s="139"/>
      <c r="G3465" s="139"/>
    </row>
    <row r="3466" spans="6:7">
      <c r="F3466" s="139"/>
      <c r="G3466" s="139"/>
    </row>
    <row r="3467" spans="6:7">
      <c r="F3467" s="139"/>
      <c r="G3467" s="139"/>
    </row>
    <row r="3468" spans="6:7">
      <c r="F3468" s="139"/>
      <c r="G3468" s="139"/>
    </row>
    <row r="3469" spans="6:7">
      <c r="F3469" s="139"/>
      <c r="G3469" s="139"/>
    </row>
    <row r="3470" spans="6:7">
      <c r="F3470" s="139"/>
      <c r="G3470" s="139"/>
    </row>
    <row r="3471" spans="6:7">
      <c r="F3471" s="139"/>
      <c r="G3471" s="139"/>
    </row>
    <row r="3472" spans="6:7">
      <c r="F3472" s="139"/>
      <c r="G3472" s="139"/>
    </row>
    <row r="3473" spans="6:7">
      <c r="F3473" s="139"/>
      <c r="G3473" s="139"/>
    </row>
    <row r="3474" spans="6:7">
      <c r="F3474" s="139"/>
      <c r="G3474" s="139"/>
    </row>
    <row r="3475" spans="6:7">
      <c r="F3475" s="139"/>
      <c r="G3475" s="139"/>
    </row>
    <row r="3476" spans="6:7">
      <c r="F3476" s="139"/>
      <c r="G3476" s="139"/>
    </row>
    <row r="3477" spans="6:7">
      <c r="F3477" s="139"/>
      <c r="G3477" s="139"/>
    </row>
    <row r="3478" spans="6:7">
      <c r="F3478" s="139"/>
      <c r="G3478" s="139"/>
    </row>
    <row r="3479" spans="6:7">
      <c r="F3479" s="139"/>
      <c r="G3479" s="139"/>
    </row>
    <row r="3480" spans="6:7">
      <c r="F3480" s="139"/>
      <c r="G3480" s="139"/>
    </row>
    <row r="3481" spans="6:7">
      <c r="F3481" s="139"/>
      <c r="G3481" s="139"/>
    </row>
    <row r="3482" spans="6:7">
      <c r="F3482" s="139"/>
      <c r="G3482" s="139"/>
    </row>
    <row r="3483" spans="6:7">
      <c r="F3483" s="139"/>
      <c r="G3483" s="139"/>
    </row>
    <row r="3484" spans="6:7">
      <c r="F3484" s="139"/>
      <c r="G3484" s="139"/>
    </row>
    <row r="3485" spans="6:7">
      <c r="F3485" s="139"/>
      <c r="G3485" s="139"/>
    </row>
    <row r="3486" spans="6:7">
      <c r="F3486" s="139"/>
      <c r="G3486" s="139"/>
    </row>
    <row r="3487" spans="6:7">
      <c r="F3487" s="139"/>
      <c r="G3487" s="139"/>
    </row>
    <row r="3488" spans="6:7">
      <c r="F3488" s="139"/>
      <c r="G3488" s="139"/>
    </row>
    <row r="3489" spans="6:7">
      <c r="F3489" s="139"/>
      <c r="G3489" s="139"/>
    </row>
    <row r="3490" spans="6:7">
      <c r="F3490" s="139"/>
      <c r="G3490" s="139"/>
    </row>
    <row r="3491" spans="6:7">
      <c r="F3491" s="139"/>
      <c r="G3491" s="139"/>
    </row>
    <row r="3492" spans="6:7">
      <c r="F3492" s="139"/>
      <c r="G3492" s="139"/>
    </row>
    <row r="3493" spans="6:7">
      <c r="F3493" s="139"/>
      <c r="G3493" s="139"/>
    </row>
    <row r="3494" spans="6:7">
      <c r="F3494" s="139"/>
      <c r="G3494" s="139"/>
    </row>
    <row r="3495" spans="6:7">
      <c r="F3495" s="139"/>
      <c r="G3495" s="139"/>
    </row>
    <row r="3496" spans="6:7">
      <c r="F3496" s="139"/>
      <c r="G3496" s="139"/>
    </row>
    <row r="3497" spans="6:7">
      <c r="F3497" s="139"/>
      <c r="G3497" s="139"/>
    </row>
    <row r="3498" spans="6:7">
      <c r="F3498" s="139"/>
      <c r="G3498" s="139"/>
    </row>
    <row r="3499" spans="6:7">
      <c r="F3499" s="139"/>
      <c r="G3499" s="139"/>
    </row>
    <row r="3500" spans="6:7">
      <c r="F3500" s="139"/>
      <c r="G3500" s="139"/>
    </row>
    <row r="3501" spans="6:7">
      <c r="F3501" s="139"/>
      <c r="G3501" s="139"/>
    </row>
    <row r="3502" spans="6:7">
      <c r="F3502" s="139"/>
      <c r="G3502" s="139"/>
    </row>
    <row r="3503" spans="6:7">
      <c r="F3503" s="139"/>
      <c r="G3503" s="139"/>
    </row>
    <row r="3504" spans="6:7">
      <c r="F3504" s="139"/>
      <c r="G3504" s="139"/>
    </row>
    <row r="3505" spans="6:7">
      <c r="F3505" s="139"/>
      <c r="G3505" s="139"/>
    </row>
    <row r="3506" spans="6:7">
      <c r="F3506" s="139"/>
      <c r="G3506" s="139"/>
    </row>
    <row r="3507" spans="6:7">
      <c r="F3507" s="139"/>
      <c r="G3507" s="139"/>
    </row>
    <row r="3508" spans="6:7">
      <c r="F3508" s="139"/>
      <c r="G3508" s="139"/>
    </row>
    <row r="3509" spans="6:7">
      <c r="F3509" s="139"/>
      <c r="G3509" s="139"/>
    </row>
    <row r="3510" spans="6:7">
      <c r="F3510" s="139"/>
      <c r="G3510" s="139"/>
    </row>
    <row r="3511" spans="6:7">
      <c r="F3511" s="139"/>
      <c r="G3511" s="139"/>
    </row>
    <row r="3512" spans="6:7">
      <c r="F3512" s="139"/>
      <c r="G3512" s="139"/>
    </row>
    <row r="3513" spans="6:7">
      <c r="F3513" s="139"/>
      <c r="G3513" s="139"/>
    </row>
    <row r="3514" spans="6:7">
      <c r="F3514" s="139"/>
      <c r="G3514" s="139"/>
    </row>
    <row r="3515" spans="6:7">
      <c r="F3515" s="139"/>
      <c r="G3515" s="139"/>
    </row>
    <row r="3516" spans="6:7">
      <c r="F3516" s="139"/>
      <c r="G3516" s="139"/>
    </row>
    <row r="3517" spans="6:7">
      <c r="F3517" s="139"/>
      <c r="G3517" s="139"/>
    </row>
    <row r="3518" spans="6:7">
      <c r="F3518" s="139"/>
      <c r="G3518" s="139"/>
    </row>
    <row r="3519" spans="6:7">
      <c r="F3519" s="139"/>
      <c r="G3519" s="139"/>
    </row>
    <row r="3520" spans="6:7">
      <c r="F3520" s="139"/>
      <c r="G3520" s="139"/>
    </row>
    <row r="3521" spans="6:7">
      <c r="F3521" s="139"/>
      <c r="G3521" s="139"/>
    </row>
    <row r="3522" spans="6:7">
      <c r="F3522" s="139"/>
      <c r="G3522" s="139"/>
    </row>
    <row r="3523" spans="6:7">
      <c r="F3523" s="139"/>
      <c r="G3523" s="139"/>
    </row>
    <row r="3524" spans="6:7">
      <c r="F3524" s="139"/>
      <c r="G3524" s="139"/>
    </row>
    <row r="3525" spans="6:7">
      <c r="F3525" s="139"/>
      <c r="G3525" s="139"/>
    </row>
    <row r="3526" spans="6:7">
      <c r="F3526" s="139"/>
      <c r="G3526" s="139"/>
    </row>
    <row r="3527" spans="6:7">
      <c r="F3527" s="139"/>
      <c r="G3527" s="139"/>
    </row>
    <row r="3528" spans="6:7">
      <c r="F3528" s="139"/>
      <c r="G3528" s="139"/>
    </row>
    <row r="3529" spans="6:7">
      <c r="F3529" s="139"/>
      <c r="G3529" s="139"/>
    </row>
    <row r="3530" spans="6:7">
      <c r="F3530" s="139"/>
      <c r="G3530" s="139"/>
    </row>
    <row r="3531" spans="6:7">
      <c r="F3531" s="139"/>
      <c r="G3531" s="139"/>
    </row>
    <row r="3532" spans="6:7">
      <c r="F3532" s="139"/>
      <c r="G3532" s="139"/>
    </row>
    <row r="3533" spans="6:7">
      <c r="F3533" s="139"/>
      <c r="G3533" s="139"/>
    </row>
    <row r="3534" spans="6:7">
      <c r="F3534" s="139"/>
      <c r="G3534" s="139"/>
    </row>
    <row r="3535" spans="6:7">
      <c r="F3535" s="139"/>
      <c r="G3535" s="139"/>
    </row>
    <row r="3536" spans="6:7">
      <c r="F3536" s="139"/>
      <c r="G3536" s="139"/>
    </row>
    <row r="3537" spans="6:7">
      <c r="F3537" s="139"/>
      <c r="G3537" s="139"/>
    </row>
    <row r="3538" spans="6:7">
      <c r="F3538" s="139"/>
      <c r="G3538" s="139"/>
    </row>
    <row r="3539" spans="6:7">
      <c r="F3539" s="139"/>
      <c r="G3539" s="139"/>
    </row>
    <row r="3540" spans="6:7">
      <c r="F3540" s="139"/>
      <c r="G3540" s="139"/>
    </row>
    <row r="3541" spans="6:7">
      <c r="F3541" s="139"/>
      <c r="G3541" s="139"/>
    </row>
    <row r="3542" spans="6:7">
      <c r="F3542" s="139"/>
      <c r="G3542" s="139"/>
    </row>
    <row r="3543" spans="6:7">
      <c r="F3543" s="139"/>
      <c r="G3543" s="139"/>
    </row>
    <row r="3544" spans="6:7">
      <c r="F3544" s="139"/>
      <c r="G3544" s="139"/>
    </row>
    <row r="3545" spans="6:7">
      <c r="F3545" s="139"/>
      <c r="G3545" s="139"/>
    </row>
    <row r="3546" spans="6:7">
      <c r="F3546" s="139"/>
      <c r="G3546" s="139"/>
    </row>
    <row r="3547" spans="6:7">
      <c r="F3547" s="139"/>
      <c r="G3547" s="139"/>
    </row>
    <row r="3548" spans="6:7">
      <c r="F3548" s="139"/>
      <c r="G3548" s="139"/>
    </row>
    <row r="3549" spans="6:7">
      <c r="F3549" s="139"/>
      <c r="G3549" s="139"/>
    </row>
    <row r="3550" spans="6:7">
      <c r="F3550" s="139"/>
      <c r="G3550" s="139"/>
    </row>
    <row r="3551" spans="6:7">
      <c r="F3551" s="139"/>
      <c r="G3551" s="139"/>
    </row>
    <row r="3552" spans="6:7">
      <c r="F3552" s="139"/>
      <c r="G3552" s="139"/>
    </row>
    <row r="3553" spans="6:7">
      <c r="F3553" s="139"/>
      <c r="G3553" s="139"/>
    </row>
    <row r="3554" spans="6:7">
      <c r="F3554" s="139"/>
      <c r="G3554" s="139"/>
    </row>
    <row r="3555" spans="6:7">
      <c r="F3555" s="139"/>
      <c r="G3555" s="139"/>
    </row>
    <row r="3556" spans="6:7">
      <c r="F3556" s="139"/>
      <c r="G3556" s="139"/>
    </row>
    <row r="3557" spans="6:7">
      <c r="F3557" s="139"/>
      <c r="G3557" s="139"/>
    </row>
    <row r="3558" spans="6:7">
      <c r="F3558" s="139"/>
      <c r="G3558" s="139"/>
    </row>
    <row r="3559" spans="6:7">
      <c r="F3559" s="139"/>
      <c r="G3559" s="139"/>
    </row>
    <row r="3560" spans="6:7">
      <c r="F3560" s="139"/>
      <c r="G3560" s="139"/>
    </row>
    <row r="3561" spans="6:7">
      <c r="F3561" s="139"/>
      <c r="G3561" s="139"/>
    </row>
    <row r="3562" spans="6:7">
      <c r="F3562" s="139"/>
      <c r="G3562" s="139"/>
    </row>
    <row r="3563" spans="6:7">
      <c r="F3563" s="139"/>
      <c r="G3563" s="139"/>
    </row>
    <row r="3564" spans="6:7">
      <c r="F3564" s="139"/>
      <c r="G3564" s="139"/>
    </row>
    <row r="3565" spans="6:7">
      <c r="F3565" s="139"/>
      <c r="G3565" s="139"/>
    </row>
    <row r="3566" spans="6:7">
      <c r="F3566" s="139"/>
      <c r="G3566" s="139"/>
    </row>
    <row r="3567" spans="6:7">
      <c r="F3567" s="139"/>
      <c r="G3567" s="139"/>
    </row>
    <row r="3568" spans="6:7">
      <c r="F3568" s="139"/>
      <c r="G3568" s="139"/>
    </row>
    <row r="3569" spans="6:7">
      <c r="F3569" s="139"/>
      <c r="G3569" s="139"/>
    </row>
    <row r="3570" spans="6:7">
      <c r="F3570" s="139"/>
      <c r="G3570" s="139"/>
    </row>
    <row r="3571" spans="6:7">
      <c r="F3571" s="139"/>
      <c r="G3571" s="139"/>
    </row>
    <row r="3572" spans="6:7">
      <c r="F3572" s="139"/>
      <c r="G3572" s="139"/>
    </row>
    <row r="3573" spans="6:7">
      <c r="F3573" s="139"/>
      <c r="G3573" s="139"/>
    </row>
    <row r="3574" spans="6:7">
      <c r="F3574" s="139"/>
      <c r="G3574" s="139"/>
    </row>
    <row r="3575" spans="6:7">
      <c r="F3575" s="139"/>
      <c r="G3575" s="139"/>
    </row>
    <row r="3576" spans="6:7">
      <c r="F3576" s="139"/>
      <c r="G3576" s="139"/>
    </row>
    <row r="3577" spans="6:7">
      <c r="F3577" s="139"/>
      <c r="G3577" s="139"/>
    </row>
    <row r="3578" spans="6:7">
      <c r="F3578" s="139"/>
      <c r="G3578" s="139"/>
    </row>
    <row r="3579" spans="6:7">
      <c r="F3579" s="139"/>
      <c r="G3579" s="139"/>
    </row>
    <row r="3580" spans="6:7">
      <c r="F3580" s="139"/>
      <c r="G3580" s="139"/>
    </row>
    <row r="3581" spans="6:7">
      <c r="F3581" s="139"/>
      <c r="G3581" s="139"/>
    </row>
    <row r="3582" spans="6:7">
      <c r="F3582" s="139"/>
      <c r="G3582" s="139"/>
    </row>
    <row r="3583" spans="6:7">
      <c r="F3583" s="139"/>
      <c r="G3583" s="139"/>
    </row>
    <row r="3584" spans="6:7">
      <c r="F3584" s="139"/>
      <c r="G3584" s="139"/>
    </row>
    <row r="3585" spans="6:7">
      <c r="F3585" s="139"/>
      <c r="G3585" s="139"/>
    </row>
    <row r="3586" spans="6:7">
      <c r="F3586" s="139"/>
      <c r="G3586" s="139"/>
    </row>
    <row r="3587" spans="6:7">
      <c r="F3587" s="139"/>
      <c r="G3587" s="139"/>
    </row>
    <row r="3588" spans="6:7">
      <c r="F3588" s="139"/>
      <c r="G3588" s="139"/>
    </row>
    <row r="3589" spans="6:7">
      <c r="F3589" s="139"/>
      <c r="G3589" s="139"/>
    </row>
    <row r="3590" spans="6:7">
      <c r="F3590" s="139"/>
      <c r="G3590" s="139"/>
    </row>
    <row r="3591" spans="6:7">
      <c r="F3591" s="139"/>
      <c r="G3591" s="139"/>
    </row>
    <row r="3592" spans="6:7">
      <c r="F3592" s="139"/>
      <c r="G3592" s="139"/>
    </row>
    <row r="3593" spans="6:7">
      <c r="F3593" s="139"/>
      <c r="G3593" s="139"/>
    </row>
    <row r="3594" spans="6:7">
      <c r="F3594" s="139"/>
      <c r="G3594" s="139"/>
    </row>
    <row r="3595" spans="6:7">
      <c r="F3595" s="139"/>
      <c r="G3595" s="139"/>
    </row>
    <row r="3596" spans="6:7">
      <c r="F3596" s="139"/>
      <c r="G3596" s="139"/>
    </row>
    <row r="3597" spans="6:7">
      <c r="F3597" s="139"/>
      <c r="G3597" s="139"/>
    </row>
    <row r="3598" spans="6:7">
      <c r="F3598" s="139"/>
      <c r="G3598" s="139"/>
    </row>
    <row r="3599" spans="6:7">
      <c r="F3599" s="139"/>
      <c r="G3599" s="139"/>
    </row>
    <row r="3600" spans="6:7">
      <c r="F3600" s="139"/>
      <c r="G3600" s="139"/>
    </row>
    <row r="3601" spans="6:7">
      <c r="F3601" s="139"/>
      <c r="G3601" s="139"/>
    </row>
    <row r="3602" spans="6:7">
      <c r="F3602" s="139"/>
      <c r="G3602" s="139"/>
    </row>
    <row r="3603" spans="6:7">
      <c r="F3603" s="139"/>
      <c r="G3603" s="139"/>
    </row>
    <row r="3604" spans="6:7">
      <c r="F3604" s="139"/>
      <c r="G3604" s="139"/>
    </row>
    <row r="3605" spans="6:7">
      <c r="F3605" s="139"/>
      <c r="G3605" s="139"/>
    </row>
    <row r="3606" spans="6:7">
      <c r="F3606" s="139"/>
      <c r="G3606" s="139"/>
    </row>
    <row r="3607" spans="6:7">
      <c r="F3607" s="139"/>
      <c r="G3607" s="139"/>
    </row>
    <row r="3608" spans="6:7">
      <c r="F3608" s="139"/>
      <c r="G3608" s="139"/>
    </row>
    <row r="3609" spans="6:7">
      <c r="F3609" s="139"/>
      <c r="G3609" s="139"/>
    </row>
    <row r="3610" spans="6:7">
      <c r="F3610" s="139"/>
      <c r="G3610" s="139"/>
    </row>
    <row r="3611" spans="6:7">
      <c r="F3611" s="139"/>
      <c r="G3611" s="139"/>
    </row>
    <row r="3612" spans="6:7">
      <c r="F3612" s="139"/>
      <c r="G3612" s="139"/>
    </row>
    <row r="3613" spans="6:7">
      <c r="F3613" s="139"/>
      <c r="G3613" s="139"/>
    </row>
    <row r="3614" spans="6:7">
      <c r="F3614" s="139"/>
      <c r="G3614" s="139"/>
    </row>
    <row r="3615" spans="6:7">
      <c r="F3615" s="139"/>
      <c r="G3615" s="139"/>
    </row>
    <row r="3616" spans="6:7">
      <c r="F3616" s="139"/>
      <c r="G3616" s="139"/>
    </row>
    <row r="3617" spans="6:7">
      <c r="F3617" s="139"/>
      <c r="G3617" s="139"/>
    </row>
    <row r="3618" spans="6:7">
      <c r="F3618" s="139"/>
      <c r="G3618" s="139"/>
    </row>
    <row r="3619" spans="6:7">
      <c r="F3619" s="139"/>
      <c r="G3619" s="139"/>
    </row>
    <row r="3620" spans="6:7">
      <c r="F3620" s="139"/>
      <c r="G3620" s="139"/>
    </row>
    <row r="3621" spans="6:7">
      <c r="F3621" s="139"/>
      <c r="G3621" s="139"/>
    </row>
    <row r="3622" spans="6:7">
      <c r="F3622" s="139"/>
      <c r="G3622" s="139"/>
    </row>
    <row r="3623" spans="6:7">
      <c r="F3623" s="139"/>
      <c r="G3623" s="139"/>
    </row>
    <row r="3624" spans="6:7">
      <c r="F3624" s="139"/>
      <c r="G3624" s="139"/>
    </row>
    <row r="3625" spans="6:7">
      <c r="F3625" s="139"/>
      <c r="G3625" s="139"/>
    </row>
    <row r="3626" spans="6:7">
      <c r="F3626" s="139"/>
      <c r="G3626" s="139"/>
    </row>
    <row r="3627" spans="6:7">
      <c r="F3627" s="139"/>
      <c r="G3627" s="139"/>
    </row>
    <row r="3628" spans="6:7">
      <c r="F3628" s="139"/>
      <c r="G3628" s="139"/>
    </row>
    <row r="3629" spans="6:7">
      <c r="F3629" s="139"/>
      <c r="G3629" s="139"/>
    </row>
    <row r="3630" spans="6:7">
      <c r="F3630" s="139"/>
      <c r="G3630" s="139"/>
    </row>
    <row r="3631" spans="6:7">
      <c r="F3631" s="139"/>
      <c r="G3631" s="139"/>
    </row>
    <row r="3632" spans="6:7">
      <c r="F3632" s="139"/>
      <c r="G3632" s="139"/>
    </row>
    <row r="3633" spans="6:7">
      <c r="F3633" s="139"/>
      <c r="G3633" s="139"/>
    </row>
    <row r="3634" spans="6:7">
      <c r="F3634" s="139"/>
      <c r="G3634" s="139"/>
    </row>
    <row r="3635" spans="6:7">
      <c r="F3635" s="139"/>
      <c r="G3635" s="139"/>
    </row>
    <row r="3636" spans="6:7">
      <c r="F3636" s="139"/>
      <c r="G3636" s="139"/>
    </row>
    <row r="3637" spans="6:7">
      <c r="F3637" s="139"/>
      <c r="G3637" s="139"/>
    </row>
    <row r="3638" spans="6:7">
      <c r="F3638" s="139"/>
      <c r="G3638" s="139"/>
    </row>
    <row r="3639" spans="6:7">
      <c r="F3639" s="139"/>
      <c r="G3639" s="139"/>
    </row>
    <row r="3640" spans="6:7">
      <c r="F3640" s="139"/>
      <c r="G3640" s="139"/>
    </row>
    <row r="3641" spans="6:7">
      <c r="F3641" s="139"/>
      <c r="G3641" s="139"/>
    </row>
    <row r="3642" spans="6:7">
      <c r="F3642" s="139"/>
      <c r="G3642" s="139"/>
    </row>
    <row r="3643" spans="6:7">
      <c r="F3643" s="139"/>
      <c r="G3643" s="139"/>
    </row>
    <row r="3644" spans="6:7">
      <c r="F3644" s="139"/>
      <c r="G3644" s="139"/>
    </row>
    <row r="3645" spans="6:7">
      <c r="F3645" s="139"/>
      <c r="G3645" s="139"/>
    </row>
    <row r="3646" spans="6:7">
      <c r="F3646" s="139"/>
      <c r="G3646" s="139"/>
    </row>
    <row r="3647" spans="6:7">
      <c r="F3647" s="139"/>
      <c r="G3647" s="139"/>
    </row>
    <row r="3648" spans="6:7">
      <c r="F3648" s="139"/>
      <c r="G3648" s="139"/>
    </row>
    <row r="3649" spans="6:7">
      <c r="F3649" s="139"/>
      <c r="G3649" s="139"/>
    </row>
    <row r="3650" spans="6:7">
      <c r="F3650" s="139"/>
      <c r="G3650" s="139"/>
    </row>
    <row r="3651" spans="6:7">
      <c r="F3651" s="139"/>
      <c r="G3651" s="139"/>
    </row>
    <row r="3652" spans="6:7">
      <c r="F3652" s="139"/>
      <c r="G3652" s="139"/>
    </row>
    <row r="3653" spans="6:7">
      <c r="F3653" s="139"/>
      <c r="G3653" s="139"/>
    </row>
    <row r="3654" spans="6:7">
      <c r="F3654" s="139"/>
      <c r="G3654" s="139"/>
    </row>
    <row r="3655" spans="6:7">
      <c r="F3655" s="139"/>
      <c r="G3655" s="139"/>
    </row>
    <row r="3656" spans="6:7">
      <c r="F3656" s="139"/>
      <c r="G3656" s="139"/>
    </row>
    <row r="3657" spans="6:7">
      <c r="F3657" s="139"/>
      <c r="G3657" s="139"/>
    </row>
    <row r="3658" spans="6:7">
      <c r="F3658" s="139"/>
      <c r="G3658" s="139"/>
    </row>
    <row r="3659" spans="6:7">
      <c r="F3659" s="139"/>
      <c r="G3659" s="139"/>
    </row>
    <row r="3660" spans="6:7">
      <c r="F3660" s="139"/>
      <c r="G3660" s="139"/>
    </row>
    <row r="3661" spans="6:7">
      <c r="F3661" s="139"/>
      <c r="G3661" s="139"/>
    </row>
    <row r="3662" spans="6:7">
      <c r="F3662" s="139"/>
      <c r="G3662" s="139"/>
    </row>
    <row r="3663" spans="6:7">
      <c r="F3663" s="139"/>
      <c r="G3663" s="139"/>
    </row>
    <row r="3664" spans="6:7">
      <c r="F3664" s="139"/>
      <c r="G3664" s="139"/>
    </row>
    <row r="3665" spans="6:7">
      <c r="F3665" s="139"/>
      <c r="G3665" s="139"/>
    </row>
    <row r="3666" spans="6:7">
      <c r="F3666" s="139"/>
      <c r="G3666" s="139"/>
    </row>
    <row r="3667" spans="6:7">
      <c r="F3667" s="139"/>
      <c r="G3667" s="139"/>
    </row>
    <row r="3668" spans="6:7">
      <c r="F3668" s="139"/>
      <c r="G3668" s="139"/>
    </row>
    <row r="3669" spans="6:7">
      <c r="F3669" s="139"/>
      <c r="G3669" s="139"/>
    </row>
    <row r="3670" spans="6:7">
      <c r="F3670" s="139"/>
      <c r="G3670" s="139"/>
    </row>
    <row r="3671" spans="6:7">
      <c r="F3671" s="139"/>
      <c r="G3671" s="139"/>
    </row>
    <row r="3672" spans="6:7">
      <c r="F3672" s="139"/>
      <c r="G3672" s="139"/>
    </row>
    <row r="3673" spans="6:7">
      <c r="F3673" s="139"/>
      <c r="G3673" s="139"/>
    </row>
    <row r="3674" spans="6:7">
      <c r="F3674" s="139"/>
      <c r="G3674" s="139"/>
    </row>
    <row r="3675" spans="6:7">
      <c r="F3675" s="139"/>
      <c r="G3675" s="139"/>
    </row>
    <row r="3676" spans="6:7">
      <c r="F3676" s="139"/>
      <c r="G3676" s="139"/>
    </row>
    <row r="3677" spans="6:7">
      <c r="F3677" s="139"/>
      <c r="G3677" s="139"/>
    </row>
    <row r="3678" spans="6:7">
      <c r="F3678" s="139"/>
      <c r="G3678" s="139"/>
    </row>
    <row r="3679" spans="6:7">
      <c r="F3679" s="139"/>
      <c r="G3679" s="139"/>
    </row>
    <row r="3680" spans="6:7">
      <c r="F3680" s="139"/>
      <c r="G3680" s="139"/>
    </row>
    <row r="3681" spans="6:7">
      <c r="F3681" s="139"/>
      <c r="G3681" s="139"/>
    </row>
    <row r="3682" spans="6:7">
      <c r="F3682" s="139"/>
      <c r="G3682" s="139"/>
    </row>
    <row r="3683" spans="6:7">
      <c r="F3683" s="139"/>
      <c r="G3683" s="139"/>
    </row>
    <row r="3684" spans="6:7">
      <c r="F3684" s="139"/>
      <c r="G3684" s="139"/>
    </row>
    <row r="3685" spans="6:7">
      <c r="F3685" s="139"/>
      <c r="G3685" s="139"/>
    </row>
    <row r="3686" spans="6:7">
      <c r="F3686" s="139"/>
      <c r="G3686" s="139"/>
    </row>
    <row r="3687" spans="6:7">
      <c r="F3687" s="139"/>
      <c r="G3687" s="139"/>
    </row>
    <row r="3688" spans="6:7">
      <c r="F3688" s="139"/>
      <c r="G3688" s="139"/>
    </row>
    <row r="3689" spans="6:7">
      <c r="F3689" s="139"/>
      <c r="G3689" s="139"/>
    </row>
    <row r="3690" spans="6:7">
      <c r="F3690" s="139"/>
      <c r="G3690" s="139"/>
    </row>
    <row r="3691" spans="6:7">
      <c r="F3691" s="139"/>
      <c r="G3691" s="139"/>
    </row>
    <row r="3692" spans="6:7">
      <c r="F3692" s="139"/>
      <c r="G3692" s="139"/>
    </row>
    <row r="3693" spans="6:7">
      <c r="F3693" s="139"/>
      <c r="G3693" s="139"/>
    </row>
    <row r="3694" spans="6:7">
      <c r="F3694" s="139"/>
      <c r="G3694" s="139"/>
    </row>
    <row r="3695" spans="6:7">
      <c r="F3695" s="139"/>
      <c r="G3695" s="139"/>
    </row>
    <row r="3696" spans="6:7">
      <c r="F3696" s="139"/>
      <c r="G3696" s="139"/>
    </row>
    <row r="3697" spans="6:7">
      <c r="F3697" s="139"/>
      <c r="G3697" s="139"/>
    </row>
    <row r="3698" spans="6:7">
      <c r="F3698" s="139"/>
      <c r="G3698" s="139"/>
    </row>
    <row r="3699" spans="6:7">
      <c r="F3699" s="139"/>
      <c r="G3699" s="139"/>
    </row>
    <row r="3700" spans="6:7">
      <c r="F3700" s="139"/>
      <c r="G3700" s="139"/>
    </row>
    <row r="3701" spans="6:7">
      <c r="F3701" s="139"/>
      <c r="G3701" s="139"/>
    </row>
    <row r="3702" spans="6:7">
      <c r="F3702" s="139"/>
      <c r="G3702" s="139"/>
    </row>
    <row r="3703" spans="6:7">
      <c r="F3703" s="139"/>
      <c r="G3703" s="139"/>
    </row>
    <row r="3704" spans="6:7">
      <c r="F3704" s="139"/>
      <c r="G3704" s="139"/>
    </row>
    <row r="3705" spans="6:7">
      <c r="F3705" s="139"/>
      <c r="G3705" s="139"/>
    </row>
    <row r="3706" spans="6:7">
      <c r="F3706" s="139"/>
      <c r="G3706" s="139"/>
    </row>
    <row r="3707" spans="6:7">
      <c r="F3707" s="139"/>
      <c r="G3707" s="139"/>
    </row>
    <row r="3708" spans="6:7">
      <c r="F3708" s="139"/>
      <c r="G3708" s="139"/>
    </row>
    <row r="3709" spans="6:7">
      <c r="F3709" s="139"/>
      <c r="G3709" s="139"/>
    </row>
    <row r="3710" spans="6:7">
      <c r="F3710" s="139"/>
      <c r="G3710" s="139"/>
    </row>
    <row r="3711" spans="6:7">
      <c r="F3711" s="139"/>
      <c r="G3711" s="139"/>
    </row>
    <row r="3712" spans="6:7">
      <c r="F3712" s="139"/>
      <c r="G3712" s="139"/>
    </row>
    <row r="3713" spans="6:7">
      <c r="F3713" s="139"/>
      <c r="G3713" s="139"/>
    </row>
    <row r="3714" spans="6:7">
      <c r="F3714" s="139"/>
      <c r="G3714" s="139"/>
    </row>
    <row r="3715" spans="6:7">
      <c r="F3715" s="139"/>
      <c r="G3715" s="139"/>
    </row>
    <row r="3716" spans="6:7">
      <c r="F3716" s="139"/>
      <c r="G3716" s="139"/>
    </row>
    <row r="3717" spans="6:7">
      <c r="F3717" s="139"/>
      <c r="G3717" s="139"/>
    </row>
    <row r="3718" spans="6:7">
      <c r="F3718" s="139"/>
      <c r="G3718" s="139"/>
    </row>
    <row r="3719" spans="6:7">
      <c r="F3719" s="139"/>
      <c r="G3719" s="139"/>
    </row>
    <row r="3720" spans="6:7">
      <c r="F3720" s="139"/>
      <c r="G3720" s="139"/>
    </row>
    <row r="3721" spans="6:7">
      <c r="F3721" s="139"/>
      <c r="G3721" s="139"/>
    </row>
    <row r="3722" spans="6:7">
      <c r="F3722" s="139"/>
      <c r="G3722" s="139"/>
    </row>
    <row r="3723" spans="6:7">
      <c r="F3723" s="139"/>
      <c r="G3723" s="139"/>
    </row>
    <row r="3724" spans="6:7">
      <c r="F3724" s="139"/>
      <c r="G3724" s="139"/>
    </row>
    <row r="3725" spans="6:7">
      <c r="F3725" s="139"/>
      <c r="G3725" s="139"/>
    </row>
    <row r="3726" spans="6:7">
      <c r="F3726" s="139"/>
      <c r="G3726" s="139"/>
    </row>
    <row r="3727" spans="6:7">
      <c r="F3727" s="139"/>
      <c r="G3727" s="139"/>
    </row>
    <row r="3728" spans="6:7">
      <c r="F3728" s="139"/>
      <c r="G3728" s="139"/>
    </row>
    <row r="3729" spans="6:7">
      <c r="F3729" s="139"/>
      <c r="G3729" s="139"/>
    </row>
    <row r="3730" spans="6:7">
      <c r="F3730" s="139"/>
      <c r="G3730" s="139"/>
    </row>
    <row r="3731" spans="6:7">
      <c r="F3731" s="139"/>
      <c r="G3731" s="139"/>
    </row>
    <row r="3732" spans="6:7">
      <c r="F3732" s="139"/>
      <c r="G3732" s="139"/>
    </row>
    <row r="3733" spans="6:7">
      <c r="F3733" s="139"/>
      <c r="G3733" s="139"/>
    </row>
    <row r="3734" spans="6:7">
      <c r="F3734" s="139"/>
      <c r="G3734" s="139"/>
    </row>
    <row r="3735" spans="6:7">
      <c r="F3735" s="139"/>
      <c r="G3735" s="139"/>
    </row>
    <row r="3736" spans="6:7">
      <c r="F3736" s="139"/>
      <c r="G3736" s="139"/>
    </row>
    <row r="3737" spans="6:7">
      <c r="F3737" s="139"/>
      <c r="G3737" s="139"/>
    </row>
    <row r="3738" spans="6:7">
      <c r="F3738" s="139"/>
      <c r="G3738" s="139"/>
    </row>
    <row r="3739" spans="6:7">
      <c r="F3739" s="139"/>
      <c r="G3739" s="139"/>
    </row>
    <row r="3740" spans="6:7">
      <c r="F3740" s="139"/>
      <c r="G3740" s="139"/>
    </row>
    <row r="3741" spans="6:7">
      <c r="F3741" s="139"/>
      <c r="G3741" s="139"/>
    </row>
    <row r="3742" spans="6:7">
      <c r="F3742" s="139"/>
      <c r="G3742" s="139"/>
    </row>
    <row r="3743" spans="6:7">
      <c r="F3743" s="139"/>
      <c r="G3743" s="139"/>
    </row>
    <row r="3744" spans="6:7">
      <c r="F3744" s="139"/>
      <c r="G3744" s="139"/>
    </row>
    <row r="3745" spans="6:7">
      <c r="F3745" s="139"/>
      <c r="G3745" s="139"/>
    </row>
    <row r="3746" spans="6:7">
      <c r="F3746" s="139"/>
      <c r="G3746" s="139"/>
    </row>
    <row r="3747" spans="6:7">
      <c r="F3747" s="139"/>
      <c r="G3747" s="139"/>
    </row>
    <row r="3748" spans="6:7">
      <c r="F3748" s="139"/>
      <c r="G3748" s="139"/>
    </row>
    <row r="3749" spans="6:7">
      <c r="F3749" s="139"/>
      <c r="G3749" s="139"/>
    </row>
    <row r="3750" spans="6:7">
      <c r="F3750" s="139"/>
      <c r="G3750" s="139"/>
    </row>
    <row r="3751" spans="6:7">
      <c r="F3751" s="139"/>
      <c r="G3751" s="139"/>
    </row>
    <row r="3752" spans="6:7">
      <c r="F3752" s="139"/>
      <c r="G3752" s="139"/>
    </row>
    <row r="3753" spans="6:7">
      <c r="F3753" s="139"/>
      <c r="G3753" s="139"/>
    </row>
    <row r="3754" spans="6:7">
      <c r="F3754" s="139"/>
      <c r="G3754" s="139"/>
    </row>
    <row r="3755" spans="6:7">
      <c r="F3755" s="139"/>
      <c r="G3755" s="139"/>
    </row>
    <row r="3756" spans="6:7">
      <c r="F3756" s="139"/>
      <c r="G3756" s="139"/>
    </row>
    <row r="3757" spans="6:7">
      <c r="F3757" s="139"/>
      <c r="G3757" s="139"/>
    </row>
    <row r="3758" spans="6:7">
      <c r="F3758" s="139"/>
      <c r="G3758" s="139"/>
    </row>
    <row r="3759" spans="6:7">
      <c r="F3759" s="139"/>
      <c r="G3759" s="139"/>
    </row>
    <row r="3760" spans="6:7">
      <c r="F3760" s="139"/>
      <c r="G3760" s="139"/>
    </row>
    <row r="3761" spans="6:7">
      <c r="F3761" s="139"/>
      <c r="G3761" s="139"/>
    </row>
    <row r="3762" spans="6:7">
      <c r="F3762" s="139"/>
      <c r="G3762" s="139"/>
    </row>
    <row r="3763" spans="6:7">
      <c r="F3763" s="139"/>
      <c r="G3763" s="139"/>
    </row>
    <row r="3764" spans="6:7">
      <c r="F3764" s="139"/>
      <c r="G3764" s="139"/>
    </row>
    <row r="3765" spans="6:7">
      <c r="F3765" s="139"/>
      <c r="G3765" s="139"/>
    </row>
    <row r="3766" spans="6:7">
      <c r="F3766" s="139"/>
      <c r="G3766" s="139"/>
    </row>
    <row r="3767" spans="6:7">
      <c r="F3767" s="139"/>
      <c r="G3767" s="139"/>
    </row>
    <row r="3768" spans="6:7">
      <c r="F3768" s="139"/>
      <c r="G3768" s="139"/>
    </row>
    <row r="3769" spans="6:7">
      <c r="F3769" s="139"/>
      <c r="G3769" s="139"/>
    </row>
    <row r="3770" spans="6:7">
      <c r="F3770" s="139"/>
      <c r="G3770" s="139"/>
    </row>
    <row r="3771" spans="6:7">
      <c r="F3771" s="139"/>
      <c r="G3771" s="139"/>
    </row>
    <row r="3772" spans="6:7">
      <c r="F3772" s="139"/>
      <c r="G3772" s="139"/>
    </row>
    <row r="3773" spans="6:7">
      <c r="F3773" s="139"/>
      <c r="G3773" s="139"/>
    </row>
    <row r="3774" spans="6:7">
      <c r="F3774" s="139"/>
      <c r="G3774" s="139"/>
    </row>
    <row r="3775" spans="6:7">
      <c r="F3775" s="139"/>
      <c r="G3775" s="139"/>
    </row>
    <row r="3776" spans="6:7">
      <c r="F3776" s="139"/>
      <c r="G3776" s="139"/>
    </row>
    <row r="3777" spans="6:7">
      <c r="F3777" s="139"/>
      <c r="G3777" s="139"/>
    </row>
    <row r="3778" spans="6:7">
      <c r="F3778" s="139"/>
      <c r="G3778" s="139"/>
    </row>
    <row r="3779" spans="6:7">
      <c r="F3779" s="139"/>
      <c r="G3779" s="139"/>
    </row>
    <row r="3780" spans="6:7">
      <c r="F3780" s="139"/>
      <c r="G3780" s="139"/>
    </row>
    <row r="3781" spans="6:7">
      <c r="F3781" s="139"/>
      <c r="G3781" s="139"/>
    </row>
    <row r="3782" spans="6:7">
      <c r="F3782" s="139"/>
      <c r="G3782" s="139"/>
    </row>
    <row r="3783" spans="6:7">
      <c r="F3783" s="139"/>
      <c r="G3783" s="139"/>
    </row>
    <row r="3784" spans="6:7">
      <c r="F3784" s="139"/>
      <c r="G3784" s="139"/>
    </row>
    <row r="3785" spans="6:7">
      <c r="F3785" s="139"/>
      <c r="G3785" s="139"/>
    </row>
    <row r="3786" spans="6:7">
      <c r="F3786" s="139"/>
      <c r="G3786" s="139"/>
    </row>
    <row r="3787" spans="6:7">
      <c r="F3787" s="139"/>
      <c r="G3787" s="139"/>
    </row>
    <row r="3788" spans="6:7">
      <c r="F3788" s="139"/>
      <c r="G3788" s="139"/>
    </row>
    <row r="3789" spans="6:7">
      <c r="F3789" s="139"/>
      <c r="G3789" s="139"/>
    </row>
    <row r="3790" spans="6:7">
      <c r="F3790" s="139"/>
      <c r="G3790" s="139"/>
    </row>
    <row r="3791" spans="6:7">
      <c r="F3791" s="139"/>
      <c r="G3791" s="139"/>
    </row>
    <row r="3792" spans="6:7">
      <c r="F3792" s="139"/>
      <c r="G3792" s="139"/>
    </row>
    <row r="3793" spans="6:7">
      <c r="F3793" s="139"/>
      <c r="G3793" s="139"/>
    </row>
    <row r="3794" spans="6:7">
      <c r="F3794" s="139"/>
      <c r="G3794" s="139"/>
    </row>
    <row r="3795" spans="6:7">
      <c r="F3795" s="139"/>
      <c r="G3795" s="139"/>
    </row>
    <row r="3796" spans="6:7">
      <c r="F3796" s="139"/>
      <c r="G3796" s="139"/>
    </row>
    <row r="3797" spans="6:7">
      <c r="F3797" s="139"/>
      <c r="G3797" s="139"/>
    </row>
    <row r="3798" spans="6:7">
      <c r="F3798" s="139"/>
      <c r="G3798" s="139"/>
    </row>
    <row r="3799" spans="6:7">
      <c r="F3799" s="139"/>
      <c r="G3799" s="139"/>
    </row>
    <row r="3800" spans="6:7">
      <c r="F3800" s="139"/>
      <c r="G3800" s="139"/>
    </row>
    <row r="3801" spans="6:7">
      <c r="F3801" s="139"/>
      <c r="G3801" s="139"/>
    </row>
    <row r="3802" spans="6:7">
      <c r="F3802" s="139"/>
      <c r="G3802" s="139"/>
    </row>
    <row r="3803" spans="6:7">
      <c r="F3803" s="139"/>
      <c r="G3803" s="139"/>
    </row>
    <row r="3804" spans="6:7">
      <c r="F3804" s="139"/>
      <c r="G3804" s="139"/>
    </row>
    <row r="3805" spans="6:7">
      <c r="F3805" s="139"/>
      <c r="G3805" s="139"/>
    </row>
    <row r="3806" spans="6:7">
      <c r="F3806" s="139"/>
      <c r="G3806" s="139"/>
    </row>
    <row r="3807" spans="6:7">
      <c r="F3807" s="139"/>
      <c r="G3807" s="139"/>
    </row>
    <row r="3808" spans="6:7">
      <c r="F3808" s="139"/>
      <c r="G3808" s="139"/>
    </row>
    <row r="3809" spans="6:7">
      <c r="F3809" s="139"/>
      <c r="G3809" s="139"/>
    </row>
    <row r="3810" spans="6:7">
      <c r="F3810" s="139"/>
      <c r="G3810" s="139"/>
    </row>
    <row r="3811" spans="6:7">
      <c r="F3811" s="139"/>
      <c r="G3811" s="139"/>
    </row>
    <row r="3812" spans="6:7">
      <c r="F3812" s="139"/>
      <c r="G3812" s="139"/>
    </row>
    <row r="3813" spans="6:7">
      <c r="F3813" s="139"/>
      <c r="G3813" s="139"/>
    </row>
    <row r="3814" spans="6:7">
      <c r="F3814" s="139"/>
      <c r="G3814" s="139"/>
    </row>
    <row r="3815" spans="6:7">
      <c r="F3815" s="139"/>
      <c r="G3815" s="139"/>
    </row>
    <row r="3816" spans="6:7">
      <c r="F3816" s="139"/>
      <c r="G3816" s="139"/>
    </row>
    <row r="3817" spans="6:7">
      <c r="F3817" s="139"/>
      <c r="G3817" s="139"/>
    </row>
    <row r="3818" spans="6:7">
      <c r="F3818" s="139"/>
      <c r="G3818" s="139"/>
    </row>
    <row r="3819" spans="6:7">
      <c r="F3819" s="139"/>
      <c r="G3819" s="139"/>
    </row>
    <row r="3820" spans="6:7">
      <c r="F3820" s="139"/>
      <c r="G3820" s="139"/>
    </row>
    <row r="3821" spans="6:7">
      <c r="F3821" s="139"/>
      <c r="G3821" s="139"/>
    </row>
    <row r="3822" spans="6:7">
      <c r="F3822" s="139"/>
      <c r="G3822" s="139"/>
    </row>
    <row r="3823" spans="6:7">
      <c r="F3823" s="139"/>
      <c r="G3823" s="139"/>
    </row>
    <row r="3824" spans="6:7">
      <c r="F3824" s="139"/>
      <c r="G3824" s="139"/>
    </row>
    <row r="3825" spans="6:7">
      <c r="F3825" s="139"/>
      <c r="G3825" s="139"/>
    </row>
    <row r="3826" spans="6:7">
      <c r="F3826" s="139"/>
      <c r="G3826" s="139"/>
    </row>
    <row r="3827" spans="6:7">
      <c r="F3827" s="139"/>
      <c r="G3827" s="139"/>
    </row>
    <row r="3828" spans="6:7">
      <c r="F3828" s="139"/>
      <c r="G3828" s="139"/>
    </row>
    <row r="3829" spans="6:7">
      <c r="F3829" s="139"/>
      <c r="G3829" s="139"/>
    </row>
    <row r="3830" spans="6:7">
      <c r="F3830" s="139"/>
      <c r="G3830" s="139"/>
    </row>
    <row r="3831" spans="6:7">
      <c r="F3831" s="139"/>
      <c r="G3831" s="139"/>
    </row>
    <row r="3832" spans="6:7">
      <c r="F3832" s="139"/>
      <c r="G3832" s="139"/>
    </row>
    <row r="3833" spans="6:7">
      <c r="F3833" s="139"/>
      <c r="G3833" s="139"/>
    </row>
    <row r="3834" spans="6:7">
      <c r="F3834" s="139"/>
      <c r="G3834" s="139"/>
    </row>
    <row r="3835" spans="6:7">
      <c r="F3835" s="139"/>
      <c r="G3835" s="139"/>
    </row>
    <row r="3836" spans="6:7">
      <c r="F3836" s="139"/>
      <c r="G3836" s="139"/>
    </row>
    <row r="3837" spans="6:7">
      <c r="F3837" s="139"/>
      <c r="G3837" s="139"/>
    </row>
    <row r="3838" spans="6:7">
      <c r="F3838" s="139"/>
      <c r="G3838" s="139"/>
    </row>
    <row r="3839" spans="6:7">
      <c r="F3839" s="139"/>
      <c r="G3839" s="139"/>
    </row>
    <row r="3840" spans="6:7">
      <c r="F3840" s="139"/>
      <c r="G3840" s="139"/>
    </row>
    <row r="3841" spans="6:7">
      <c r="F3841" s="139"/>
      <c r="G3841" s="139"/>
    </row>
    <row r="3842" spans="6:7">
      <c r="F3842" s="139"/>
      <c r="G3842" s="139"/>
    </row>
    <row r="3843" spans="6:7">
      <c r="F3843" s="139"/>
      <c r="G3843" s="139"/>
    </row>
    <row r="3844" spans="6:7">
      <c r="F3844" s="139"/>
      <c r="G3844" s="139"/>
    </row>
    <row r="3845" spans="6:7">
      <c r="F3845" s="139"/>
      <c r="G3845" s="139"/>
    </row>
    <row r="3846" spans="6:7">
      <c r="F3846" s="139"/>
      <c r="G3846" s="139"/>
    </row>
    <row r="3847" spans="6:7">
      <c r="F3847" s="139"/>
      <c r="G3847" s="139"/>
    </row>
    <row r="3848" spans="6:7">
      <c r="F3848" s="139"/>
      <c r="G3848" s="139"/>
    </row>
    <row r="3849" spans="6:7">
      <c r="F3849" s="139"/>
      <c r="G3849" s="139"/>
    </row>
    <row r="3850" spans="6:7">
      <c r="F3850" s="139"/>
      <c r="G3850" s="139"/>
    </row>
    <row r="3851" spans="6:7">
      <c r="F3851" s="139"/>
      <c r="G3851" s="139"/>
    </row>
    <row r="3852" spans="6:7">
      <c r="F3852" s="139"/>
      <c r="G3852" s="139"/>
    </row>
    <row r="3853" spans="6:7">
      <c r="F3853" s="139"/>
      <c r="G3853" s="139"/>
    </row>
    <row r="3854" spans="6:7">
      <c r="F3854" s="139"/>
      <c r="G3854" s="139"/>
    </row>
    <row r="3855" spans="6:7">
      <c r="F3855" s="139"/>
      <c r="G3855" s="139"/>
    </row>
    <row r="3856" spans="6:7">
      <c r="F3856" s="139"/>
      <c r="G3856" s="139"/>
    </row>
    <row r="3857" spans="6:7">
      <c r="F3857" s="139"/>
      <c r="G3857" s="139"/>
    </row>
    <row r="3858" spans="6:7">
      <c r="F3858" s="139"/>
      <c r="G3858" s="139"/>
    </row>
    <row r="3859" spans="6:7">
      <c r="F3859" s="139"/>
      <c r="G3859" s="139"/>
    </row>
    <row r="3860" spans="6:7">
      <c r="F3860" s="139"/>
      <c r="G3860" s="139"/>
    </row>
    <row r="3861" spans="6:7">
      <c r="F3861" s="139"/>
      <c r="G3861" s="139"/>
    </row>
    <row r="3862" spans="6:7">
      <c r="F3862" s="139"/>
      <c r="G3862" s="139"/>
    </row>
    <row r="3863" spans="6:7">
      <c r="F3863" s="139"/>
      <c r="G3863" s="139"/>
    </row>
    <row r="3864" spans="6:7">
      <c r="F3864" s="139"/>
      <c r="G3864" s="139"/>
    </row>
    <row r="3865" spans="6:7">
      <c r="F3865" s="139"/>
      <c r="G3865" s="139"/>
    </row>
    <row r="3866" spans="6:7">
      <c r="F3866" s="139"/>
      <c r="G3866" s="139"/>
    </row>
    <row r="3867" spans="6:7">
      <c r="F3867" s="139"/>
      <c r="G3867" s="139"/>
    </row>
    <row r="3868" spans="6:7">
      <c r="F3868" s="139"/>
      <c r="G3868" s="139"/>
    </row>
    <row r="3869" spans="6:7">
      <c r="F3869" s="139"/>
      <c r="G3869" s="139"/>
    </row>
    <row r="3870" spans="6:7">
      <c r="F3870" s="139"/>
      <c r="G3870" s="139"/>
    </row>
    <row r="3871" spans="6:7">
      <c r="F3871" s="139"/>
      <c r="G3871" s="139"/>
    </row>
    <row r="3872" spans="6:7">
      <c r="F3872" s="139"/>
      <c r="G3872" s="139"/>
    </row>
    <row r="3873" spans="6:7">
      <c r="F3873" s="139"/>
      <c r="G3873" s="139"/>
    </row>
    <row r="3874" spans="6:7">
      <c r="F3874" s="139"/>
      <c r="G3874" s="139"/>
    </row>
    <row r="3875" spans="6:7">
      <c r="F3875" s="139"/>
      <c r="G3875" s="139"/>
    </row>
    <row r="3876" spans="6:7">
      <c r="F3876" s="139"/>
      <c r="G3876" s="139"/>
    </row>
    <row r="3877" spans="6:7">
      <c r="F3877" s="139"/>
      <c r="G3877" s="139"/>
    </row>
    <row r="3878" spans="6:7">
      <c r="F3878" s="139"/>
      <c r="G3878" s="139"/>
    </row>
    <row r="3879" spans="6:7">
      <c r="F3879" s="139"/>
      <c r="G3879" s="139"/>
    </row>
    <row r="3880" spans="6:7">
      <c r="F3880" s="139"/>
      <c r="G3880" s="139"/>
    </row>
    <row r="3881" spans="6:7">
      <c r="F3881" s="139"/>
      <c r="G3881" s="139"/>
    </row>
    <row r="3882" spans="6:7">
      <c r="F3882" s="139"/>
      <c r="G3882" s="139"/>
    </row>
    <row r="3883" spans="6:7">
      <c r="F3883" s="139"/>
      <c r="G3883" s="139"/>
    </row>
    <row r="3884" spans="6:7">
      <c r="F3884" s="139"/>
      <c r="G3884" s="139"/>
    </row>
    <row r="3885" spans="6:7">
      <c r="F3885" s="139"/>
      <c r="G3885" s="139"/>
    </row>
    <row r="3886" spans="6:7">
      <c r="F3886" s="139"/>
      <c r="G3886" s="139"/>
    </row>
    <row r="3887" spans="6:7">
      <c r="F3887" s="139"/>
      <c r="G3887" s="139"/>
    </row>
    <row r="3888" spans="6:7">
      <c r="F3888" s="139"/>
      <c r="G3888" s="139"/>
    </row>
    <row r="3889" spans="6:7">
      <c r="F3889" s="139"/>
      <c r="G3889" s="139"/>
    </row>
    <row r="3890" spans="6:7">
      <c r="F3890" s="139"/>
      <c r="G3890" s="139"/>
    </row>
    <row r="3891" spans="6:7">
      <c r="F3891" s="139"/>
      <c r="G3891" s="139"/>
    </row>
    <row r="3892" spans="6:7">
      <c r="F3892" s="139"/>
      <c r="G3892" s="139"/>
    </row>
    <row r="3893" spans="6:7">
      <c r="F3893" s="139"/>
      <c r="G3893" s="139"/>
    </row>
    <row r="3894" spans="6:7">
      <c r="F3894" s="139"/>
      <c r="G3894" s="139"/>
    </row>
    <row r="3895" spans="6:7">
      <c r="F3895" s="139"/>
      <c r="G3895" s="139"/>
    </row>
    <row r="3896" spans="6:7">
      <c r="F3896" s="139"/>
      <c r="G3896" s="139"/>
    </row>
    <row r="3897" spans="6:7">
      <c r="F3897" s="139"/>
      <c r="G3897" s="139"/>
    </row>
    <row r="3898" spans="6:7">
      <c r="F3898" s="139"/>
      <c r="G3898" s="139"/>
    </row>
    <row r="3899" spans="6:7">
      <c r="F3899" s="139"/>
      <c r="G3899" s="139"/>
    </row>
    <row r="3900" spans="6:7">
      <c r="F3900" s="139"/>
      <c r="G3900" s="139"/>
    </row>
    <row r="3901" spans="6:7">
      <c r="F3901" s="139"/>
      <c r="G3901" s="139"/>
    </row>
    <row r="3902" spans="6:7">
      <c r="F3902" s="139"/>
      <c r="G3902" s="139"/>
    </row>
    <row r="3903" spans="6:7">
      <c r="F3903" s="139"/>
      <c r="G3903" s="139"/>
    </row>
    <row r="3904" spans="6:7">
      <c r="F3904" s="139"/>
      <c r="G3904" s="139"/>
    </row>
    <row r="3905" spans="6:7">
      <c r="F3905" s="139"/>
      <c r="G3905" s="139"/>
    </row>
    <row r="3906" spans="6:7">
      <c r="F3906" s="139"/>
      <c r="G3906" s="139"/>
    </row>
    <row r="3907" spans="6:7">
      <c r="F3907" s="139"/>
      <c r="G3907" s="139"/>
    </row>
    <row r="3908" spans="6:7">
      <c r="F3908" s="139"/>
      <c r="G3908" s="139"/>
    </row>
    <row r="3909" spans="6:7">
      <c r="F3909" s="139"/>
      <c r="G3909" s="139"/>
    </row>
    <row r="3910" spans="6:7">
      <c r="F3910" s="139"/>
      <c r="G3910" s="139"/>
    </row>
    <row r="3911" spans="6:7">
      <c r="F3911" s="139"/>
      <c r="G3911" s="139"/>
    </row>
    <row r="3912" spans="6:7">
      <c r="F3912" s="139"/>
      <c r="G3912" s="139"/>
    </row>
    <row r="3913" spans="6:7">
      <c r="F3913" s="139"/>
      <c r="G3913" s="139"/>
    </row>
    <row r="3914" spans="6:7">
      <c r="F3914" s="139"/>
      <c r="G3914" s="139"/>
    </row>
    <row r="3915" spans="6:7">
      <c r="F3915" s="139"/>
      <c r="G3915" s="139"/>
    </row>
    <row r="3916" spans="6:7">
      <c r="F3916" s="139"/>
      <c r="G3916" s="139"/>
    </row>
    <row r="3917" spans="6:7">
      <c r="F3917" s="139"/>
      <c r="G3917" s="139"/>
    </row>
    <row r="3918" spans="6:7">
      <c r="F3918" s="139"/>
      <c r="G3918" s="139"/>
    </row>
    <row r="3919" spans="6:7">
      <c r="F3919" s="139"/>
      <c r="G3919" s="139"/>
    </row>
    <row r="3920" spans="6:7">
      <c r="F3920" s="139"/>
      <c r="G3920" s="139"/>
    </row>
    <row r="3921" spans="6:7">
      <c r="F3921" s="139"/>
      <c r="G3921" s="139"/>
    </row>
    <row r="3922" spans="6:7">
      <c r="F3922" s="139"/>
      <c r="G3922" s="139"/>
    </row>
    <row r="3923" spans="6:7">
      <c r="F3923" s="139"/>
      <c r="G3923" s="139"/>
    </row>
    <row r="3924" spans="6:7">
      <c r="F3924" s="139"/>
      <c r="G3924" s="139"/>
    </row>
    <row r="3925" spans="6:7">
      <c r="F3925" s="139"/>
      <c r="G3925" s="139"/>
    </row>
    <row r="3926" spans="6:7">
      <c r="F3926" s="139"/>
      <c r="G3926" s="139"/>
    </row>
    <row r="3927" spans="6:7">
      <c r="F3927" s="139"/>
      <c r="G3927" s="139"/>
    </row>
    <row r="3928" spans="6:7">
      <c r="F3928" s="139"/>
      <c r="G3928" s="139"/>
    </row>
    <row r="3929" spans="6:7">
      <c r="F3929" s="139"/>
      <c r="G3929" s="139"/>
    </row>
    <row r="3930" spans="6:7">
      <c r="F3930" s="139"/>
      <c r="G3930" s="139"/>
    </row>
    <row r="3931" spans="6:7">
      <c r="F3931" s="139"/>
      <c r="G3931" s="139"/>
    </row>
    <row r="3932" spans="6:7">
      <c r="F3932" s="139"/>
      <c r="G3932" s="139"/>
    </row>
    <row r="3933" spans="6:7">
      <c r="F3933" s="139"/>
      <c r="G3933" s="139"/>
    </row>
    <row r="3934" spans="6:7">
      <c r="F3934" s="139"/>
      <c r="G3934" s="139"/>
    </row>
    <row r="3935" spans="6:7">
      <c r="F3935" s="139"/>
      <c r="G3935" s="139"/>
    </row>
    <row r="3936" spans="6:7">
      <c r="F3936" s="139"/>
      <c r="G3936" s="139"/>
    </row>
    <row r="3937" spans="6:7">
      <c r="F3937" s="139"/>
      <c r="G3937" s="139"/>
    </row>
    <row r="3938" spans="6:7">
      <c r="F3938" s="139"/>
      <c r="G3938" s="139"/>
    </row>
    <row r="3939" spans="6:7">
      <c r="F3939" s="139"/>
      <c r="G3939" s="139"/>
    </row>
    <row r="3940" spans="6:7">
      <c r="F3940" s="139"/>
      <c r="G3940" s="139"/>
    </row>
    <row r="3941" spans="6:7">
      <c r="F3941" s="139"/>
      <c r="G3941" s="139"/>
    </row>
    <row r="3942" spans="6:7">
      <c r="F3942" s="139"/>
      <c r="G3942" s="139"/>
    </row>
    <row r="3943" spans="6:7">
      <c r="F3943" s="139"/>
      <c r="G3943" s="139"/>
    </row>
    <row r="3944" spans="6:7">
      <c r="F3944" s="139"/>
      <c r="G3944" s="139"/>
    </row>
    <row r="3945" spans="6:7">
      <c r="F3945" s="139"/>
      <c r="G3945" s="139"/>
    </row>
    <row r="3946" spans="6:7">
      <c r="F3946" s="139"/>
      <c r="G3946" s="139"/>
    </row>
    <row r="3947" spans="6:7">
      <c r="F3947" s="139"/>
      <c r="G3947" s="139"/>
    </row>
    <row r="3948" spans="6:7">
      <c r="F3948" s="139"/>
      <c r="G3948" s="139"/>
    </row>
    <row r="3949" spans="6:7">
      <c r="F3949" s="139"/>
      <c r="G3949" s="139"/>
    </row>
    <row r="3950" spans="6:7">
      <c r="F3950" s="139"/>
      <c r="G3950" s="139"/>
    </row>
    <row r="3951" spans="6:7">
      <c r="F3951" s="139"/>
      <c r="G3951" s="139"/>
    </row>
    <row r="3952" spans="6:7">
      <c r="F3952" s="139"/>
      <c r="G3952" s="139"/>
    </row>
    <row r="3953" spans="6:7">
      <c r="F3953" s="139"/>
      <c r="G3953" s="139"/>
    </row>
    <row r="3954" spans="6:7">
      <c r="F3954" s="139"/>
      <c r="G3954" s="139"/>
    </row>
    <row r="3955" spans="6:7">
      <c r="F3955" s="139"/>
      <c r="G3955" s="139"/>
    </row>
    <row r="3956" spans="6:7">
      <c r="F3956" s="139"/>
      <c r="G3956" s="139"/>
    </row>
    <row r="3957" spans="6:7">
      <c r="F3957" s="139"/>
      <c r="G3957" s="139"/>
    </row>
    <row r="3958" spans="6:7">
      <c r="F3958" s="139"/>
      <c r="G3958" s="139"/>
    </row>
    <row r="3959" spans="6:7">
      <c r="F3959" s="139"/>
      <c r="G3959" s="139"/>
    </row>
    <row r="3960" spans="6:7">
      <c r="F3960" s="139"/>
      <c r="G3960" s="139"/>
    </row>
    <row r="3961" spans="6:7">
      <c r="F3961" s="139"/>
      <c r="G3961" s="139"/>
    </row>
    <row r="3962" spans="6:7">
      <c r="F3962" s="139"/>
      <c r="G3962" s="139"/>
    </row>
    <row r="3963" spans="6:7">
      <c r="F3963" s="139"/>
      <c r="G3963" s="139"/>
    </row>
    <row r="3964" spans="6:7">
      <c r="F3964" s="139"/>
      <c r="G3964" s="139"/>
    </row>
    <row r="3965" spans="6:7">
      <c r="F3965" s="139"/>
      <c r="G3965" s="139"/>
    </row>
    <row r="3966" spans="6:7">
      <c r="F3966" s="139"/>
      <c r="G3966" s="139"/>
    </row>
    <row r="3967" spans="6:7">
      <c r="F3967" s="139"/>
      <c r="G3967" s="139"/>
    </row>
    <row r="3968" spans="6:7">
      <c r="F3968" s="139"/>
      <c r="G3968" s="139"/>
    </row>
    <row r="3969" spans="6:7">
      <c r="F3969" s="139"/>
      <c r="G3969" s="139"/>
    </row>
    <row r="3970" spans="6:7">
      <c r="F3970" s="139"/>
      <c r="G3970" s="139"/>
    </row>
    <row r="3971" spans="6:7">
      <c r="F3971" s="139"/>
      <c r="G3971" s="139"/>
    </row>
    <row r="3972" spans="6:7">
      <c r="F3972" s="139"/>
      <c r="G3972" s="139"/>
    </row>
    <row r="3973" spans="6:7">
      <c r="F3973" s="139"/>
      <c r="G3973" s="139"/>
    </row>
    <row r="3974" spans="6:7">
      <c r="F3974" s="139"/>
      <c r="G3974" s="139"/>
    </row>
    <row r="3975" spans="6:7">
      <c r="F3975" s="139"/>
      <c r="G3975" s="139"/>
    </row>
    <row r="3976" spans="6:7">
      <c r="F3976" s="139"/>
      <c r="G3976" s="139"/>
    </row>
    <row r="3977" spans="6:7">
      <c r="F3977" s="139"/>
      <c r="G3977" s="139"/>
    </row>
    <row r="3978" spans="6:7">
      <c r="F3978" s="139"/>
      <c r="G3978" s="139"/>
    </row>
    <row r="3979" spans="6:7">
      <c r="F3979" s="139"/>
      <c r="G3979" s="139"/>
    </row>
    <row r="3980" spans="6:7">
      <c r="F3980" s="139"/>
      <c r="G3980" s="139"/>
    </row>
    <row r="3981" spans="6:7">
      <c r="F3981" s="139"/>
      <c r="G3981" s="139"/>
    </row>
    <row r="3982" spans="6:7">
      <c r="F3982" s="139"/>
      <c r="G3982" s="139"/>
    </row>
    <row r="3983" spans="6:7">
      <c r="F3983" s="139"/>
      <c r="G3983" s="139"/>
    </row>
    <row r="3984" spans="6:7">
      <c r="F3984" s="139"/>
      <c r="G3984" s="139"/>
    </row>
    <row r="3985" spans="6:7">
      <c r="F3985" s="139"/>
      <c r="G3985" s="139"/>
    </row>
    <row r="3986" spans="6:7">
      <c r="F3986" s="139"/>
      <c r="G3986" s="139"/>
    </row>
    <row r="3987" spans="6:7">
      <c r="F3987" s="139"/>
      <c r="G3987" s="139"/>
    </row>
    <row r="3988" spans="6:7">
      <c r="F3988" s="139"/>
      <c r="G3988" s="139"/>
    </row>
    <row r="3989" spans="6:7">
      <c r="F3989" s="139"/>
      <c r="G3989" s="139"/>
    </row>
    <row r="3990" spans="6:7">
      <c r="F3990" s="139"/>
      <c r="G3990" s="139"/>
    </row>
    <row r="3991" spans="6:7">
      <c r="F3991" s="139"/>
      <c r="G3991" s="139"/>
    </row>
    <row r="3992" spans="6:7">
      <c r="F3992" s="139"/>
      <c r="G3992" s="139"/>
    </row>
    <row r="3993" spans="6:7">
      <c r="F3993" s="139"/>
      <c r="G3993" s="139"/>
    </row>
    <row r="3994" spans="6:7">
      <c r="F3994" s="139"/>
      <c r="G3994" s="139"/>
    </row>
    <row r="3995" spans="6:7">
      <c r="F3995" s="139"/>
      <c r="G3995" s="139"/>
    </row>
    <row r="3996" spans="6:7">
      <c r="F3996" s="139"/>
      <c r="G3996" s="139"/>
    </row>
    <row r="3997" spans="6:7">
      <c r="F3997" s="139"/>
      <c r="G3997" s="139"/>
    </row>
    <row r="3998" spans="6:7">
      <c r="F3998" s="139"/>
      <c r="G3998" s="139"/>
    </row>
    <row r="3999" spans="6:7">
      <c r="F3999" s="139"/>
      <c r="G3999" s="139"/>
    </row>
    <row r="4000" spans="6:7">
      <c r="F4000" s="139"/>
      <c r="G4000" s="139"/>
    </row>
    <row r="4001" spans="6:7">
      <c r="F4001" s="139"/>
      <c r="G4001" s="139"/>
    </row>
    <row r="4002" spans="6:7">
      <c r="F4002" s="139"/>
      <c r="G4002" s="139"/>
    </row>
    <row r="4003" spans="6:7">
      <c r="F4003" s="139"/>
      <c r="G4003" s="139"/>
    </row>
    <row r="4004" spans="6:7">
      <c r="F4004" s="139"/>
      <c r="G4004" s="139"/>
    </row>
    <row r="4005" spans="6:7">
      <c r="F4005" s="139"/>
      <c r="G4005" s="139"/>
    </row>
    <row r="4006" spans="6:7">
      <c r="F4006" s="139"/>
      <c r="G4006" s="139"/>
    </row>
    <row r="4007" spans="6:7">
      <c r="F4007" s="139"/>
      <c r="G4007" s="139"/>
    </row>
    <row r="4008" spans="6:7">
      <c r="F4008" s="139"/>
      <c r="G4008" s="139"/>
    </row>
    <row r="4009" spans="6:7">
      <c r="F4009" s="139"/>
      <c r="G4009" s="139"/>
    </row>
    <row r="4010" spans="6:7">
      <c r="F4010" s="139"/>
      <c r="G4010" s="139"/>
    </row>
    <row r="4011" spans="6:7">
      <c r="F4011" s="139"/>
      <c r="G4011" s="139"/>
    </row>
    <row r="4012" spans="6:7">
      <c r="F4012" s="139"/>
      <c r="G4012" s="139"/>
    </row>
    <row r="4013" spans="6:7">
      <c r="F4013" s="139"/>
      <c r="G4013" s="139"/>
    </row>
    <row r="4014" spans="6:7">
      <c r="F4014" s="139"/>
      <c r="G4014" s="139"/>
    </row>
    <row r="4015" spans="6:7">
      <c r="F4015" s="139"/>
      <c r="G4015" s="139"/>
    </row>
    <row r="4016" spans="6:7">
      <c r="F4016" s="139"/>
      <c r="G4016" s="139"/>
    </row>
    <row r="4017" spans="6:7">
      <c r="F4017" s="139"/>
      <c r="G4017" s="139"/>
    </row>
    <row r="4018" spans="6:7">
      <c r="F4018" s="139"/>
      <c r="G4018" s="139"/>
    </row>
    <row r="4019" spans="6:7">
      <c r="F4019" s="139"/>
      <c r="G4019" s="139"/>
    </row>
    <row r="4020" spans="6:7">
      <c r="F4020" s="139"/>
      <c r="G4020" s="139"/>
    </row>
    <row r="4021" spans="6:7">
      <c r="F4021" s="139"/>
      <c r="G4021" s="139"/>
    </row>
    <row r="4022" spans="6:7">
      <c r="F4022" s="139"/>
      <c r="G4022" s="139"/>
    </row>
    <row r="4023" spans="6:7">
      <c r="F4023" s="139"/>
      <c r="G4023" s="139"/>
    </row>
    <row r="4024" spans="6:7">
      <c r="F4024" s="139"/>
      <c r="G4024" s="139"/>
    </row>
    <row r="4025" spans="6:7">
      <c r="F4025" s="139"/>
      <c r="G4025" s="139"/>
    </row>
    <row r="4026" spans="6:7">
      <c r="F4026" s="139"/>
      <c r="G4026" s="139"/>
    </row>
    <row r="4027" spans="6:7">
      <c r="F4027" s="139"/>
      <c r="G4027" s="139"/>
    </row>
    <row r="4028" spans="6:7">
      <c r="F4028" s="139"/>
      <c r="G4028" s="139"/>
    </row>
    <row r="4029" spans="6:7">
      <c r="F4029" s="139"/>
      <c r="G4029" s="139"/>
    </row>
    <row r="4030" spans="6:7">
      <c r="F4030" s="139"/>
      <c r="G4030" s="139"/>
    </row>
    <row r="4031" spans="6:7">
      <c r="F4031" s="139"/>
      <c r="G4031" s="139"/>
    </row>
    <row r="4032" spans="6:7">
      <c r="F4032" s="139"/>
      <c r="G4032" s="139"/>
    </row>
    <row r="4033" spans="6:7">
      <c r="F4033" s="139"/>
      <c r="G4033" s="139"/>
    </row>
    <row r="4034" spans="6:7">
      <c r="F4034" s="139"/>
      <c r="G4034" s="139"/>
    </row>
    <row r="4035" spans="6:7">
      <c r="F4035" s="139"/>
      <c r="G4035" s="139"/>
    </row>
    <row r="4036" spans="6:7">
      <c r="F4036" s="139"/>
      <c r="G4036" s="139"/>
    </row>
    <row r="4037" spans="6:7">
      <c r="F4037" s="139"/>
      <c r="G4037" s="139"/>
    </row>
    <row r="4038" spans="6:7">
      <c r="F4038" s="139"/>
      <c r="G4038" s="139"/>
    </row>
    <row r="4039" spans="6:7">
      <c r="F4039" s="139"/>
      <c r="G4039" s="139"/>
    </row>
    <row r="4040" spans="6:7">
      <c r="F4040" s="139"/>
      <c r="G4040" s="139"/>
    </row>
    <row r="4041" spans="6:7">
      <c r="F4041" s="139"/>
      <c r="G4041" s="139"/>
    </row>
    <row r="4042" spans="6:7">
      <c r="F4042" s="139"/>
      <c r="G4042" s="139"/>
    </row>
    <row r="4043" spans="6:7">
      <c r="F4043" s="139"/>
      <c r="G4043" s="139"/>
    </row>
    <row r="4044" spans="6:7">
      <c r="F4044" s="139"/>
      <c r="G4044" s="139"/>
    </row>
    <row r="4045" spans="6:7">
      <c r="F4045" s="139"/>
      <c r="G4045" s="139"/>
    </row>
    <row r="4046" spans="6:7">
      <c r="F4046" s="139"/>
      <c r="G4046" s="139"/>
    </row>
    <row r="4047" spans="6:7">
      <c r="F4047" s="139"/>
      <c r="G4047" s="139"/>
    </row>
    <row r="4048" spans="6:7">
      <c r="F4048" s="139"/>
      <c r="G4048" s="139"/>
    </row>
    <row r="4049" spans="6:7">
      <c r="F4049" s="139"/>
      <c r="G4049" s="139"/>
    </row>
    <row r="4050" spans="6:7">
      <c r="F4050" s="139"/>
      <c r="G4050" s="139"/>
    </row>
    <row r="4051" spans="6:7">
      <c r="F4051" s="139"/>
      <c r="G4051" s="139"/>
    </row>
    <row r="4052" spans="6:7">
      <c r="F4052" s="139"/>
      <c r="G4052" s="139"/>
    </row>
    <row r="4053" spans="6:7">
      <c r="F4053" s="139"/>
      <c r="G4053" s="139"/>
    </row>
    <row r="4054" spans="6:7">
      <c r="F4054" s="139"/>
      <c r="G4054" s="139"/>
    </row>
    <row r="4055" spans="6:7">
      <c r="F4055" s="139"/>
      <c r="G4055" s="139"/>
    </row>
    <row r="4056" spans="6:7">
      <c r="F4056" s="139"/>
      <c r="G4056" s="139"/>
    </row>
    <row r="4057" spans="6:7">
      <c r="F4057" s="139"/>
      <c r="G4057" s="139"/>
    </row>
    <row r="4058" spans="6:7">
      <c r="F4058" s="139"/>
      <c r="G4058" s="139"/>
    </row>
    <row r="4059" spans="6:7">
      <c r="F4059" s="139"/>
      <c r="G4059" s="139"/>
    </row>
    <row r="4060" spans="6:7">
      <c r="F4060" s="139"/>
      <c r="G4060" s="139"/>
    </row>
    <row r="4061" spans="6:7">
      <c r="F4061" s="139"/>
      <c r="G4061" s="139"/>
    </row>
    <row r="4062" spans="6:7">
      <c r="F4062" s="139"/>
      <c r="G4062" s="139"/>
    </row>
    <row r="4063" spans="6:7">
      <c r="F4063" s="139"/>
      <c r="G4063" s="139"/>
    </row>
    <row r="4064" spans="6:7">
      <c r="F4064" s="139"/>
      <c r="G4064" s="139"/>
    </row>
    <row r="4065" spans="6:7">
      <c r="F4065" s="139"/>
      <c r="G4065" s="139"/>
    </row>
    <row r="4066" spans="6:7">
      <c r="F4066" s="139"/>
      <c r="G4066" s="139"/>
    </row>
    <row r="4067" spans="6:7">
      <c r="F4067" s="139"/>
      <c r="G4067" s="139"/>
    </row>
    <row r="4068" spans="6:7">
      <c r="F4068" s="139"/>
      <c r="G4068" s="139"/>
    </row>
    <row r="4069" spans="6:7">
      <c r="F4069" s="139"/>
      <c r="G4069" s="139"/>
    </row>
    <row r="4070" spans="6:7">
      <c r="F4070" s="139"/>
      <c r="G4070" s="139"/>
    </row>
    <row r="4071" spans="6:7">
      <c r="F4071" s="139"/>
      <c r="G4071" s="139"/>
    </row>
    <row r="4072" spans="6:7">
      <c r="F4072" s="139"/>
      <c r="G4072" s="139"/>
    </row>
    <row r="4073" spans="6:7">
      <c r="F4073" s="139"/>
      <c r="G4073" s="139"/>
    </row>
    <row r="4074" spans="6:7">
      <c r="F4074" s="139"/>
      <c r="G4074" s="139"/>
    </row>
    <row r="4075" spans="6:7">
      <c r="F4075" s="139"/>
      <c r="G4075" s="139"/>
    </row>
    <row r="4076" spans="6:7">
      <c r="F4076" s="139"/>
      <c r="G4076" s="139"/>
    </row>
    <row r="4077" spans="6:7">
      <c r="F4077" s="139"/>
      <c r="G4077" s="139"/>
    </row>
    <row r="4078" spans="6:7">
      <c r="F4078" s="139"/>
      <c r="G4078" s="139"/>
    </row>
    <row r="4079" spans="6:7">
      <c r="F4079" s="139"/>
      <c r="G4079" s="139"/>
    </row>
    <row r="4080" spans="6:7">
      <c r="F4080" s="139"/>
      <c r="G4080" s="139"/>
    </row>
    <row r="4081" spans="6:7">
      <c r="F4081" s="139"/>
      <c r="G4081" s="139"/>
    </row>
    <row r="4082" spans="6:7">
      <c r="F4082" s="139"/>
      <c r="G4082" s="139"/>
    </row>
    <row r="4083" spans="6:7">
      <c r="F4083" s="139"/>
      <c r="G4083" s="139"/>
    </row>
    <row r="4084" spans="6:7">
      <c r="F4084" s="139"/>
      <c r="G4084" s="139"/>
    </row>
    <row r="4085" spans="6:7">
      <c r="F4085" s="139"/>
      <c r="G4085" s="139"/>
    </row>
    <row r="4086" spans="6:7">
      <c r="F4086" s="139"/>
      <c r="G4086" s="139"/>
    </row>
    <row r="4087" spans="6:7">
      <c r="F4087" s="139"/>
      <c r="G4087" s="139"/>
    </row>
    <row r="4088" spans="6:7">
      <c r="F4088" s="139"/>
      <c r="G4088" s="139"/>
    </row>
    <row r="4089" spans="6:7">
      <c r="F4089" s="139"/>
      <c r="G4089" s="139"/>
    </row>
    <row r="4090" spans="6:7">
      <c r="F4090" s="139"/>
      <c r="G4090" s="139"/>
    </row>
    <row r="4091" spans="6:7">
      <c r="F4091" s="139"/>
      <c r="G4091" s="139"/>
    </row>
    <row r="4092" spans="6:7">
      <c r="F4092" s="139"/>
      <c r="G4092" s="139"/>
    </row>
    <row r="4093" spans="6:7">
      <c r="F4093" s="139"/>
      <c r="G4093" s="139"/>
    </row>
    <row r="4094" spans="6:7">
      <c r="F4094" s="139"/>
      <c r="G4094" s="139"/>
    </row>
    <row r="4095" spans="6:7">
      <c r="F4095" s="139"/>
      <c r="G4095" s="139"/>
    </row>
    <row r="4096" spans="6:7">
      <c r="F4096" s="139"/>
      <c r="G4096" s="139"/>
    </row>
    <row r="4097" spans="6:7">
      <c r="F4097" s="139"/>
      <c r="G4097" s="139"/>
    </row>
    <row r="4098" spans="6:7">
      <c r="F4098" s="139"/>
      <c r="G4098" s="139"/>
    </row>
    <row r="4099" spans="6:7">
      <c r="F4099" s="139"/>
      <c r="G4099" s="139"/>
    </row>
    <row r="4100" spans="6:7">
      <c r="F4100" s="139"/>
      <c r="G4100" s="139"/>
    </row>
    <row r="4101" spans="6:7">
      <c r="F4101" s="139"/>
      <c r="G4101" s="139"/>
    </row>
    <row r="4102" spans="6:7">
      <c r="F4102" s="139"/>
      <c r="G4102" s="139"/>
    </row>
    <row r="4103" spans="6:7">
      <c r="F4103" s="139"/>
      <c r="G4103" s="139"/>
    </row>
    <row r="4104" spans="6:7">
      <c r="F4104" s="139"/>
      <c r="G4104" s="139"/>
    </row>
    <row r="4105" spans="6:7">
      <c r="F4105" s="139"/>
      <c r="G4105" s="139"/>
    </row>
    <row r="4106" spans="6:7">
      <c r="F4106" s="139"/>
      <c r="G4106" s="139"/>
    </row>
    <row r="4107" spans="6:7">
      <c r="F4107" s="139"/>
      <c r="G4107" s="139"/>
    </row>
    <row r="4108" spans="6:7">
      <c r="F4108" s="139"/>
      <c r="G4108" s="139"/>
    </row>
    <row r="4109" spans="6:7">
      <c r="F4109" s="139"/>
      <c r="G4109" s="139"/>
    </row>
    <row r="4110" spans="6:7">
      <c r="F4110" s="139"/>
      <c r="G4110" s="139"/>
    </row>
    <row r="4111" spans="6:7">
      <c r="F4111" s="139"/>
      <c r="G4111" s="139"/>
    </row>
    <row r="4112" spans="6:7">
      <c r="F4112" s="139"/>
      <c r="G4112" s="139"/>
    </row>
    <row r="4113" spans="6:7">
      <c r="F4113" s="139"/>
      <c r="G4113" s="139"/>
    </row>
    <row r="4114" spans="6:7">
      <c r="F4114" s="139"/>
      <c r="G4114" s="139"/>
    </row>
    <row r="4115" spans="6:7">
      <c r="F4115" s="139"/>
      <c r="G4115" s="139"/>
    </row>
    <row r="4116" spans="6:7">
      <c r="F4116" s="139"/>
      <c r="G4116" s="139"/>
    </row>
    <row r="4117" spans="6:7">
      <c r="F4117" s="139"/>
      <c r="G4117" s="139"/>
    </row>
    <row r="4118" spans="6:7">
      <c r="F4118" s="139"/>
      <c r="G4118" s="139"/>
    </row>
    <row r="4119" spans="6:7">
      <c r="F4119" s="139"/>
      <c r="G4119" s="139"/>
    </row>
    <row r="4120" spans="6:7">
      <c r="F4120" s="139"/>
      <c r="G4120" s="139"/>
    </row>
    <row r="4121" spans="6:7">
      <c r="F4121" s="139"/>
      <c r="G4121" s="139"/>
    </row>
    <row r="4122" spans="6:7">
      <c r="F4122" s="139"/>
      <c r="G4122" s="139"/>
    </row>
    <row r="4123" spans="6:7">
      <c r="F4123" s="139"/>
      <c r="G4123" s="139"/>
    </row>
    <row r="4124" spans="6:7">
      <c r="F4124" s="139"/>
      <c r="G4124" s="139"/>
    </row>
    <row r="4125" spans="6:7">
      <c r="F4125" s="139"/>
      <c r="G4125" s="139"/>
    </row>
    <row r="4126" spans="6:7">
      <c r="F4126" s="139"/>
      <c r="G4126" s="139"/>
    </row>
    <row r="4127" spans="6:7">
      <c r="F4127" s="139"/>
      <c r="G4127" s="139"/>
    </row>
    <row r="4128" spans="6:7">
      <c r="F4128" s="139"/>
      <c r="G4128" s="139"/>
    </row>
    <row r="4129" spans="6:7">
      <c r="F4129" s="139"/>
      <c r="G4129" s="139"/>
    </row>
    <row r="4130" spans="6:7">
      <c r="F4130" s="139"/>
      <c r="G4130" s="139"/>
    </row>
    <row r="4131" spans="6:7">
      <c r="F4131" s="139"/>
      <c r="G4131" s="139"/>
    </row>
    <row r="4132" spans="6:7">
      <c r="F4132" s="139"/>
      <c r="G4132" s="139"/>
    </row>
    <row r="4133" spans="6:7">
      <c r="F4133" s="139"/>
      <c r="G4133" s="139"/>
    </row>
    <row r="4134" spans="6:7">
      <c r="F4134" s="139"/>
      <c r="G4134" s="139"/>
    </row>
    <row r="4135" spans="6:7">
      <c r="F4135" s="139"/>
      <c r="G4135" s="139"/>
    </row>
    <row r="4136" spans="6:7">
      <c r="F4136" s="139"/>
      <c r="G4136" s="139"/>
    </row>
    <row r="4137" spans="6:7">
      <c r="F4137" s="139"/>
      <c r="G4137" s="139"/>
    </row>
    <row r="4138" spans="6:7">
      <c r="F4138" s="139"/>
      <c r="G4138" s="139"/>
    </row>
    <row r="4139" spans="6:7">
      <c r="F4139" s="139"/>
      <c r="G4139" s="139"/>
    </row>
    <row r="4140" spans="6:7">
      <c r="F4140" s="139"/>
      <c r="G4140" s="139"/>
    </row>
    <row r="4141" spans="6:7">
      <c r="F4141" s="139"/>
      <c r="G4141" s="139"/>
    </row>
    <row r="4142" spans="6:7">
      <c r="F4142" s="139"/>
      <c r="G4142" s="139"/>
    </row>
    <row r="4143" spans="6:7">
      <c r="F4143" s="139"/>
      <c r="G4143" s="139"/>
    </row>
    <row r="4144" spans="6:7">
      <c r="F4144" s="139"/>
      <c r="G4144" s="139"/>
    </row>
    <row r="4145" spans="6:7">
      <c r="F4145" s="139"/>
      <c r="G4145" s="139"/>
    </row>
    <row r="4146" spans="6:7">
      <c r="F4146" s="139"/>
      <c r="G4146" s="139"/>
    </row>
    <row r="4147" spans="6:7">
      <c r="F4147" s="139"/>
      <c r="G4147" s="139"/>
    </row>
    <row r="4148" spans="6:7">
      <c r="F4148" s="139"/>
      <c r="G4148" s="139"/>
    </row>
    <row r="4149" spans="6:7">
      <c r="F4149" s="139"/>
      <c r="G4149" s="139"/>
    </row>
    <row r="4150" spans="6:7">
      <c r="F4150" s="139"/>
      <c r="G4150" s="139"/>
    </row>
    <row r="4151" spans="6:7">
      <c r="F4151" s="139"/>
      <c r="G4151" s="139"/>
    </row>
    <row r="4152" spans="6:7">
      <c r="F4152" s="139"/>
      <c r="G4152" s="139"/>
    </row>
    <row r="4153" spans="6:7">
      <c r="F4153" s="139"/>
      <c r="G4153" s="139"/>
    </row>
    <row r="4154" spans="6:7">
      <c r="F4154" s="139"/>
      <c r="G4154" s="139"/>
    </row>
    <row r="4155" spans="6:7">
      <c r="F4155" s="139"/>
      <c r="G4155" s="139"/>
    </row>
    <row r="4156" spans="6:7">
      <c r="F4156" s="139"/>
      <c r="G4156" s="139"/>
    </row>
    <row r="4157" spans="6:7">
      <c r="F4157" s="139"/>
      <c r="G4157" s="139"/>
    </row>
    <row r="4158" spans="6:7">
      <c r="F4158" s="139"/>
      <c r="G4158" s="139"/>
    </row>
    <row r="4159" spans="6:7">
      <c r="F4159" s="139"/>
      <c r="G4159" s="139"/>
    </row>
    <row r="4160" spans="6:7">
      <c r="F4160" s="139"/>
      <c r="G4160" s="139"/>
    </row>
    <row r="4161" spans="6:7">
      <c r="F4161" s="139"/>
      <c r="G4161" s="139"/>
    </row>
    <row r="4162" spans="6:7">
      <c r="F4162" s="139"/>
      <c r="G4162" s="139"/>
    </row>
    <row r="4163" spans="6:7">
      <c r="F4163" s="139"/>
      <c r="G4163" s="139"/>
    </row>
    <row r="4164" spans="6:7">
      <c r="F4164" s="139"/>
      <c r="G4164" s="139"/>
    </row>
    <row r="4165" spans="6:7">
      <c r="F4165" s="139"/>
      <c r="G4165" s="139"/>
    </row>
    <row r="4166" spans="6:7">
      <c r="F4166" s="139"/>
      <c r="G4166" s="139"/>
    </row>
    <row r="4167" spans="6:7">
      <c r="F4167" s="139"/>
      <c r="G4167" s="139"/>
    </row>
    <row r="4168" spans="6:7">
      <c r="F4168" s="139"/>
      <c r="G4168" s="139"/>
    </row>
    <row r="4169" spans="6:7">
      <c r="F4169" s="139"/>
      <c r="G4169" s="139"/>
    </row>
    <row r="4170" spans="6:7">
      <c r="F4170" s="139"/>
      <c r="G4170" s="139"/>
    </row>
    <row r="4171" spans="6:7">
      <c r="F4171" s="139"/>
      <c r="G4171" s="139"/>
    </row>
    <row r="4172" spans="6:7">
      <c r="F4172" s="139"/>
      <c r="G4172" s="139"/>
    </row>
    <row r="4173" spans="6:7">
      <c r="F4173" s="139"/>
      <c r="G4173" s="139"/>
    </row>
    <row r="4174" spans="6:7">
      <c r="F4174" s="139"/>
      <c r="G4174" s="139"/>
    </row>
    <row r="4175" spans="6:7">
      <c r="F4175" s="139"/>
      <c r="G4175" s="139"/>
    </row>
    <row r="4176" spans="6:7">
      <c r="F4176" s="139"/>
      <c r="G4176" s="139"/>
    </row>
    <row r="4177" spans="6:7">
      <c r="F4177" s="139"/>
      <c r="G4177" s="139"/>
    </row>
    <row r="4178" spans="6:7">
      <c r="F4178" s="139"/>
      <c r="G4178" s="139"/>
    </row>
    <row r="4179" spans="6:7">
      <c r="F4179" s="139"/>
      <c r="G4179" s="139"/>
    </row>
    <row r="4180" spans="6:7">
      <c r="F4180" s="139"/>
      <c r="G4180" s="139"/>
    </row>
    <row r="4181" spans="6:7">
      <c r="F4181" s="139"/>
      <c r="G4181" s="139"/>
    </row>
    <row r="4182" spans="6:7">
      <c r="F4182" s="139"/>
      <c r="G4182" s="139"/>
    </row>
    <row r="4183" spans="6:7">
      <c r="F4183" s="139"/>
      <c r="G4183" s="139"/>
    </row>
    <row r="4184" spans="6:7">
      <c r="F4184" s="139"/>
      <c r="G4184" s="139"/>
    </row>
    <row r="4185" spans="6:7">
      <c r="F4185" s="139"/>
      <c r="G4185" s="139"/>
    </row>
    <row r="4186" spans="6:7">
      <c r="F4186" s="139"/>
      <c r="G4186" s="139"/>
    </row>
    <row r="4187" spans="6:7">
      <c r="F4187" s="139"/>
      <c r="G4187" s="139"/>
    </row>
    <row r="4188" spans="6:7">
      <c r="F4188" s="139"/>
      <c r="G4188" s="139"/>
    </row>
    <row r="4189" spans="6:7">
      <c r="F4189" s="139"/>
      <c r="G4189" s="139"/>
    </row>
    <row r="4190" spans="6:7">
      <c r="F4190" s="139"/>
      <c r="G4190" s="139"/>
    </row>
    <row r="4191" spans="6:7">
      <c r="F4191" s="139"/>
      <c r="G4191" s="139"/>
    </row>
    <row r="4192" spans="6:7">
      <c r="F4192" s="139"/>
      <c r="G4192" s="139"/>
    </row>
    <row r="4193" spans="6:7">
      <c r="F4193" s="139"/>
      <c r="G4193" s="139"/>
    </row>
    <row r="4194" spans="6:7">
      <c r="F4194" s="139"/>
      <c r="G4194" s="139"/>
    </row>
    <row r="4195" spans="6:7">
      <c r="F4195" s="139"/>
      <c r="G4195" s="139"/>
    </row>
    <row r="4196" spans="6:7">
      <c r="F4196" s="139"/>
      <c r="G4196" s="139"/>
    </row>
    <row r="4197" spans="6:7">
      <c r="F4197" s="139"/>
      <c r="G4197" s="139"/>
    </row>
    <row r="4198" spans="6:7">
      <c r="F4198" s="139"/>
      <c r="G4198" s="139"/>
    </row>
    <row r="4199" spans="6:7">
      <c r="F4199" s="139"/>
      <c r="G4199" s="139"/>
    </row>
    <row r="4200" spans="6:7">
      <c r="F4200" s="139"/>
      <c r="G4200" s="139"/>
    </row>
    <row r="4201" spans="6:7">
      <c r="F4201" s="139"/>
      <c r="G4201" s="139"/>
    </row>
    <row r="4202" spans="6:7">
      <c r="F4202" s="139"/>
      <c r="G4202" s="139"/>
    </row>
    <row r="4203" spans="6:7">
      <c r="F4203" s="139"/>
      <c r="G4203" s="139"/>
    </row>
    <row r="4204" spans="6:7">
      <c r="F4204" s="139"/>
      <c r="G4204" s="139"/>
    </row>
    <row r="4205" spans="6:7">
      <c r="F4205" s="139"/>
      <c r="G4205" s="139"/>
    </row>
    <row r="4206" spans="6:7">
      <c r="F4206" s="139"/>
      <c r="G4206" s="139"/>
    </row>
    <row r="4207" spans="6:7">
      <c r="F4207" s="139"/>
      <c r="G4207" s="139"/>
    </row>
    <row r="4208" spans="6:7">
      <c r="F4208" s="139"/>
      <c r="G4208" s="139"/>
    </row>
    <row r="4209" spans="6:7">
      <c r="F4209" s="139"/>
      <c r="G4209" s="139"/>
    </row>
    <row r="4210" spans="6:7">
      <c r="F4210" s="139"/>
      <c r="G4210" s="139"/>
    </row>
    <row r="4211" spans="6:7">
      <c r="F4211" s="139"/>
      <c r="G4211" s="139"/>
    </row>
    <row r="4212" spans="6:7">
      <c r="F4212" s="139"/>
      <c r="G4212" s="139"/>
    </row>
    <row r="4213" spans="6:7">
      <c r="F4213" s="139"/>
      <c r="G4213" s="139"/>
    </row>
    <row r="4214" spans="6:7">
      <c r="F4214" s="139"/>
      <c r="G4214" s="139"/>
    </row>
    <row r="4215" spans="6:7">
      <c r="F4215" s="139"/>
      <c r="G4215" s="139"/>
    </row>
    <row r="4216" spans="6:7">
      <c r="F4216" s="139"/>
      <c r="G4216" s="139"/>
    </row>
    <row r="4217" spans="6:7">
      <c r="F4217" s="139"/>
      <c r="G4217" s="139"/>
    </row>
    <row r="4218" spans="6:7">
      <c r="F4218" s="139"/>
      <c r="G4218" s="139"/>
    </row>
    <row r="4219" spans="6:7">
      <c r="F4219" s="139"/>
      <c r="G4219" s="139"/>
    </row>
    <row r="4220" spans="6:7">
      <c r="F4220" s="139"/>
      <c r="G4220" s="139"/>
    </row>
    <row r="4221" spans="6:7">
      <c r="F4221" s="139"/>
      <c r="G4221" s="139"/>
    </row>
    <row r="4222" spans="6:7">
      <c r="F4222" s="139"/>
      <c r="G4222" s="139"/>
    </row>
    <row r="4223" spans="6:7">
      <c r="F4223" s="139"/>
      <c r="G4223" s="139"/>
    </row>
    <row r="4224" spans="6:7">
      <c r="F4224" s="139"/>
      <c r="G4224" s="139"/>
    </row>
    <row r="4225" spans="6:7">
      <c r="F4225" s="139"/>
      <c r="G4225" s="139"/>
    </row>
    <row r="4226" spans="6:7">
      <c r="F4226" s="139"/>
      <c r="G4226" s="139"/>
    </row>
    <row r="4227" spans="6:7">
      <c r="F4227" s="139"/>
      <c r="G4227" s="139"/>
    </row>
    <row r="4228" spans="6:7">
      <c r="F4228" s="139"/>
      <c r="G4228" s="139"/>
    </row>
    <row r="4229" spans="6:7">
      <c r="F4229" s="139"/>
      <c r="G4229" s="139"/>
    </row>
    <row r="4230" spans="6:7">
      <c r="F4230" s="139"/>
      <c r="G4230" s="139"/>
    </row>
    <row r="4231" spans="6:7">
      <c r="F4231" s="139"/>
      <c r="G4231" s="139"/>
    </row>
    <row r="4232" spans="6:7">
      <c r="F4232" s="139"/>
      <c r="G4232" s="139"/>
    </row>
    <row r="4233" spans="6:7">
      <c r="F4233" s="139"/>
      <c r="G4233" s="139"/>
    </row>
    <row r="4234" spans="6:7">
      <c r="F4234" s="139"/>
      <c r="G4234" s="139"/>
    </row>
    <row r="4235" spans="6:7">
      <c r="F4235" s="139"/>
      <c r="G4235" s="139"/>
    </row>
    <row r="4236" spans="6:7">
      <c r="F4236" s="139"/>
      <c r="G4236" s="139"/>
    </row>
    <row r="4237" spans="6:7">
      <c r="F4237" s="139"/>
      <c r="G4237" s="139"/>
    </row>
    <row r="4238" spans="6:7">
      <c r="F4238" s="139"/>
      <c r="G4238" s="139"/>
    </row>
    <row r="4239" spans="6:7">
      <c r="F4239" s="139"/>
      <c r="G4239" s="139"/>
    </row>
    <row r="4240" spans="6:7">
      <c r="F4240" s="139"/>
      <c r="G4240" s="139"/>
    </row>
    <row r="4241" spans="6:7">
      <c r="F4241" s="139"/>
      <c r="G4241" s="139"/>
    </row>
    <row r="4242" spans="6:7">
      <c r="F4242" s="139"/>
      <c r="G4242" s="139"/>
    </row>
    <row r="4243" spans="6:7">
      <c r="F4243" s="139"/>
      <c r="G4243" s="139"/>
    </row>
    <row r="4244" spans="6:7">
      <c r="F4244" s="139"/>
      <c r="G4244" s="139"/>
    </row>
    <row r="4245" spans="6:7">
      <c r="F4245" s="139"/>
      <c r="G4245" s="139"/>
    </row>
    <row r="4246" spans="6:7">
      <c r="F4246" s="139"/>
      <c r="G4246" s="139"/>
    </row>
    <row r="4247" spans="6:7">
      <c r="F4247" s="139"/>
      <c r="G4247" s="139"/>
    </row>
    <row r="4248" spans="6:7">
      <c r="F4248" s="139"/>
      <c r="G4248" s="139"/>
    </row>
    <row r="4249" spans="6:7">
      <c r="F4249" s="139"/>
      <c r="G4249" s="139"/>
    </row>
    <row r="4250" spans="6:7">
      <c r="F4250" s="139"/>
      <c r="G4250" s="139"/>
    </row>
    <row r="4251" spans="6:7">
      <c r="F4251" s="139"/>
      <c r="G4251" s="139"/>
    </row>
    <row r="4252" spans="6:7">
      <c r="F4252" s="139"/>
      <c r="G4252" s="139"/>
    </row>
    <row r="4253" spans="6:7">
      <c r="F4253" s="139"/>
      <c r="G4253" s="139"/>
    </row>
    <row r="4254" spans="6:7">
      <c r="F4254" s="139"/>
      <c r="G4254" s="139"/>
    </row>
    <row r="4255" spans="6:7">
      <c r="F4255" s="139"/>
      <c r="G4255" s="139"/>
    </row>
    <row r="4256" spans="6:7">
      <c r="F4256" s="139"/>
      <c r="G4256" s="139"/>
    </row>
    <row r="4257" spans="6:7">
      <c r="F4257" s="139"/>
      <c r="G4257" s="139"/>
    </row>
    <row r="4258" spans="6:7">
      <c r="F4258" s="139"/>
      <c r="G4258" s="139"/>
    </row>
    <row r="4259" spans="6:7">
      <c r="F4259" s="139"/>
      <c r="G4259" s="139"/>
    </row>
    <row r="4260" spans="6:7">
      <c r="F4260" s="139"/>
      <c r="G4260" s="139"/>
    </row>
    <row r="4261" spans="6:7">
      <c r="F4261" s="139"/>
      <c r="G4261" s="139"/>
    </row>
    <row r="4262" spans="6:7">
      <c r="F4262" s="139"/>
      <c r="G4262" s="139"/>
    </row>
    <row r="4263" spans="6:7">
      <c r="F4263" s="139"/>
      <c r="G4263" s="139"/>
    </row>
    <row r="4264" spans="6:7">
      <c r="F4264" s="139"/>
      <c r="G4264" s="139"/>
    </row>
    <row r="4265" spans="6:7">
      <c r="F4265" s="139"/>
      <c r="G4265" s="139"/>
    </row>
    <row r="4266" spans="6:7">
      <c r="F4266" s="139"/>
      <c r="G4266" s="139"/>
    </row>
    <row r="4267" spans="6:7">
      <c r="F4267" s="139"/>
      <c r="G4267" s="139"/>
    </row>
    <row r="4268" spans="6:7">
      <c r="F4268" s="139"/>
      <c r="G4268" s="139"/>
    </row>
    <row r="4269" spans="6:7">
      <c r="F4269" s="139"/>
      <c r="G4269" s="139"/>
    </row>
    <row r="4270" spans="6:7">
      <c r="F4270" s="139"/>
      <c r="G4270" s="139"/>
    </row>
    <row r="4271" spans="6:7">
      <c r="F4271" s="139"/>
      <c r="G4271" s="139"/>
    </row>
    <row r="4272" spans="6:7">
      <c r="F4272" s="139"/>
      <c r="G4272" s="139"/>
    </row>
    <row r="4273" spans="6:7">
      <c r="F4273" s="139"/>
      <c r="G4273" s="139"/>
    </row>
    <row r="4274" spans="6:7">
      <c r="F4274" s="139"/>
      <c r="G4274" s="139"/>
    </row>
    <row r="4275" spans="6:7">
      <c r="F4275" s="139"/>
      <c r="G4275" s="139"/>
    </row>
    <row r="4276" spans="6:7">
      <c r="F4276" s="139"/>
      <c r="G4276" s="139"/>
    </row>
    <row r="4277" spans="6:7">
      <c r="F4277" s="139"/>
      <c r="G4277" s="139"/>
    </row>
    <row r="4278" spans="6:7">
      <c r="F4278" s="139"/>
      <c r="G4278" s="139"/>
    </row>
    <row r="4279" spans="6:7">
      <c r="F4279" s="139"/>
      <c r="G4279" s="139"/>
    </row>
    <row r="4280" spans="6:7">
      <c r="F4280" s="139"/>
      <c r="G4280" s="139"/>
    </row>
    <row r="4281" spans="6:7">
      <c r="F4281" s="139"/>
      <c r="G4281" s="139"/>
    </row>
    <row r="4282" spans="6:7">
      <c r="F4282" s="139"/>
      <c r="G4282" s="139"/>
    </row>
    <row r="4283" spans="6:7">
      <c r="F4283" s="139"/>
      <c r="G4283" s="139"/>
    </row>
    <row r="4284" spans="6:7">
      <c r="F4284" s="139"/>
      <c r="G4284" s="139"/>
    </row>
    <row r="4285" spans="6:7">
      <c r="F4285" s="139"/>
      <c r="G4285" s="139"/>
    </row>
    <row r="4286" spans="6:7">
      <c r="F4286" s="139"/>
      <c r="G4286" s="139"/>
    </row>
    <row r="4287" spans="6:7">
      <c r="F4287" s="139"/>
      <c r="G4287" s="139"/>
    </row>
    <row r="4288" spans="6:7">
      <c r="F4288" s="139"/>
      <c r="G4288" s="139"/>
    </row>
    <row r="4289" spans="6:7">
      <c r="F4289" s="139"/>
      <c r="G4289" s="139"/>
    </row>
    <row r="4290" spans="6:7">
      <c r="F4290" s="139"/>
      <c r="G4290" s="139"/>
    </row>
    <row r="4291" spans="6:7">
      <c r="F4291" s="139"/>
      <c r="G4291" s="139"/>
    </row>
    <row r="4292" spans="6:7">
      <c r="F4292" s="139"/>
      <c r="G4292" s="139"/>
    </row>
    <row r="4293" spans="6:7">
      <c r="F4293" s="139"/>
      <c r="G4293" s="139"/>
    </row>
    <row r="4294" spans="6:7">
      <c r="F4294" s="139"/>
      <c r="G4294" s="139"/>
    </row>
    <row r="4295" spans="6:7">
      <c r="F4295" s="139"/>
      <c r="G4295" s="139"/>
    </row>
    <row r="4296" spans="6:7">
      <c r="F4296" s="139"/>
      <c r="G4296" s="139"/>
    </row>
    <row r="4297" spans="6:7">
      <c r="F4297" s="139"/>
      <c r="G4297" s="139"/>
    </row>
    <row r="4298" spans="6:7">
      <c r="F4298" s="139"/>
      <c r="G4298" s="139"/>
    </row>
    <row r="4299" spans="6:7">
      <c r="F4299" s="139"/>
      <c r="G4299" s="139"/>
    </row>
    <row r="4300" spans="6:7">
      <c r="F4300" s="139"/>
      <c r="G4300" s="139"/>
    </row>
    <row r="4301" spans="6:7">
      <c r="F4301" s="139"/>
      <c r="G4301" s="139"/>
    </row>
    <row r="4302" spans="6:7">
      <c r="F4302" s="139"/>
      <c r="G4302" s="139"/>
    </row>
    <row r="4303" spans="6:7">
      <c r="F4303" s="139"/>
      <c r="G4303" s="139"/>
    </row>
    <row r="4304" spans="6:7">
      <c r="F4304" s="139"/>
      <c r="G4304" s="139"/>
    </row>
    <row r="4305" spans="6:7">
      <c r="F4305" s="139"/>
      <c r="G4305" s="139"/>
    </row>
    <row r="4306" spans="6:7">
      <c r="F4306" s="139"/>
      <c r="G4306" s="139"/>
    </row>
    <row r="4307" spans="6:7">
      <c r="F4307" s="139"/>
      <c r="G4307" s="139"/>
    </row>
    <row r="4308" spans="6:7">
      <c r="F4308" s="139"/>
      <c r="G4308" s="139"/>
    </row>
    <row r="4309" spans="6:7">
      <c r="F4309" s="139"/>
      <c r="G4309" s="139"/>
    </row>
    <row r="4310" spans="6:7">
      <c r="F4310" s="139"/>
      <c r="G4310" s="139"/>
    </row>
    <row r="4311" spans="6:7">
      <c r="F4311" s="139"/>
      <c r="G4311" s="139"/>
    </row>
    <row r="4312" spans="6:7">
      <c r="F4312" s="139"/>
      <c r="G4312" s="139"/>
    </row>
    <row r="4313" spans="6:7">
      <c r="F4313" s="139"/>
      <c r="G4313" s="139"/>
    </row>
    <row r="4314" spans="6:7">
      <c r="F4314" s="139"/>
      <c r="G4314" s="139"/>
    </row>
    <row r="4315" spans="6:7">
      <c r="F4315" s="139"/>
      <c r="G4315" s="139"/>
    </row>
    <row r="4316" spans="6:7">
      <c r="F4316" s="139"/>
      <c r="G4316" s="139"/>
    </row>
    <row r="4317" spans="6:7">
      <c r="F4317" s="139"/>
      <c r="G4317" s="139"/>
    </row>
    <row r="4318" spans="6:7">
      <c r="F4318" s="139"/>
      <c r="G4318" s="139"/>
    </row>
    <row r="4319" spans="6:7">
      <c r="F4319" s="139"/>
      <c r="G4319" s="139"/>
    </row>
    <row r="4320" spans="6:7">
      <c r="F4320" s="139"/>
      <c r="G4320" s="139"/>
    </row>
    <row r="4321" spans="6:7">
      <c r="F4321" s="139"/>
      <c r="G4321" s="139"/>
    </row>
    <row r="4322" spans="6:7">
      <c r="F4322" s="139"/>
      <c r="G4322" s="139"/>
    </row>
    <row r="4323" spans="6:7">
      <c r="F4323" s="139"/>
      <c r="G4323" s="139"/>
    </row>
    <row r="4324" spans="6:7">
      <c r="F4324" s="139"/>
      <c r="G4324" s="139"/>
    </row>
    <row r="4325" spans="6:7">
      <c r="F4325" s="139"/>
      <c r="G4325" s="139"/>
    </row>
    <row r="4326" spans="6:7">
      <c r="F4326" s="139"/>
      <c r="G4326" s="139"/>
    </row>
    <row r="4327" spans="6:7">
      <c r="F4327" s="139"/>
      <c r="G4327" s="139"/>
    </row>
    <row r="4328" spans="6:7">
      <c r="F4328" s="139"/>
      <c r="G4328" s="139"/>
    </row>
    <row r="4329" spans="6:7">
      <c r="F4329" s="139"/>
      <c r="G4329" s="139"/>
    </row>
    <row r="4330" spans="6:7">
      <c r="F4330" s="139"/>
      <c r="G4330" s="139"/>
    </row>
    <row r="4331" spans="6:7">
      <c r="F4331" s="139"/>
      <c r="G4331" s="139"/>
    </row>
    <row r="4332" spans="6:7">
      <c r="F4332" s="139"/>
      <c r="G4332" s="139"/>
    </row>
    <row r="4333" spans="6:7">
      <c r="F4333" s="139"/>
      <c r="G4333" s="139"/>
    </row>
    <row r="4334" spans="6:7">
      <c r="F4334" s="139"/>
      <c r="G4334" s="139"/>
    </row>
    <row r="4335" spans="6:7">
      <c r="F4335" s="139"/>
      <c r="G4335" s="139"/>
    </row>
    <row r="4336" spans="6:7">
      <c r="F4336" s="139"/>
      <c r="G4336" s="139"/>
    </row>
    <row r="4337" spans="6:7">
      <c r="F4337" s="139"/>
      <c r="G4337" s="139"/>
    </row>
    <row r="4338" spans="6:7">
      <c r="F4338" s="139"/>
      <c r="G4338" s="139"/>
    </row>
    <row r="4339" spans="6:7">
      <c r="F4339" s="139"/>
      <c r="G4339" s="139"/>
    </row>
    <row r="4340" spans="6:7">
      <c r="F4340" s="139"/>
      <c r="G4340" s="139"/>
    </row>
    <row r="4341" spans="6:7">
      <c r="F4341" s="139"/>
      <c r="G4341" s="139"/>
    </row>
    <row r="4342" spans="6:7">
      <c r="F4342" s="139"/>
      <c r="G4342" s="139"/>
    </row>
    <row r="4343" spans="6:7">
      <c r="F4343" s="139"/>
      <c r="G4343" s="139"/>
    </row>
    <row r="4344" spans="6:7">
      <c r="F4344" s="139"/>
      <c r="G4344" s="139"/>
    </row>
    <row r="4345" spans="6:7">
      <c r="F4345" s="139"/>
      <c r="G4345" s="139"/>
    </row>
    <row r="4346" spans="6:7">
      <c r="F4346" s="139"/>
      <c r="G4346" s="139"/>
    </row>
    <row r="4347" spans="6:7">
      <c r="F4347" s="139"/>
      <c r="G4347" s="139"/>
    </row>
    <row r="4348" spans="6:7">
      <c r="F4348" s="139"/>
      <c r="G4348" s="139"/>
    </row>
    <row r="4349" spans="6:7">
      <c r="F4349" s="139"/>
      <c r="G4349" s="139"/>
    </row>
    <row r="4350" spans="6:7">
      <c r="F4350" s="139"/>
      <c r="G4350" s="139"/>
    </row>
    <row r="4351" spans="6:7">
      <c r="F4351" s="139"/>
      <c r="G4351" s="139"/>
    </row>
    <row r="4352" spans="6:7">
      <c r="F4352" s="139"/>
      <c r="G4352" s="139"/>
    </row>
    <row r="4353" spans="6:7">
      <c r="F4353" s="139"/>
      <c r="G4353" s="139"/>
    </row>
    <row r="4354" spans="6:7">
      <c r="F4354" s="139"/>
      <c r="G4354" s="139"/>
    </row>
    <row r="4355" spans="6:7">
      <c r="F4355" s="139"/>
      <c r="G4355" s="139"/>
    </row>
    <row r="4356" spans="6:7">
      <c r="F4356" s="139"/>
      <c r="G4356" s="139"/>
    </row>
    <row r="4357" spans="6:7">
      <c r="F4357" s="139"/>
      <c r="G4357" s="139"/>
    </row>
    <row r="4358" spans="6:7">
      <c r="F4358" s="139"/>
      <c r="G4358" s="139"/>
    </row>
    <row r="4359" spans="6:7">
      <c r="F4359" s="139"/>
      <c r="G4359" s="139"/>
    </row>
    <row r="4360" spans="6:7">
      <c r="F4360" s="139"/>
      <c r="G4360" s="139"/>
    </row>
    <row r="4361" spans="6:7">
      <c r="F4361" s="139"/>
      <c r="G4361" s="139"/>
    </row>
    <row r="4362" spans="6:7">
      <c r="F4362" s="139"/>
      <c r="G4362" s="139"/>
    </row>
    <row r="4363" spans="6:7">
      <c r="F4363" s="139"/>
      <c r="G4363" s="139"/>
    </row>
    <row r="4364" spans="6:7">
      <c r="F4364" s="139"/>
      <c r="G4364" s="139"/>
    </row>
    <row r="4365" spans="6:7">
      <c r="F4365" s="139"/>
      <c r="G4365" s="139"/>
    </row>
    <row r="4366" spans="6:7">
      <c r="F4366" s="139"/>
      <c r="G4366" s="139"/>
    </row>
    <row r="4367" spans="6:7">
      <c r="F4367" s="139"/>
      <c r="G4367" s="139"/>
    </row>
    <row r="4368" spans="6:7">
      <c r="F4368" s="139"/>
      <c r="G4368" s="139"/>
    </row>
    <row r="4369" spans="6:7">
      <c r="F4369" s="139"/>
      <c r="G4369" s="139"/>
    </row>
    <row r="4370" spans="6:7">
      <c r="F4370" s="139"/>
      <c r="G4370" s="139"/>
    </row>
    <row r="4371" spans="6:7">
      <c r="F4371" s="139"/>
      <c r="G4371" s="139"/>
    </row>
    <row r="4372" spans="6:7">
      <c r="F4372" s="139"/>
      <c r="G4372" s="139"/>
    </row>
    <row r="4373" spans="6:7">
      <c r="F4373" s="139"/>
      <c r="G4373" s="139"/>
    </row>
    <row r="4374" spans="6:7">
      <c r="F4374" s="139"/>
      <c r="G4374" s="139"/>
    </row>
    <row r="4375" spans="6:7">
      <c r="F4375" s="139"/>
      <c r="G4375" s="139"/>
    </row>
    <row r="4376" spans="6:7">
      <c r="F4376" s="139"/>
      <c r="G4376" s="139"/>
    </row>
    <row r="4377" spans="6:7">
      <c r="F4377" s="139"/>
      <c r="G4377" s="139"/>
    </row>
    <row r="4378" spans="6:7">
      <c r="F4378" s="139"/>
      <c r="G4378" s="139"/>
    </row>
    <row r="4379" spans="6:7">
      <c r="F4379" s="139"/>
      <c r="G4379" s="139"/>
    </row>
    <row r="4380" spans="6:7">
      <c r="F4380" s="139"/>
      <c r="G4380" s="139"/>
    </row>
    <row r="4381" spans="6:7">
      <c r="F4381" s="139"/>
      <c r="G4381" s="139"/>
    </row>
    <row r="4382" spans="6:7">
      <c r="F4382" s="139"/>
      <c r="G4382" s="139"/>
    </row>
    <row r="4383" spans="6:7">
      <c r="F4383" s="139"/>
      <c r="G4383" s="139"/>
    </row>
    <row r="4384" spans="6:7">
      <c r="F4384" s="139"/>
      <c r="G4384" s="139"/>
    </row>
    <row r="4385" spans="6:7">
      <c r="F4385" s="139"/>
      <c r="G4385" s="139"/>
    </row>
    <row r="4386" spans="6:7">
      <c r="F4386" s="139"/>
      <c r="G4386" s="139"/>
    </row>
    <row r="4387" spans="6:7">
      <c r="F4387" s="139"/>
      <c r="G4387" s="139"/>
    </row>
    <row r="4388" spans="6:7">
      <c r="F4388" s="139"/>
      <c r="G4388" s="139"/>
    </row>
    <row r="4389" spans="6:7">
      <c r="F4389" s="139"/>
      <c r="G4389" s="139"/>
    </row>
    <row r="4390" spans="6:7">
      <c r="F4390" s="139"/>
      <c r="G4390" s="139"/>
    </row>
    <row r="4391" spans="6:7">
      <c r="F4391" s="139"/>
      <c r="G4391" s="139"/>
    </row>
    <row r="4392" spans="6:7">
      <c r="F4392" s="139"/>
      <c r="G4392" s="139"/>
    </row>
    <row r="4393" spans="6:7">
      <c r="F4393" s="139"/>
      <c r="G4393" s="139"/>
    </row>
    <row r="4394" spans="6:7">
      <c r="F4394" s="139"/>
      <c r="G4394" s="139"/>
    </row>
    <row r="4395" spans="6:7">
      <c r="F4395" s="139"/>
      <c r="G4395" s="139"/>
    </row>
    <row r="4396" spans="6:7">
      <c r="F4396" s="139"/>
      <c r="G4396" s="139"/>
    </row>
    <row r="4397" spans="6:7">
      <c r="F4397" s="139"/>
      <c r="G4397" s="139"/>
    </row>
    <row r="4398" spans="6:7">
      <c r="F4398" s="139"/>
      <c r="G4398" s="139"/>
    </row>
    <row r="4399" spans="6:7">
      <c r="F4399" s="139"/>
      <c r="G4399" s="139"/>
    </row>
    <row r="4400" spans="6:7">
      <c r="F4400" s="139"/>
      <c r="G4400" s="139"/>
    </row>
    <row r="4401" spans="6:7">
      <c r="F4401" s="139"/>
      <c r="G4401" s="139"/>
    </row>
    <row r="4402" spans="6:7">
      <c r="F4402" s="139"/>
      <c r="G4402" s="139"/>
    </row>
    <row r="4403" spans="6:7">
      <c r="F4403" s="139"/>
      <c r="G4403" s="139"/>
    </row>
    <row r="4404" spans="6:7">
      <c r="F4404" s="139"/>
      <c r="G4404" s="139"/>
    </row>
    <row r="4405" spans="6:7">
      <c r="F4405" s="139"/>
      <c r="G4405" s="139"/>
    </row>
    <row r="4406" spans="6:7">
      <c r="F4406" s="139"/>
      <c r="G4406" s="139"/>
    </row>
    <row r="4407" spans="6:7">
      <c r="F4407" s="139"/>
      <c r="G4407" s="139"/>
    </row>
    <row r="4408" spans="6:7">
      <c r="F4408" s="139"/>
      <c r="G4408" s="139"/>
    </row>
    <row r="4409" spans="6:7">
      <c r="F4409" s="139"/>
      <c r="G4409" s="139"/>
    </row>
    <row r="4410" spans="6:7">
      <c r="F4410" s="139"/>
      <c r="G4410" s="139"/>
    </row>
    <row r="4411" spans="6:7">
      <c r="F4411" s="139"/>
      <c r="G4411" s="139"/>
    </row>
    <row r="4412" spans="6:7">
      <c r="F4412" s="139"/>
      <c r="G4412" s="139"/>
    </row>
    <row r="4413" spans="6:7">
      <c r="F4413" s="139"/>
      <c r="G4413" s="139"/>
    </row>
    <row r="4414" spans="6:7">
      <c r="F4414" s="139"/>
      <c r="G4414" s="139"/>
    </row>
    <row r="4415" spans="6:7">
      <c r="F4415" s="139"/>
      <c r="G4415" s="139"/>
    </row>
    <row r="4416" spans="6:7">
      <c r="F4416" s="139"/>
      <c r="G4416" s="139"/>
    </row>
    <row r="4417" spans="6:7">
      <c r="F4417" s="139"/>
      <c r="G4417" s="139"/>
    </row>
    <row r="4418" spans="6:7">
      <c r="F4418" s="139"/>
      <c r="G4418" s="139"/>
    </row>
    <row r="4419" spans="6:7">
      <c r="F4419" s="139"/>
      <c r="G4419" s="139"/>
    </row>
    <row r="4420" spans="6:7">
      <c r="F4420" s="139"/>
      <c r="G4420" s="139"/>
    </row>
    <row r="4421" spans="6:7">
      <c r="F4421" s="139"/>
      <c r="G4421" s="139"/>
    </row>
    <row r="4422" spans="6:7">
      <c r="F4422" s="139"/>
      <c r="G4422" s="139"/>
    </row>
    <row r="4423" spans="6:7">
      <c r="F4423" s="139"/>
      <c r="G4423" s="139"/>
    </row>
    <row r="4424" spans="6:7">
      <c r="F4424" s="139"/>
      <c r="G4424" s="139"/>
    </row>
    <row r="4425" spans="6:7">
      <c r="F4425" s="139"/>
      <c r="G4425" s="139"/>
    </row>
    <row r="4426" spans="6:7">
      <c r="F4426" s="139"/>
      <c r="G4426" s="139"/>
    </row>
    <row r="4427" spans="6:7">
      <c r="F4427" s="139"/>
      <c r="G4427" s="139"/>
    </row>
    <row r="4428" spans="6:7">
      <c r="F4428" s="139"/>
      <c r="G4428" s="139"/>
    </row>
    <row r="4429" spans="6:7">
      <c r="F4429" s="139"/>
      <c r="G4429" s="139"/>
    </row>
    <row r="4430" spans="6:7">
      <c r="F4430" s="139"/>
      <c r="G4430" s="139"/>
    </row>
    <row r="4431" spans="6:7">
      <c r="F4431" s="139"/>
      <c r="G4431" s="139"/>
    </row>
    <row r="4432" spans="6:7">
      <c r="F4432" s="139"/>
      <c r="G4432" s="139"/>
    </row>
    <row r="4433" spans="6:7">
      <c r="F4433" s="139"/>
      <c r="G4433" s="139"/>
    </row>
    <row r="4434" spans="6:7">
      <c r="F4434" s="139"/>
      <c r="G4434" s="139"/>
    </row>
    <row r="4435" spans="6:7">
      <c r="F4435" s="139"/>
      <c r="G4435" s="139"/>
    </row>
    <row r="4436" spans="6:7">
      <c r="F4436" s="139"/>
      <c r="G4436" s="139"/>
    </row>
    <row r="4437" spans="6:7">
      <c r="F4437" s="139"/>
      <c r="G4437" s="139"/>
    </row>
    <row r="4438" spans="6:7">
      <c r="F4438" s="139"/>
      <c r="G4438" s="139"/>
    </row>
    <row r="4439" spans="6:7">
      <c r="F4439" s="139"/>
      <c r="G4439" s="139"/>
    </row>
    <row r="4440" spans="6:7">
      <c r="F4440" s="139"/>
      <c r="G4440" s="139"/>
    </row>
    <row r="4441" spans="6:7">
      <c r="F4441" s="139"/>
      <c r="G4441" s="139"/>
    </row>
    <row r="4442" spans="6:7">
      <c r="F4442" s="139"/>
      <c r="G4442" s="139"/>
    </row>
    <row r="4443" spans="6:7">
      <c r="F4443" s="139"/>
      <c r="G4443" s="139"/>
    </row>
    <row r="4444" spans="6:7">
      <c r="F4444" s="139"/>
      <c r="G4444" s="139"/>
    </row>
    <row r="4445" spans="6:7">
      <c r="F4445" s="139"/>
      <c r="G4445" s="139"/>
    </row>
    <row r="4446" spans="6:7">
      <c r="F4446" s="139"/>
      <c r="G4446" s="139"/>
    </row>
    <row r="4447" spans="6:7">
      <c r="F4447" s="139"/>
      <c r="G4447" s="139"/>
    </row>
    <row r="4448" spans="6:7">
      <c r="F4448" s="139"/>
      <c r="G4448" s="139"/>
    </row>
    <row r="4449" spans="6:7">
      <c r="F4449" s="139"/>
      <c r="G4449" s="139"/>
    </row>
    <row r="4450" spans="6:7">
      <c r="F4450" s="139"/>
      <c r="G4450" s="139"/>
    </row>
    <row r="4451" spans="6:7">
      <c r="F4451" s="139"/>
      <c r="G4451" s="139"/>
    </row>
    <row r="4452" spans="6:7">
      <c r="F4452" s="139"/>
      <c r="G4452" s="139"/>
    </row>
    <row r="4453" spans="6:7">
      <c r="F4453" s="139"/>
      <c r="G4453" s="139"/>
    </row>
    <row r="4454" spans="6:7">
      <c r="F4454" s="139"/>
      <c r="G4454" s="139"/>
    </row>
    <row r="4455" spans="6:7">
      <c r="F4455" s="139"/>
      <c r="G4455" s="139"/>
    </row>
    <row r="4456" spans="6:7">
      <c r="F4456" s="139"/>
      <c r="G4456" s="139"/>
    </row>
    <row r="4457" spans="6:7">
      <c r="F4457" s="139"/>
      <c r="G4457" s="139"/>
    </row>
    <row r="4458" spans="6:7">
      <c r="F4458" s="139"/>
      <c r="G4458" s="139"/>
    </row>
    <row r="4459" spans="6:7">
      <c r="F4459" s="139"/>
      <c r="G4459" s="139"/>
    </row>
    <row r="4460" spans="6:7">
      <c r="F4460" s="139"/>
      <c r="G4460" s="139"/>
    </row>
    <row r="4461" spans="6:7">
      <c r="F4461" s="139"/>
      <c r="G4461" s="139"/>
    </row>
    <row r="4462" spans="6:7">
      <c r="F4462" s="139"/>
      <c r="G4462" s="139"/>
    </row>
    <row r="4463" spans="6:7">
      <c r="F4463" s="139"/>
      <c r="G4463" s="139"/>
    </row>
    <row r="4464" spans="6:7">
      <c r="F4464" s="139"/>
      <c r="G4464" s="139"/>
    </row>
    <row r="4465" spans="6:7">
      <c r="F4465" s="139"/>
      <c r="G4465" s="139"/>
    </row>
    <row r="4466" spans="6:7">
      <c r="F4466" s="139"/>
      <c r="G4466" s="139"/>
    </row>
    <row r="4467" spans="6:7">
      <c r="F4467" s="139"/>
      <c r="G4467" s="139"/>
    </row>
    <row r="4468" spans="6:7">
      <c r="F4468" s="139"/>
      <c r="G4468" s="139"/>
    </row>
    <row r="4469" spans="6:7">
      <c r="F4469" s="139"/>
      <c r="G4469" s="139"/>
    </row>
    <row r="4470" spans="6:7">
      <c r="F4470" s="139"/>
      <c r="G4470" s="139"/>
    </row>
    <row r="4471" spans="6:7">
      <c r="F4471" s="139"/>
      <c r="G4471" s="139"/>
    </row>
    <row r="4472" spans="6:7">
      <c r="F4472" s="139"/>
      <c r="G4472" s="139"/>
    </row>
    <row r="4473" spans="6:7">
      <c r="F4473" s="139"/>
      <c r="G4473" s="139"/>
    </row>
    <row r="4474" spans="6:7">
      <c r="F4474" s="139"/>
      <c r="G4474" s="139"/>
    </row>
    <row r="4475" spans="6:7">
      <c r="F4475" s="139"/>
      <c r="G4475" s="139"/>
    </row>
    <row r="4476" spans="6:7">
      <c r="F4476" s="139"/>
      <c r="G4476" s="139"/>
    </row>
    <row r="4477" spans="6:7">
      <c r="F4477" s="139"/>
      <c r="G4477" s="139"/>
    </row>
    <row r="4478" spans="6:7">
      <c r="F4478" s="139"/>
      <c r="G4478" s="139"/>
    </row>
    <row r="4479" spans="6:7">
      <c r="F4479" s="139"/>
      <c r="G4479" s="139"/>
    </row>
    <row r="4480" spans="6:7">
      <c r="F4480" s="139"/>
      <c r="G4480" s="139"/>
    </row>
    <row r="4481" spans="6:7">
      <c r="F4481" s="139"/>
      <c r="G4481" s="139"/>
    </row>
    <row r="4482" spans="6:7">
      <c r="F4482" s="139"/>
      <c r="G4482" s="139"/>
    </row>
    <row r="4483" spans="6:7">
      <c r="F4483" s="139"/>
      <c r="G4483" s="139"/>
    </row>
    <row r="4484" spans="6:7">
      <c r="F4484" s="139"/>
      <c r="G4484" s="139"/>
    </row>
    <row r="4485" spans="6:7">
      <c r="F4485" s="139"/>
      <c r="G4485" s="139"/>
    </row>
    <row r="4486" spans="6:7">
      <c r="F4486" s="139"/>
      <c r="G4486" s="139"/>
    </row>
    <row r="4487" spans="6:7">
      <c r="F4487" s="139"/>
      <c r="G4487" s="139"/>
    </row>
    <row r="4488" spans="6:7">
      <c r="F4488" s="139"/>
      <c r="G4488" s="139"/>
    </row>
    <row r="4489" spans="6:7">
      <c r="F4489" s="139"/>
      <c r="G4489" s="139"/>
    </row>
    <row r="4490" spans="6:7">
      <c r="F4490" s="139"/>
      <c r="G4490" s="139"/>
    </row>
    <row r="4491" spans="6:7">
      <c r="F4491" s="139"/>
      <c r="G4491" s="139"/>
    </row>
    <row r="4492" spans="6:7">
      <c r="F4492" s="139"/>
      <c r="G4492" s="139"/>
    </row>
    <row r="4493" spans="6:7">
      <c r="F4493" s="139"/>
      <c r="G4493" s="139"/>
    </row>
    <row r="4494" spans="6:7">
      <c r="F4494" s="139"/>
      <c r="G4494" s="139"/>
    </row>
    <row r="4495" spans="6:7">
      <c r="F4495" s="139"/>
      <c r="G4495" s="139"/>
    </row>
    <row r="4496" spans="6:7">
      <c r="F4496" s="139"/>
      <c r="G4496" s="139"/>
    </row>
    <row r="4497" spans="6:7">
      <c r="F4497" s="139"/>
      <c r="G4497" s="139"/>
    </row>
    <row r="4498" spans="6:7">
      <c r="F4498" s="139"/>
      <c r="G4498" s="139"/>
    </row>
    <row r="4499" spans="6:7">
      <c r="F4499" s="139"/>
      <c r="G4499" s="139"/>
    </row>
    <row r="4500" spans="6:7">
      <c r="F4500" s="139"/>
      <c r="G4500" s="139"/>
    </row>
    <row r="4501" spans="6:7">
      <c r="F4501" s="139"/>
      <c r="G4501" s="139"/>
    </row>
    <row r="4502" spans="6:7">
      <c r="F4502" s="139"/>
      <c r="G4502" s="139"/>
    </row>
    <row r="4503" spans="6:7">
      <c r="F4503" s="139"/>
      <c r="G4503" s="139"/>
    </row>
    <row r="4504" spans="6:7">
      <c r="F4504" s="139"/>
      <c r="G4504" s="139"/>
    </row>
    <row r="4505" spans="6:7">
      <c r="F4505" s="139"/>
      <c r="G4505" s="139"/>
    </row>
    <row r="4506" spans="6:7">
      <c r="F4506" s="139"/>
      <c r="G4506" s="139"/>
    </row>
    <row r="4507" spans="6:7">
      <c r="F4507" s="139"/>
      <c r="G4507" s="139"/>
    </row>
    <row r="4508" spans="6:7">
      <c r="F4508" s="139"/>
      <c r="G4508" s="139"/>
    </row>
    <row r="4509" spans="6:7">
      <c r="F4509" s="139"/>
      <c r="G4509" s="139"/>
    </row>
    <row r="4510" spans="6:7">
      <c r="F4510" s="139"/>
      <c r="G4510" s="139"/>
    </row>
    <row r="4511" spans="6:7">
      <c r="F4511" s="139"/>
      <c r="G4511" s="139"/>
    </row>
    <row r="4512" spans="6:7">
      <c r="F4512" s="139"/>
      <c r="G4512" s="139"/>
    </row>
    <row r="4513" spans="6:7">
      <c r="F4513" s="139"/>
      <c r="G4513" s="139"/>
    </row>
    <row r="4514" spans="6:7">
      <c r="F4514" s="139"/>
      <c r="G4514" s="139"/>
    </row>
    <row r="4515" spans="6:7">
      <c r="F4515" s="139"/>
      <c r="G4515" s="139"/>
    </row>
    <row r="4516" spans="6:7">
      <c r="F4516" s="139"/>
      <c r="G4516" s="139"/>
    </row>
    <row r="4517" spans="6:7">
      <c r="F4517" s="139"/>
      <c r="G4517" s="139"/>
    </row>
    <row r="4518" spans="6:7">
      <c r="F4518" s="139"/>
      <c r="G4518" s="139"/>
    </row>
    <row r="4519" spans="6:7">
      <c r="F4519" s="139"/>
      <c r="G4519" s="139"/>
    </row>
    <row r="4520" spans="6:7">
      <c r="F4520" s="139"/>
      <c r="G4520" s="139"/>
    </row>
    <row r="4521" spans="6:7">
      <c r="F4521" s="139"/>
      <c r="G4521" s="139"/>
    </row>
    <row r="4522" spans="6:7">
      <c r="F4522" s="139"/>
      <c r="G4522" s="139"/>
    </row>
    <row r="4523" spans="6:7">
      <c r="F4523" s="139"/>
      <c r="G4523" s="139"/>
    </row>
    <row r="4524" spans="6:7">
      <c r="F4524" s="139"/>
      <c r="G4524" s="139"/>
    </row>
    <row r="4525" spans="6:7">
      <c r="F4525" s="139"/>
      <c r="G4525" s="139"/>
    </row>
    <row r="4526" spans="6:7">
      <c r="F4526" s="139"/>
      <c r="G4526" s="139"/>
    </row>
    <row r="4527" spans="6:7">
      <c r="F4527" s="139"/>
      <c r="G4527" s="139"/>
    </row>
    <row r="4528" spans="6:7">
      <c r="F4528" s="139"/>
      <c r="G4528" s="139"/>
    </row>
    <row r="4529" spans="6:7">
      <c r="F4529" s="139"/>
      <c r="G4529" s="139"/>
    </row>
    <row r="4530" spans="6:7">
      <c r="F4530" s="139"/>
      <c r="G4530" s="139"/>
    </row>
    <row r="4531" spans="6:7">
      <c r="F4531" s="139"/>
      <c r="G4531" s="139"/>
    </row>
    <row r="4532" spans="6:7">
      <c r="F4532" s="139"/>
      <c r="G4532" s="139"/>
    </row>
    <row r="4533" spans="6:7">
      <c r="F4533" s="139"/>
      <c r="G4533" s="139"/>
    </row>
    <row r="4534" spans="6:7">
      <c r="F4534" s="139"/>
      <c r="G4534" s="139"/>
    </row>
    <row r="4535" spans="6:7">
      <c r="F4535" s="139"/>
      <c r="G4535" s="139"/>
    </row>
    <row r="4536" spans="6:7">
      <c r="F4536" s="139"/>
      <c r="G4536" s="139"/>
    </row>
    <row r="4537" spans="6:7">
      <c r="F4537" s="139"/>
      <c r="G4537" s="139"/>
    </row>
    <row r="4538" spans="6:7">
      <c r="F4538" s="139"/>
      <c r="G4538" s="139"/>
    </row>
    <row r="4539" spans="6:7">
      <c r="F4539" s="139"/>
      <c r="G4539" s="139"/>
    </row>
    <row r="4540" spans="6:7">
      <c r="F4540" s="139"/>
      <c r="G4540" s="139"/>
    </row>
    <row r="4541" spans="6:7">
      <c r="F4541" s="139"/>
      <c r="G4541" s="139"/>
    </row>
    <row r="4542" spans="6:7">
      <c r="F4542" s="139"/>
      <c r="G4542" s="139"/>
    </row>
    <row r="4543" spans="6:7">
      <c r="F4543" s="139"/>
      <c r="G4543" s="139"/>
    </row>
    <row r="4544" spans="6:7">
      <c r="F4544" s="139"/>
      <c r="G4544" s="139"/>
    </row>
    <row r="4545" spans="6:7">
      <c r="F4545" s="139"/>
      <c r="G4545" s="139"/>
    </row>
    <row r="4546" spans="6:7">
      <c r="F4546" s="139"/>
      <c r="G4546" s="139"/>
    </row>
    <row r="4547" spans="6:7">
      <c r="F4547" s="139"/>
      <c r="G4547" s="139"/>
    </row>
    <row r="4548" spans="6:7">
      <c r="F4548" s="139"/>
      <c r="G4548" s="139"/>
    </row>
    <row r="4549" spans="6:7">
      <c r="F4549" s="139"/>
      <c r="G4549" s="139"/>
    </row>
    <row r="4550" spans="6:7">
      <c r="F4550" s="139"/>
      <c r="G4550" s="139"/>
    </row>
    <row r="4551" spans="6:7">
      <c r="F4551" s="139"/>
      <c r="G4551" s="139"/>
    </row>
    <row r="4552" spans="6:7">
      <c r="F4552" s="139"/>
      <c r="G4552" s="139"/>
    </row>
    <row r="4553" spans="6:7">
      <c r="F4553" s="139"/>
      <c r="G4553" s="139"/>
    </row>
    <row r="4554" spans="6:7">
      <c r="F4554" s="139"/>
      <c r="G4554" s="139"/>
    </row>
    <row r="4555" spans="6:7">
      <c r="F4555" s="139"/>
      <c r="G4555" s="139"/>
    </row>
    <row r="4556" spans="6:7">
      <c r="F4556" s="139"/>
      <c r="G4556" s="139"/>
    </row>
    <row r="4557" spans="6:7">
      <c r="F4557" s="139"/>
      <c r="G4557" s="139"/>
    </row>
    <row r="4558" spans="6:7">
      <c r="F4558" s="139"/>
      <c r="G4558" s="139"/>
    </row>
    <row r="4559" spans="6:7">
      <c r="F4559" s="139"/>
      <c r="G4559" s="139"/>
    </row>
    <row r="4560" spans="6:7">
      <c r="F4560" s="139"/>
      <c r="G4560" s="139"/>
    </row>
    <row r="4561" spans="6:7">
      <c r="F4561" s="139"/>
      <c r="G4561" s="139"/>
    </row>
    <row r="4562" spans="6:7">
      <c r="F4562" s="139"/>
      <c r="G4562" s="139"/>
    </row>
    <row r="4563" spans="6:7">
      <c r="F4563" s="139"/>
      <c r="G4563" s="139"/>
    </row>
    <row r="4564" spans="6:7">
      <c r="F4564" s="139"/>
      <c r="G4564" s="139"/>
    </row>
    <row r="4565" spans="6:7">
      <c r="F4565" s="139"/>
      <c r="G4565" s="139"/>
    </row>
    <row r="4566" spans="6:7">
      <c r="F4566" s="139"/>
      <c r="G4566" s="139"/>
    </row>
    <row r="4567" spans="6:7">
      <c r="F4567" s="139"/>
      <c r="G4567" s="139"/>
    </row>
    <row r="4568" spans="6:7">
      <c r="F4568" s="139"/>
      <c r="G4568" s="139"/>
    </row>
    <row r="4569" spans="6:7">
      <c r="F4569" s="139"/>
      <c r="G4569" s="139"/>
    </row>
    <row r="4570" spans="6:7">
      <c r="F4570" s="139"/>
      <c r="G4570" s="139"/>
    </row>
    <row r="4571" spans="6:7">
      <c r="F4571" s="139"/>
      <c r="G4571" s="139"/>
    </row>
    <row r="4572" spans="6:7">
      <c r="F4572" s="139"/>
      <c r="G4572" s="139"/>
    </row>
    <row r="4573" spans="6:7">
      <c r="F4573" s="139"/>
      <c r="G4573" s="139"/>
    </row>
    <row r="4574" spans="6:7">
      <c r="F4574" s="139"/>
      <c r="G4574" s="139"/>
    </row>
    <row r="4575" spans="6:7">
      <c r="F4575" s="139"/>
      <c r="G4575" s="139"/>
    </row>
    <row r="4576" spans="6:7">
      <c r="F4576" s="139"/>
      <c r="G4576" s="139"/>
    </row>
    <row r="4577" spans="6:7">
      <c r="F4577" s="139"/>
      <c r="G4577" s="139"/>
    </row>
    <row r="4578" spans="6:7">
      <c r="F4578" s="139"/>
      <c r="G4578" s="139"/>
    </row>
    <row r="4579" spans="6:7">
      <c r="F4579" s="139"/>
      <c r="G4579" s="139"/>
    </row>
    <row r="4580" spans="6:7">
      <c r="F4580" s="139"/>
      <c r="G4580" s="139"/>
    </row>
    <row r="4581" spans="6:7">
      <c r="F4581" s="139"/>
      <c r="G4581" s="139"/>
    </row>
    <row r="4582" spans="6:7">
      <c r="F4582" s="139"/>
      <c r="G4582" s="139"/>
    </row>
    <row r="4583" spans="6:7">
      <c r="F4583" s="139"/>
      <c r="G4583" s="139"/>
    </row>
    <row r="4584" spans="6:7">
      <c r="F4584" s="139"/>
      <c r="G4584" s="139"/>
    </row>
    <row r="4585" spans="6:7">
      <c r="F4585" s="139"/>
      <c r="G4585" s="139"/>
    </row>
    <row r="4586" spans="6:7">
      <c r="F4586" s="139"/>
      <c r="G4586" s="139"/>
    </row>
    <row r="4587" spans="6:7">
      <c r="F4587" s="139"/>
      <c r="G4587" s="139"/>
    </row>
    <row r="4588" spans="6:7">
      <c r="F4588" s="139"/>
      <c r="G4588" s="139"/>
    </row>
    <row r="4589" spans="6:7">
      <c r="F4589" s="139"/>
      <c r="G4589" s="139"/>
    </row>
    <row r="4590" spans="6:7">
      <c r="F4590" s="139"/>
      <c r="G4590" s="139"/>
    </row>
    <row r="4591" spans="6:7">
      <c r="F4591" s="139"/>
      <c r="G4591" s="139"/>
    </row>
    <row r="4592" spans="6:7">
      <c r="F4592" s="139"/>
      <c r="G4592" s="139"/>
    </row>
    <row r="4593" spans="6:7">
      <c r="F4593" s="139"/>
      <c r="G4593" s="139"/>
    </row>
    <row r="4594" spans="6:7">
      <c r="F4594" s="139"/>
      <c r="G4594" s="139"/>
    </row>
    <row r="4595" spans="6:7">
      <c r="F4595" s="139"/>
      <c r="G4595" s="139"/>
    </row>
    <row r="4596" spans="6:7">
      <c r="F4596" s="139"/>
      <c r="G4596" s="139"/>
    </row>
    <row r="4597" spans="6:7">
      <c r="F4597" s="139"/>
      <c r="G4597" s="139"/>
    </row>
    <row r="4598" spans="6:7">
      <c r="F4598" s="139"/>
      <c r="G4598" s="139"/>
    </row>
    <row r="4599" spans="6:7">
      <c r="F4599" s="139"/>
      <c r="G4599" s="139"/>
    </row>
    <row r="4600" spans="6:7">
      <c r="F4600" s="139"/>
      <c r="G4600" s="139"/>
    </row>
    <row r="4601" spans="6:7">
      <c r="F4601" s="139"/>
      <c r="G4601" s="139"/>
    </row>
    <row r="4602" spans="6:7">
      <c r="F4602" s="139"/>
      <c r="G4602" s="139"/>
    </row>
    <row r="4603" spans="6:7">
      <c r="F4603" s="139"/>
      <c r="G4603" s="139"/>
    </row>
    <row r="4604" spans="6:7">
      <c r="F4604" s="139"/>
      <c r="G4604" s="139"/>
    </row>
    <row r="4605" spans="6:7">
      <c r="F4605" s="139"/>
      <c r="G4605" s="139"/>
    </row>
    <row r="4606" spans="6:7">
      <c r="F4606" s="139"/>
      <c r="G4606" s="139"/>
    </row>
    <row r="4607" spans="6:7">
      <c r="F4607" s="139"/>
      <c r="G4607" s="139"/>
    </row>
    <row r="4608" spans="6:7">
      <c r="F4608" s="139"/>
      <c r="G4608" s="139"/>
    </row>
    <row r="4609" spans="6:7">
      <c r="F4609" s="139"/>
      <c r="G4609" s="139"/>
    </row>
    <row r="4610" spans="6:7">
      <c r="F4610" s="139"/>
      <c r="G4610" s="139"/>
    </row>
    <row r="4611" spans="6:7">
      <c r="F4611" s="139"/>
      <c r="G4611" s="139"/>
    </row>
    <row r="4612" spans="6:7">
      <c r="F4612" s="139"/>
      <c r="G4612" s="139"/>
    </row>
    <row r="4613" spans="6:7">
      <c r="F4613" s="139"/>
      <c r="G4613" s="139"/>
    </row>
    <row r="4614" spans="6:7">
      <c r="F4614" s="139"/>
      <c r="G4614" s="139"/>
    </row>
    <row r="4615" spans="6:7">
      <c r="F4615" s="139"/>
      <c r="G4615" s="139"/>
    </row>
    <row r="4616" spans="6:7">
      <c r="F4616" s="139"/>
      <c r="G4616" s="139"/>
    </row>
    <row r="4617" spans="6:7">
      <c r="F4617" s="139"/>
      <c r="G4617" s="139"/>
    </row>
    <row r="4618" spans="6:7">
      <c r="F4618" s="139"/>
      <c r="G4618" s="139"/>
    </row>
    <row r="4619" spans="6:7">
      <c r="F4619" s="139"/>
      <c r="G4619" s="139"/>
    </row>
    <row r="4620" spans="6:7">
      <c r="F4620" s="139"/>
      <c r="G4620" s="139"/>
    </row>
    <row r="4621" spans="6:7">
      <c r="F4621" s="139"/>
      <c r="G4621" s="139"/>
    </row>
    <row r="4622" spans="6:7">
      <c r="F4622" s="139"/>
      <c r="G4622" s="139"/>
    </row>
    <row r="4623" spans="6:7">
      <c r="F4623" s="139"/>
      <c r="G4623" s="139"/>
    </row>
    <row r="4624" spans="6:7">
      <c r="F4624" s="139"/>
      <c r="G4624" s="139"/>
    </row>
    <row r="4625" spans="6:7">
      <c r="F4625" s="139"/>
      <c r="G4625" s="139"/>
    </row>
    <row r="4626" spans="6:7">
      <c r="F4626" s="139"/>
      <c r="G4626" s="139"/>
    </row>
    <row r="4627" spans="6:7">
      <c r="F4627" s="139"/>
      <c r="G4627" s="139"/>
    </row>
    <row r="4628" spans="6:7">
      <c r="F4628" s="139"/>
      <c r="G4628" s="139"/>
    </row>
    <row r="4629" spans="6:7">
      <c r="F4629" s="139"/>
      <c r="G4629" s="139"/>
    </row>
    <row r="4630" spans="6:7">
      <c r="F4630" s="139"/>
      <c r="G4630" s="139"/>
    </row>
    <row r="4631" spans="6:7">
      <c r="F4631" s="139"/>
      <c r="G4631" s="139"/>
    </row>
    <row r="4632" spans="6:7">
      <c r="F4632" s="139"/>
      <c r="G4632" s="139"/>
    </row>
    <row r="4633" spans="6:7">
      <c r="F4633" s="139"/>
      <c r="G4633" s="139"/>
    </row>
    <row r="4634" spans="6:7">
      <c r="F4634" s="139"/>
      <c r="G4634" s="139"/>
    </row>
    <row r="4635" spans="6:7">
      <c r="F4635" s="139"/>
      <c r="G4635" s="139"/>
    </row>
    <row r="4636" spans="6:7">
      <c r="F4636" s="139"/>
      <c r="G4636" s="139"/>
    </row>
    <row r="4637" spans="6:7">
      <c r="F4637" s="139"/>
      <c r="G4637" s="139"/>
    </row>
    <row r="4638" spans="6:7">
      <c r="F4638" s="139"/>
      <c r="G4638" s="139"/>
    </row>
    <row r="4639" spans="6:7">
      <c r="F4639" s="139"/>
      <c r="G4639" s="139"/>
    </row>
    <row r="4640" spans="6:7">
      <c r="F4640" s="139"/>
      <c r="G4640" s="139"/>
    </row>
    <row r="4641" spans="6:7">
      <c r="F4641" s="139"/>
      <c r="G4641" s="139"/>
    </row>
    <row r="4642" spans="6:7">
      <c r="F4642" s="139"/>
      <c r="G4642" s="139"/>
    </row>
    <row r="4643" spans="6:7">
      <c r="F4643" s="139"/>
      <c r="G4643" s="139"/>
    </row>
    <row r="4644" spans="6:7">
      <c r="F4644" s="139"/>
      <c r="G4644" s="139"/>
    </row>
    <row r="4645" spans="6:7">
      <c r="F4645" s="139"/>
      <c r="G4645" s="139"/>
    </row>
    <row r="4646" spans="6:7">
      <c r="F4646" s="139"/>
      <c r="G4646" s="139"/>
    </row>
    <row r="4647" spans="6:7">
      <c r="F4647" s="139"/>
      <c r="G4647" s="139"/>
    </row>
    <row r="4648" spans="6:7">
      <c r="F4648" s="139"/>
      <c r="G4648" s="139"/>
    </row>
    <row r="4649" spans="6:7">
      <c r="F4649" s="139"/>
      <c r="G4649" s="139"/>
    </row>
    <row r="4650" spans="6:7">
      <c r="F4650" s="139"/>
      <c r="G4650" s="139"/>
    </row>
    <row r="4651" spans="6:7">
      <c r="F4651" s="139"/>
      <c r="G4651" s="139"/>
    </row>
    <row r="4652" spans="6:7">
      <c r="F4652" s="139"/>
      <c r="G4652" s="139"/>
    </row>
    <row r="4653" spans="6:7">
      <c r="F4653" s="139"/>
      <c r="G4653" s="139"/>
    </row>
    <row r="4654" spans="6:7">
      <c r="F4654" s="139"/>
      <c r="G4654" s="139"/>
    </row>
    <row r="4655" spans="6:7">
      <c r="F4655" s="139"/>
      <c r="G4655" s="139"/>
    </row>
    <row r="4656" spans="6:7">
      <c r="F4656" s="139"/>
      <c r="G4656" s="139"/>
    </row>
    <row r="4657" spans="6:7">
      <c r="F4657" s="139"/>
      <c r="G4657" s="139"/>
    </row>
    <row r="4658" spans="6:7">
      <c r="F4658" s="139"/>
      <c r="G4658" s="139"/>
    </row>
    <row r="4659" spans="6:7">
      <c r="F4659" s="139"/>
      <c r="G4659" s="139"/>
    </row>
    <row r="4660" spans="6:7">
      <c r="F4660" s="139"/>
      <c r="G4660" s="139"/>
    </row>
    <row r="4661" spans="6:7">
      <c r="F4661" s="139"/>
      <c r="G4661" s="139"/>
    </row>
    <row r="4662" spans="6:7">
      <c r="F4662" s="139"/>
      <c r="G4662" s="139"/>
    </row>
    <row r="4663" spans="6:7">
      <c r="F4663" s="139"/>
      <c r="G4663" s="139"/>
    </row>
    <row r="4664" spans="6:7">
      <c r="F4664" s="139"/>
      <c r="G4664" s="139"/>
    </row>
    <row r="4665" spans="6:7">
      <c r="F4665" s="139"/>
      <c r="G4665" s="139"/>
    </row>
    <row r="4666" spans="6:7">
      <c r="F4666" s="139"/>
      <c r="G4666" s="139"/>
    </row>
    <row r="4667" spans="6:7">
      <c r="F4667" s="139"/>
      <c r="G4667" s="139"/>
    </row>
    <row r="4668" spans="6:7">
      <c r="F4668" s="139"/>
      <c r="G4668" s="139"/>
    </row>
    <row r="4669" spans="6:7">
      <c r="F4669" s="139"/>
      <c r="G4669" s="139"/>
    </row>
    <row r="4670" spans="6:7">
      <c r="F4670" s="139"/>
      <c r="G4670" s="139"/>
    </row>
    <row r="4671" spans="6:7">
      <c r="F4671" s="139"/>
      <c r="G4671" s="139"/>
    </row>
    <row r="4672" spans="6:7">
      <c r="F4672" s="139"/>
      <c r="G4672" s="139"/>
    </row>
    <row r="4673" spans="6:7">
      <c r="F4673" s="139"/>
      <c r="G4673" s="139"/>
    </row>
    <row r="4674" spans="6:7">
      <c r="F4674" s="139"/>
      <c r="G4674" s="139"/>
    </row>
    <row r="4675" spans="6:7">
      <c r="F4675" s="139"/>
      <c r="G4675" s="139"/>
    </row>
    <row r="4676" spans="6:7">
      <c r="F4676" s="139"/>
      <c r="G4676" s="139"/>
    </row>
    <row r="4677" spans="6:7">
      <c r="F4677" s="139"/>
      <c r="G4677" s="139"/>
    </row>
    <row r="4678" spans="6:7">
      <c r="F4678" s="139"/>
      <c r="G4678" s="139"/>
    </row>
    <row r="4679" spans="6:7">
      <c r="F4679" s="139"/>
      <c r="G4679" s="139"/>
    </row>
    <row r="4680" spans="6:7">
      <c r="F4680" s="139"/>
      <c r="G4680" s="139"/>
    </row>
    <row r="4681" spans="6:7">
      <c r="F4681" s="139"/>
      <c r="G4681" s="139"/>
    </row>
    <row r="4682" spans="6:7">
      <c r="F4682" s="139"/>
      <c r="G4682" s="139"/>
    </row>
    <row r="4683" spans="6:7">
      <c r="F4683" s="139"/>
      <c r="G4683" s="139"/>
    </row>
    <row r="4684" spans="6:7">
      <c r="F4684" s="139"/>
      <c r="G4684" s="139"/>
    </row>
    <row r="4685" spans="6:7">
      <c r="F4685" s="139"/>
      <c r="G4685" s="139"/>
    </row>
    <row r="4686" spans="6:7">
      <c r="F4686" s="139"/>
      <c r="G4686" s="139"/>
    </row>
    <row r="4687" spans="6:7">
      <c r="F4687" s="139"/>
      <c r="G4687" s="139"/>
    </row>
    <row r="4688" spans="6:7">
      <c r="F4688" s="139"/>
      <c r="G4688" s="139"/>
    </row>
    <row r="4689" spans="6:7">
      <c r="F4689" s="139"/>
      <c r="G4689" s="139"/>
    </row>
    <row r="4690" spans="6:7">
      <c r="F4690" s="139"/>
      <c r="G4690" s="139"/>
    </row>
    <row r="4691" spans="6:7">
      <c r="F4691" s="139"/>
      <c r="G4691" s="139"/>
    </row>
    <row r="4692" spans="6:7">
      <c r="F4692" s="139"/>
      <c r="G4692" s="139"/>
    </row>
    <row r="4693" spans="6:7">
      <c r="F4693" s="139"/>
      <c r="G4693" s="139"/>
    </row>
    <row r="4694" spans="6:7">
      <c r="F4694" s="139"/>
      <c r="G4694" s="139"/>
    </row>
    <row r="4695" spans="6:7">
      <c r="F4695" s="139"/>
      <c r="G4695" s="139"/>
    </row>
    <row r="4696" spans="6:7">
      <c r="F4696" s="139"/>
      <c r="G4696" s="139"/>
    </row>
    <row r="4697" spans="6:7">
      <c r="F4697" s="139"/>
      <c r="G4697" s="139"/>
    </row>
    <row r="4698" spans="6:7">
      <c r="F4698" s="139"/>
      <c r="G4698" s="139"/>
    </row>
    <row r="4699" spans="6:7">
      <c r="F4699" s="139"/>
      <c r="G4699" s="139"/>
    </row>
    <row r="4700" spans="6:7">
      <c r="F4700" s="139"/>
      <c r="G4700" s="139"/>
    </row>
    <row r="4701" spans="6:7">
      <c r="F4701" s="139"/>
      <c r="G4701" s="139"/>
    </row>
    <row r="4702" spans="6:7">
      <c r="F4702" s="139"/>
      <c r="G4702" s="139"/>
    </row>
    <row r="4703" spans="6:7">
      <c r="F4703" s="139"/>
      <c r="G4703" s="139"/>
    </row>
    <row r="4704" spans="6:7">
      <c r="F4704" s="139"/>
      <c r="G4704" s="139"/>
    </row>
    <row r="4705" spans="6:7">
      <c r="F4705" s="139"/>
      <c r="G4705" s="139"/>
    </row>
    <row r="4706" spans="6:7">
      <c r="F4706" s="139"/>
      <c r="G4706" s="139"/>
    </row>
    <row r="4707" spans="6:7">
      <c r="F4707" s="139"/>
      <c r="G4707" s="139"/>
    </row>
    <row r="4708" spans="6:7">
      <c r="F4708" s="139"/>
      <c r="G4708" s="139"/>
    </row>
    <row r="4709" spans="6:7">
      <c r="F4709" s="139"/>
      <c r="G4709" s="139"/>
    </row>
    <row r="4710" spans="6:7">
      <c r="F4710" s="139"/>
      <c r="G4710" s="139"/>
    </row>
    <row r="4711" spans="6:7">
      <c r="F4711" s="139"/>
      <c r="G4711" s="139"/>
    </row>
    <row r="4712" spans="6:7">
      <c r="F4712" s="139"/>
      <c r="G4712" s="139"/>
    </row>
    <row r="4713" spans="6:7">
      <c r="F4713" s="139"/>
      <c r="G4713" s="139"/>
    </row>
    <row r="4714" spans="6:7">
      <c r="F4714" s="139"/>
      <c r="G4714" s="139"/>
    </row>
    <row r="4715" spans="6:7">
      <c r="F4715" s="139"/>
      <c r="G4715" s="139"/>
    </row>
    <row r="4716" spans="6:7">
      <c r="F4716" s="139"/>
      <c r="G4716" s="139"/>
    </row>
    <row r="4717" spans="6:7">
      <c r="F4717" s="139"/>
      <c r="G4717" s="139"/>
    </row>
    <row r="4718" spans="6:7">
      <c r="F4718" s="139"/>
      <c r="G4718" s="139"/>
    </row>
    <row r="4719" spans="6:7">
      <c r="F4719" s="139"/>
      <c r="G4719" s="139"/>
    </row>
    <row r="4720" spans="6:7">
      <c r="F4720" s="139"/>
      <c r="G4720" s="139"/>
    </row>
    <row r="4721" spans="6:7">
      <c r="F4721" s="139"/>
      <c r="G4721" s="139"/>
    </row>
    <row r="4722" spans="6:7">
      <c r="F4722" s="139"/>
      <c r="G4722" s="139"/>
    </row>
    <row r="4723" spans="6:7">
      <c r="F4723" s="139"/>
      <c r="G4723" s="139"/>
    </row>
    <row r="4724" spans="6:7">
      <c r="F4724" s="139"/>
      <c r="G4724" s="139"/>
    </row>
    <row r="4725" spans="6:7">
      <c r="F4725" s="139"/>
      <c r="G4725" s="139"/>
    </row>
    <row r="4726" spans="6:7">
      <c r="F4726" s="139"/>
      <c r="G4726" s="139"/>
    </row>
    <row r="4727" spans="6:7">
      <c r="F4727" s="139"/>
      <c r="G4727" s="139"/>
    </row>
    <row r="4728" spans="6:7">
      <c r="F4728" s="139"/>
      <c r="G4728" s="139"/>
    </row>
    <row r="4729" spans="6:7">
      <c r="F4729" s="139"/>
      <c r="G4729" s="139"/>
    </row>
    <row r="4730" spans="6:7">
      <c r="F4730" s="139"/>
      <c r="G4730" s="139"/>
    </row>
    <row r="4731" spans="6:7">
      <c r="F4731" s="139"/>
      <c r="G4731" s="139"/>
    </row>
    <row r="4732" spans="6:7">
      <c r="F4732" s="139"/>
      <c r="G4732" s="139"/>
    </row>
    <row r="4733" spans="6:7">
      <c r="F4733" s="139"/>
      <c r="G4733" s="139"/>
    </row>
    <row r="4734" spans="6:7">
      <c r="F4734" s="139"/>
      <c r="G4734" s="139"/>
    </row>
    <row r="4735" spans="6:7">
      <c r="F4735" s="139"/>
      <c r="G4735" s="139"/>
    </row>
    <row r="4736" spans="6:7">
      <c r="F4736" s="139"/>
      <c r="G4736" s="139"/>
    </row>
    <row r="4737" spans="6:7">
      <c r="F4737" s="139"/>
      <c r="G4737" s="139"/>
    </row>
    <row r="4738" spans="6:7">
      <c r="F4738" s="139"/>
      <c r="G4738" s="139"/>
    </row>
    <row r="4739" spans="6:7">
      <c r="F4739" s="139"/>
      <c r="G4739" s="139"/>
    </row>
    <row r="4740" spans="6:7">
      <c r="F4740" s="139"/>
      <c r="G4740" s="139"/>
    </row>
    <row r="4741" spans="6:7">
      <c r="F4741" s="139"/>
      <c r="G4741" s="139"/>
    </row>
    <row r="4742" spans="6:7">
      <c r="F4742" s="139"/>
      <c r="G4742" s="139"/>
    </row>
    <row r="4743" spans="6:7">
      <c r="F4743" s="139"/>
      <c r="G4743" s="139"/>
    </row>
    <row r="4744" spans="6:7">
      <c r="F4744" s="139"/>
      <c r="G4744" s="139"/>
    </row>
    <row r="4745" spans="6:7">
      <c r="F4745" s="139"/>
      <c r="G4745" s="139"/>
    </row>
    <row r="4746" spans="6:7">
      <c r="F4746" s="139"/>
      <c r="G4746" s="139"/>
    </row>
    <row r="4747" spans="6:7">
      <c r="F4747" s="139"/>
      <c r="G4747" s="139"/>
    </row>
    <row r="4748" spans="6:7">
      <c r="F4748" s="139"/>
      <c r="G4748" s="139"/>
    </row>
    <row r="4749" spans="6:7">
      <c r="F4749" s="139"/>
      <c r="G4749" s="139"/>
    </row>
    <row r="4750" spans="6:7">
      <c r="F4750" s="139"/>
      <c r="G4750" s="139"/>
    </row>
    <row r="4751" spans="6:7">
      <c r="F4751" s="139"/>
      <c r="G4751" s="139"/>
    </row>
    <row r="4752" spans="6:7">
      <c r="F4752" s="139"/>
      <c r="G4752" s="139"/>
    </row>
    <row r="4753" spans="6:7">
      <c r="F4753" s="139"/>
      <c r="G4753" s="139"/>
    </row>
    <row r="4754" spans="6:7">
      <c r="F4754" s="139"/>
      <c r="G4754" s="139"/>
    </row>
    <row r="4755" spans="6:7">
      <c r="F4755" s="139"/>
      <c r="G4755" s="139"/>
    </row>
    <row r="4756" spans="6:7">
      <c r="F4756" s="139"/>
      <c r="G4756" s="139"/>
    </row>
    <row r="4757" spans="6:7">
      <c r="F4757" s="139"/>
      <c r="G4757" s="139"/>
    </row>
    <row r="4758" spans="6:7">
      <c r="F4758" s="139"/>
      <c r="G4758" s="139"/>
    </row>
    <row r="4759" spans="6:7">
      <c r="F4759" s="139"/>
      <c r="G4759" s="139"/>
    </row>
    <row r="4760" spans="6:7">
      <c r="F4760" s="139"/>
      <c r="G4760" s="139"/>
    </row>
    <row r="4761" spans="6:7">
      <c r="F4761" s="139"/>
      <c r="G4761" s="139"/>
    </row>
    <row r="4762" spans="6:7">
      <c r="F4762" s="139"/>
      <c r="G4762" s="139"/>
    </row>
    <row r="4763" spans="6:7">
      <c r="F4763" s="139"/>
      <c r="G4763" s="139"/>
    </row>
    <row r="4764" spans="6:7">
      <c r="F4764" s="139"/>
      <c r="G4764" s="139"/>
    </row>
    <row r="4765" spans="6:7">
      <c r="F4765" s="139"/>
      <c r="G4765" s="139"/>
    </row>
    <row r="4766" spans="6:7">
      <c r="F4766" s="139"/>
      <c r="G4766" s="139"/>
    </row>
    <row r="4767" spans="6:7">
      <c r="F4767" s="139"/>
      <c r="G4767" s="139"/>
    </row>
    <row r="4768" spans="6:7">
      <c r="F4768" s="139"/>
      <c r="G4768" s="139"/>
    </row>
    <row r="4769" spans="6:7">
      <c r="F4769" s="139"/>
      <c r="G4769" s="139"/>
    </row>
    <row r="4770" spans="6:7">
      <c r="F4770" s="139"/>
      <c r="G4770" s="139"/>
    </row>
    <row r="4771" spans="6:7">
      <c r="F4771" s="139"/>
      <c r="G4771" s="139"/>
    </row>
    <row r="4772" spans="6:7">
      <c r="F4772" s="139"/>
      <c r="G4772" s="139"/>
    </row>
    <row r="4773" spans="6:7">
      <c r="F4773" s="139"/>
      <c r="G4773" s="139"/>
    </row>
    <row r="4774" spans="6:7">
      <c r="F4774" s="139"/>
      <c r="G4774" s="139"/>
    </row>
    <row r="4775" spans="6:7">
      <c r="F4775" s="139"/>
      <c r="G4775" s="139"/>
    </row>
    <row r="4776" spans="6:7">
      <c r="F4776" s="139"/>
      <c r="G4776" s="139"/>
    </row>
    <row r="4777" spans="6:7">
      <c r="F4777" s="139"/>
      <c r="G4777" s="139"/>
    </row>
    <row r="4778" spans="6:7">
      <c r="F4778" s="139"/>
      <c r="G4778" s="139"/>
    </row>
    <row r="4779" spans="6:7">
      <c r="F4779" s="139"/>
      <c r="G4779" s="139"/>
    </row>
    <row r="4780" spans="6:7">
      <c r="F4780" s="139"/>
      <c r="G4780" s="139"/>
    </row>
    <row r="4781" spans="6:7">
      <c r="F4781" s="139"/>
      <c r="G4781" s="139"/>
    </row>
    <row r="4782" spans="6:7">
      <c r="F4782" s="139"/>
      <c r="G4782" s="139"/>
    </row>
    <row r="4783" spans="6:7">
      <c r="F4783" s="139"/>
      <c r="G4783" s="139"/>
    </row>
    <row r="4784" spans="6:7">
      <c r="F4784" s="139"/>
      <c r="G4784" s="139"/>
    </row>
    <row r="4785" spans="6:7">
      <c r="F4785" s="139"/>
      <c r="G4785" s="139"/>
    </row>
    <row r="4786" spans="6:7">
      <c r="F4786" s="139"/>
      <c r="G4786" s="139"/>
    </row>
    <row r="4787" spans="6:7">
      <c r="F4787" s="139"/>
      <c r="G4787" s="139"/>
    </row>
    <row r="4788" spans="6:7">
      <c r="F4788" s="139"/>
      <c r="G4788" s="139"/>
    </row>
    <row r="4789" spans="6:7">
      <c r="F4789" s="139"/>
      <c r="G4789" s="139"/>
    </row>
    <row r="4790" spans="6:7">
      <c r="F4790" s="139"/>
      <c r="G4790" s="139"/>
    </row>
    <row r="4791" spans="6:7">
      <c r="F4791" s="139"/>
      <c r="G4791" s="139"/>
    </row>
    <row r="4792" spans="6:7">
      <c r="F4792" s="139"/>
      <c r="G4792" s="139"/>
    </row>
    <row r="4793" spans="6:7">
      <c r="F4793" s="139"/>
      <c r="G4793" s="139"/>
    </row>
    <row r="4794" spans="6:7">
      <c r="F4794" s="139"/>
      <c r="G4794" s="139"/>
    </row>
    <row r="4795" spans="6:7">
      <c r="F4795" s="139"/>
      <c r="G4795" s="139"/>
    </row>
    <row r="4796" spans="6:7">
      <c r="F4796" s="139"/>
      <c r="G4796" s="139"/>
    </row>
    <row r="4797" spans="6:7">
      <c r="F4797" s="139"/>
      <c r="G4797" s="139"/>
    </row>
    <row r="4798" spans="6:7">
      <c r="F4798" s="139"/>
      <c r="G4798" s="139"/>
    </row>
    <row r="4799" spans="6:7">
      <c r="F4799" s="139"/>
      <c r="G4799" s="139"/>
    </row>
    <row r="4800" spans="6:7">
      <c r="F4800" s="139"/>
      <c r="G4800" s="139"/>
    </row>
    <row r="4801" spans="6:7">
      <c r="F4801" s="139"/>
      <c r="G4801" s="139"/>
    </row>
    <row r="4802" spans="6:7">
      <c r="F4802" s="139"/>
      <c r="G4802" s="139"/>
    </row>
    <row r="4803" spans="6:7">
      <c r="F4803" s="139"/>
      <c r="G4803" s="139"/>
    </row>
    <row r="4804" spans="6:7">
      <c r="F4804" s="139"/>
      <c r="G4804" s="139"/>
    </row>
    <row r="4805" spans="6:7">
      <c r="F4805" s="139"/>
      <c r="G4805" s="139"/>
    </row>
    <row r="4806" spans="6:7">
      <c r="F4806" s="139"/>
      <c r="G4806" s="139"/>
    </row>
    <row r="4807" spans="6:7">
      <c r="F4807" s="139"/>
      <c r="G4807" s="139"/>
    </row>
    <row r="4808" spans="6:7">
      <c r="F4808" s="139"/>
      <c r="G4808" s="139"/>
    </row>
    <row r="4809" spans="6:7">
      <c r="F4809" s="139"/>
      <c r="G4809" s="139"/>
    </row>
    <row r="4810" spans="6:7">
      <c r="F4810" s="139"/>
      <c r="G4810" s="139"/>
    </row>
    <row r="4811" spans="6:7">
      <c r="F4811" s="139"/>
      <c r="G4811" s="139"/>
    </row>
    <row r="4812" spans="6:7">
      <c r="F4812" s="139"/>
      <c r="G4812" s="139"/>
    </row>
    <row r="4813" spans="6:7">
      <c r="F4813" s="139"/>
      <c r="G4813" s="139"/>
    </row>
    <row r="4814" spans="6:7">
      <c r="F4814" s="139"/>
      <c r="G4814" s="139"/>
    </row>
    <row r="4815" spans="6:7">
      <c r="F4815" s="139"/>
      <c r="G4815" s="139"/>
    </row>
    <row r="4816" spans="6:7">
      <c r="F4816" s="139"/>
      <c r="G4816" s="139"/>
    </row>
    <row r="4817" spans="6:7">
      <c r="F4817" s="139"/>
      <c r="G4817" s="139"/>
    </row>
    <row r="4818" spans="6:7">
      <c r="F4818" s="139"/>
      <c r="G4818" s="139"/>
    </row>
    <row r="4819" spans="6:7">
      <c r="F4819" s="139"/>
      <c r="G4819" s="139"/>
    </row>
    <row r="4820" spans="6:7">
      <c r="F4820" s="139"/>
      <c r="G4820" s="139"/>
    </row>
    <row r="4821" spans="6:7">
      <c r="F4821" s="139"/>
      <c r="G4821" s="139"/>
    </row>
    <row r="4822" spans="6:7">
      <c r="F4822" s="139"/>
      <c r="G4822" s="139"/>
    </row>
    <row r="4823" spans="6:7">
      <c r="F4823" s="139"/>
      <c r="G4823" s="139"/>
    </row>
    <row r="4824" spans="6:7">
      <c r="F4824" s="139"/>
      <c r="G4824" s="139"/>
    </row>
    <row r="4825" spans="6:7">
      <c r="F4825" s="139"/>
      <c r="G4825" s="139"/>
    </row>
    <row r="4826" spans="6:7">
      <c r="F4826" s="139"/>
      <c r="G4826" s="139"/>
    </row>
    <row r="4827" spans="6:7">
      <c r="F4827" s="139"/>
      <c r="G4827" s="139"/>
    </row>
    <row r="4828" spans="6:7">
      <c r="F4828" s="139"/>
      <c r="G4828" s="139"/>
    </row>
    <row r="4829" spans="6:7">
      <c r="F4829" s="139"/>
      <c r="G4829" s="139"/>
    </row>
    <row r="4830" spans="6:7">
      <c r="F4830" s="139"/>
      <c r="G4830" s="139"/>
    </row>
    <row r="4831" spans="6:7">
      <c r="F4831" s="139"/>
      <c r="G4831" s="139"/>
    </row>
    <row r="4832" spans="6:7">
      <c r="F4832" s="139"/>
      <c r="G4832" s="139"/>
    </row>
    <row r="4833" spans="6:7">
      <c r="F4833" s="139"/>
      <c r="G4833" s="139"/>
    </row>
    <row r="4834" spans="6:7">
      <c r="F4834" s="139"/>
      <c r="G4834" s="139"/>
    </row>
    <row r="4835" spans="6:7">
      <c r="F4835" s="139"/>
      <c r="G4835" s="139"/>
    </row>
    <row r="4836" spans="6:7">
      <c r="F4836" s="139"/>
      <c r="G4836" s="139"/>
    </row>
    <row r="4837" spans="6:7">
      <c r="F4837" s="139"/>
      <c r="G4837" s="139"/>
    </row>
    <row r="4838" spans="6:7">
      <c r="F4838" s="139"/>
      <c r="G4838" s="139"/>
    </row>
    <row r="4839" spans="6:7">
      <c r="F4839" s="139"/>
      <c r="G4839" s="139"/>
    </row>
    <row r="4840" spans="6:7">
      <c r="F4840" s="139"/>
      <c r="G4840" s="139"/>
    </row>
    <row r="4841" spans="6:7">
      <c r="F4841" s="139"/>
      <c r="G4841" s="139"/>
    </row>
    <row r="4842" spans="6:7">
      <c r="F4842" s="139"/>
      <c r="G4842" s="139"/>
    </row>
    <row r="4843" spans="6:7">
      <c r="F4843" s="139"/>
      <c r="G4843" s="139"/>
    </row>
    <row r="4844" spans="6:7">
      <c r="F4844" s="139"/>
      <c r="G4844" s="139"/>
    </row>
    <row r="4845" spans="6:7">
      <c r="F4845" s="139"/>
      <c r="G4845" s="139"/>
    </row>
    <row r="4846" spans="6:7">
      <c r="F4846" s="139"/>
      <c r="G4846" s="139"/>
    </row>
    <row r="4847" spans="6:7">
      <c r="F4847" s="139"/>
      <c r="G4847" s="139"/>
    </row>
    <row r="4848" spans="6:7">
      <c r="F4848" s="139"/>
      <c r="G4848" s="139"/>
    </row>
    <row r="4849" spans="6:7">
      <c r="F4849" s="139"/>
      <c r="G4849" s="139"/>
    </row>
    <row r="4850" spans="6:7">
      <c r="F4850" s="139"/>
      <c r="G4850" s="139"/>
    </row>
    <row r="4851" spans="6:7">
      <c r="F4851" s="139"/>
      <c r="G4851" s="139"/>
    </row>
    <row r="4852" spans="6:7">
      <c r="F4852" s="139"/>
      <c r="G4852" s="139"/>
    </row>
    <row r="4853" spans="6:7">
      <c r="F4853" s="139"/>
      <c r="G4853" s="139"/>
    </row>
    <row r="4854" spans="6:7">
      <c r="F4854" s="139"/>
      <c r="G4854" s="139"/>
    </row>
    <row r="4855" spans="6:7">
      <c r="F4855" s="139"/>
      <c r="G4855" s="139"/>
    </row>
    <row r="4856" spans="6:7">
      <c r="F4856" s="139"/>
      <c r="G4856" s="139"/>
    </row>
    <row r="4857" spans="6:7">
      <c r="F4857" s="139"/>
      <c r="G4857" s="139"/>
    </row>
    <row r="4858" spans="6:7">
      <c r="F4858" s="139"/>
      <c r="G4858" s="139"/>
    </row>
    <row r="4859" spans="6:7">
      <c r="F4859" s="139"/>
      <c r="G4859" s="139"/>
    </row>
    <row r="4860" spans="6:7">
      <c r="F4860" s="139"/>
      <c r="G4860" s="139"/>
    </row>
    <row r="4861" spans="6:7">
      <c r="F4861" s="139"/>
      <c r="G4861" s="139"/>
    </row>
    <row r="4862" spans="6:7">
      <c r="F4862" s="139"/>
      <c r="G4862" s="139"/>
    </row>
    <row r="4863" spans="6:7">
      <c r="F4863" s="139"/>
      <c r="G4863" s="139"/>
    </row>
    <row r="4864" spans="6:7">
      <c r="F4864" s="139"/>
      <c r="G4864" s="139"/>
    </row>
    <row r="4865" spans="6:7">
      <c r="F4865" s="139"/>
      <c r="G4865" s="139"/>
    </row>
    <row r="4866" spans="6:7">
      <c r="F4866" s="139"/>
      <c r="G4866" s="139"/>
    </row>
    <row r="4867" spans="6:7">
      <c r="F4867" s="139"/>
      <c r="G4867" s="139"/>
    </row>
    <row r="4868" spans="6:7">
      <c r="F4868" s="139"/>
      <c r="G4868" s="139"/>
    </row>
    <row r="4869" spans="6:7">
      <c r="F4869" s="139"/>
      <c r="G4869" s="139"/>
    </row>
    <row r="4870" spans="6:7">
      <c r="F4870" s="139"/>
      <c r="G4870" s="139"/>
    </row>
    <row r="4871" spans="6:7">
      <c r="F4871" s="139"/>
      <c r="G4871" s="139"/>
    </row>
    <row r="4872" spans="6:7">
      <c r="F4872" s="139"/>
      <c r="G4872" s="139"/>
    </row>
    <row r="4873" spans="6:7">
      <c r="F4873" s="139"/>
      <c r="G4873" s="139"/>
    </row>
    <row r="4874" spans="6:7">
      <c r="F4874" s="139"/>
      <c r="G4874" s="139"/>
    </row>
    <row r="4875" spans="6:7">
      <c r="F4875" s="139"/>
      <c r="G4875" s="139"/>
    </row>
    <row r="4876" spans="6:7">
      <c r="F4876" s="139"/>
      <c r="G4876" s="139"/>
    </row>
    <row r="4877" spans="6:7">
      <c r="F4877" s="139"/>
      <c r="G4877" s="139"/>
    </row>
    <row r="4878" spans="6:7">
      <c r="F4878" s="139"/>
      <c r="G4878" s="139"/>
    </row>
    <row r="4879" spans="6:7">
      <c r="F4879" s="139"/>
      <c r="G4879" s="139"/>
    </row>
    <row r="4880" spans="6:7">
      <c r="F4880" s="139"/>
      <c r="G4880" s="139"/>
    </row>
    <row r="4881" spans="6:7">
      <c r="F4881" s="139"/>
      <c r="G4881" s="139"/>
    </row>
    <row r="4882" spans="6:7">
      <c r="F4882" s="139"/>
      <c r="G4882" s="139"/>
    </row>
    <row r="4883" spans="6:7">
      <c r="F4883" s="139"/>
      <c r="G4883" s="139"/>
    </row>
    <row r="4884" spans="6:7">
      <c r="F4884" s="139"/>
      <c r="G4884" s="139"/>
    </row>
    <row r="4885" spans="6:7">
      <c r="F4885" s="139"/>
      <c r="G4885" s="139"/>
    </row>
    <row r="4886" spans="6:7">
      <c r="F4886" s="139"/>
      <c r="G4886" s="139"/>
    </row>
    <row r="4887" spans="6:7">
      <c r="F4887" s="139"/>
      <c r="G4887" s="139"/>
    </row>
    <row r="4888" spans="6:7">
      <c r="F4888" s="139"/>
      <c r="G4888" s="139"/>
    </row>
    <row r="4889" spans="6:7">
      <c r="F4889" s="139"/>
      <c r="G4889" s="139"/>
    </row>
    <row r="4890" spans="6:7">
      <c r="F4890" s="139"/>
      <c r="G4890" s="139"/>
    </row>
    <row r="4891" spans="6:7">
      <c r="F4891" s="139"/>
      <c r="G4891" s="139"/>
    </row>
    <row r="4892" spans="6:7">
      <c r="F4892" s="139"/>
      <c r="G4892" s="139"/>
    </row>
    <row r="4893" spans="6:7">
      <c r="F4893" s="139"/>
      <c r="G4893" s="139"/>
    </row>
    <row r="4894" spans="6:7">
      <c r="F4894" s="139"/>
      <c r="G4894" s="139"/>
    </row>
    <row r="4895" spans="6:7">
      <c r="F4895" s="139"/>
      <c r="G4895" s="139"/>
    </row>
    <row r="4896" spans="6:7">
      <c r="F4896" s="139"/>
      <c r="G4896" s="139"/>
    </row>
    <row r="4897" spans="6:7">
      <c r="F4897" s="139"/>
      <c r="G4897" s="139"/>
    </row>
    <row r="4898" spans="6:7">
      <c r="F4898" s="139"/>
      <c r="G4898" s="139"/>
    </row>
    <row r="4899" spans="6:7">
      <c r="F4899" s="139"/>
      <c r="G4899" s="139"/>
    </row>
    <row r="4900" spans="6:7">
      <c r="F4900" s="139"/>
      <c r="G4900" s="139"/>
    </row>
    <row r="4901" spans="6:7">
      <c r="F4901" s="139"/>
      <c r="G4901" s="139"/>
    </row>
    <row r="4902" spans="6:7">
      <c r="F4902" s="139"/>
      <c r="G4902" s="139"/>
    </row>
    <row r="4903" spans="6:7">
      <c r="F4903" s="139"/>
      <c r="G4903" s="139"/>
    </row>
    <row r="4904" spans="6:7">
      <c r="F4904" s="139"/>
      <c r="G4904" s="139"/>
    </row>
    <row r="4905" spans="6:7">
      <c r="F4905" s="139"/>
      <c r="G4905" s="139"/>
    </row>
    <row r="4906" spans="6:7">
      <c r="F4906" s="139"/>
      <c r="G4906" s="139"/>
    </row>
    <row r="4907" spans="6:7">
      <c r="F4907" s="139"/>
      <c r="G4907" s="139"/>
    </row>
    <row r="4908" spans="6:7">
      <c r="F4908" s="139"/>
      <c r="G4908" s="139"/>
    </row>
    <row r="4909" spans="6:7">
      <c r="F4909" s="139"/>
      <c r="G4909" s="139"/>
    </row>
    <row r="4910" spans="6:7">
      <c r="F4910" s="139"/>
      <c r="G4910" s="139"/>
    </row>
    <row r="4911" spans="6:7">
      <c r="F4911" s="139"/>
      <c r="G4911" s="139"/>
    </row>
    <row r="4912" spans="6:7">
      <c r="F4912" s="139"/>
      <c r="G4912" s="139"/>
    </row>
    <row r="4913" spans="6:7">
      <c r="F4913" s="139"/>
      <c r="G4913" s="139"/>
    </row>
    <row r="4914" spans="6:7">
      <c r="F4914" s="139"/>
      <c r="G4914" s="139"/>
    </row>
    <row r="4915" spans="6:7">
      <c r="F4915" s="139"/>
      <c r="G4915" s="139"/>
    </row>
    <row r="4916" spans="6:7">
      <c r="F4916" s="139"/>
      <c r="G4916" s="139"/>
    </row>
    <row r="4917" spans="6:7">
      <c r="F4917" s="139"/>
      <c r="G4917" s="139"/>
    </row>
    <row r="4918" spans="6:7">
      <c r="F4918" s="139"/>
      <c r="G4918" s="139"/>
    </row>
    <row r="4919" spans="6:7">
      <c r="F4919" s="139"/>
      <c r="G4919" s="139"/>
    </row>
    <row r="4920" spans="6:7">
      <c r="F4920" s="139"/>
      <c r="G4920" s="139"/>
    </row>
    <row r="4921" spans="6:7">
      <c r="F4921" s="139"/>
      <c r="G4921" s="139"/>
    </row>
    <row r="4922" spans="6:7">
      <c r="F4922" s="139"/>
      <c r="G4922" s="139"/>
    </row>
    <row r="4923" spans="6:7">
      <c r="F4923" s="139"/>
      <c r="G4923" s="139"/>
    </row>
    <row r="4924" spans="6:7">
      <c r="F4924" s="139"/>
      <c r="G4924" s="139"/>
    </row>
    <row r="4925" spans="6:7">
      <c r="F4925" s="139"/>
      <c r="G4925" s="139"/>
    </row>
    <row r="4926" spans="6:7">
      <c r="F4926" s="139"/>
      <c r="G4926" s="139"/>
    </row>
    <row r="4927" spans="6:7">
      <c r="F4927" s="139"/>
      <c r="G4927" s="139"/>
    </row>
    <row r="4928" spans="6:7">
      <c r="F4928" s="139"/>
      <c r="G4928" s="139"/>
    </row>
    <row r="4929" spans="6:7">
      <c r="F4929" s="139"/>
      <c r="G4929" s="139"/>
    </row>
    <row r="4930" spans="6:7">
      <c r="F4930" s="139"/>
      <c r="G4930" s="139"/>
    </row>
    <row r="4931" spans="6:7">
      <c r="F4931" s="139"/>
      <c r="G4931" s="139"/>
    </row>
    <row r="4932" spans="6:7">
      <c r="F4932" s="139"/>
      <c r="G4932" s="139"/>
    </row>
    <row r="4933" spans="6:7">
      <c r="F4933" s="139"/>
      <c r="G4933" s="139"/>
    </row>
    <row r="4934" spans="6:7">
      <c r="F4934" s="139"/>
      <c r="G4934" s="139"/>
    </row>
    <row r="4935" spans="6:7">
      <c r="F4935" s="139"/>
      <c r="G4935" s="139"/>
    </row>
    <row r="4936" spans="6:7">
      <c r="F4936" s="139"/>
      <c r="G4936" s="139"/>
    </row>
    <row r="4937" spans="6:7">
      <c r="F4937" s="139"/>
      <c r="G4937" s="139"/>
    </row>
    <row r="4938" spans="6:7">
      <c r="F4938" s="139"/>
      <c r="G4938" s="139"/>
    </row>
    <row r="4939" spans="6:7">
      <c r="F4939" s="139"/>
      <c r="G4939" s="139"/>
    </row>
    <row r="4940" spans="6:7">
      <c r="F4940" s="139"/>
      <c r="G4940" s="139"/>
    </row>
    <row r="4941" spans="6:7">
      <c r="F4941" s="139"/>
      <c r="G4941" s="139"/>
    </row>
    <row r="4942" spans="6:7">
      <c r="F4942" s="139"/>
      <c r="G4942" s="139"/>
    </row>
    <row r="4943" spans="6:7">
      <c r="F4943" s="139"/>
      <c r="G4943" s="139"/>
    </row>
    <row r="4944" spans="6:7">
      <c r="F4944" s="139"/>
      <c r="G4944" s="139"/>
    </row>
    <row r="4945" spans="6:7">
      <c r="F4945" s="139"/>
      <c r="G4945" s="139"/>
    </row>
    <row r="4946" spans="6:7">
      <c r="F4946" s="139"/>
      <c r="G4946" s="139"/>
    </row>
    <row r="4947" spans="6:7">
      <c r="F4947" s="139"/>
      <c r="G4947" s="139"/>
    </row>
    <row r="4948" spans="6:7">
      <c r="F4948" s="139"/>
      <c r="G4948" s="139"/>
    </row>
    <row r="4949" spans="6:7">
      <c r="F4949" s="139"/>
      <c r="G4949" s="139"/>
    </row>
    <row r="4950" spans="6:7">
      <c r="F4950" s="139"/>
      <c r="G4950" s="139"/>
    </row>
    <row r="4951" spans="6:7">
      <c r="F4951" s="139"/>
      <c r="G4951" s="139"/>
    </row>
    <row r="4952" spans="6:7">
      <c r="F4952" s="139"/>
      <c r="G4952" s="139"/>
    </row>
    <row r="4953" spans="6:7">
      <c r="F4953" s="139"/>
      <c r="G4953" s="139"/>
    </row>
    <row r="4954" spans="6:7">
      <c r="F4954" s="139"/>
      <c r="G4954" s="139"/>
    </row>
    <row r="4955" spans="6:7">
      <c r="F4955" s="139"/>
      <c r="G4955" s="139"/>
    </row>
    <row r="4956" spans="6:7">
      <c r="F4956" s="139"/>
      <c r="G4956" s="139"/>
    </row>
    <row r="4957" spans="6:7">
      <c r="F4957" s="139"/>
      <c r="G4957" s="139"/>
    </row>
    <row r="4958" spans="6:7">
      <c r="F4958" s="139"/>
      <c r="G4958" s="139"/>
    </row>
    <row r="4959" spans="6:7">
      <c r="F4959" s="139"/>
      <c r="G4959" s="139"/>
    </row>
    <row r="4960" spans="6:7">
      <c r="F4960" s="139"/>
      <c r="G4960" s="139"/>
    </row>
    <row r="4961" spans="6:7">
      <c r="F4961" s="139"/>
      <c r="G4961" s="139"/>
    </row>
    <row r="4962" spans="6:7">
      <c r="F4962" s="139"/>
      <c r="G4962" s="139"/>
    </row>
    <row r="4963" spans="6:7">
      <c r="F4963" s="139"/>
      <c r="G4963" s="139"/>
    </row>
    <row r="4964" spans="6:7">
      <c r="F4964" s="139"/>
      <c r="G4964" s="139"/>
    </row>
    <row r="4965" spans="6:7">
      <c r="F4965" s="139"/>
      <c r="G4965" s="139"/>
    </row>
    <row r="4966" spans="6:7">
      <c r="F4966" s="139"/>
      <c r="G4966" s="139"/>
    </row>
    <row r="4967" spans="6:7">
      <c r="F4967" s="139"/>
      <c r="G4967" s="139"/>
    </row>
    <row r="4968" spans="6:7">
      <c r="F4968" s="139"/>
      <c r="G4968" s="139"/>
    </row>
    <row r="4969" spans="6:7">
      <c r="F4969" s="139"/>
      <c r="G4969" s="139"/>
    </row>
    <row r="4970" spans="6:7">
      <c r="F4970" s="139"/>
      <c r="G4970" s="139"/>
    </row>
    <row r="4971" spans="6:7">
      <c r="F4971" s="139"/>
      <c r="G4971" s="139"/>
    </row>
    <row r="4972" spans="6:7">
      <c r="F4972" s="139"/>
      <c r="G4972" s="139"/>
    </row>
    <row r="4973" spans="6:7">
      <c r="F4973" s="139"/>
      <c r="G4973" s="139"/>
    </row>
    <row r="4974" spans="6:7">
      <c r="F4974" s="139"/>
      <c r="G4974" s="139"/>
    </row>
    <row r="4975" spans="6:7">
      <c r="F4975" s="139"/>
      <c r="G4975" s="139"/>
    </row>
    <row r="4976" spans="6:7">
      <c r="F4976" s="139"/>
      <c r="G4976" s="139"/>
    </row>
    <row r="4977" spans="6:7">
      <c r="F4977" s="139"/>
      <c r="G4977" s="139"/>
    </row>
    <row r="4978" spans="6:7">
      <c r="F4978" s="139"/>
      <c r="G4978" s="139"/>
    </row>
    <row r="4979" spans="6:7">
      <c r="F4979" s="139"/>
      <c r="G4979" s="139"/>
    </row>
    <row r="4980" spans="6:7">
      <c r="F4980" s="139"/>
      <c r="G4980" s="139"/>
    </row>
    <row r="4981" spans="6:7">
      <c r="F4981" s="139"/>
      <c r="G4981" s="139"/>
    </row>
    <row r="4982" spans="6:7">
      <c r="F4982" s="139"/>
      <c r="G4982" s="139"/>
    </row>
    <row r="4983" spans="6:7">
      <c r="F4983" s="139"/>
      <c r="G4983" s="139"/>
    </row>
    <row r="4984" spans="6:7">
      <c r="F4984" s="139"/>
      <c r="G4984" s="139"/>
    </row>
    <row r="4985" spans="6:7">
      <c r="F4985" s="139"/>
      <c r="G4985" s="139"/>
    </row>
    <row r="4986" spans="6:7">
      <c r="F4986" s="139"/>
      <c r="G4986" s="139"/>
    </row>
    <row r="4987" spans="6:7">
      <c r="F4987" s="139"/>
      <c r="G4987" s="139"/>
    </row>
    <row r="4988" spans="6:7">
      <c r="F4988" s="139"/>
      <c r="G4988" s="139"/>
    </row>
    <row r="4989" spans="6:7">
      <c r="F4989" s="139"/>
      <c r="G4989" s="139"/>
    </row>
    <row r="4990" spans="6:7">
      <c r="F4990" s="139"/>
      <c r="G4990" s="139"/>
    </row>
    <row r="4991" spans="6:7">
      <c r="F4991" s="139"/>
      <c r="G4991" s="139"/>
    </row>
    <row r="4992" spans="6:7">
      <c r="F4992" s="139"/>
      <c r="G4992" s="139"/>
    </row>
    <row r="4993" spans="6:7">
      <c r="F4993" s="139"/>
      <c r="G4993" s="139"/>
    </row>
    <row r="4994" spans="6:7">
      <c r="F4994" s="139"/>
      <c r="G4994" s="139"/>
    </row>
    <row r="4995" spans="6:7">
      <c r="F4995" s="139"/>
      <c r="G4995" s="139"/>
    </row>
    <row r="4996" spans="6:7">
      <c r="F4996" s="139"/>
      <c r="G4996" s="139"/>
    </row>
    <row r="4997" spans="6:7">
      <c r="F4997" s="139"/>
      <c r="G4997" s="139"/>
    </row>
    <row r="4998" spans="6:7">
      <c r="F4998" s="139"/>
      <c r="G4998" s="139"/>
    </row>
    <row r="4999" spans="6:7">
      <c r="F4999" s="139"/>
      <c r="G4999" s="139"/>
    </row>
    <row r="5000" spans="6:7">
      <c r="F5000" s="139"/>
      <c r="G5000" s="139"/>
    </row>
    <row r="5001" spans="6:7">
      <c r="F5001" s="139"/>
      <c r="G5001" s="139"/>
    </row>
    <row r="5002" spans="6:7">
      <c r="F5002" s="139"/>
      <c r="G5002" s="139"/>
    </row>
    <row r="5003" spans="6:7">
      <c r="F5003" s="139"/>
      <c r="G5003" s="139"/>
    </row>
    <row r="5004" spans="6:7">
      <c r="F5004" s="139"/>
      <c r="G5004" s="139"/>
    </row>
    <row r="5005" spans="6:7">
      <c r="F5005" s="139"/>
      <c r="G5005" s="139"/>
    </row>
    <row r="5006" spans="6:7">
      <c r="F5006" s="139"/>
      <c r="G5006" s="139"/>
    </row>
    <row r="5007" spans="6:7">
      <c r="F5007" s="139"/>
      <c r="G5007" s="139"/>
    </row>
    <row r="5008" spans="6:7">
      <c r="F5008" s="139"/>
      <c r="G5008" s="139"/>
    </row>
    <row r="5009" spans="6:7">
      <c r="F5009" s="139"/>
      <c r="G5009" s="139"/>
    </row>
    <row r="5010" spans="6:7">
      <c r="F5010" s="139"/>
      <c r="G5010" s="139"/>
    </row>
    <row r="5011" spans="6:7">
      <c r="F5011" s="139"/>
      <c r="G5011" s="139"/>
    </row>
    <row r="5012" spans="6:7">
      <c r="F5012" s="139"/>
      <c r="G5012" s="139"/>
    </row>
    <row r="5013" spans="6:7">
      <c r="F5013" s="139"/>
      <c r="G5013" s="139"/>
    </row>
    <row r="5014" spans="6:7">
      <c r="F5014" s="139"/>
      <c r="G5014" s="139"/>
    </row>
    <row r="5015" spans="6:7">
      <c r="F5015" s="139"/>
      <c r="G5015" s="139"/>
    </row>
    <row r="5016" spans="6:7">
      <c r="F5016" s="139"/>
      <c r="G5016" s="139"/>
    </row>
    <row r="5017" spans="6:7">
      <c r="F5017" s="139"/>
      <c r="G5017" s="139"/>
    </row>
    <row r="5018" spans="6:7">
      <c r="F5018" s="139"/>
      <c r="G5018" s="139"/>
    </row>
    <row r="5019" spans="6:7">
      <c r="F5019" s="139"/>
      <c r="G5019" s="139"/>
    </row>
    <row r="5020" spans="6:7">
      <c r="F5020" s="139"/>
      <c r="G5020" s="139"/>
    </row>
    <row r="5021" spans="6:7">
      <c r="F5021" s="139"/>
      <c r="G5021" s="139"/>
    </row>
    <row r="5022" spans="6:7">
      <c r="F5022" s="139"/>
      <c r="G5022" s="139"/>
    </row>
    <row r="5023" spans="6:7">
      <c r="F5023" s="139"/>
      <c r="G5023" s="139"/>
    </row>
    <row r="5024" spans="6:7">
      <c r="F5024" s="139"/>
      <c r="G5024" s="139"/>
    </row>
    <row r="5025" spans="6:7">
      <c r="F5025" s="139"/>
      <c r="G5025" s="139"/>
    </row>
    <row r="5026" spans="6:7">
      <c r="F5026" s="139"/>
      <c r="G5026" s="139"/>
    </row>
    <row r="5027" spans="6:7">
      <c r="F5027" s="139"/>
      <c r="G5027" s="139"/>
    </row>
    <row r="5028" spans="6:7">
      <c r="F5028" s="139"/>
      <c r="G5028" s="139"/>
    </row>
    <row r="5029" spans="6:7">
      <c r="F5029" s="139"/>
      <c r="G5029" s="139"/>
    </row>
    <row r="5030" spans="6:7">
      <c r="F5030" s="139"/>
      <c r="G5030" s="139"/>
    </row>
    <row r="5031" spans="6:7">
      <c r="F5031" s="139"/>
      <c r="G5031" s="139"/>
    </row>
    <row r="5032" spans="6:7">
      <c r="F5032" s="139"/>
      <c r="G5032" s="139"/>
    </row>
    <row r="5033" spans="6:7">
      <c r="F5033" s="139"/>
      <c r="G5033" s="139"/>
    </row>
    <row r="5034" spans="6:7">
      <c r="F5034" s="139"/>
      <c r="G5034" s="139"/>
    </row>
    <row r="5035" spans="6:7">
      <c r="F5035" s="139"/>
      <c r="G5035" s="139"/>
    </row>
    <row r="5036" spans="6:7">
      <c r="F5036" s="139"/>
      <c r="G5036" s="139"/>
    </row>
    <row r="5037" spans="6:7">
      <c r="F5037" s="139"/>
      <c r="G5037" s="139"/>
    </row>
    <row r="5038" spans="6:7">
      <c r="F5038" s="139"/>
      <c r="G5038" s="139"/>
    </row>
    <row r="5039" spans="6:7">
      <c r="F5039" s="139"/>
      <c r="G5039" s="139"/>
    </row>
    <row r="5040" spans="6:7">
      <c r="F5040" s="139"/>
      <c r="G5040" s="139"/>
    </row>
    <row r="5041" spans="6:7">
      <c r="F5041" s="139"/>
      <c r="G5041" s="139"/>
    </row>
    <row r="5042" spans="6:7">
      <c r="F5042" s="139"/>
      <c r="G5042" s="139"/>
    </row>
    <row r="5043" spans="6:7">
      <c r="F5043" s="139"/>
      <c r="G5043" s="139"/>
    </row>
    <row r="5044" spans="6:7">
      <c r="F5044" s="139"/>
      <c r="G5044" s="139"/>
    </row>
    <row r="5045" spans="6:7">
      <c r="F5045" s="139"/>
      <c r="G5045" s="139"/>
    </row>
    <row r="5046" spans="6:7">
      <c r="F5046" s="139"/>
      <c r="G5046" s="139"/>
    </row>
    <row r="5047" spans="6:7">
      <c r="F5047" s="139"/>
      <c r="G5047" s="139"/>
    </row>
    <row r="5048" spans="6:7">
      <c r="F5048" s="139"/>
      <c r="G5048" s="139"/>
    </row>
    <row r="5049" spans="6:7">
      <c r="F5049" s="139"/>
      <c r="G5049" s="139"/>
    </row>
    <row r="5050" spans="6:7">
      <c r="F5050" s="139"/>
      <c r="G5050" s="139"/>
    </row>
    <row r="5051" spans="6:7">
      <c r="F5051" s="139"/>
      <c r="G5051" s="139"/>
    </row>
    <row r="5052" spans="6:7">
      <c r="F5052" s="139"/>
      <c r="G5052" s="139"/>
    </row>
    <row r="5053" spans="6:7">
      <c r="F5053" s="139"/>
      <c r="G5053" s="139"/>
    </row>
    <row r="5054" spans="6:7">
      <c r="F5054" s="139"/>
      <c r="G5054" s="139"/>
    </row>
    <row r="5055" spans="6:7">
      <c r="F5055" s="139"/>
      <c r="G5055" s="139"/>
    </row>
    <row r="5056" spans="6:7">
      <c r="F5056" s="139"/>
      <c r="G5056" s="139"/>
    </row>
    <row r="5057" spans="6:7">
      <c r="F5057" s="139"/>
      <c r="G5057" s="139"/>
    </row>
    <row r="5058" spans="6:7">
      <c r="F5058" s="139"/>
      <c r="G5058" s="139"/>
    </row>
    <row r="5059" spans="6:7">
      <c r="F5059" s="139"/>
      <c r="G5059" s="139"/>
    </row>
    <row r="5060" spans="6:7">
      <c r="F5060" s="139"/>
      <c r="G5060" s="139"/>
    </row>
    <row r="5061" spans="6:7">
      <c r="F5061" s="139"/>
      <c r="G5061" s="139"/>
    </row>
    <row r="5062" spans="6:7">
      <c r="F5062" s="139"/>
      <c r="G5062" s="139"/>
    </row>
    <row r="5063" spans="6:7">
      <c r="F5063" s="139"/>
      <c r="G5063" s="139"/>
    </row>
    <row r="5064" spans="6:7">
      <c r="F5064" s="139"/>
      <c r="G5064" s="139"/>
    </row>
    <row r="5065" spans="6:7">
      <c r="F5065" s="139"/>
      <c r="G5065" s="139"/>
    </row>
    <row r="5066" spans="6:7">
      <c r="F5066" s="139"/>
      <c r="G5066" s="139"/>
    </row>
    <row r="5067" spans="6:7">
      <c r="F5067" s="139"/>
      <c r="G5067" s="139"/>
    </row>
    <row r="5068" spans="6:7">
      <c r="F5068" s="139"/>
      <c r="G5068" s="139"/>
    </row>
    <row r="5069" spans="6:7">
      <c r="F5069" s="139"/>
      <c r="G5069" s="139"/>
    </row>
    <row r="5070" spans="6:7">
      <c r="F5070" s="139"/>
      <c r="G5070" s="139"/>
    </row>
    <row r="5071" spans="6:7">
      <c r="F5071" s="139"/>
      <c r="G5071" s="139"/>
    </row>
    <row r="5072" spans="6:7">
      <c r="F5072" s="139"/>
      <c r="G5072" s="139"/>
    </row>
    <row r="5073" spans="6:7">
      <c r="F5073" s="139"/>
      <c r="G5073" s="139"/>
    </row>
    <row r="5074" spans="6:7">
      <c r="F5074" s="139"/>
      <c r="G5074" s="139"/>
    </row>
    <row r="5075" spans="6:7">
      <c r="F5075" s="139"/>
      <c r="G5075" s="139"/>
    </row>
    <row r="5076" spans="6:7">
      <c r="F5076" s="139"/>
      <c r="G5076" s="139"/>
    </row>
    <row r="5077" spans="6:7">
      <c r="F5077" s="139"/>
      <c r="G5077" s="139"/>
    </row>
    <row r="5078" spans="6:7">
      <c r="F5078" s="139"/>
      <c r="G5078" s="139"/>
    </row>
    <row r="5079" spans="6:7">
      <c r="F5079" s="139"/>
      <c r="G5079" s="139"/>
    </row>
    <row r="5080" spans="6:7">
      <c r="F5080" s="139"/>
      <c r="G5080" s="139"/>
    </row>
    <row r="5081" spans="6:7">
      <c r="F5081" s="139"/>
      <c r="G5081" s="139"/>
    </row>
    <row r="5082" spans="6:7">
      <c r="F5082" s="139"/>
      <c r="G5082" s="139"/>
    </row>
    <row r="5083" spans="6:7">
      <c r="F5083" s="139"/>
      <c r="G5083" s="139"/>
    </row>
    <row r="5084" spans="6:7">
      <c r="F5084" s="139"/>
      <c r="G5084" s="139"/>
    </row>
    <row r="5085" spans="6:7">
      <c r="F5085" s="139"/>
      <c r="G5085" s="139"/>
    </row>
    <row r="5086" spans="6:7">
      <c r="F5086" s="139"/>
      <c r="G5086" s="139"/>
    </row>
    <row r="5087" spans="6:7">
      <c r="F5087" s="139"/>
      <c r="G5087" s="139"/>
    </row>
    <row r="5088" spans="6:7">
      <c r="F5088" s="139"/>
      <c r="G5088" s="139"/>
    </row>
    <row r="5089" spans="6:7">
      <c r="F5089" s="139"/>
      <c r="G5089" s="139"/>
    </row>
    <row r="5090" spans="6:7">
      <c r="F5090" s="139"/>
      <c r="G5090" s="139"/>
    </row>
    <row r="5091" spans="6:7">
      <c r="F5091" s="139"/>
      <c r="G5091" s="139"/>
    </row>
    <row r="5092" spans="6:7">
      <c r="F5092" s="139"/>
      <c r="G5092" s="139"/>
    </row>
    <row r="5093" spans="6:7">
      <c r="F5093" s="139"/>
      <c r="G5093" s="139"/>
    </row>
    <row r="5094" spans="6:7">
      <c r="F5094" s="139"/>
      <c r="G5094" s="139"/>
    </row>
    <row r="5095" spans="6:7">
      <c r="F5095" s="139"/>
      <c r="G5095" s="139"/>
    </row>
    <row r="5096" spans="6:7">
      <c r="F5096" s="139"/>
      <c r="G5096" s="139"/>
    </row>
    <row r="5097" spans="6:7">
      <c r="F5097" s="139"/>
      <c r="G5097" s="139"/>
    </row>
    <row r="5098" spans="6:7">
      <c r="F5098" s="139"/>
      <c r="G5098" s="139"/>
    </row>
    <row r="5099" spans="6:7">
      <c r="F5099" s="139"/>
      <c r="G5099" s="139"/>
    </row>
    <row r="5100" spans="6:7">
      <c r="F5100" s="139"/>
      <c r="G5100" s="139"/>
    </row>
    <row r="5101" spans="6:7">
      <c r="F5101" s="139"/>
      <c r="G5101" s="139"/>
    </row>
    <row r="5102" spans="6:7">
      <c r="F5102" s="139"/>
      <c r="G5102" s="139"/>
    </row>
    <row r="5103" spans="6:7">
      <c r="F5103" s="139"/>
      <c r="G5103" s="139"/>
    </row>
    <row r="5104" spans="6:7">
      <c r="F5104" s="139"/>
      <c r="G5104" s="139"/>
    </row>
    <row r="5105" spans="6:7">
      <c r="F5105" s="139"/>
      <c r="G5105" s="139"/>
    </row>
    <row r="5106" spans="6:7">
      <c r="F5106" s="139"/>
      <c r="G5106" s="139"/>
    </row>
    <row r="5107" spans="6:7">
      <c r="F5107" s="139"/>
      <c r="G5107" s="139"/>
    </row>
    <row r="5108" spans="6:7">
      <c r="F5108" s="139"/>
      <c r="G5108" s="139"/>
    </row>
    <row r="5109" spans="6:7">
      <c r="F5109" s="139"/>
      <c r="G5109" s="139"/>
    </row>
    <row r="5110" spans="6:7">
      <c r="F5110" s="139"/>
      <c r="G5110" s="139"/>
    </row>
    <row r="5111" spans="6:7">
      <c r="F5111" s="139"/>
      <c r="G5111" s="139"/>
    </row>
    <row r="5112" spans="6:7">
      <c r="F5112" s="139"/>
      <c r="G5112" s="139"/>
    </row>
    <row r="5113" spans="6:7">
      <c r="F5113" s="139"/>
      <c r="G5113" s="139"/>
    </row>
    <row r="5114" spans="6:7">
      <c r="F5114" s="139"/>
      <c r="G5114" s="139"/>
    </row>
    <row r="5115" spans="6:7">
      <c r="F5115" s="139"/>
      <c r="G5115" s="139"/>
    </row>
    <row r="5116" spans="6:7">
      <c r="F5116" s="139"/>
      <c r="G5116" s="139"/>
    </row>
    <row r="5117" spans="6:7">
      <c r="F5117" s="139"/>
      <c r="G5117" s="139"/>
    </row>
    <row r="5118" spans="6:7">
      <c r="F5118" s="139"/>
      <c r="G5118" s="139"/>
    </row>
    <row r="5119" spans="6:7">
      <c r="F5119" s="139"/>
      <c r="G5119" s="139"/>
    </row>
    <row r="5120" spans="6:7">
      <c r="F5120" s="139"/>
      <c r="G5120" s="139"/>
    </row>
    <row r="5121" spans="6:7">
      <c r="F5121" s="139"/>
      <c r="G5121" s="139"/>
    </row>
    <row r="5122" spans="6:7">
      <c r="F5122" s="139"/>
      <c r="G5122" s="139"/>
    </row>
    <row r="5123" spans="6:7">
      <c r="F5123" s="139"/>
      <c r="G5123" s="139"/>
    </row>
    <row r="5124" spans="6:7">
      <c r="F5124" s="139"/>
      <c r="G5124" s="139"/>
    </row>
    <row r="5125" spans="6:7">
      <c r="F5125" s="139"/>
      <c r="G5125" s="139"/>
    </row>
    <row r="5126" spans="6:7">
      <c r="F5126" s="139"/>
      <c r="G5126" s="139"/>
    </row>
    <row r="5127" spans="6:7">
      <c r="F5127" s="139"/>
      <c r="G5127" s="139"/>
    </row>
    <row r="5128" spans="6:7">
      <c r="F5128" s="139"/>
      <c r="G5128" s="139"/>
    </row>
    <row r="5129" spans="6:7">
      <c r="F5129" s="139"/>
      <c r="G5129" s="139"/>
    </row>
    <row r="5130" spans="6:7">
      <c r="F5130" s="139"/>
      <c r="G5130" s="139"/>
    </row>
    <row r="5131" spans="6:7">
      <c r="F5131" s="139"/>
      <c r="G5131" s="139"/>
    </row>
    <row r="5132" spans="6:7">
      <c r="F5132" s="139"/>
      <c r="G5132" s="139"/>
    </row>
    <row r="5133" spans="6:7">
      <c r="F5133" s="139"/>
      <c r="G5133" s="139"/>
    </row>
    <row r="5134" spans="6:7">
      <c r="F5134" s="139"/>
      <c r="G5134" s="139"/>
    </row>
    <row r="5135" spans="6:7">
      <c r="F5135" s="139"/>
      <c r="G5135" s="139"/>
    </row>
    <row r="5136" spans="6:7">
      <c r="F5136" s="139"/>
      <c r="G5136" s="139"/>
    </row>
    <row r="5137" spans="6:7">
      <c r="F5137" s="139"/>
      <c r="G5137" s="139"/>
    </row>
    <row r="5138" spans="6:7">
      <c r="F5138" s="139"/>
      <c r="G5138" s="139"/>
    </row>
    <row r="5139" spans="6:7">
      <c r="F5139" s="139"/>
      <c r="G5139" s="139"/>
    </row>
    <row r="5140" spans="6:7">
      <c r="F5140" s="139"/>
      <c r="G5140" s="139"/>
    </row>
    <row r="5141" spans="6:7">
      <c r="F5141" s="139"/>
      <c r="G5141" s="139"/>
    </row>
    <row r="5142" spans="6:7">
      <c r="F5142" s="139"/>
      <c r="G5142" s="139"/>
    </row>
    <row r="5143" spans="6:7">
      <c r="F5143" s="139"/>
      <c r="G5143" s="139"/>
    </row>
    <row r="5144" spans="6:7">
      <c r="F5144" s="139"/>
      <c r="G5144" s="139"/>
    </row>
    <row r="5145" spans="6:7">
      <c r="F5145" s="139"/>
      <c r="G5145" s="139"/>
    </row>
    <row r="5146" spans="6:7">
      <c r="F5146" s="139"/>
      <c r="G5146" s="139"/>
    </row>
    <row r="5147" spans="6:7">
      <c r="F5147" s="139"/>
      <c r="G5147" s="139"/>
    </row>
    <row r="5148" spans="6:7">
      <c r="F5148" s="139"/>
      <c r="G5148" s="139"/>
    </row>
    <row r="5149" spans="6:7">
      <c r="F5149" s="139"/>
      <c r="G5149" s="139"/>
    </row>
    <row r="5150" spans="6:7">
      <c r="F5150" s="139"/>
      <c r="G5150" s="139"/>
    </row>
    <row r="5151" spans="6:7">
      <c r="F5151" s="139"/>
      <c r="G5151" s="139"/>
    </row>
    <row r="5152" spans="6:7">
      <c r="F5152" s="139"/>
      <c r="G5152" s="139"/>
    </row>
    <row r="5153" spans="6:7">
      <c r="F5153" s="139"/>
      <c r="G5153" s="139"/>
    </row>
    <row r="5154" spans="6:7">
      <c r="F5154" s="139"/>
      <c r="G5154" s="139"/>
    </row>
    <row r="5155" spans="6:7">
      <c r="F5155" s="139"/>
      <c r="G5155" s="139"/>
    </row>
    <row r="5156" spans="6:7">
      <c r="F5156" s="139"/>
      <c r="G5156" s="139"/>
    </row>
    <row r="5157" spans="6:7">
      <c r="F5157" s="139"/>
      <c r="G5157" s="139"/>
    </row>
    <row r="5158" spans="6:7">
      <c r="F5158" s="139"/>
      <c r="G5158" s="139"/>
    </row>
    <row r="5159" spans="6:7">
      <c r="F5159" s="139"/>
      <c r="G5159" s="139"/>
    </row>
    <row r="5160" spans="6:7">
      <c r="F5160" s="139"/>
      <c r="G5160" s="139"/>
    </row>
    <row r="5161" spans="6:7">
      <c r="F5161" s="139"/>
      <c r="G5161" s="139"/>
    </row>
    <row r="5162" spans="6:7">
      <c r="F5162" s="139"/>
      <c r="G5162" s="139"/>
    </row>
    <row r="5163" spans="6:7">
      <c r="F5163" s="139"/>
      <c r="G5163" s="139"/>
    </row>
    <row r="5164" spans="6:7">
      <c r="F5164" s="139"/>
      <c r="G5164" s="139"/>
    </row>
    <row r="5165" spans="6:7">
      <c r="F5165" s="139"/>
      <c r="G5165" s="139"/>
    </row>
    <row r="5166" spans="6:7">
      <c r="F5166" s="139"/>
      <c r="G5166" s="139"/>
    </row>
    <row r="5167" spans="6:7">
      <c r="F5167" s="139"/>
      <c r="G5167" s="139"/>
    </row>
    <row r="5168" spans="6:7">
      <c r="F5168" s="139"/>
      <c r="G5168" s="139"/>
    </row>
    <row r="5169" spans="6:7">
      <c r="F5169" s="139"/>
      <c r="G5169" s="139"/>
    </row>
    <row r="5170" spans="6:7">
      <c r="F5170" s="139"/>
      <c r="G5170" s="139"/>
    </row>
    <row r="5171" spans="6:7">
      <c r="F5171" s="139"/>
      <c r="G5171" s="139"/>
    </row>
    <row r="5172" spans="6:7">
      <c r="F5172" s="139"/>
      <c r="G5172" s="139"/>
    </row>
    <row r="5173" spans="6:7">
      <c r="F5173" s="139"/>
      <c r="G5173" s="139"/>
    </row>
    <row r="5174" spans="6:7">
      <c r="F5174" s="139"/>
      <c r="G5174" s="139"/>
    </row>
    <row r="5175" spans="6:7">
      <c r="F5175" s="139"/>
      <c r="G5175" s="139"/>
    </row>
    <row r="5176" spans="6:7">
      <c r="F5176" s="139"/>
      <c r="G5176" s="139"/>
    </row>
    <row r="5177" spans="6:7">
      <c r="F5177" s="139"/>
      <c r="G5177" s="139"/>
    </row>
    <row r="5178" spans="6:7">
      <c r="F5178" s="139"/>
      <c r="G5178" s="139"/>
    </row>
    <row r="5179" spans="6:7">
      <c r="F5179" s="139"/>
      <c r="G5179" s="139"/>
    </row>
    <row r="5180" spans="6:7">
      <c r="F5180" s="139"/>
      <c r="G5180" s="139"/>
    </row>
    <row r="5181" spans="6:7">
      <c r="F5181" s="139"/>
      <c r="G5181" s="139"/>
    </row>
    <row r="5182" spans="6:7">
      <c r="F5182" s="139"/>
      <c r="G5182" s="139"/>
    </row>
    <row r="5183" spans="6:7">
      <c r="F5183" s="139"/>
      <c r="G5183" s="139"/>
    </row>
    <row r="5184" spans="6:7">
      <c r="F5184" s="139"/>
      <c r="G5184" s="139"/>
    </row>
    <row r="5185" spans="6:7">
      <c r="F5185" s="139"/>
      <c r="G5185" s="139"/>
    </row>
    <row r="5186" spans="6:7">
      <c r="F5186" s="139"/>
      <c r="G5186" s="139"/>
    </row>
    <row r="5187" spans="6:7">
      <c r="F5187" s="139"/>
      <c r="G5187" s="139"/>
    </row>
    <row r="5188" spans="6:7">
      <c r="F5188" s="139"/>
      <c r="G5188" s="139"/>
    </row>
    <row r="5189" spans="6:7">
      <c r="F5189" s="139"/>
      <c r="G5189" s="139"/>
    </row>
    <row r="5190" spans="6:7">
      <c r="F5190" s="139"/>
      <c r="G5190" s="139"/>
    </row>
    <row r="5191" spans="6:7">
      <c r="F5191" s="139"/>
      <c r="G5191" s="139"/>
    </row>
    <row r="5192" spans="6:7">
      <c r="F5192" s="139"/>
      <c r="G5192" s="139"/>
    </row>
    <row r="5193" spans="6:7">
      <c r="F5193" s="139"/>
      <c r="G5193" s="139"/>
    </row>
    <row r="5194" spans="6:7">
      <c r="F5194" s="139"/>
      <c r="G5194" s="139"/>
    </row>
    <row r="5195" spans="6:7">
      <c r="F5195" s="139"/>
      <c r="G5195" s="139"/>
    </row>
    <row r="5196" spans="6:7">
      <c r="F5196" s="139"/>
      <c r="G5196" s="139"/>
    </row>
    <row r="5197" spans="6:7">
      <c r="F5197" s="139"/>
      <c r="G5197" s="139"/>
    </row>
    <row r="5198" spans="6:7">
      <c r="F5198" s="139"/>
      <c r="G5198" s="139"/>
    </row>
    <row r="5199" spans="6:7">
      <c r="F5199" s="139"/>
      <c r="G5199" s="139"/>
    </row>
    <row r="5200" spans="6:7">
      <c r="F5200" s="139"/>
      <c r="G5200" s="139"/>
    </row>
    <row r="5201" spans="6:7">
      <c r="F5201" s="139"/>
      <c r="G5201" s="139"/>
    </row>
    <row r="5202" spans="6:7">
      <c r="F5202" s="139"/>
      <c r="G5202" s="139"/>
    </row>
    <row r="5203" spans="6:7">
      <c r="F5203" s="139"/>
      <c r="G5203" s="139"/>
    </row>
    <row r="5204" spans="6:7">
      <c r="F5204" s="139"/>
      <c r="G5204" s="139"/>
    </row>
    <row r="5205" spans="6:7">
      <c r="F5205" s="139"/>
      <c r="G5205" s="139"/>
    </row>
    <row r="5206" spans="6:7">
      <c r="F5206" s="139"/>
      <c r="G5206" s="139"/>
    </row>
    <row r="5207" spans="6:7">
      <c r="F5207" s="139"/>
      <c r="G5207" s="139"/>
    </row>
    <row r="5208" spans="6:7">
      <c r="F5208" s="139"/>
      <c r="G5208" s="139"/>
    </row>
    <row r="5209" spans="6:7">
      <c r="F5209" s="139"/>
      <c r="G5209" s="139"/>
    </row>
    <row r="5210" spans="6:7">
      <c r="F5210" s="139"/>
      <c r="G5210" s="139"/>
    </row>
    <row r="5211" spans="6:7">
      <c r="F5211" s="139"/>
      <c r="G5211" s="139"/>
    </row>
    <row r="5212" spans="6:7">
      <c r="F5212" s="139"/>
      <c r="G5212" s="139"/>
    </row>
    <row r="5213" spans="6:7">
      <c r="F5213" s="139"/>
      <c r="G5213" s="139"/>
    </row>
    <row r="5214" spans="6:7">
      <c r="F5214" s="139"/>
      <c r="G5214" s="139"/>
    </row>
    <row r="5215" spans="6:7">
      <c r="F5215" s="139"/>
      <c r="G5215" s="139"/>
    </row>
    <row r="5216" spans="6:7">
      <c r="F5216" s="139"/>
      <c r="G5216" s="139"/>
    </row>
    <row r="5217" spans="6:7">
      <c r="F5217" s="139"/>
      <c r="G5217" s="139"/>
    </row>
    <row r="5218" spans="6:7">
      <c r="F5218" s="139"/>
      <c r="G5218" s="139"/>
    </row>
    <row r="5219" spans="6:7">
      <c r="F5219" s="139"/>
      <c r="G5219" s="139"/>
    </row>
    <row r="5220" spans="6:7">
      <c r="F5220" s="139"/>
      <c r="G5220" s="139"/>
    </row>
    <row r="5221" spans="6:7">
      <c r="F5221" s="139"/>
      <c r="G5221" s="139"/>
    </row>
    <row r="5222" spans="6:7">
      <c r="F5222" s="139"/>
      <c r="G5222" s="139"/>
    </row>
    <row r="5223" spans="6:7">
      <c r="F5223" s="139"/>
      <c r="G5223" s="139"/>
    </row>
    <row r="5224" spans="6:7">
      <c r="F5224" s="139"/>
      <c r="G5224" s="139"/>
    </row>
    <row r="5225" spans="6:7">
      <c r="F5225" s="139"/>
      <c r="G5225" s="139"/>
    </row>
    <row r="5226" spans="6:7">
      <c r="F5226" s="139"/>
      <c r="G5226" s="139"/>
    </row>
    <row r="5227" spans="6:7">
      <c r="F5227" s="139"/>
      <c r="G5227" s="139"/>
    </row>
    <row r="5228" spans="6:7">
      <c r="F5228" s="139"/>
      <c r="G5228" s="139"/>
    </row>
    <row r="5229" spans="6:7">
      <c r="F5229" s="139"/>
      <c r="G5229" s="139"/>
    </row>
    <row r="5230" spans="6:7">
      <c r="F5230" s="139"/>
      <c r="G5230" s="139"/>
    </row>
    <row r="5231" spans="6:7">
      <c r="F5231" s="139"/>
      <c r="G5231" s="139"/>
    </row>
    <row r="5232" spans="6:7">
      <c r="F5232" s="139"/>
      <c r="G5232" s="139"/>
    </row>
    <row r="5233" spans="6:7">
      <c r="F5233" s="139"/>
      <c r="G5233" s="139"/>
    </row>
    <row r="5234" spans="6:7">
      <c r="F5234" s="139"/>
      <c r="G5234" s="139"/>
    </row>
    <row r="5235" spans="6:7">
      <c r="F5235" s="139"/>
      <c r="G5235" s="139"/>
    </row>
    <row r="5236" spans="6:7">
      <c r="F5236" s="139"/>
      <c r="G5236" s="139"/>
    </row>
    <row r="5237" spans="6:7">
      <c r="F5237" s="139"/>
      <c r="G5237" s="139"/>
    </row>
    <row r="5238" spans="6:7">
      <c r="F5238" s="139"/>
      <c r="G5238" s="139"/>
    </row>
    <row r="5239" spans="6:7">
      <c r="F5239" s="139"/>
      <c r="G5239" s="139"/>
    </row>
    <row r="5240" spans="6:7">
      <c r="F5240" s="139"/>
      <c r="G5240" s="139"/>
    </row>
    <row r="5241" spans="6:7">
      <c r="F5241" s="139"/>
      <c r="G5241" s="139"/>
    </row>
    <row r="5242" spans="6:7">
      <c r="F5242" s="139"/>
      <c r="G5242" s="139"/>
    </row>
    <row r="5243" spans="6:7">
      <c r="F5243" s="139"/>
      <c r="G5243" s="139"/>
    </row>
    <row r="5244" spans="6:7">
      <c r="F5244" s="139"/>
      <c r="G5244" s="139"/>
    </row>
    <row r="5245" spans="6:7">
      <c r="F5245" s="139"/>
      <c r="G5245" s="139"/>
    </row>
    <row r="5246" spans="6:7">
      <c r="F5246" s="139"/>
      <c r="G5246" s="139"/>
    </row>
    <row r="5247" spans="6:7">
      <c r="F5247" s="139"/>
      <c r="G5247" s="139"/>
    </row>
    <row r="5248" spans="6:7">
      <c r="F5248" s="139"/>
      <c r="G5248" s="139"/>
    </row>
    <row r="5249" spans="6:7">
      <c r="F5249" s="139"/>
      <c r="G5249" s="139"/>
    </row>
    <row r="5250" spans="6:7">
      <c r="F5250" s="139"/>
      <c r="G5250" s="139"/>
    </row>
    <row r="5251" spans="6:7">
      <c r="F5251" s="139"/>
      <c r="G5251" s="139"/>
    </row>
    <row r="5252" spans="6:7">
      <c r="F5252" s="139"/>
      <c r="G5252" s="139"/>
    </row>
    <row r="5253" spans="6:7">
      <c r="F5253" s="139"/>
      <c r="G5253" s="139"/>
    </row>
    <row r="5254" spans="6:7">
      <c r="F5254" s="139"/>
      <c r="G5254" s="139"/>
    </row>
    <row r="5255" spans="6:7">
      <c r="F5255" s="139"/>
      <c r="G5255" s="139"/>
    </row>
    <row r="5256" spans="6:7">
      <c r="F5256" s="139"/>
      <c r="G5256" s="139"/>
    </row>
    <row r="5257" spans="6:7">
      <c r="F5257" s="139"/>
      <c r="G5257" s="139"/>
    </row>
    <row r="5258" spans="6:7">
      <c r="F5258" s="139"/>
      <c r="G5258" s="139"/>
    </row>
    <row r="5259" spans="6:7">
      <c r="F5259" s="139"/>
      <c r="G5259" s="139"/>
    </row>
    <row r="5260" spans="6:7">
      <c r="F5260" s="139"/>
      <c r="G5260" s="139"/>
    </row>
    <row r="5261" spans="6:7">
      <c r="F5261" s="139"/>
      <c r="G5261" s="139"/>
    </row>
    <row r="5262" spans="6:7">
      <c r="F5262" s="139"/>
      <c r="G5262" s="139"/>
    </row>
    <row r="5263" spans="6:7">
      <c r="F5263" s="139"/>
      <c r="G5263" s="139"/>
    </row>
    <row r="5264" spans="6:7">
      <c r="F5264" s="139"/>
      <c r="G5264" s="139"/>
    </row>
    <row r="5265" spans="6:7">
      <c r="F5265" s="139"/>
      <c r="G5265" s="139"/>
    </row>
    <row r="5266" spans="6:7">
      <c r="F5266" s="139"/>
      <c r="G5266" s="139"/>
    </row>
    <row r="5267" spans="6:7">
      <c r="F5267" s="139"/>
      <c r="G5267" s="139"/>
    </row>
    <row r="5268" spans="6:7">
      <c r="F5268" s="139"/>
      <c r="G5268" s="139"/>
    </row>
    <row r="5269" spans="6:7">
      <c r="F5269" s="139"/>
      <c r="G5269" s="139"/>
    </row>
    <row r="5270" spans="6:7">
      <c r="F5270" s="139"/>
      <c r="G5270" s="139"/>
    </row>
    <row r="5271" spans="6:7">
      <c r="F5271" s="139"/>
      <c r="G5271" s="139"/>
    </row>
    <row r="5272" spans="6:7">
      <c r="F5272" s="139"/>
      <c r="G5272" s="139"/>
    </row>
    <row r="5273" spans="6:7">
      <c r="F5273" s="139"/>
      <c r="G5273" s="139"/>
    </row>
    <row r="5274" spans="6:7">
      <c r="F5274" s="139"/>
      <c r="G5274" s="139"/>
    </row>
    <row r="5275" spans="6:7">
      <c r="F5275" s="139"/>
      <c r="G5275" s="139"/>
    </row>
    <row r="5276" spans="6:7">
      <c r="F5276" s="139"/>
      <c r="G5276" s="139"/>
    </row>
    <row r="5277" spans="6:7">
      <c r="F5277" s="139"/>
      <c r="G5277" s="139"/>
    </row>
    <row r="5278" spans="6:7">
      <c r="F5278" s="139"/>
      <c r="G5278" s="139"/>
    </row>
    <row r="5279" spans="6:7">
      <c r="F5279" s="139"/>
      <c r="G5279" s="139"/>
    </row>
    <row r="5280" spans="6:7">
      <c r="F5280" s="139"/>
      <c r="G5280" s="139"/>
    </row>
    <row r="5281" spans="6:7">
      <c r="F5281" s="139"/>
      <c r="G5281" s="139"/>
    </row>
    <row r="5282" spans="6:7">
      <c r="F5282" s="139"/>
      <c r="G5282" s="139"/>
    </row>
    <row r="5283" spans="6:7">
      <c r="F5283" s="139"/>
      <c r="G5283" s="139"/>
    </row>
    <row r="5284" spans="6:7">
      <c r="F5284" s="139"/>
      <c r="G5284" s="139"/>
    </row>
    <row r="5285" spans="6:7">
      <c r="F5285" s="139"/>
      <c r="G5285" s="139"/>
    </row>
    <row r="5286" spans="6:7">
      <c r="F5286" s="139"/>
      <c r="G5286" s="139"/>
    </row>
    <row r="5287" spans="6:7">
      <c r="F5287" s="139"/>
      <c r="G5287" s="139"/>
    </row>
    <row r="5288" spans="6:7">
      <c r="F5288" s="139"/>
      <c r="G5288" s="139"/>
    </row>
    <row r="5289" spans="6:7">
      <c r="F5289" s="139"/>
      <c r="G5289" s="139"/>
    </row>
    <row r="5290" spans="6:7">
      <c r="F5290" s="139"/>
      <c r="G5290" s="139"/>
    </row>
    <row r="5291" spans="6:7">
      <c r="F5291" s="139"/>
      <c r="G5291" s="139"/>
    </row>
    <row r="5292" spans="6:7">
      <c r="F5292" s="139"/>
      <c r="G5292" s="139"/>
    </row>
    <row r="5293" spans="6:7">
      <c r="F5293" s="139"/>
      <c r="G5293" s="139"/>
    </row>
    <row r="5294" spans="6:7">
      <c r="F5294" s="139"/>
      <c r="G5294" s="139"/>
    </row>
    <row r="5295" spans="6:7">
      <c r="F5295" s="139"/>
      <c r="G5295" s="139"/>
    </row>
    <row r="5296" spans="6:7">
      <c r="F5296" s="139"/>
      <c r="G5296" s="139"/>
    </row>
    <row r="5297" spans="6:7">
      <c r="F5297" s="139"/>
      <c r="G5297" s="139"/>
    </row>
    <row r="5298" spans="6:7">
      <c r="F5298" s="139"/>
      <c r="G5298" s="139"/>
    </row>
    <row r="5299" spans="6:7">
      <c r="F5299" s="139"/>
      <c r="G5299" s="139"/>
    </row>
    <row r="5300" spans="6:7">
      <c r="F5300" s="139"/>
      <c r="G5300" s="139"/>
    </row>
    <row r="5301" spans="6:7">
      <c r="F5301" s="139"/>
      <c r="G5301" s="139"/>
    </row>
    <row r="5302" spans="6:7">
      <c r="F5302" s="139"/>
      <c r="G5302" s="139"/>
    </row>
    <row r="5303" spans="6:7">
      <c r="F5303" s="139"/>
      <c r="G5303" s="139"/>
    </row>
    <row r="5304" spans="6:7">
      <c r="F5304" s="139"/>
      <c r="G5304" s="139"/>
    </row>
    <row r="5305" spans="6:7">
      <c r="F5305" s="139"/>
      <c r="G5305" s="139"/>
    </row>
    <row r="5306" spans="6:7">
      <c r="F5306" s="139"/>
      <c r="G5306" s="139"/>
    </row>
    <row r="5307" spans="6:7">
      <c r="F5307" s="139"/>
      <c r="G5307" s="139"/>
    </row>
    <row r="5308" spans="6:7">
      <c r="F5308" s="139"/>
      <c r="G5308" s="139"/>
    </row>
    <row r="5309" spans="6:7">
      <c r="F5309" s="139"/>
      <c r="G5309" s="139"/>
    </row>
    <row r="5310" spans="6:7">
      <c r="F5310" s="139"/>
      <c r="G5310" s="139"/>
    </row>
    <row r="5311" spans="6:7">
      <c r="F5311" s="139"/>
      <c r="G5311" s="139"/>
    </row>
    <row r="5312" spans="6:7">
      <c r="F5312" s="139"/>
      <c r="G5312" s="139"/>
    </row>
    <row r="5313" spans="6:7">
      <c r="F5313" s="139"/>
      <c r="G5313" s="139"/>
    </row>
    <row r="5314" spans="6:7">
      <c r="F5314" s="139"/>
      <c r="G5314" s="139"/>
    </row>
    <row r="5315" spans="6:7">
      <c r="F5315" s="139"/>
      <c r="G5315" s="139"/>
    </row>
    <row r="5316" spans="6:7">
      <c r="F5316" s="139"/>
      <c r="G5316" s="139"/>
    </row>
    <row r="5317" spans="6:7">
      <c r="F5317" s="139"/>
      <c r="G5317" s="139"/>
    </row>
    <row r="5318" spans="6:7">
      <c r="F5318" s="139"/>
      <c r="G5318" s="139"/>
    </row>
    <row r="5319" spans="6:7">
      <c r="F5319" s="139"/>
      <c r="G5319" s="139"/>
    </row>
    <row r="5320" spans="6:7">
      <c r="F5320" s="139"/>
      <c r="G5320" s="139"/>
    </row>
    <row r="5321" spans="6:7">
      <c r="F5321" s="139"/>
      <c r="G5321" s="139"/>
    </row>
    <row r="5322" spans="6:7">
      <c r="F5322" s="139"/>
      <c r="G5322" s="139"/>
    </row>
    <row r="5323" spans="6:7">
      <c r="F5323" s="139"/>
      <c r="G5323" s="139"/>
    </row>
    <row r="5324" spans="6:7">
      <c r="F5324" s="139"/>
      <c r="G5324" s="139"/>
    </row>
    <row r="5325" spans="6:7">
      <c r="F5325" s="139"/>
      <c r="G5325" s="139"/>
    </row>
    <row r="5326" spans="6:7">
      <c r="F5326" s="139"/>
      <c r="G5326" s="139"/>
    </row>
    <row r="5327" spans="6:7">
      <c r="F5327" s="139"/>
      <c r="G5327" s="139"/>
    </row>
    <row r="5328" spans="6:7">
      <c r="F5328" s="139"/>
      <c r="G5328" s="139"/>
    </row>
    <row r="5329" spans="6:7">
      <c r="F5329" s="139"/>
      <c r="G5329" s="139"/>
    </row>
    <row r="5330" spans="6:7">
      <c r="F5330" s="139"/>
      <c r="G5330" s="139"/>
    </row>
    <row r="5331" spans="6:7">
      <c r="F5331" s="139"/>
      <c r="G5331" s="139"/>
    </row>
    <row r="5332" spans="6:7">
      <c r="F5332" s="139"/>
      <c r="G5332" s="139"/>
    </row>
    <row r="5333" spans="6:7">
      <c r="F5333" s="139"/>
      <c r="G5333" s="139"/>
    </row>
    <row r="5334" spans="6:7">
      <c r="F5334" s="139"/>
      <c r="G5334" s="139"/>
    </row>
    <row r="5335" spans="6:7">
      <c r="F5335" s="139"/>
      <c r="G5335" s="139"/>
    </row>
    <row r="5336" spans="6:7">
      <c r="F5336" s="139"/>
      <c r="G5336" s="139"/>
    </row>
    <row r="5337" spans="6:7">
      <c r="F5337" s="139"/>
      <c r="G5337" s="139"/>
    </row>
    <row r="5338" spans="6:7">
      <c r="F5338" s="139"/>
      <c r="G5338" s="139"/>
    </row>
    <row r="5339" spans="6:7">
      <c r="F5339" s="139"/>
      <c r="G5339" s="139"/>
    </row>
    <row r="5340" spans="6:7">
      <c r="F5340" s="139"/>
      <c r="G5340" s="139"/>
    </row>
    <row r="5341" spans="6:7">
      <c r="F5341" s="139"/>
      <c r="G5341" s="139"/>
    </row>
    <row r="5342" spans="6:7">
      <c r="F5342" s="139"/>
      <c r="G5342" s="139"/>
    </row>
    <row r="5343" spans="6:7">
      <c r="F5343" s="139"/>
      <c r="G5343" s="139"/>
    </row>
    <row r="5344" spans="6:7">
      <c r="F5344" s="139"/>
      <c r="G5344" s="139"/>
    </row>
    <row r="5345" spans="6:7">
      <c r="F5345" s="139"/>
      <c r="G5345" s="139"/>
    </row>
    <row r="5346" spans="6:7">
      <c r="F5346" s="139"/>
      <c r="G5346" s="139"/>
    </row>
    <row r="5347" spans="6:7">
      <c r="F5347" s="139"/>
      <c r="G5347" s="139"/>
    </row>
    <row r="5348" spans="6:7">
      <c r="F5348" s="139"/>
      <c r="G5348" s="139"/>
    </row>
    <row r="5349" spans="6:7">
      <c r="F5349" s="139"/>
      <c r="G5349" s="139"/>
    </row>
    <row r="5350" spans="6:7">
      <c r="F5350" s="139"/>
      <c r="G5350" s="139"/>
    </row>
    <row r="5351" spans="6:7">
      <c r="F5351" s="139"/>
      <c r="G5351" s="139"/>
    </row>
    <row r="5352" spans="6:7">
      <c r="F5352" s="139"/>
      <c r="G5352" s="139"/>
    </row>
    <row r="5353" spans="6:7">
      <c r="F5353" s="139"/>
      <c r="G5353" s="139"/>
    </row>
    <row r="5354" spans="6:7">
      <c r="F5354" s="139"/>
      <c r="G5354" s="139"/>
    </row>
    <row r="5355" spans="6:7">
      <c r="F5355" s="139"/>
      <c r="G5355" s="139"/>
    </row>
    <row r="5356" spans="6:7">
      <c r="F5356" s="139"/>
      <c r="G5356" s="139"/>
    </row>
    <row r="5357" spans="6:7">
      <c r="F5357" s="139"/>
      <c r="G5357" s="139"/>
    </row>
    <row r="5358" spans="6:7">
      <c r="F5358" s="139"/>
      <c r="G5358" s="139"/>
    </row>
    <row r="5359" spans="6:7">
      <c r="F5359" s="139"/>
      <c r="G5359" s="139"/>
    </row>
    <row r="5360" spans="6:7">
      <c r="F5360" s="139"/>
      <c r="G5360" s="139"/>
    </row>
    <row r="5361" spans="6:7">
      <c r="F5361" s="139"/>
      <c r="G5361" s="139"/>
    </row>
    <row r="5362" spans="6:7">
      <c r="F5362" s="139"/>
      <c r="G5362" s="139"/>
    </row>
    <row r="5363" spans="6:7">
      <c r="F5363" s="139"/>
      <c r="G5363" s="139"/>
    </row>
    <row r="5364" spans="6:7">
      <c r="F5364" s="139"/>
      <c r="G5364" s="139"/>
    </row>
    <row r="5365" spans="6:7">
      <c r="F5365" s="139"/>
      <c r="G5365" s="139"/>
    </row>
    <row r="5366" spans="6:7">
      <c r="F5366" s="139"/>
      <c r="G5366" s="139"/>
    </row>
    <row r="5367" spans="6:7">
      <c r="F5367" s="139"/>
      <c r="G5367" s="139"/>
    </row>
    <row r="5368" spans="6:7">
      <c r="F5368" s="139"/>
      <c r="G5368" s="139"/>
    </row>
    <row r="5369" spans="6:7">
      <c r="F5369" s="139"/>
      <c r="G5369" s="139"/>
    </row>
    <row r="5370" spans="6:7">
      <c r="F5370" s="139"/>
      <c r="G5370" s="139"/>
    </row>
    <row r="5371" spans="6:7">
      <c r="F5371" s="139"/>
      <c r="G5371" s="139"/>
    </row>
    <row r="5372" spans="6:7">
      <c r="F5372" s="139"/>
      <c r="G5372" s="139"/>
    </row>
    <row r="5373" spans="6:7">
      <c r="F5373" s="139"/>
      <c r="G5373" s="139"/>
    </row>
    <row r="5374" spans="6:7">
      <c r="F5374" s="139"/>
      <c r="G5374" s="139"/>
    </row>
    <row r="5375" spans="6:7">
      <c r="F5375" s="139"/>
      <c r="G5375" s="139"/>
    </row>
    <row r="5376" spans="6:7">
      <c r="F5376" s="139"/>
      <c r="G5376" s="139"/>
    </row>
    <row r="5377" spans="6:7">
      <c r="F5377" s="139"/>
      <c r="G5377" s="139"/>
    </row>
    <row r="5378" spans="6:7">
      <c r="F5378" s="139"/>
      <c r="G5378" s="139"/>
    </row>
    <row r="5379" spans="6:7">
      <c r="F5379" s="139"/>
      <c r="G5379" s="139"/>
    </row>
    <row r="5380" spans="6:7">
      <c r="F5380" s="139"/>
      <c r="G5380" s="139"/>
    </row>
    <row r="5381" spans="6:7">
      <c r="F5381" s="139"/>
      <c r="G5381" s="139"/>
    </row>
    <row r="5382" spans="6:7">
      <c r="F5382" s="139"/>
      <c r="G5382" s="139"/>
    </row>
    <row r="5383" spans="6:7">
      <c r="F5383" s="139"/>
      <c r="G5383" s="139"/>
    </row>
    <row r="5384" spans="6:7">
      <c r="F5384" s="139"/>
      <c r="G5384" s="139"/>
    </row>
    <row r="5385" spans="6:7">
      <c r="F5385" s="139"/>
      <c r="G5385" s="139"/>
    </row>
    <row r="5386" spans="6:7">
      <c r="F5386" s="139"/>
      <c r="G5386" s="139"/>
    </row>
    <row r="5387" spans="6:7">
      <c r="F5387" s="139"/>
      <c r="G5387" s="139"/>
    </row>
    <row r="5388" spans="6:7">
      <c r="F5388" s="139"/>
      <c r="G5388" s="139"/>
    </row>
    <row r="5389" spans="6:7">
      <c r="F5389" s="139"/>
      <c r="G5389" s="139"/>
    </row>
    <row r="5390" spans="6:7">
      <c r="F5390" s="139"/>
      <c r="G5390" s="139"/>
    </row>
    <row r="5391" spans="6:7">
      <c r="F5391" s="139"/>
      <c r="G5391" s="139"/>
    </row>
    <row r="5392" spans="6:7">
      <c r="F5392" s="139"/>
      <c r="G5392" s="139"/>
    </row>
    <row r="5393" spans="6:7">
      <c r="F5393" s="139"/>
      <c r="G5393" s="139"/>
    </row>
    <row r="5394" spans="6:7">
      <c r="F5394" s="139"/>
      <c r="G5394" s="139"/>
    </row>
    <row r="5395" spans="6:7">
      <c r="F5395" s="139"/>
      <c r="G5395" s="139"/>
    </row>
    <row r="5396" spans="6:7">
      <c r="F5396" s="139"/>
      <c r="G5396" s="139"/>
    </row>
    <row r="5397" spans="6:7">
      <c r="F5397" s="139"/>
      <c r="G5397" s="139"/>
    </row>
    <row r="5398" spans="6:7">
      <c r="F5398" s="139"/>
      <c r="G5398" s="139"/>
    </row>
    <row r="5399" spans="6:7">
      <c r="F5399" s="139"/>
      <c r="G5399" s="139"/>
    </row>
    <row r="5400" spans="6:7">
      <c r="F5400" s="139"/>
      <c r="G5400" s="139"/>
    </row>
    <row r="5401" spans="6:7">
      <c r="F5401" s="139"/>
      <c r="G5401" s="139"/>
    </row>
    <row r="5402" spans="6:7">
      <c r="F5402" s="139"/>
      <c r="G5402" s="139"/>
    </row>
    <row r="5403" spans="6:7">
      <c r="F5403" s="139"/>
      <c r="G5403" s="139"/>
    </row>
    <row r="5404" spans="6:7">
      <c r="F5404" s="139"/>
      <c r="G5404" s="139"/>
    </row>
    <row r="5405" spans="6:7">
      <c r="F5405" s="139"/>
      <c r="G5405" s="139"/>
    </row>
    <row r="5406" spans="6:7">
      <c r="F5406" s="139"/>
      <c r="G5406" s="139"/>
    </row>
    <row r="5407" spans="6:7">
      <c r="F5407" s="139"/>
      <c r="G5407" s="139"/>
    </row>
    <row r="5408" spans="6:7">
      <c r="F5408" s="139"/>
      <c r="G5408" s="139"/>
    </row>
    <row r="5409" spans="6:7">
      <c r="F5409" s="139"/>
      <c r="G5409" s="139"/>
    </row>
    <row r="5410" spans="6:7">
      <c r="F5410" s="139"/>
      <c r="G5410" s="139"/>
    </row>
    <row r="5411" spans="6:7">
      <c r="F5411" s="139"/>
      <c r="G5411" s="139"/>
    </row>
    <row r="5412" spans="6:7">
      <c r="F5412" s="139"/>
      <c r="G5412" s="139"/>
    </row>
    <row r="5413" spans="6:7">
      <c r="F5413" s="139"/>
      <c r="G5413" s="139"/>
    </row>
    <row r="5414" spans="6:7">
      <c r="F5414" s="139"/>
      <c r="G5414" s="139"/>
    </row>
    <row r="5415" spans="6:7">
      <c r="F5415" s="139"/>
      <c r="G5415" s="139"/>
    </row>
    <row r="5416" spans="6:7">
      <c r="F5416" s="139"/>
      <c r="G5416" s="139"/>
    </row>
    <row r="5417" spans="6:7">
      <c r="F5417" s="139"/>
      <c r="G5417" s="139"/>
    </row>
    <row r="5418" spans="6:7">
      <c r="F5418" s="139"/>
      <c r="G5418" s="139"/>
    </row>
    <row r="5419" spans="6:7">
      <c r="F5419" s="139"/>
      <c r="G5419" s="139"/>
    </row>
    <row r="5420" spans="6:7">
      <c r="F5420" s="139"/>
      <c r="G5420" s="139"/>
    </row>
    <row r="5421" spans="6:7">
      <c r="F5421" s="139"/>
      <c r="G5421" s="139"/>
    </row>
    <row r="5422" spans="6:7">
      <c r="F5422" s="139"/>
      <c r="G5422" s="139"/>
    </row>
    <row r="5423" spans="6:7">
      <c r="F5423" s="139"/>
      <c r="G5423" s="139"/>
    </row>
    <row r="5424" spans="6:7">
      <c r="F5424" s="139"/>
      <c r="G5424" s="139"/>
    </row>
    <row r="5425" spans="6:7">
      <c r="F5425" s="139"/>
      <c r="G5425" s="139"/>
    </row>
    <row r="5426" spans="6:7">
      <c r="F5426" s="139"/>
      <c r="G5426" s="139"/>
    </row>
    <row r="5427" spans="6:7">
      <c r="F5427" s="139"/>
      <c r="G5427" s="139"/>
    </row>
    <row r="5428" spans="6:7">
      <c r="F5428" s="139"/>
      <c r="G5428" s="139"/>
    </row>
    <row r="5429" spans="6:7">
      <c r="F5429" s="139"/>
      <c r="G5429" s="139"/>
    </row>
    <row r="5430" spans="6:7">
      <c r="F5430" s="139"/>
      <c r="G5430" s="139"/>
    </row>
    <row r="5431" spans="6:7">
      <c r="F5431" s="139"/>
      <c r="G5431" s="139"/>
    </row>
    <row r="5432" spans="6:7">
      <c r="F5432" s="139"/>
      <c r="G5432" s="139"/>
    </row>
    <row r="5433" spans="6:7">
      <c r="F5433" s="139"/>
      <c r="G5433" s="139"/>
    </row>
    <row r="5434" spans="6:7">
      <c r="F5434" s="139"/>
      <c r="G5434" s="139"/>
    </row>
    <row r="5435" spans="6:7">
      <c r="F5435" s="139"/>
      <c r="G5435" s="139"/>
    </row>
    <row r="5436" spans="6:7">
      <c r="F5436" s="139"/>
      <c r="G5436" s="139"/>
    </row>
    <row r="5437" spans="6:7">
      <c r="F5437" s="139"/>
      <c r="G5437" s="139"/>
    </row>
    <row r="5438" spans="6:7">
      <c r="F5438" s="139"/>
      <c r="G5438" s="139"/>
    </row>
    <row r="5439" spans="6:7">
      <c r="F5439" s="139"/>
      <c r="G5439" s="139"/>
    </row>
    <row r="5440" spans="6:7">
      <c r="F5440" s="139"/>
      <c r="G5440" s="139"/>
    </row>
    <row r="5441" spans="6:7">
      <c r="F5441" s="139"/>
      <c r="G5441" s="139"/>
    </row>
    <row r="5442" spans="6:7">
      <c r="F5442" s="139"/>
      <c r="G5442" s="139"/>
    </row>
    <row r="5443" spans="6:7">
      <c r="F5443" s="139"/>
      <c r="G5443" s="139"/>
    </row>
    <row r="5444" spans="6:7">
      <c r="F5444" s="139"/>
      <c r="G5444" s="139"/>
    </row>
    <row r="5445" spans="6:7">
      <c r="F5445" s="139"/>
      <c r="G5445" s="139"/>
    </row>
    <row r="5446" spans="6:7">
      <c r="F5446" s="139"/>
      <c r="G5446" s="139"/>
    </row>
    <row r="5447" spans="6:7">
      <c r="F5447" s="139"/>
      <c r="G5447" s="139"/>
    </row>
    <row r="5448" spans="6:7">
      <c r="F5448" s="139"/>
      <c r="G5448" s="139"/>
    </row>
    <row r="5449" spans="6:7">
      <c r="F5449" s="139"/>
      <c r="G5449" s="139"/>
    </row>
    <row r="5450" spans="6:7">
      <c r="F5450" s="139"/>
      <c r="G5450" s="139"/>
    </row>
    <row r="5451" spans="6:7">
      <c r="F5451" s="139"/>
      <c r="G5451" s="139"/>
    </row>
    <row r="5452" spans="6:7">
      <c r="F5452" s="139"/>
      <c r="G5452" s="139"/>
    </row>
    <row r="5453" spans="6:7">
      <c r="F5453" s="139"/>
      <c r="G5453" s="139"/>
    </row>
    <row r="5454" spans="6:7">
      <c r="F5454" s="139"/>
      <c r="G5454" s="139"/>
    </row>
    <row r="5455" spans="6:7">
      <c r="F5455" s="139"/>
      <c r="G5455" s="139"/>
    </row>
    <row r="5456" spans="6:7">
      <c r="F5456" s="139"/>
      <c r="G5456" s="139"/>
    </row>
    <row r="5457" spans="6:7">
      <c r="F5457" s="139"/>
      <c r="G5457" s="139"/>
    </row>
    <row r="5458" spans="6:7">
      <c r="F5458" s="139"/>
      <c r="G5458" s="139"/>
    </row>
    <row r="5459" spans="6:7">
      <c r="F5459" s="139"/>
      <c r="G5459" s="139"/>
    </row>
    <row r="5460" spans="6:7">
      <c r="F5460" s="139"/>
      <c r="G5460" s="139"/>
    </row>
    <row r="5461" spans="6:7">
      <c r="F5461" s="139"/>
      <c r="G5461" s="139"/>
    </row>
    <row r="5462" spans="6:7">
      <c r="F5462" s="139"/>
      <c r="G5462" s="139"/>
    </row>
    <row r="5463" spans="6:7">
      <c r="F5463" s="139"/>
      <c r="G5463" s="139"/>
    </row>
    <row r="5464" spans="6:7">
      <c r="F5464" s="139"/>
      <c r="G5464" s="139"/>
    </row>
    <row r="5465" spans="6:7">
      <c r="F5465" s="139"/>
      <c r="G5465" s="139"/>
    </row>
    <row r="5466" spans="6:7">
      <c r="F5466" s="139"/>
      <c r="G5466" s="139"/>
    </row>
    <row r="5467" spans="6:7">
      <c r="F5467" s="139"/>
      <c r="G5467" s="139"/>
    </row>
    <row r="5468" spans="6:7">
      <c r="F5468" s="139"/>
      <c r="G5468" s="139"/>
    </row>
    <row r="5469" spans="6:7">
      <c r="F5469" s="139"/>
      <c r="G5469" s="139"/>
    </row>
    <row r="5470" spans="6:7">
      <c r="F5470" s="139"/>
      <c r="G5470" s="139"/>
    </row>
    <row r="5471" spans="6:7">
      <c r="F5471" s="139"/>
      <c r="G5471" s="139"/>
    </row>
    <row r="5472" spans="6:7">
      <c r="F5472" s="139"/>
      <c r="G5472" s="139"/>
    </row>
    <row r="5473" spans="6:7">
      <c r="F5473" s="139"/>
      <c r="G5473" s="139"/>
    </row>
    <row r="5474" spans="6:7">
      <c r="F5474" s="139"/>
      <c r="G5474" s="139"/>
    </row>
    <row r="5475" spans="6:7">
      <c r="F5475" s="139"/>
      <c r="G5475" s="139"/>
    </row>
    <row r="5476" spans="6:7">
      <c r="F5476" s="139"/>
      <c r="G5476" s="139"/>
    </row>
    <row r="5477" spans="6:7">
      <c r="F5477" s="139"/>
      <c r="G5477" s="139"/>
    </row>
    <row r="5478" spans="6:7">
      <c r="F5478" s="139"/>
      <c r="G5478" s="139"/>
    </row>
    <row r="5479" spans="6:7">
      <c r="F5479" s="139"/>
      <c r="G5479" s="139"/>
    </row>
    <row r="5480" spans="6:7">
      <c r="F5480" s="139"/>
      <c r="G5480" s="139"/>
    </row>
    <row r="5481" spans="6:7">
      <c r="F5481" s="139"/>
      <c r="G5481" s="139"/>
    </row>
    <row r="5482" spans="6:7">
      <c r="F5482" s="139"/>
      <c r="G5482" s="139"/>
    </row>
    <row r="5483" spans="6:7">
      <c r="F5483" s="139"/>
      <c r="G5483" s="139"/>
    </row>
    <row r="5484" spans="6:7">
      <c r="F5484" s="139"/>
      <c r="G5484" s="139"/>
    </row>
    <row r="5485" spans="6:7">
      <c r="F5485" s="139"/>
      <c r="G5485" s="139"/>
    </row>
    <row r="5486" spans="6:7">
      <c r="F5486" s="139"/>
      <c r="G5486" s="139"/>
    </row>
    <row r="5487" spans="6:7">
      <c r="F5487" s="139"/>
      <c r="G5487" s="139"/>
    </row>
    <row r="5488" spans="6:7">
      <c r="F5488" s="139"/>
      <c r="G5488" s="139"/>
    </row>
    <row r="5489" spans="6:7">
      <c r="F5489" s="139"/>
      <c r="G5489" s="139"/>
    </row>
    <row r="5490" spans="6:7">
      <c r="F5490" s="139"/>
      <c r="G5490" s="139"/>
    </row>
    <row r="5491" spans="6:7">
      <c r="F5491" s="139"/>
      <c r="G5491" s="139"/>
    </row>
    <row r="5492" spans="6:7">
      <c r="F5492" s="139"/>
      <c r="G5492" s="139"/>
    </row>
    <row r="5493" spans="6:7">
      <c r="F5493" s="139"/>
      <c r="G5493" s="139"/>
    </row>
    <row r="5494" spans="6:7">
      <c r="F5494" s="139"/>
      <c r="G5494" s="139"/>
    </row>
    <row r="5495" spans="6:7">
      <c r="F5495" s="139"/>
      <c r="G5495" s="139"/>
    </row>
    <row r="5496" spans="6:7">
      <c r="F5496" s="139"/>
      <c r="G5496" s="139"/>
    </row>
    <row r="5497" spans="6:7">
      <c r="F5497" s="139"/>
      <c r="G5497" s="139"/>
    </row>
    <row r="5498" spans="6:7">
      <c r="F5498" s="139"/>
      <c r="G5498" s="139"/>
    </row>
    <row r="5499" spans="6:7">
      <c r="F5499" s="139"/>
      <c r="G5499" s="139"/>
    </row>
    <row r="5500" spans="6:7">
      <c r="F5500" s="139"/>
      <c r="G5500" s="139"/>
    </row>
    <row r="5501" spans="6:7">
      <c r="F5501" s="139"/>
      <c r="G5501" s="139"/>
    </row>
    <row r="5502" spans="6:7">
      <c r="F5502" s="139"/>
      <c r="G5502" s="139"/>
    </row>
    <row r="5503" spans="6:7">
      <c r="F5503" s="139"/>
      <c r="G5503" s="139"/>
    </row>
    <row r="5504" spans="6:7">
      <c r="F5504" s="139"/>
      <c r="G5504" s="139"/>
    </row>
    <row r="5505" spans="6:7">
      <c r="F5505" s="139"/>
      <c r="G5505" s="139"/>
    </row>
    <row r="5506" spans="6:7">
      <c r="F5506" s="139"/>
      <c r="G5506" s="139"/>
    </row>
    <row r="5507" spans="6:7">
      <c r="F5507" s="139"/>
      <c r="G5507" s="139"/>
    </row>
    <row r="5508" spans="6:7">
      <c r="F5508" s="139"/>
      <c r="G5508" s="139"/>
    </row>
    <row r="5509" spans="6:7">
      <c r="F5509" s="139"/>
      <c r="G5509" s="139"/>
    </row>
    <row r="5510" spans="6:7">
      <c r="F5510" s="139"/>
      <c r="G5510" s="139"/>
    </row>
    <row r="5511" spans="6:7">
      <c r="F5511" s="139"/>
      <c r="G5511" s="139"/>
    </row>
    <row r="5512" spans="6:7">
      <c r="F5512" s="139"/>
      <c r="G5512" s="139"/>
    </row>
    <row r="5513" spans="6:7">
      <c r="F5513" s="139"/>
      <c r="G5513" s="139"/>
    </row>
    <row r="5514" spans="6:7">
      <c r="F5514" s="139"/>
      <c r="G5514" s="139"/>
    </row>
    <row r="5515" spans="6:7">
      <c r="F5515" s="139"/>
      <c r="G5515" s="139"/>
    </row>
    <row r="5516" spans="6:7">
      <c r="F5516" s="139"/>
      <c r="G5516" s="139"/>
    </row>
    <row r="5517" spans="6:7">
      <c r="F5517" s="139"/>
      <c r="G5517" s="139"/>
    </row>
    <row r="5518" spans="6:7">
      <c r="F5518" s="139"/>
      <c r="G5518" s="139"/>
    </row>
    <row r="5519" spans="6:7">
      <c r="F5519" s="139"/>
      <c r="G5519" s="139"/>
    </row>
    <row r="5520" spans="6:7">
      <c r="F5520" s="139"/>
      <c r="G5520" s="139"/>
    </row>
    <row r="5521" spans="6:7">
      <c r="F5521" s="139"/>
      <c r="G5521" s="139"/>
    </row>
    <row r="5522" spans="6:7">
      <c r="F5522" s="139"/>
      <c r="G5522" s="139"/>
    </row>
    <row r="5523" spans="6:7">
      <c r="F5523" s="139"/>
      <c r="G5523" s="139"/>
    </row>
    <row r="5524" spans="6:7">
      <c r="F5524" s="139"/>
      <c r="G5524" s="139"/>
    </row>
    <row r="5525" spans="6:7">
      <c r="F5525" s="139"/>
      <c r="G5525" s="139"/>
    </row>
    <row r="5526" spans="6:7">
      <c r="F5526" s="139"/>
      <c r="G5526" s="139"/>
    </row>
    <row r="5527" spans="6:7">
      <c r="F5527" s="139"/>
      <c r="G5527" s="139"/>
    </row>
    <row r="5528" spans="6:7">
      <c r="F5528" s="139"/>
      <c r="G5528" s="139"/>
    </row>
    <row r="5529" spans="6:7">
      <c r="F5529" s="139"/>
      <c r="G5529" s="139"/>
    </row>
    <row r="5530" spans="6:7">
      <c r="F5530" s="139"/>
      <c r="G5530" s="139"/>
    </row>
    <row r="5531" spans="6:7">
      <c r="F5531" s="139"/>
      <c r="G5531" s="139"/>
    </row>
    <row r="5532" spans="6:7">
      <c r="F5532" s="139"/>
      <c r="G5532" s="139"/>
    </row>
    <row r="5533" spans="6:7">
      <c r="F5533" s="139"/>
      <c r="G5533" s="139"/>
    </row>
    <row r="5534" spans="6:7">
      <c r="F5534" s="139"/>
      <c r="G5534" s="139"/>
    </row>
    <row r="5535" spans="6:7">
      <c r="F5535" s="139"/>
      <c r="G5535" s="139"/>
    </row>
    <row r="5536" spans="6:7">
      <c r="F5536" s="139"/>
      <c r="G5536" s="139"/>
    </row>
    <row r="5537" spans="6:7">
      <c r="F5537" s="139"/>
      <c r="G5537" s="139"/>
    </row>
    <row r="5538" spans="6:7">
      <c r="F5538" s="139"/>
      <c r="G5538" s="139"/>
    </row>
    <row r="5539" spans="6:7">
      <c r="F5539" s="139"/>
      <c r="G5539" s="139"/>
    </row>
    <row r="5540" spans="6:7">
      <c r="F5540" s="139"/>
      <c r="G5540" s="139"/>
    </row>
    <row r="5541" spans="6:7">
      <c r="F5541" s="139"/>
      <c r="G5541" s="139"/>
    </row>
    <row r="5542" spans="6:7">
      <c r="F5542" s="139"/>
      <c r="G5542" s="139"/>
    </row>
    <row r="5543" spans="6:7">
      <c r="F5543" s="139"/>
      <c r="G5543" s="139"/>
    </row>
    <row r="5544" spans="6:7">
      <c r="F5544" s="139"/>
      <c r="G5544" s="139"/>
    </row>
    <row r="5545" spans="6:7">
      <c r="F5545" s="139"/>
      <c r="G5545" s="139"/>
    </row>
    <row r="5546" spans="6:7">
      <c r="F5546" s="139"/>
      <c r="G5546" s="139"/>
    </row>
    <row r="5547" spans="6:7">
      <c r="F5547" s="139"/>
      <c r="G5547" s="139"/>
    </row>
    <row r="5548" spans="6:7">
      <c r="F5548" s="139"/>
      <c r="G5548" s="139"/>
    </row>
    <row r="5549" spans="6:7">
      <c r="F5549" s="139"/>
      <c r="G5549" s="139"/>
    </row>
    <row r="5550" spans="6:7">
      <c r="F5550" s="139"/>
      <c r="G5550" s="139"/>
    </row>
    <row r="5551" spans="6:7">
      <c r="F5551" s="139"/>
      <c r="G5551" s="139"/>
    </row>
    <row r="5552" spans="6:7">
      <c r="F5552" s="139"/>
      <c r="G5552" s="139"/>
    </row>
    <row r="5553" spans="6:7">
      <c r="F5553" s="139"/>
      <c r="G5553" s="139"/>
    </row>
    <row r="5554" spans="6:7">
      <c r="F5554" s="139"/>
      <c r="G5554" s="139"/>
    </row>
    <row r="5555" spans="6:7">
      <c r="F5555" s="139"/>
      <c r="G5555" s="139"/>
    </row>
    <row r="5556" spans="6:7">
      <c r="F5556" s="139"/>
      <c r="G5556" s="139"/>
    </row>
    <row r="5557" spans="6:7">
      <c r="F5557" s="139"/>
      <c r="G5557" s="139"/>
    </row>
    <row r="5558" spans="6:7">
      <c r="F5558" s="139"/>
      <c r="G5558" s="139"/>
    </row>
    <row r="5559" spans="6:7">
      <c r="F5559" s="139"/>
      <c r="G5559" s="139"/>
    </row>
    <row r="5560" spans="6:7">
      <c r="F5560" s="139"/>
      <c r="G5560" s="139"/>
    </row>
    <row r="5561" spans="6:7">
      <c r="F5561" s="139"/>
      <c r="G5561" s="139"/>
    </row>
    <row r="5562" spans="6:7">
      <c r="F5562" s="139"/>
      <c r="G5562" s="139"/>
    </row>
    <row r="5563" spans="6:7">
      <c r="F5563" s="139"/>
      <c r="G5563" s="139"/>
    </row>
    <row r="5564" spans="6:7">
      <c r="F5564" s="139"/>
      <c r="G5564" s="139"/>
    </row>
    <row r="5565" spans="6:7">
      <c r="F5565" s="139"/>
      <c r="G5565" s="139"/>
    </row>
    <row r="5566" spans="6:7">
      <c r="F5566" s="139"/>
      <c r="G5566" s="139"/>
    </row>
    <row r="5567" spans="6:7">
      <c r="F5567" s="139"/>
      <c r="G5567" s="139"/>
    </row>
    <row r="5568" spans="6:7">
      <c r="F5568" s="139"/>
      <c r="G5568" s="139"/>
    </row>
    <row r="5569" spans="6:7">
      <c r="F5569" s="139"/>
      <c r="G5569" s="139"/>
    </row>
    <row r="5570" spans="6:7">
      <c r="F5570" s="139"/>
      <c r="G5570" s="139"/>
    </row>
    <row r="5571" spans="6:7">
      <c r="F5571" s="139"/>
      <c r="G5571" s="139"/>
    </row>
    <row r="5572" spans="6:7">
      <c r="F5572" s="139"/>
      <c r="G5572" s="139"/>
    </row>
    <row r="5573" spans="6:7">
      <c r="F5573" s="139"/>
      <c r="G5573" s="139"/>
    </row>
    <row r="5574" spans="6:7">
      <c r="F5574" s="139"/>
      <c r="G5574" s="139"/>
    </row>
    <row r="5575" spans="6:7">
      <c r="F5575" s="139"/>
      <c r="G5575" s="139"/>
    </row>
    <row r="5576" spans="6:7">
      <c r="F5576" s="139"/>
      <c r="G5576" s="139"/>
    </row>
    <row r="5577" spans="6:7">
      <c r="F5577" s="139"/>
      <c r="G5577" s="139"/>
    </row>
    <row r="5578" spans="6:7">
      <c r="F5578" s="139"/>
      <c r="G5578" s="139"/>
    </row>
    <row r="5579" spans="6:7">
      <c r="F5579" s="139"/>
      <c r="G5579" s="139"/>
    </row>
    <row r="5580" spans="6:7">
      <c r="F5580" s="139"/>
      <c r="G5580" s="139"/>
    </row>
    <row r="5581" spans="6:7">
      <c r="F5581" s="139"/>
      <c r="G5581" s="139"/>
    </row>
    <row r="5582" spans="6:7">
      <c r="F5582" s="139"/>
      <c r="G5582" s="139"/>
    </row>
    <row r="5583" spans="6:7">
      <c r="F5583" s="139"/>
      <c r="G5583" s="139"/>
    </row>
    <row r="5584" spans="6:7">
      <c r="F5584" s="139"/>
      <c r="G5584" s="139"/>
    </row>
    <row r="5585" spans="6:7">
      <c r="F5585" s="139"/>
      <c r="G5585" s="139"/>
    </row>
    <row r="5586" spans="6:7">
      <c r="F5586" s="139"/>
      <c r="G5586" s="139"/>
    </row>
    <row r="5587" spans="6:7">
      <c r="F5587" s="139"/>
      <c r="G5587" s="139"/>
    </row>
    <row r="5588" spans="6:7">
      <c r="F5588" s="139"/>
      <c r="G5588" s="139"/>
    </row>
    <row r="5589" spans="6:7">
      <c r="F5589" s="139"/>
      <c r="G5589" s="139"/>
    </row>
    <row r="5590" spans="6:7">
      <c r="F5590" s="139"/>
      <c r="G5590" s="139"/>
    </row>
    <row r="5591" spans="6:7">
      <c r="F5591" s="139"/>
      <c r="G5591" s="139"/>
    </row>
    <row r="5592" spans="6:7">
      <c r="F5592" s="139"/>
      <c r="G5592" s="139"/>
    </row>
    <row r="5593" spans="6:7">
      <c r="F5593" s="139"/>
      <c r="G5593" s="139"/>
    </row>
    <row r="5594" spans="6:7">
      <c r="F5594" s="139"/>
      <c r="G5594" s="139"/>
    </row>
    <row r="5595" spans="6:7">
      <c r="F5595" s="139"/>
      <c r="G5595" s="139"/>
    </row>
    <row r="5596" spans="6:7">
      <c r="F5596" s="139"/>
      <c r="G5596" s="139"/>
    </row>
    <row r="5597" spans="6:7">
      <c r="F5597" s="139"/>
      <c r="G5597" s="139"/>
    </row>
    <row r="5598" spans="6:7">
      <c r="F5598" s="139"/>
      <c r="G5598" s="139"/>
    </row>
    <row r="5599" spans="6:7">
      <c r="F5599" s="139"/>
      <c r="G5599" s="139"/>
    </row>
    <row r="5600" spans="6:7">
      <c r="F5600" s="139"/>
      <c r="G5600" s="139"/>
    </row>
    <row r="5601" spans="6:7">
      <c r="F5601" s="139"/>
      <c r="G5601" s="139"/>
    </row>
    <row r="5602" spans="6:7">
      <c r="F5602" s="139"/>
      <c r="G5602" s="139"/>
    </row>
    <row r="5603" spans="6:7">
      <c r="F5603" s="139"/>
      <c r="G5603" s="139"/>
    </row>
    <row r="5604" spans="6:7">
      <c r="F5604" s="139"/>
      <c r="G5604" s="139"/>
    </row>
    <row r="5605" spans="6:7">
      <c r="F5605" s="139"/>
      <c r="G5605" s="139"/>
    </row>
    <row r="5606" spans="6:7">
      <c r="F5606" s="139"/>
      <c r="G5606" s="139"/>
    </row>
    <row r="5607" spans="6:7">
      <c r="F5607" s="139"/>
      <c r="G5607" s="139"/>
    </row>
    <row r="5608" spans="6:7">
      <c r="F5608" s="139"/>
      <c r="G5608" s="139"/>
    </row>
    <row r="5609" spans="6:7">
      <c r="F5609" s="139"/>
      <c r="G5609" s="139"/>
    </row>
    <row r="5610" spans="6:7">
      <c r="F5610" s="139"/>
      <c r="G5610" s="139"/>
    </row>
    <row r="5611" spans="6:7">
      <c r="F5611" s="139"/>
      <c r="G5611" s="139"/>
    </row>
    <row r="5612" spans="6:7">
      <c r="F5612" s="139"/>
      <c r="G5612" s="139"/>
    </row>
    <row r="5613" spans="6:7">
      <c r="F5613" s="139"/>
      <c r="G5613" s="139"/>
    </row>
    <row r="5614" spans="6:7">
      <c r="F5614" s="139"/>
      <c r="G5614" s="139"/>
    </row>
    <row r="5615" spans="6:7">
      <c r="F5615" s="139"/>
      <c r="G5615" s="139"/>
    </row>
    <row r="5616" spans="6:7">
      <c r="F5616" s="139"/>
      <c r="G5616" s="139"/>
    </row>
    <row r="5617" spans="6:7">
      <c r="F5617" s="139"/>
      <c r="G5617" s="139"/>
    </row>
    <row r="5618" spans="6:7">
      <c r="F5618" s="139"/>
      <c r="G5618" s="139"/>
    </row>
    <row r="5619" spans="6:7">
      <c r="F5619" s="139"/>
      <c r="G5619" s="139"/>
    </row>
    <row r="5620" spans="6:7">
      <c r="F5620" s="139"/>
      <c r="G5620" s="139"/>
    </row>
    <row r="5621" spans="6:7">
      <c r="F5621" s="139"/>
      <c r="G5621" s="139"/>
    </row>
    <row r="5622" spans="6:7">
      <c r="F5622" s="139"/>
      <c r="G5622" s="139"/>
    </row>
    <row r="5623" spans="6:7">
      <c r="F5623" s="139"/>
      <c r="G5623" s="139"/>
    </row>
    <row r="5624" spans="6:7">
      <c r="F5624" s="139"/>
      <c r="G5624" s="139"/>
    </row>
    <row r="5625" spans="6:7">
      <c r="F5625" s="139"/>
      <c r="G5625" s="139"/>
    </row>
    <row r="5626" spans="6:7">
      <c r="F5626" s="139"/>
      <c r="G5626" s="139"/>
    </row>
    <row r="5627" spans="6:7">
      <c r="F5627" s="139"/>
      <c r="G5627" s="139"/>
    </row>
    <row r="5628" spans="6:7">
      <c r="F5628" s="139"/>
      <c r="G5628" s="139"/>
    </row>
    <row r="5629" spans="6:7">
      <c r="F5629" s="139"/>
      <c r="G5629" s="139"/>
    </row>
    <row r="5630" spans="6:7">
      <c r="F5630" s="139"/>
      <c r="G5630" s="139"/>
    </row>
    <row r="5631" spans="6:7">
      <c r="F5631" s="139"/>
      <c r="G5631" s="139"/>
    </row>
    <row r="5632" spans="6:7">
      <c r="F5632" s="139"/>
      <c r="G5632" s="139"/>
    </row>
    <row r="5633" spans="6:7">
      <c r="F5633" s="139"/>
      <c r="G5633" s="139"/>
    </row>
    <row r="5634" spans="6:7">
      <c r="F5634" s="139"/>
      <c r="G5634" s="139"/>
    </row>
    <row r="5635" spans="6:7">
      <c r="F5635" s="139"/>
      <c r="G5635" s="139"/>
    </row>
    <row r="5636" spans="6:7">
      <c r="F5636" s="139"/>
      <c r="G5636" s="139"/>
    </row>
    <row r="5637" spans="6:7">
      <c r="F5637" s="139"/>
      <c r="G5637" s="139"/>
    </row>
    <row r="5638" spans="6:7">
      <c r="F5638" s="139"/>
      <c r="G5638" s="139"/>
    </row>
    <row r="5639" spans="6:7">
      <c r="F5639" s="139"/>
      <c r="G5639" s="139"/>
    </row>
    <row r="5640" spans="6:7">
      <c r="F5640" s="139"/>
      <c r="G5640" s="139"/>
    </row>
    <row r="5641" spans="6:7">
      <c r="F5641" s="139"/>
      <c r="G5641" s="139"/>
    </row>
    <row r="5642" spans="6:7">
      <c r="F5642" s="139"/>
      <c r="G5642" s="139"/>
    </row>
    <row r="5643" spans="6:7">
      <c r="F5643" s="139"/>
      <c r="G5643" s="139"/>
    </row>
    <row r="5644" spans="6:7">
      <c r="F5644" s="139"/>
      <c r="G5644" s="139"/>
    </row>
    <row r="5645" spans="6:7">
      <c r="F5645" s="139"/>
      <c r="G5645" s="139"/>
    </row>
    <row r="5646" spans="6:7">
      <c r="F5646" s="139"/>
      <c r="G5646" s="139"/>
    </row>
    <row r="5647" spans="6:7">
      <c r="F5647" s="139"/>
      <c r="G5647" s="139"/>
    </row>
    <row r="5648" spans="6:7">
      <c r="F5648" s="139"/>
      <c r="G5648" s="139"/>
    </row>
    <row r="5649" spans="6:7">
      <c r="F5649" s="139"/>
      <c r="G5649" s="139"/>
    </row>
    <row r="5650" spans="6:7">
      <c r="F5650" s="139"/>
      <c r="G5650" s="139"/>
    </row>
    <row r="5651" spans="6:7">
      <c r="F5651" s="139"/>
      <c r="G5651" s="139"/>
    </row>
    <row r="5652" spans="6:7">
      <c r="F5652" s="139"/>
      <c r="G5652" s="139"/>
    </row>
    <row r="5653" spans="6:7">
      <c r="F5653" s="139"/>
      <c r="G5653" s="139"/>
    </row>
    <row r="5654" spans="6:7">
      <c r="F5654" s="139"/>
      <c r="G5654" s="139"/>
    </row>
    <row r="5655" spans="6:7">
      <c r="F5655" s="139"/>
      <c r="G5655" s="139"/>
    </row>
    <row r="5656" spans="6:7">
      <c r="F5656" s="139"/>
      <c r="G5656" s="139"/>
    </row>
    <row r="5657" spans="6:7">
      <c r="F5657" s="139"/>
      <c r="G5657" s="139"/>
    </row>
    <row r="5658" spans="6:7">
      <c r="F5658" s="139"/>
      <c r="G5658" s="139"/>
    </row>
    <row r="5659" spans="6:7">
      <c r="F5659" s="139"/>
      <c r="G5659" s="139"/>
    </row>
    <row r="5660" spans="6:7">
      <c r="F5660" s="139"/>
      <c r="G5660" s="139"/>
    </row>
    <row r="5661" spans="6:7">
      <c r="F5661" s="139"/>
      <c r="G5661" s="139"/>
    </row>
    <row r="5662" spans="6:7">
      <c r="F5662" s="139"/>
      <c r="G5662" s="139"/>
    </row>
    <row r="5663" spans="6:7">
      <c r="F5663" s="139"/>
      <c r="G5663" s="139"/>
    </row>
    <row r="5664" spans="6:7">
      <c r="F5664" s="139"/>
      <c r="G5664" s="139"/>
    </row>
    <row r="5665" spans="6:7">
      <c r="F5665" s="139"/>
      <c r="G5665" s="139"/>
    </row>
    <row r="5666" spans="6:7">
      <c r="F5666" s="139"/>
      <c r="G5666" s="139"/>
    </row>
    <row r="5667" spans="6:7">
      <c r="F5667" s="139"/>
      <c r="G5667" s="139"/>
    </row>
    <row r="5668" spans="6:7">
      <c r="F5668" s="139"/>
      <c r="G5668" s="139"/>
    </row>
    <row r="5669" spans="6:7">
      <c r="F5669" s="139"/>
      <c r="G5669" s="139"/>
    </row>
    <row r="5670" spans="6:7">
      <c r="F5670" s="139"/>
      <c r="G5670" s="139"/>
    </row>
    <row r="5671" spans="6:7">
      <c r="F5671" s="139"/>
      <c r="G5671" s="139"/>
    </row>
    <row r="5672" spans="6:7">
      <c r="F5672" s="139"/>
      <c r="G5672" s="139"/>
    </row>
    <row r="5673" spans="6:7">
      <c r="F5673" s="139"/>
      <c r="G5673" s="139"/>
    </row>
    <row r="5674" spans="6:7">
      <c r="F5674" s="139"/>
      <c r="G5674" s="139"/>
    </row>
    <row r="5675" spans="6:7">
      <c r="F5675" s="139"/>
      <c r="G5675" s="139"/>
    </row>
    <row r="5676" spans="6:7">
      <c r="F5676" s="139"/>
      <c r="G5676" s="139"/>
    </row>
    <row r="5677" spans="6:7">
      <c r="F5677" s="139"/>
      <c r="G5677" s="139"/>
    </row>
    <row r="5678" spans="6:7">
      <c r="F5678" s="139"/>
      <c r="G5678" s="139"/>
    </row>
    <row r="5679" spans="6:7">
      <c r="F5679" s="139"/>
      <c r="G5679" s="139"/>
    </row>
    <row r="5680" spans="6:7">
      <c r="F5680" s="139"/>
      <c r="G5680" s="139"/>
    </row>
    <row r="5681" spans="6:7">
      <c r="F5681" s="139"/>
      <c r="G5681" s="139"/>
    </row>
    <row r="5682" spans="6:7">
      <c r="F5682" s="139"/>
      <c r="G5682" s="139"/>
    </row>
    <row r="5683" spans="6:7">
      <c r="F5683" s="139"/>
      <c r="G5683" s="139"/>
    </row>
    <row r="5684" spans="6:7">
      <c r="F5684" s="139"/>
      <c r="G5684" s="139"/>
    </row>
    <row r="5685" spans="6:7">
      <c r="F5685" s="139"/>
      <c r="G5685" s="139"/>
    </row>
    <row r="5686" spans="6:7">
      <c r="F5686" s="139"/>
      <c r="G5686" s="139"/>
    </row>
    <row r="5687" spans="6:7">
      <c r="F5687" s="139"/>
      <c r="G5687" s="139"/>
    </row>
    <row r="5688" spans="6:7">
      <c r="F5688" s="139"/>
      <c r="G5688" s="139"/>
    </row>
    <row r="5689" spans="6:7">
      <c r="F5689" s="139"/>
      <c r="G5689" s="139"/>
    </row>
    <row r="5690" spans="6:7">
      <c r="F5690" s="139"/>
      <c r="G5690" s="139"/>
    </row>
    <row r="5691" spans="6:7">
      <c r="F5691" s="139"/>
      <c r="G5691" s="139"/>
    </row>
    <row r="5692" spans="6:7">
      <c r="F5692" s="139"/>
      <c r="G5692" s="139"/>
    </row>
    <row r="5693" spans="6:7">
      <c r="F5693" s="139"/>
      <c r="G5693" s="139"/>
    </row>
    <row r="5694" spans="6:7">
      <c r="F5694" s="139"/>
      <c r="G5694" s="139"/>
    </row>
    <row r="5695" spans="6:7">
      <c r="F5695" s="139"/>
      <c r="G5695" s="139"/>
    </row>
    <row r="5696" spans="6:7">
      <c r="F5696" s="139"/>
      <c r="G5696" s="139"/>
    </row>
    <row r="5697" spans="6:7">
      <c r="F5697" s="139"/>
      <c r="G5697" s="139"/>
    </row>
    <row r="5698" spans="6:7">
      <c r="F5698" s="139"/>
      <c r="G5698" s="139"/>
    </row>
    <row r="5699" spans="6:7">
      <c r="F5699" s="139"/>
      <c r="G5699" s="139"/>
    </row>
    <row r="5700" spans="6:7">
      <c r="F5700" s="139"/>
      <c r="G5700" s="139"/>
    </row>
    <row r="5701" spans="6:7">
      <c r="F5701" s="139"/>
      <c r="G5701" s="139"/>
    </row>
    <row r="5702" spans="6:7">
      <c r="F5702" s="139"/>
      <c r="G5702" s="139"/>
    </row>
    <row r="5703" spans="6:7">
      <c r="F5703" s="139"/>
      <c r="G5703" s="139"/>
    </row>
    <row r="5704" spans="6:7">
      <c r="F5704" s="139"/>
      <c r="G5704" s="139"/>
    </row>
    <row r="5705" spans="6:7">
      <c r="F5705" s="139"/>
      <c r="G5705" s="139"/>
    </row>
    <row r="5706" spans="6:7">
      <c r="F5706" s="139"/>
      <c r="G5706" s="139"/>
    </row>
    <row r="5707" spans="6:7">
      <c r="F5707" s="139"/>
      <c r="G5707" s="139"/>
    </row>
    <row r="5708" spans="6:7">
      <c r="F5708" s="139"/>
      <c r="G5708" s="139"/>
    </row>
    <row r="5709" spans="6:7">
      <c r="F5709" s="139"/>
      <c r="G5709" s="139"/>
    </row>
    <row r="5710" spans="6:7">
      <c r="F5710" s="139"/>
      <c r="G5710" s="139"/>
    </row>
    <row r="5711" spans="6:7">
      <c r="F5711" s="139"/>
      <c r="G5711" s="139"/>
    </row>
    <row r="5712" spans="6:7">
      <c r="F5712" s="139"/>
      <c r="G5712" s="139"/>
    </row>
    <row r="5713" spans="6:7">
      <c r="F5713" s="139"/>
      <c r="G5713" s="139"/>
    </row>
    <row r="5714" spans="6:7">
      <c r="F5714" s="139"/>
      <c r="G5714" s="139"/>
    </row>
    <row r="5715" spans="6:7">
      <c r="F5715" s="139"/>
      <c r="G5715" s="139"/>
    </row>
    <row r="5716" spans="6:7">
      <c r="F5716" s="139"/>
      <c r="G5716" s="139"/>
    </row>
    <row r="5717" spans="6:7">
      <c r="F5717" s="139"/>
      <c r="G5717" s="139"/>
    </row>
    <row r="5718" spans="6:7">
      <c r="F5718" s="139"/>
      <c r="G5718" s="139"/>
    </row>
    <row r="5719" spans="6:7">
      <c r="F5719" s="139"/>
      <c r="G5719" s="139"/>
    </row>
    <row r="5720" spans="6:7">
      <c r="F5720" s="139"/>
      <c r="G5720" s="139"/>
    </row>
    <row r="5721" spans="6:7">
      <c r="F5721" s="139"/>
      <c r="G5721" s="139"/>
    </row>
    <row r="5722" spans="6:7">
      <c r="F5722" s="139"/>
      <c r="G5722" s="139"/>
    </row>
    <row r="5723" spans="6:7">
      <c r="F5723" s="139"/>
      <c r="G5723" s="139"/>
    </row>
    <row r="5724" spans="6:7">
      <c r="F5724" s="139"/>
      <c r="G5724" s="139"/>
    </row>
    <row r="5725" spans="6:7">
      <c r="F5725" s="139"/>
      <c r="G5725" s="139"/>
    </row>
    <row r="5726" spans="6:7">
      <c r="F5726" s="139"/>
      <c r="G5726" s="139"/>
    </row>
    <row r="5727" spans="6:7">
      <c r="F5727" s="139"/>
      <c r="G5727" s="139"/>
    </row>
    <row r="5728" spans="6:7">
      <c r="F5728" s="139"/>
      <c r="G5728" s="139"/>
    </row>
    <row r="5729" spans="6:7">
      <c r="F5729" s="139"/>
      <c r="G5729" s="139"/>
    </row>
    <row r="5730" spans="6:7">
      <c r="F5730" s="139"/>
      <c r="G5730" s="139"/>
    </row>
    <row r="5731" spans="6:7">
      <c r="F5731" s="139"/>
      <c r="G5731" s="139"/>
    </row>
    <row r="5732" spans="6:7">
      <c r="F5732" s="139"/>
      <c r="G5732" s="139"/>
    </row>
    <row r="5733" spans="6:7">
      <c r="F5733" s="139"/>
      <c r="G5733" s="139"/>
    </row>
    <row r="5734" spans="6:7">
      <c r="F5734" s="139"/>
      <c r="G5734" s="139"/>
    </row>
    <row r="5735" spans="6:7">
      <c r="F5735" s="139"/>
      <c r="G5735" s="139"/>
    </row>
    <row r="5736" spans="6:7">
      <c r="F5736" s="139"/>
      <c r="G5736" s="139"/>
    </row>
    <row r="5737" spans="6:7">
      <c r="F5737" s="139"/>
      <c r="G5737" s="139"/>
    </row>
    <row r="5738" spans="6:7">
      <c r="F5738" s="139"/>
      <c r="G5738" s="139"/>
    </row>
    <row r="5739" spans="6:7">
      <c r="F5739" s="139"/>
      <c r="G5739" s="139"/>
    </row>
    <row r="5740" spans="6:7">
      <c r="F5740" s="139"/>
      <c r="G5740" s="139"/>
    </row>
    <row r="5741" spans="6:7">
      <c r="F5741" s="139"/>
      <c r="G5741" s="139"/>
    </row>
    <row r="5742" spans="6:7">
      <c r="F5742" s="139"/>
      <c r="G5742" s="139"/>
    </row>
    <row r="5743" spans="6:7">
      <c r="F5743" s="139"/>
      <c r="G5743" s="139"/>
    </row>
    <row r="5744" spans="6:7">
      <c r="F5744" s="139"/>
      <c r="G5744" s="139"/>
    </row>
    <row r="5745" spans="6:7">
      <c r="F5745" s="139"/>
      <c r="G5745" s="139"/>
    </row>
    <row r="5746" spans="6:7">
      <c r="F5746" s="139"/>
      <c r="G5746" s="139"/>
    </row>
    <row r="5747" spans="6:7">
      <c r="F5747" s="139"/>
      <c r="G5747" s="139"/>
    </row>
    <row r="5748" spans="6:7">
      <c r="F5748" s="139"/>
      <c r="G5748" s="139"/>
    </row>
    <row r="5749" spans="6:7">
      <c r="F5749" s="139"/>
      <c r="G5749" s="139"/>
    </row>
    <row r="5750" spans="6:7">
      <c r="F5750" s="139"/>
      <c r="G5750" s="139"/>
    </row>
    <row r="5751" spans="6:7">
      <c r="F5751" s="139"/>
      <c r="G5751" s="139"/>
    </row>
    <row r="5752" spans="6:7">
      <c r="F5752" s="139"/>
      <c r="G5752" s="139"/>
    </row>
    <row r="5753" spans="6:7">
      <c r="F5753" s="139"/>
      <c r="G5753" s="139"/>
    </row>
    <row r="5754" spans="6:7">
      <c r="F5754" s="139"/>
      <c r="G5754" s="139"/>
    </row>
    <row r="5755" spans="6:7">
      <c r="F5755" s="139"/>
      <c r="G5755" s="139"/>
    </row>
    <row r="5756" spans="6:7">
      <c r="F5756" s="139"/>
      <c r="G5756" s="139"/>
    </row>
    <row r="5757" spans="6:7">
      <c r="F5757" s="139"/>
      <c r="G5757" s="139"/>
    </row>
    <row r="5758" spans="6:7">
      <c r="F5758" s="139"/>
      <c r="G5758" s="139"/>
    </row>
    <row r="5759" spans="6:7">
      <c r="F5759" s="139"/>
      <c r="G5759" s="139"/>
    </row>
    <row r="5760" spans="6:7">
      <c r="F5760" s="139"/>
      <c r="G5760" s="139"/>
    </row>
    <row r="5761" spans="6:7">
      <c r="F5761" s="139"/>
      <c r="G5761" s="139"/>
    </row>
    <row r="5762" spans="6:7">
      <c r="F5762" s="139"/>
      <c r="G5762" s="139"/>
    </row>
    <row r="5763" spans="6:7">
      <c r="F5763" s="139"/>
      <c r="G5763" s="139"/>
    </row>
    <row r="5764" spans="6:7">
      <c r="F5764" s="139"/>
      <c r="G5764" s="139"/>
    </row>
    <row r="5765" spans="6:7">
      <c r="F5765" s="139"/>
      <c r="G5765" s="139"/>
    </row>
    <row r="5766" spans="6:7">
      <c r="F5766" s="139"/>
      <c r="G5766" s="139"/>
    </row>
    <row r="5767" spans="6:7">
      <c r="F5767" s="139"/>
      <c r="G5767" s="139"/>
    </row>
    <row r="5768" spans="6:7">
      <c r="F5768" s="139"/>
      <c r="G5768" s="139"/>
    </row>
    <row r="5769" spans="6:7">
      <c r="F5769" s="139"/>
      <c r="G5769" s="139"/>
    </row>
    <row r="5770" spans="6:7">
      <c r="F5770" s="139"/>
      <c r="G5770" s="139"/>
    </row>
    <row r="5771" spans="6:7">
      <c r="F5771" s="139"/>
      <c r="G5771" s="139"/>
    </row>
    <row r="5772" spans="6:7">
      <c r="F5772" s="139"/>
      <c r="G5772" s="139"/>
    </row>
    <row r="5773" spans="6:7">
      <c r="F5773" s="139"/>
      <c r="G5773" s="139"/>
    </row>
    <row r="5774" spans="6:7">
      <c r="F5774" s="139"/>
      <c r="G5774" s="139"/>
    </row>
    <row r="5775" spans="6:7">
      <c r="F5775" s="139"/>
      <c r="G5775" s="139"/>
    </row>
    <row r="5776" spans="6:7">
      <c r="F5776" s="139"/>
      <c r="G5776" s="139"/>
    </row>
    <row r="5777" spans="6:7">
      <c r="F5777" s="139"/>
      <c r="G5777" s="139"/>
    </row>
    <row r="5778" spans="6:7">
      <c r="F5778" s="139"/>
      <c r="G5778" s="139"/>
    </row>
    <row r="5779" spans="6:7">
      <c r="F5779" s="139"/>
      <c r="G5779" s="139"/>
    </row>
    <row r="5780" spans="6:7">
      <c r="F5780" s="139"/>
      <c r="G5780" s="139"/>
    </row>
    <row r="5781" spans="6:7">
      <c r="F5781" s="139"/>
      <c r="G5781" s="139"/>
    </row>
    <row r="5782" spans="6:7">
      <c r="F5782" s="139"/>
      <c r="G5782" s="139"/>
    </row>
    <row r="5783" spans="6:7">
      <c r="F5783" s="139"/>
      <c r="G5783" s="139"/>
    </row>
    <row r="5784" spans="6:7">
      <c r="F5784" s="139"/>
      <c r="G5784" s="139"/>
    </row>
    <row r="5785" spans="6:7">
      <c r="F5785" s="139"/>
      <c r="G5785" s="139"/>
    </row>
    <row r="5786" spans="6:7">
      <c r="F5786" s="139"/>
      <c r="G5786" s="139"/>
    </row>
    <row r="5787" spans="6:7">
      <c r="F5787" s="139"/>
      <c r="G5787" s="139"/>
    </row>
    <row r="5788" spans="6:7">
      <c r="F5788" s="139"/>
      <c r="G5788" s="139"/>
    </row>
    <row r="5789" spans="6:7">
      <c r="F5789" s="139"/>
      <c r="G5789" s="139"/>
    </row>
    <row r="5790" spans="6:7">
      <c r="F5790" s="139"/>
      <c r="G5790" s="139"/>
    </row>
    <row r="5791" spans="6:7">
      <c r="F5791" s="139"/>
      <c r="G5791" s="139"/>
    </row>
    <row r="5792" spans="6:7">
      <c r="F5792" s="139"/>
      <c r="G5792" s="139"/>
    </row>
    <row r="5793" spans="6:7">
      <c r="F5793" s="139"/>
      <c r="G5793" s="139"/>
    </row>
    <row r="5794" spans="6:7">
      <c r="F5794" s="139"/>
      <c r="G5794" s="139"/>
    </row>
    <row r="5795" spans="6:7">
      <c r="F5795" s="139"/>
      <c r="G5795" s="139"/>
    </row>
    <row r="5796" spans="6:7">
      <c r="F5796" s="139"/>
      <c r="G5796" s="139"/>
    </row>
    <row r="5797" spans="6:7">
      <c r="F5797" s="139"/>
      <c r="G5797" s="139"/>
    </row>
    <row r="5798" spans="6:7">
      <c r="F5798" s="139"/>
      <c r="G5798" s="139"/>
    </row>
    <row r="5799" spans="6:7">
      <c r="F5799" s="139"/>
      <c r="G5799" s="139"/>
    </row>
    <row r="5800" spans="6:7">
      <c r="F5800" s="139"/>
      <c r="G5800" s="139"/>
    </row>
    <row r="5801" spans="6:7">
      <c r="F5801" s="139"/>
      <c r="G5801" s="139"/>
    </row>
    <row r="5802" spans="6:7">
      <c r="F5802" s="139"/>
      <c r="G5802" s="139"/>
    </row>
    <row r="5803" spans="6:7">
      <c r="F5803" s="139"/>
      <c r="G5803" s="139"/>
    </row>
    <row r="5804" spans="6:7">
      <c r="F5804" s="139"/>
      <c r="G5804" s="139"/>
    </row>
    <row r="5805" spans="6:7">
      <c r="F5805" s="139"/>
      <c r="G5805" s="139"/>
    </row>
    <row r="5806" spans="6:7">
      <c r="F5806" s="139"/>
      <c r="G5806" s="139"/>
    </row>
    <row r="5807" spans="6:7">
      <c r="F5807" s="139"/>
      <c r="G5807" s="139"/>
    </row>
    <row r="5808" spans="6:7">
      <c r="F5808" s="139"/>
      <c r="G5808" s="139"/>
    </row>
    <row r="5809" spans="6:7">
      <c r="F5809" s="139"/>
      <c r="G5809" s="139"/>
    </row>
    <row r="5810" spans="6:7">
      <c r="F5810" s="139"/>
      <c r="G5810" s="139"/>
    </row>
    <row r="5811" spans="6:7">
      <c r="F5811" s="139"/>
      <c r="G5811" s="139"/>
    </row>
    <row r="5812" spans="6:7">
      <c r="F5812" s="139"/>
      <c r="G5812" s="139"/>
    </row>
    <row r="5813" spans="6:7">
      <c r="F5813" s="139"/>
      <c r="G5813" s="139"/>
    </row>
    <row r="5814" spans="6:7">
      <c r="F5814" s="139"/>
      <c r="G5814" s="139"/>
    </row>
    <row r="5815" spans="6:7">
      <c r="F5815" s="139"/>
      <c r="G5815" s="139"/>
    </row>
    <row r="5816" spans="6:7">
      <c r="F5816" s="139"/>
      <c r="G5816" s="139"/>
    </row>
    <row r="5817" spans="6:7">
      <c r="F5817" s="139"/>
      <c r="G5817" s="139"/>
    </row>
    <row r="5818" spans="6:7">
      <c r="F5818" s="139"/>
      <c r="G5818" s="139"/>
    </row>
    <row r="5819" spans="6:7">
      <c r="F5819" s="139"/>
      <c r="G5819" s="139"/>
    </row>
    <row r="5820" spans="6:7">
      <c r="F5820" s="139"/>
      <c r="G5820" s="139"/>
    </row>
    <row r="5821" spans="6:7">
      <c r="F5821" s="139"/>
      <c r="G5821" s="139"/>
    </row>
    <row r="5822" spans="6:7">
      <c r="F5822" s="139"/>
      <c r="G5822" s="139"/>
    </row>
    <row r="5823" spans="6:7">
      <c r="F5823" s="139"/>
      <c r="G5823" s="139"/>
    </row>
    <row r="5824" spans="6:7">
      <c r="F5824" s="139"/>
      <c r="G5824" s="139"/>
    </row>
    <row r="5825" spans="6:7">
      <c r="F5825" s="139"/>
      <c r="G5825" s="139"/>
    </row>
    <row r="5826" spans="6:7">
      <c r="F5826" s="139"/>
      <c r="G5826" s="139"/>
    </row>
    <row r="5827" spans="6:7">
      <c r="F5827" s="139"/>
      <c r="G5827" s="139"/>
    </row>
    <row r="5828" spans="6:7">
      <c r="F5828" s="139"/>
      <c r="G5828" s="139"/>
    </row>
    <row r="5829" spans="6:7">
      <c r="F5829" s="139"/>
      <c r="G5829" s="139"/>
    </row>
    <row r="5830" spans="6:7">
      <c r="F5830" s="139"/>
      <c r="G5830" s="139"/>
    </row>
    <row r="5831" spans="6:7">
      <c r="F5831" s="139"/>
      <c r="G5831" s="139"/>
    </row>
    <row r="5832" spans="6:7">
      <c r="F5832" s="139"/>
      <c r="G5832" s="139"/>
    </row>
    <row r="5833" spans="6:7">
      <c r="F5833" s="139"/>
      <c r="G5833" s="139"/>
    </row>
    <row r="5834" spans="6:7">
      <c r="F5834" s="139"/>
      <c r="G5834" s="139"/>
    </row>
    <row r="5835" spans="6:7">
      <c r="F5835" s="139"/>
      <c r="G5835" s="139"/>
    </row>
    <row r="5836" spans="6:7">
      <c r="F5836" s="139"/>
      <c r="G5836" s="139"/>
    </row>
    <row r="5837" spans="6:7">
      <c r="F5837" s="139"/>
      <c r="G5837" s="139"/>
    </row>
    <row r="5838" spans="6:7">
      <c r="F5838" s="139"/>
      <c r="G5838" s="139"/>
    </row>
    <row r="5839" spans="6:7">
      <c r="F5839" s="139"/>
      <c r="G5839" s="139"/>
    </row>
    <row r="5840" spans="6:7">
      <c r="F5840" s="139"/>
      <c r="G5840" s="139"/>
    </row>
    <row r="5841" spans="6:7">
      <c r="F5841" s="139"/>
      <c r="G5841" s="139"/>
    </row>
    <row r="5842" spans="6:7">
      <c r="F5842" s="139"/>
      <c r="G5842" s="139"/>
    </row>
    <row r="5843" spans="6:7">
      <c r="F5843" s="139"/>
      <c r="G5843" s="139"/>
    </row>
    <row r="5844" spans="6:7">
      <c r="F5844" s="139"/>
      <c r="G5844" s="139"/>
    </row>
    <row r="5845" spans="6:7">
      <c r="F5845" s="139"/>
      <c r="G5845" s="139"/>
    </row>
    <row r="5846" spans="6:7">
      <c r="F5846" s="139"/>
      <c r="G5846" s="139"/>
    </row>
    <row r="5847" spans="6:7">
      <c r="F5847" s="139"/>
      <c r="G5847" s="139"/>
    </row>
    <row r="5848" spans="6:7">
      <c r="F5848" s="139"/>
      <c r="G5848" s="139"/>
    </row>
    <row r="5849" spans="6:7">
      <c r="F5849" s="139"/>
      <c r="G5849" s="139"/>
    </row>
    <row r="5850" spans="6:7">
      <c r="F5850" s="139"/>
      <c r="G5850" s="139"/>
    </row>
    <row r="5851" spans="6:7">
      <c r="F5851" s="139"/>
      <c r="G5851" s="139"/>
    </row>
    <row r="5852" spans="6:7">
      <c r="F5852" s="139"/>
      <c r="G5852" s="139"/>
    </row>
    <row r="5853" spans="6:7">
      <c r="F5853" s="139"/>
      <c r="G5853" s="139"/>
    </row>
    <row r="5854" spans="6:7">
      <c r="F5854" s="139"/>
      <c r="G5854" s="139"/>
    </row>
    <row r="5855" spans="6:7">
      <c r="F5855" s="139"/>
      <c r="G5855" s="139"/>
    </row>
    <row r="5856" spans="6:7">
      <c r="F5856" s="139"/>
      <c r="G5856" s="139"/>
    </row>
    <row r="5857" spans="6:7">
      <c r="F5857" s="139"/>
      <c r="G5857" s="139"/>
    </row>
    <row r="5858" spans="6:7">
      <c r="F5858" s="139"/>
      <c r="G5858" s="139"/>
    </row>
    <row r="5859" spans="6:7">
      <c r="F5859" s="139"/>
      <c r="G5859" s="139"/>
    </row>
    <row r="5860" spans="6:7">
      <c r="F5860" s="139"/>
      <c r="G5860" s="139"/>
    </row>
    <row r="5861" spans="6:7">
      <c r="F5861" s="139"/>
      <c r="G5861" s="139"/>
    </row>
    <row r="5862" spans="6:7">
      <c r="F5862" s="139"/>
      <c r="G5862" s="139"/>
    </row>
    <row r="5863" spans="6:7">
      <c r="F5863" s="139"/>
      <c r="G5863" s="139"/>
    </row>
    <row r="5864" spans="6:7">
      <c r="F5864" s="139"/>
      <c r="G5864" s="139"/>
    </row>
    <row r="5865" spans="6:7">
      <c r="F5865" s="139"/>
      <c r="G5865" s="139"/>
    </row>
    <row r="5866" spans="6:7">
      <c r="F5866" s="139"/>
      <c r="G5866" s="139"/>
    </row>
    <row r="5867" spans="6:7">
      <c r="F5867" s="139"/>
      <c r="G5867" s="139"/>
    </row>
    <row r="5868" spans="6:7">
      <c r="F5868" s="139"/>
      <c r="G5868" s="139"/>
    </row>
    <row r="5869" spans="6:7">
      <c r="F5869" s="139"/>
      <c r="G5869" s="139"/>
    </row>
    <row r="5870" spans="6:7">
      <c r="F5870" s="139"/>
      <c r="G5870" s="139"/>
    </row>
    <row r="5871" spans="6:7">
      <c r="F5871" s="139"/>
      <c r="G5871" s="139"/>
    </row>
    <row r="5872" spans="6:7">
      <c r="F5872" s="139"/>
      <c r="G5872" s="139"/>
    </row>
    <row r="5873" spans="6:7">
      <c r="F5873" s="139"/>
      <c r="G5873" s="139"/>
    </row>
    <row r="5874" spans="6:7">
      <c r="F5874" s="139"/>
      <c r="G5874" s="139"/>
    </row>
    <row r="5875" spans="6:7">
      <c r="F5875" s="139"/>
      <c r="G5875" s="139"/>
    </row>
    <row r="5876" spans="6:7">
      <c r="F5876" s="139"/>
      <c r="G5876" s="139"/>
    </row>
    <row r="5877" spans="6:7">
      <c r="F5877" s="139"/>
      <c r="G5877" s="139"/>
    </row>
    <row r="5878" spans="6:7">
      <c r="F5878" s="139"/>
      <c r="G5878" s="139"/>
    </row>
    <row r="5879" spans="6:7">
      <c r="F5879" s="139"/>
      <c r="G5879" s="139"/>
    </row>
    <row r="5880" spans="6:7">
      <c r="F5880" s="139"/>
      <c r="G5880" s="139"/>
    </row>
    <row r="5881" spans="6:7">
      <c r="F5881" s="139"/>
      <c r="G5881" s="139"/>
    </row>
    <row r="5882" spans="6:7">
      <c r="F5882" s="139"/>
      <c r="G5882" s="139"/>
    </row>
    <row r="5883" spans="6:7">
      <c r="F5883" s="139"/>
      <c r="G5883" s="139"/>
    </row>
    <row r="5884" spans="6:7">
      <c r="F5884" s="139"/>
      <c r="G5884" s="139"/>
    </row>
    <row r="5885" spans="6:7">
      <c r="F5885" s="139"/>
      <c r="G5885" s="139"/>
    </row>
    <row r="5886" spans="6:7">
      <c r="F5886" s="139"/>
      <c r="G5886" s="139"/>
    </row>
    <row r="5887" spans="6:7">
      <c r="F5887" s="139"/>
      <c r="G5887" s="139"/>
    </row>
    <row r="5888" spans="6:7">
      <c r="F5888" s="139"/>
      <c r="G5888" s="139"/>
    </row>
    <row r="5889" spans="6:7">
      <c r="F5889" s="139"/>
      <c r="G5889" s="139"/>
    </row>
    <row r="5890" spans="6:7">
      <c r="F5890" s="139"/>
      <c r="G5890" s="139"/>
    </row>
    <row r="5891" spans="6:7">
      <c r="F5891" s="139"/>
      <c r="G5891" s="139"/>
    </row>
    <row r="5892" spans="6:7">
      <c r="F5892" s="139"/>
      <c r="G5892" s="139"/>
    </row>
    <row r="5893" spans="6:7">
      <c r="F5893" s="139"/>
      <c r="G5893" s="139"/>
    </row>
    <row r="5894" spans="6:7">
      <c r="F5894" s="139"/>
      <c r="G5894" s="139"/>
    </row>
    <row r="5895" spans="6:7">
      <c r="F5895" s="139"/>
      <c r="G5895" s="139"/>
    </row>
    <row r="5896" spans="6:7">
      <c r="F5896" s="139"/>
      <c r="G5896" s="139"/>
    </row>
    <row r="5897" spans="6:7">
      <c r="F5897" s="139"/>
      <c r="G5897" s="139"/>
    </row>
    <row r="5898" spans="6:7">
      <c r="F5898" s="139"/>
      <c r="G5898" s="139"/>
    </row>
    <row r="5899" spans="6:7">
      <c r="F5899" s="139"/>
      <c r="G5899" s="139"/>
    </row>
    <row r="5900" spans="6:7">
      <c r="F5900" s="139"/>
      <c r="G5900" s="139"/>
    </row>
    <row r="5901" spans="6:7">
      <c r="F5901" s="139"/>
      <c r="G5901" s="139"/>
    </row>
    <row r="5902" spans="6:7">
      <c r="F5902" s="139"/>
      <c r="G5902" s="139"/>
    </row>
    <row r="5903" spans="6:7">
      <c r="F5903" s="139"/>
      <c r="G5903" s="139"/>
    </row>
    <row r="5904" spans="6:7">
      <c r="F5904" s="139"/>
      <c r="G5904" s="139"/>
    </row>
    <row r="5905" spans="6:7">
      <c r="F5905" s="139"/>
      <c r="G5905" s="139"/>
    </row>
    <row r="5906" spans="6:7">
      <c r="F5906" s="139"/>
      <c r="G5906" s="139"/>
    </row>
    <row r="5907" spans="6:7">
      <c r="F5907" s="139"/>
      <c r="G5907" s="139"/>
    </row>
    <row r="5908" spans="6:7">
      <c r="F5908" s="139"/>
      <c r="G5908" s="139"/>
    </row>
    <row r="5909" spans="6:7">
      <c r="F5909" s="139"/>
      <c r="G5909" s="139"/>
    </row>
    <row r="5910" spans="6:7">
      <c r="F5910" s="139"/>
      <c r="G5910" s="139"/>
    </row>
    <row r="5911" spans="6:7">
      <c r="F5911" s="139"/>
      <c r="G5911" s="139"/>
    </row>
    <row r="5912" spans="6:7">
      <c r="F5912" s="139"/>
      <c r="G5912" s="139"/>
    </row>
    <row r="5913" spans="6:7">
      <c r="F5913" s="139"/>
      <c r="G5913" s="139"/>
    </row>
    <row r="5914" spans="6:7">
      <c r="F5914" s="139"/>
      <c r="G5914" s="139"/>
    </row>
    <row r="5915" spans="6:7">
      <c r="F5915" s="139"/>
      <c r="G5915" s="139"/>
    </row>
    <row r="5916" spans="6:7">
      <c r="F5916" s="139"/>
      <c r="G5916" s="139"/>
    </row>
    <row r="5917" spans="6:7">
      <c r="F5917" s="139"/>
      <c r="G5917" s="139"/>
    </row>
    <row r="5918" spans="6:7">
      <c r="F5918" s="139"/>
      <c r="G5918" s="139"/>
    </row>
    <row r="5919" spans="6:7">
      <c r="F5919" s="139"/>
      <c r="G5919" s="139"/>
    </row>
    <row r="5920" spans="6:7">
      <c r="F5920" s="139"/>
      <c r="G5920" s="139"/>
    </row>
    <row r="5921" spans="6:7">
      <c r="F5921" s="139"/>
      <c r="G5921" s="139"/>
    </row>
    <row r="5922" spans="6:7">
      <c r="F5922" s="139"/>
      <c r="G5922" s="139"/>
    </row>
    <row r="5923" spans="6:7">
      <c r="F5923" s="139"/>
      <c r="G5923" s="139"/>
    </row>
    <row r="5924" spans="6:7">
      <c r="F5924" s="139"/>
      <c r="G5924" s="139"/>
    </row>
    <row r="5925" spans="6:7">
      <c r="F5925" s="139"/>
      <c r="G5925" s="139"/>
    </row>
    <row r="5926" spans="6:7">
      <c r="F5926" s="139"/>
      <c r="G5926" s="139"/>
    </row>
    <row r="5927" spans="6:7">
      <c r="F5927" s="139"/>
      <c r="G5927" s="139"/>
    </row>
    <row r="5928" spans="6:7">
      <c r="F5928" s="139"/>
      <c r="G5928" s="139"/>
    </row>
    <row r="5929" spans="6:7">
      <c r="F5929" s="139"/>
      <c r="G5929" s="139"/>
    </row>
    <row r="5930" spans="6:7">
      <c r="F5930" s="139"/>
      <c r="G5930" s="139"/>
    </row>
    <row r="5931" spans="6:7">
      <c r="F5931" s="139"/>
      <c r="G5931" s="139"/>
    </row>
    <row r="5932" spans="6:7">
      <c r="F5932" s="139"/>
      <c r="G5932" s="139"/>
    </row>
    <row r="5933" spans="6:7">
      <c r="F5933" s="139"/>
      <c r="G5933" s="139"/>
    </row>
    <row r="5934" spans="6:7">
      <c r="F5934" s="139"/>
      <c r="G5934" s="139"/>
    </row>
    <row r="5935" spans="6:7">
      <c r="F5935" s="139"/>
      <c r="G5935" s="139"/>
    </row>
    <row r="5936" spans="6:7">
      <c r="F5936" s="139"/>
      <c r="G5936" s="139"/>
    </row>
    <row r="5937" spans="6:7">
      <c r="F5937" s="139"/>
      <c r="G5937" s="139"/>
    </row>
    <row r="5938" spans="6:7">
      <c r="F5938" s="139"/>
      <c r="G5938" s="139"/>
    </row>
    <row r="5939" spans="6:7">
      <c r="F5939" s="139"/>
      <c r="G5939" s="139"/>
    </row>
    <row r="5940" spans="6:7">
      <c r="F5940" s="139"/>
      <c r="G5940" s="139"/>
    </row>
    <row r="5941" spans="6:7">
      <c r="F5941" s="139"/>
      <c r="G5941" s="139"/>
    </row>
    <row r="5942" spans="6:7">
      <c r="F5942" s="139"/>
      <c r="G5942" s="139"/>
    </row>
    <row r="5943" spans="6:7">
      <c r="F5943" s="139"/>
      <c r="G5943" s="139"/>
    </row>
    <row r="5944" spans="6:7">
      <c r="F5944" s="139"/>
      <c r="G5944" s="139"/>
    </row>
    <row r="5945" spans="6:7">
      <c r="F5945" s="139"/>
      <c r="G5945" s="139"/>
    </row>
    <row r="5946" spans="6:7">
      <c r="F5946" s="139"/>
      <c r="G5946" s="139"/>
    </row>
    <row r="5947" spans="6:7">
      <c r="F5947" s="139"/>
      <c r="G5947" s="139"/>
    </row>
    <row r="5948" spans="6:7">
      <c r="F5948" s="139"/>
      <c r="G5948" s="139"/>
    </row>
    <row r="5949" spans="6:7">
      <c r="F5949" s="139"/>
      <c r="G5949" s="139"/>
    </row>
    <row r="5950" spans="6:7">
      <c r="F5950" s="139"/>
      <c r="G5950" s="139"/>
    </row>
    <row r="5951" spans="6:7">
      <c r="F5951" s="139"/>
      <c r="G5951" s="139"/>
    </row>
    <row r="5952" spans="6:7">
      <c r="F5952" s="139"/>
      <c r="G5952" s="139"/>
    </row>
    <row r="5953" spans="6:7">
      <c r="F5953" s="139"/>
      <c r="G5953" s="139"/>
    </row>
    <row r="5954" spans="6:7">
      <c r="F5954" s="139"/>
      <c r="G5954" s="139"/>
    </row>
    <row r="5955" spans="6:7">
      <c r="F5955" s="139"/>
      <c r="G5955" s="139"/>
    </row>
    <row r="5956" spans="6:7">
      <c r="F5956" s="139"/>
      <c r="G5956" s="139"/>
    </row>
    <row r="5957" spans="6:7">
      <c r="F5957" s="139"/>
      <c r="G5957" s="139"/>
    </row>
    <row r="5958" spans="6:7">
      <c r="F5958" s="139"/>
      <c r="G5958" s="139"/>
    </row>
    <row r="5959" spans="6:7">
      <c r="F5959" s="139"/>
      <c r="G5959" s="139"/>
    </row>
    <row r="5960" spans="6:7">
      <c r="F5960" s="139"/>
      <c r="G5960" s="139"/>
    </row>
    <row r="5961" spans="6:7">
      <c r="F5961" s="139"/>
      <c r="G5961" s="139"/>
    </row>
    <row r="5962" spans="6:7">
      <c r="F5962" s="139"/>
      <c r="G5962" s="139"/>
    </row>
    <row r="5963" spans="6:7">
      <c r="F5963" s="139"/>
      <c r="G5963" s="139"/>
    </row>
    <row r="5964" spans="6:7">
      <c r="F5964" s="139"/>
      <c r="G5964" s="139"/>
    </row>
    <row r="5965" spans="6:7">
      <c r="F5965" s="139"/>
      <c r="G5965" s="139"/>
    </row>
    <row r="5966" spans="6:7">
      <c r="F5966" s="139"/>
      <c r="G5966" s="139"/>
    </row>
    <row r="5967" spans="6:7">
      <c r="F5967" s="139"/>
      <c r="G5967" s="139"/>
    </row>
    <row r="5968" spans="6:7">
      <c r="F5968" s="139"/>
      <c r="G5968" s="139"/>
    </row>
    <row r="5969" spans="6:7">
      <c r="F5969" s="139"/>
      <c r="G5969" s="139"/>
    </row>
    <row r="5970" spans="6:7">
      <c r="F5970" s="139"/>
      <c r="G5970" s="139"/>
    </row>
    <row r="5971" spans="6:7">
      <c r="F5971" s="139"/>
      <c r="G5971" s="139"/>
    </row>
    <row r="5972" spans="6:7">
      <c r="F5972" s="139"/>
      <c r="G5972" s="139"/>
    </row>
    <row r="5973" spans="6:7">
      <c r="F5973" s="139"/>
      <c r="G5973" s="139"/>
    </row>
    <row r="5974" spans="6:7">
      <c r="F5974" s="139"/>
      <c r="G5974" s="139"/>
    </row>
    <row r="5975" spans="6:7">
      <c r="F5975" s="139"/>
      <c r="G5975" s="139"/>
    </row>
    <row r="5976" spans="6:7">
      <c r="F5976" s="139"/>
      <c r="G5976" s="139"/>
    </row>
    <row r="5977" spans="6:7">
      <c r="F5977" s="139"/>
      <c r="G5977" s="139"/>
    </row>
    <row r="5978" spans="6:7">
      <c r="F5978" s="139"/>
      <c r="G5978" s="139"/>
    </row>
    <row r="5979" spans="6:7">
      <c r="F5979" s="139"/>
      <c r="G5979" s="139"/>
    </row>
    <row r="5980" spans="6:7">
      <c r="F5980" s="139"/>
      <c r="G5980" s="139"/>
    </row>
    <row r="5981" spans="6:7">
      <c r="F5981" s="139"/>
      <c r="G5981" s="139"/>
    </row>
    <row r="5982" spans="6:7">
      <c r="F5982" s="139"/>
      <c r="G5982" s="139"/>
    </row>
    <row r="5983" spans="6:7">
      <c r="F5983" s="139"/>
      <c r="G5983" s="139"/>
    </row>
    <row r="5984" spans="6:7">
      <c r="F5984" s="139"/>
      <c r="G5984" s="139"/>
    </row>
    <row r="5985" spans="6:7">
      <c r="F5985" s="139"/>
      <c r="G5985" s="139"/>
    </row>
    <row r="5986" spans="6:7">
      <c r="F5986" s="139"/>
      <c r="G5986" s="139"/>
    </row>
    <row r="5987" spans="6:7">
      <c r="F5987" s="139"/>
      <c r="G5987" s="139"/>
    </row>
    <row r="5988" spans="6:7">
      <c r="F5988" s="139"/>
      <c r="G5988" s="139"/>
    </row>
    <row r="5989" spans="6:7">
      <c r="F5989" s="139"/>
      <c r="G5989" s="139"/>
    </row>
    <row r="5990" spans="6:7">
      <c r="F5990" s="139"/>
      <c r="G5990" s="139"/>
    </row>
    <row r="5991" spans="6:7">
      <c r="F5991" s="139"/>
      <c r="G5991" s="139"/>
    </row>
    <row r="5992" spans="6:7">
      <c r="F5992" s="139"/>
      <c r="G5992" s="139"/>
    </row>
    <row r="5993" spans="6:7">
      <c r="F5993" s="139"/>
      <c r="G5993" s="139"/>
    </row>
    <row r="5994" spans="6:7">
      <c r="F5994" s="139"/>
      <c r="G5994" s="139"/>
    </row>
    <row r="5995" spans="6:7">
      <c r="F5995" s="139"/>
      <c r="G5995" s="139"/>
    </row>
    <row r="5996" spans="6:7">
      <c r="F5996" s="139"/>
      <c r="G5996" s="139"/>
    </row>
    <row r="5997" spans="6:7">
      <c r="F5997" s="139"/>
      <c r="G5997" s="139"/>
    </row>
    <row r="5998" spans="6:7">
      <c r="F5998" s="139"/>
      <c r="G5998" s="139"/>
    </row>
    <row r="5999" spans="6:7">
      <c r="F5999" s="139"/>
      <c r="G5999" s="139"/>
    </row>
    <row r="6000" spans="6:7">
      <c r="F6000" s="139"/>
      <c r="G6000" s="139"/>
    </row>
    <row r="6001" spans="6:7">
      <c r="F6001" s="139"/>
      <c r="G6001" s="139"/>
    </row>
    <row r="6002" spans="6:7">
      <c r="F6002" s="139"/>
      <c r="G6002" s="139"/>
    </row>
    <row r="6003" spans="6:7">
      <c r="F6003" s="139"/>
      <c r="G6003" s="139"/>
    </row>
    <row r="6004" spans="6:7">
      <c r="F6004" s="139"/>
      <c r="G6004" s="139"/>
    </row>
    <row r="6005" spans="6:7">
      <c r="F6005" s="139"/>
      <c r="G6005" s="139"/>
    </row>
    <row r="6006" spans="6:7">
      <c r="F6006" s="139"/>
      <c r="G6006" s="139"/>
    </row>
    <row r="6007" spans="6:7">
      <c r="F6007" s="139"/>
      <c r="G6007" s="139"/>
    </row>
    <row r="6008" spans="6:7">
      <c r="F6008" s="139"/>
      <c r="G6008" s="139"/>
    </row>
    <row r="6009" spans="6:7">
      <c r="F6009" s="139"/>
      <c r="G6009" s="139"/>
    </row>
    <row r="6010" spans="6:7">
      <c r="F6010" s="139"/>
      <c r="G6010" s="139"/>
    </row>
    <row r="6011" spans="6:7">
      <c r="F6011" s="139"/>
      <c r="G6011" s="139"/>
    </row>
    <row r="6012" spans="6:7">
      <c r="F6012" s="139"/>
      <c r="G6012" s="139"/>
    </row>
    <row r="6013" spans="6:7">
      <c r="F6013" s="139"/>
      <c r="G6013" s="139"/>
    </row>
    <row r="6014" spans="6:7">
      <c r="F6014" s="139"/>
      <c r="G6014" s="139"/>
    </row>
    <row r="6015" spans="6:7">
      <c r="F6015" s="139"/>
      <c r="G6015" s="139"/>
    </row>
    <row r="6016" spans="6:7">
      <c r="F6016" s="139"/>
      <c r="G6016" s="139"/>
    </row>
    <row r="6017" spans="6:7">
      <c r="F6017" s="139"/>
      <c r="G6017" s="139"/>
    </row>
    <row r="6018" spans="6:7">
      <c r="F6018" s="139"/>
      <c r="G6018" s="139"/>
    </row>
    <row r="6019" spans="6:7">
      <c r="F6019" s="139"/>
      <c r="G6019" s="139"/>
    </row>
    <row r="6020" spans="6:7">
      <c r="F6020" s="139"/>
      <c r="G6020" s="139"/>
    </row>
    <row r="6021" spans="6:7">
      <c r="F6021" s="139"/>
      <c r="G6021" s="139"/>
    </row>
    <row r="6022" spans="6:7">
      <c r="F6022" s="139"/>
      <c r="G6022" s="139"/>
    </row>
    <row r="6023" spans="6:7">
      <c r="F6023" s="139"/>
      <c r="G6023" s="139"/>
    </row>
    <row r="6024" spans="6:7">
      <c r="F6024" s="139"/>
      <c r="G6024" s="139"/>
    </row>
    <row r="6025" spans="6:7">
      <c r="F6025" s="139"/>
      <c r="G6025" s="139"/>
    </row>
    <row r="6026" spans="6:7">
      <c r="F6026" s="139"/>
      <c r="G6026" s="139"/>
    </row>
    <row r="6027" spans="6:7">
      <c r="F6027" s="139"/>
      <c r="G6027" s="139"/>
    </row>
    <row r="6028" spans="6:7">
      <c r="F6028" s="139"/>
      <c r="G6028" s="139"/>
    </row>
    <row r="6029" spans="6:7">
      <c r="F6029" s="139"/>
      <c r="G6029" s="139"/>
    </row>
    <row r="6030" spans="6:7">
      <c r="F6030" s="139"/>
      <c r="G6030" s="139"/>
    </row>
    <row r="6031" spans="6:7">
      <c r="F6031" s="139"/>
      <c r="G6031" s="139"/>
    </row>
    <row r="6032" spans="6:7">
      <c r="F6032" s="139"/>
      <c r="G6032" s="139"/>
    </row>
    <row r="6033" spans="6:7">
      <c r="F6033" s="139"/>
      <c r="G6033" s="139"/>
    </row>
    <row r="6034" spans="6:7">
      <c r="F6034" s="139"/>
      <c r="G6034" s="139"/>
    </row>
    <row r="6035" spans="6:7">
      <c r="F6035" s="139"/>
      <c r="G6035" s="139"/>
    </row>
    <row r="6036" spans="6:7">
      <c r="F6036" s="139"/>
      <c r="G6036" s="139"/>
    </row>
    <row r="6037" spans="6:7">
      <c r="F6037" s="139"/>
      <c r="G6037" s="139"/>
    </row>
    <row r="6038" spans="6:7">
      <c r="F6038" s="139"/>
      <c r="G6038" s="139"/>
    </row>
    <row r="6039" spans="6:7">
      <c r="F6039" s="139"/>
      <c r="G6039" s="139"/>
    </row>
    <row r="6040" spans="6:7">
      <c r="F6040" s="139"/>
      <c r="G6040" s="139"/>
    </row>
    <row r="6041" spans="6:7">
      <c r="F6041" s="139"/>
      <c r="G6041" s="139"/>
    </row>
    <row r="6042" spans="6:7">
      <c r="F6042" s="139"/>
      <c r="G6042" s="139"/>
    </row>
    <row r="6043" spans="6:7">
      <c r="F6043" s="139"/>
      <c r="G6043" s="139"/>
    </row>
    <row r="6044" spans="6:7">
      <c r="F6044" s="139"/>
      <c r="G6044" s="139"/>
    </row>
    <row r="6045" spans="6:7">
      <c r="F6045" s="139"/>
      <c r="G6045" s="139"/>
    </row>
    <row r="6046" spans="6:7">
      <c r="F6046" s="139"/>
      <c r="G6046" s="139"/>
    </row>
    <row r="6047" spans="6:7">
      <c r="F6047" s="139"/>
      <c r="G6047" s="139"/>
    </row>
    <row r="6048" spans="6:7">
      <c r="F6048" s="139"/>
      <c r="G6048" s="139"/>
    </row>
    <row r="6049" spans="6:7">
      <c r="F6049" s="139"/>
      <c r="G6049" s="139"/>
    </row>
    <row r="6050" spans="6:7">
      <c r="F6050" s="139"/>
      <c r="G6050" s="139"/>
    </row>
    <row r="6051" spans="6:7">
      <c r="F6051" s="139"/>
      <c r="G6051" s="139"/>
    </row>
    <row r="6052" spans="6:7">
      <c r="F6052" s="139"/>
      <c r="G6052" s="139"/>
    </row>
    <row r="6053" spans="6:7">
      <c r="F6053" s="139"/>
      <c r="G6053" s="139"/>
    </row>
    <row r="6054" spans="6:7">
      <c r="F6054" s="139"/>
      <c r="G6054" s="139"/>
    </row>
    <row r="6055" spans="6:7">
      <c r="F6055" s="139"/>
      <c r="G6055" s="139"/>
    </row>
    <row r="6056" spans="6:7">
      <c r="F6056" s="139"/>
      <c r="G6056" s="139"/>
    </row>
    <row r="6057" spans="6:7">
      <c r="F6057" s="139"/>
      <c r="G6057" s="139"/>
    </row>
    <row r="6058" spans="6:7">
      <c r="F6058" s="139"/>
      <c r="G6058" s="139"/>
    </row>
    <row r="6059" spans="6:7">
      <c r="F6059" s="139"/>
      <c r="G6059" s="139"/>
    </row>
    <row r="6060" spans="6:7">
      <c r="F6060" s="139"/>
      <c r="G6060" s="139"/>
    </row>
    <row r="6061" spans="6:7">
      <c r="F6061" s="139"/>
      <c r="G6061" s="139"/>
    </row>
    <row r="6062" spans="6:7">
      <c r="F6062" s="139"/>
      <c r="G6062" s="139"/>
    </row>
    <row r="6063" spans="6:7">
      <c r="F6063" s="139"/>
      <c r="G6063" s="139"/>
    </row>
    <row r="6064" spans="6:7">
      <c r="F6064" s="139"/>
      <c r="G6064" s="139"/>
    </row>
    <row r="6065" spans="6:7">
      <c r="F6065" s="139"/>
      <c r="G6065" s="139"/>
    </row>
    <row r="6066" spans="6:7">
      <c r="F6066" s="139"/>
      <c r="G6066" s="139"/>
    </row>
    <row r="6067" spans="6:7">
      <c r="F6067" s="139"/>
      <c r="G6067" s="139"/>
    </row>
    <row r="6068" spans="6:7">
      <c r="F6068" s="139"/>
      <c r="G6068" s="139"/>
    </row>
    <row r="6069" spans="6:7">
      <c r="F6069" s="139"/>
      <c r="G6069" s="139"/>
    </row>
    <row r="6070" spans="6:7">
      <c r="F6070" s="139"/>
      <c r="G6070" s="139"/>
    </row>
    <row r="6071" spans="6:7">
      <c r="F6071" s="139"/>
      <c r="G6071" s="139"/>
    </row>
    <row r="6072" spans="6:7">
      <c r="F6072" s="139"/>
      <c r="G6072" s="139"/>
    </row>
    <row r="6073" spans="6:7">
      <c r="F6073" s="139"/>
      <c r="G6073" s="139"/>
    </row>
    <row r="6074" spans="6:7">
      <c r="F6074" s="139"/>
      <c r="G6074" s="139"/>
    </row>
    <row r="6075" spans="6:7">
      <c r="F6075" s="139"/>
      <c r="G6075" s="139"/>
    </row>
    <row r="6076" spans="6:7">
      <c r="F6076" s="139"/>
      <c r="G6076" s="139"/>
    </row>
    <row r="6077" spans="6:7">
      <c r="F6077" s="139"/>
      <c r="G6077" s="139"/>
    </row>
    <row r="6078" spans="6:7">
      <c r="F6078" s="139"/>
      <c r="G6078" s="139"/>
    </row>
    <row r="6079" spans="6:7">
      <c r="F6079" s="139"/>
      <c r="G6079" s="139"/>
    </row>
    <row r="6080" spans="6:7">
      <c r="F6080" s="139"/>
      <c r="G6080" s="139"/>
    </row>
    <row r="6081" spans="6:7">
      <c r="F6081" s="139"/>
      <c r="G6081" s="139"/>
    </row>
    <row r="6082" spans="6:7">
      <c r="F6082" s="139"/>
      <c r="G6082" s="139"/>
    </row>
    <row r="6083" spans="6:7">
      <c r="F6083" s="139"/>
      <c r="G6083" s="139"/>
    </row>
    <row r="6084" spans="6:7">
      <c r="F6084" s="139"/>
      <c r="G6084" s="139"/>
    </row>
    <row r="6085" spans="6:7">
      <c r="F6085" s="139"/>
      <c r="G6085" s="139"/>
    </row>
    <row r="6086" spans="6:7">
      <c r="F6086" s="139"/>
      <c r="G6086" s="139"/>
    </row>
    <row r="6087" spans="6:7">
      <c r="F6087" s="139"/>
      <c r="G6087" s="139"/>
    </row>
    <row r="6088" spans="6:7">
      <c r="F6088" s="139"/>
      <c r="G6088" s="139"/>
    </row>
    <row r="6089" spans="6:7">
      <c r="F6089" s="139"/>
      <c r="G6089" s="139"/>
    </row>
    <row r="6090" spans="6:7">
      <c r="F6090" s="139"/>
      <c r="G6090" s="139"/>
    </row>
    <row r="6091" spans="6:7">
      <c r="F6091" s="139"/>
      <c r="G6091" s="139"/>
    </row>
    <row r="6092" spans="6:7">
      <c r="F6092" s="139"/>
      <c r="G6092" s="139"/>
    </row>
    <row r="6093" spans="6:7">
      <c r="F6093" s="139"/>
      <c r="G6093" s="139"/>
    </row>
    <row r="6094" spans="6:7">
      <c r="F6094" s="139"/>
      <c r="G6094" s="139"/>
    </row>
    <row r="6095" spans="6:7">
      <c r="F6095" s="139"/>
      <c r="G6095" s="139"/>
    </row>
    <row r="6096" spans="6:7">
      <c r="F6096" s="139"/>
      <c r="G6096" s="139"/>
    </row>
    <row r="6097" spans="6:7">
      <c r="F6097" s="139"/>
      <c r="G6097" s="139"/>
    </row>
    <row r="6098" spans="6:7">
      <c r="F6098" s="139"/>
      <c r="G6098" s="139"/>
    </row>
    <row r="6099" spans="6:7">
      <c r="F6099" s="139"/>
      <c r="G6099" s="139"/>
    </row>
    <row r="6100" spans="6:7">
      <c r="F6100" s="139"/>
      <c r="G6100" s="139"/>
    </row>
    <row r="6101" spans="6:7">
      <c r="F6101" s="139"/>
      <c r="G6101" s="139"/>
    </row>
    <row r="6102" spans="6:7">
      <c r="F6102" s="139"/>
      <c r="G6102" s="139"/>
    </row>
    <row r="6103" spans="6:7">
      <c r="F6103" s="139"/>
      <c r="G6103" s="139"/>
    </row>
    <row r="6104" spans="6:7">
      <c r="F6104" s="139"/>
      <c r="G6104" s="139"/>
    </row>
    <row r="6105" spans="6:7">
      <c r="F6105" s="139"/>
      <c r="G6105" s="139"/>
    </row>
    <row r="6106" spans="6:7">
      <c r="F6106" s="139"/>
      <c r="G6106" s="139"/>
    </row>
    <row r="6107" spans="6:7">
      <c r="F6107" s="139"/>
      <c r="G6107" s="139"/>
    </row>
    <row r="6108" spans="6:7">
      <c r="F6108" s="139"/>
      <c r="G6108" s="139"/>
    </row>
    <row r="6109" spans="6:7">
      <c r="F6109" s="139"/>
      <c r="G6109" s="139"/>
    </row>
    <row r="6110" spans="6:7">
      <c r="F6110" s="139"/>
      <c r="G6110" s="139"/>
    </row>
    <row r="6111" spans="6:7">
      <c r="F6111" s="139"/>
      <c r="G6111" s="139"/>
    </row>
    <row r="6112" spans="6:7">
      <c r="F6112" s="139"/>
      <c r="G6112" s="139"/>
    </row>
    <row r="6113" spans="6:7">
      <c r="F6113" s="139"/>
      <c r="G6113" s="139"/>
    </row>
    <row r="6114" spans="6:7">
      <c r="F6114" s="139"/>
      <c r="G6114" s="139"/>
    </row>
    <row r="6115" spans="6:7">
      <c r="F6115" s="139"/>
      <c r="G6115" s="139"/>
    </row>
    <row r="6116" spans="6:7">
      <c r="F6116" s="139"/>
      <c r="G6116" s="139"/>
    </row>
    <row r="6117" spans="6:7">
      <c r="F6117" s="139"/>
      <c r="G6117" s="139"/>
    </row>
    <row r="6118" spans="6:7">
      <c r="F6118" s="139"/>
      <c r="G6118" s="139"/>
    </row>
    <row r="6119" spans="6:7">
      <c r="F6119" s="139"/>
      <c r="G6119" s="139"/>
    </row>
    <row r="6120" spans="6:7">
      <c r="F6120" s="139"/>
      <c r="G6120" s="139"/>
    </row>
    <row r="6121" spans="6:7">
      <c r="F6121" s="139"/>
      <c r="G6121" s="139"/>
    </row>
    <row r="6122" spans="6:7">
      <c r="F6122" s="139"/>
      <c r="G6122" s="139"/>
    </row>
    <row r="6123" spans="6:7">
      <c r="F6123" s="139"/>
      <c r="G6123" s="139"/>
    </row>
    <row r="6124" spans="6:7">
      <c r="F6124" s="139"/>
      <c r="G6124" s="139"/>
    </row>
    <row r="6125" spans="6:7">
      <c r="F6125" s="139"/>
      <c r="G6125" s="139"/>
    </row>
    <row r="6126" spans="6:7">
      <c r="F6126" s="139"/>
      <c r="G6126" s="139"/>
    </row>
    <row r="6127" spans="6:7">
      <c r="F6127" s="139"/>
      <c r="G6127" s="139"/>
    </row>
    <row r="6128" spans="6:7">
      <c r="F6128" s="139"/>
      <c r="G6128" s="139"/>
    </row>
    <row r="6129" spans="6:7">
      <c r="F6129" s="139"/>
      <c r="G6129" s="139"/>
    </row>
    <row r="6130" spans="6:7">
      <c r="F6130" s="139"/>
      <c r="G6130" s="139"/>
    </row>
    <row r="6131" spans="6:7">
      <c r="F6131" s="139"/>
      <c r="G6131" s="139"/>
    </row>
    <row r="6132" spans="6:7">
      <c r="F6132" s="139"/>
      <c r="G6132" s="139"/>
    </row>
    <row r="6133" spans="6:7">
      <c r="F6133" s="139"/>
      <c r="G6133" s="139"/>
    </row>
    <row r="6134" spans="6:7">
      <c r="F6134" s="139"/>
      <c r="G6134" s="139"/>
    </row>
    <row r="6135" spans="6:7">
      <c r="F6135" s="139"/>
      <c r="G6135" s="139"/>
    </row>
    <row r="6136" spans="6:7">
      <c r="F6136" s="139"/>
      <c r="G6136" s="139"/>
    </row>
    <row r="6137" spans="6:7">
      <c r="F6137" s="139"/>
      <c r="G6137" s="139"/>
    </row>
    <row r="6138" spans="6:7">
      <c r="F6138" s="139"/>
      <c r="G6138" s="139"/>
    </row>
    <row r="6139" spans="6:7">
      <c r="F6139" s="139"/>
      <c r="G6139" s="139"/>
    </row>
    <row r="6140" spans="6:7">
      <c r="F6140" s="139"/>
      <c r="G6140" s="139"/>
    </row>
    <row r="6141" spans="6:7">
      <c r="F6141" s="139"/>
      <c r="G6141" s="139"/>
    </row>
    <row r="6142" spans="6:7">
      <c r="F6142" s="139"/>
      <c r="G6142" s="139"/>
    </row>
    <row r="6143" spans="6:7">
      <c r="F6143" s="139"/>
      <c r="G6143" s="139"/>
    </row>
    <row r="6144" spans="6:7">
      <c r="F6144" s="139"/>
      <c r="G6144" s="139"/>
    </row>
    <row r="6145" spans="6:7">
      <c r="F6145" s="139"/>
      <c r="G6145" s="139"/>
    </row>
    <row r="6146" spans="6:7">
      <c r="F6146" s="139"/>
      <c r="G6146" s="139"/>
    </row>
    <row r="6147" spans="6:7">
      <c r="F6147" s="139"/>
      <c r="G6147" s="139"/>
    </row>
    <row r="6148" spans="6:7">
      <c r="F6148" s="139"/>
      <c r="G6148" s="139"/>
    </row>
    <row r="6149" spans="6:7">
      <c r="F6149" s="139"/>
      <c r="G6149" s="139"/>
    </row>
    <row r="6150" spans="6:7">
      <c r="F6150" s="139"/>
      <c r="G6150" s="139"/>
    </row>
    <row r="6151" spans="6:7">
      <c r="F6151" s="139"/>
      <c r="G6151" s="139"/>
    </row>
    <row r="6152" spans="6:7">
      <c r="F6152" s="139"/>
      <c r="G6152" s="139"/>
    </row>
    <row r="6153" spans="6:7">
      <c r="F6153" s="139"/>
      <c r="G6153" s="139"/>
    </row>
    <row r="6154" spans="6:7">
      <c r="F6154" s="139"/>
      <c r="G6154" s="139"/>
    </row>
    <row r="6155" spans="6:7">
      <c r="F6155" s="139"/>
      <c r="G6155" s="139"/>
    </row>
    <row r="6156" spans="6:7">
      <c r="F6156" s="139"/>
      <c r="G6156" s="139"/>
    </row>
    <row r="6157" spans="6:7">
      <c r="F6157" s="139"/>
      <c r="G6157" s="139"/>
    </row>
    <row r="6158" spans="6:7">
      <c r="F6158" s="139"/>
      <c r="G6158" s="139"/>
    </row>
    <row r="6159" spans="6:7">
      <c r="F6159" s="139"/>
      <c r="G6159" s="139"/>
    </row>
    <row r="6160" spans="6:7">
      <c r="F6160" s="139"/>
      <c r="G6160" s="139"/>
    </row>
    <row r="6161" spans="6:7">
      <c r="F6161" s="139"/>
      <c r="G6161" s="139"/>
    </row>
    <row r="6162" spans="6:7">
      <c r="F6162" s="139"/>
      <c r="G6162" s="139"/>
    </row>
    <row r="6163" spans="6:7">
      <c r="F6163" s="139"/>
      <c r="G6163" s="139"/>
    </row>
    <row r="6164" spans="6:7">
      <c r="F6164" s="139"/>
      <c r="G6164" s="139"/>
    </row>
    <row r="6165" spans="6:7">
      <c r="F6165" s="139"/>
      <c r="G6165" s="139"/>
    </row>
    <row r="6166" spans="6:7">
      <c r="F6166" s="139"/>
      <c r="G6166" s="139"/>
    </row>
    <row r="6167" spans="6:7">
      <c r="F6167" s="139"/>
      <c r="G6167" s="139"/>
    </row>
    <row r="6168" spans="6:7">
      <c r="F6168" s="139"/>
      <c r="G6168" s="139"/>
    </row>
    <row r="6169" spans="6:7">
      <c r="F6169" s="139"/>
      <c r="G6169" s="139"/>
    </row>
    <row r="6170" spans="6:7">
      <c r="F6170" s="139"/>
      <c r="G6170" s="139"/>
    </row>
    <row r="6171" spans="6:7">
      <c r="F6171" s="139"/>
      <c r="G6171" s="139"/>
    </row>
    <row r="6172" spans="6:7">
      <c r="F6172" s="139"/>
      <c r="G6172" s="139"/>
    </row>
    <row r="6173" spans="6:7">
      <c r="F6173" s="139"/>
      <c r="G6173" s="139"/>
    </row>
    <row r="6174" spans="6:7">
      <c r="F6174" s="139"/>
      <c r="G6174" s="139"/>
    </row>
    <row r="6175" spans="6:7">
      <c r="F6175" s="139"/>
      <c r="G6175" s="139"/>
    </row>
    <row r="6176" spans="6:7">
      <c r="F6176" s="139"/>
      <c r="G6176" s="139"/>
    </row>
    <row r="6177" spans="6:7">
      <c r="F6177" s="139"/>
      <c r="G6177" s="139"/>
    </row>
    <row r="6178" spans="6:7">
      <c r="F6178" s="139"/>
      <c r="G6178" s="139"/>
    </row>
    <row r="6179" spans="6:7">
      <c r="F6179" s="139"/>
      <c r="G6179" s="139"/>
    </row>
    <row r="6180" spans="6:7">
      <c r="F6180" s="139"/>
      <c r="G6180" s="139"/>
    </row>
    <row r="6181" spans="6:7">
      <c r="F6181" s="139"/>
      <c r="G6181" s="139"/>
    </row>
    <row r="6182" spans="6:7">
      <c r="F6182" s="139"/>
      <c r="G6182" s="139"/>
    </row>
    <row r="6183" spans="6:7">
      <c r="F6183" s="139"/>
      <c r="G6183" s="139"/>
    </row>
    <row r="6184" spans="6:7">
      <c r="F6184" s="139"/>
      <c r="G6184" s="139"/>
    </row>
    <row r="6185" spans="6:7">
      <c r="F6185" s="139"/>
      <c r="G6185" s="139"/>
    </row>
    <row r="6186" spans="6:7">
      <c r="F6186" s="139"/>
      <c r="G6186" s="139"/>
    </row>
    <row r="6187" spans="6:7">
      <c r="F6187" s="139"/>
      <c r="G6187" s="139"/>
    </row>
    <row r="6188" spans="6:7">
      <c r="F6188" s="139"/>
      <c r="G6188" s="139"/>
    </row>
    <row r="6189" spans="6:7">
      <c r="F6189" s="139"/>
      <c r="G6189" s="139"/>
    </row>
    <row r="6190" spans="6:7">
      <c r="F6190" s="139"/>
      <c r="G6190" s="139"/>
    </row>
    <row r="6191" spans="6:7">
      <c r="F6191" s="139"/>
      <c r="G6191" s="139"/>
    </row>
    <row r="6192" spans="6:7">
      <c r="F6192" s="139"/>
      <c r="G6192" s="139"/>
    </row>
    <row r="6193" spans="6:7">
      <c r="F6193" s="139"/>
      <c r="G6193" s="139"/>
    </row>
    <row r="6194" spans="6:7">
      <c r="F6194" s="139"/>
      <c r="G6194" s="139"/>
    </row>
    <row r="6195" spans="6:7">
      <c r="F6195" s="139"/>
      <c r="G6195" s="139"/>
    </row>
    <row r="6196" spans="6:7">
      <c r="F6196" s="139"/>
      <c r="G6196" s="139"/>
    </row>
    <row r="6197" spans="6:7">
      <c r="F6197" s="139"/>
      <c r="G6197" s="139"/>
    </row>
    <row r="6198" spans="6:7">
      <c r="F6198" s="139"/>
      <c r="G6198" s="139"/>
    </row>
    <row r="6199" spans="6:7">
      <c r="F6199" s="139"/>
      <c r="G6199" s="139"/>
    </row>
    <row r="6200" spans="6:7">
      <c r="F6200" s="139"/>
      <c r="G6200" s="139"/>
    </row>
    <row r="6201" spans="6:7">
      <c r="F6201" s="139"/>
      <c r="G6201" s="139"/>
    </row>
    <row r="6202" spans="6:7">
      <c r="F6202" s="139"/>
      <c r="G6202" s="139"/>
    </row>
    <row r="6203" spans="6:7">
      <c r="F6203" s="139"/>
      <c r="G6203" s="139"/>
    </row>
    <row r="6204" spans="6:7">
      <c r="F6204" s="139"/>
      <c r="G6204" s="139"/>
    </row>
    <row r="6205" spans="6:7">
      <c r="F6205" s="139"/>
      <c r="G6205" s="139"/>
    </row>
    <row r="6206" spans="6:7">
      <c r="F6206" s="139"/>
      <c r="G6206" s="139"/>
    </row>
    <row r="6207" spans="6:7">
      <c r="F6207" s="139"/>
      <c r="G6207" s="139"/>
    </row>
    <row r="6208" spans="6:7">
      <c r="F6208" s="139"/>
      <c r="G6208" s="139"/>
    </row>
    <row r="6209" spans="6:7">
      <c r="F6209" s="139"/>
      <c r="G6209" s="139"/>
    </row>
    <row r="6210" spans="6:7">
      <c r="F6210" s="139"/>
      <c r="G6210" s="139"/>
    </row>
    <row r="6211" spans="6:7">
      <c r="F6211" s="139"/>
      <c r="G6211" s="139"/>
    </row>
    <row r="6212" spans="6:7">
      <c r="F6212" s="139"/>
      <c r="G6212" s="139"/>
    </row>
    <row r="6213" spans="6:7">
      <c r="F6213" s="139"/>
      <c r="G6213" s="139"/>
    </row>
    <row r="6214" spans="6:7">
      <c r="F6214" s="139"/>
      <c r="G6214" s="139"/>
    </row>
    <row r="6215" spans="6:7">
      <c r="F6215" s="139"/>
      <c r="G6215" s="139"/>
    </row>
    <row r="6216" spans="6:7">
      <c r="F6216" s="139"/>
      <c r="G6216" s="139"/>
    </row>
    <row r="6217" spans="6:7">
      <c r="F6217" s="139"/>
      <c r="G6217" s="139"/>
    </row>
    <row r="6218" spans="6:7">
      <c r="F6218" s="139"/>
      <c r="G6218" s="139"/>
    </row>
    <row r="6219" spans="6:7">
      <c r="F6219" s="139"/>
      <c r="G6219" s="139"/>
    </row>
    <row r="6220" spans="6:7">
      <c r="F6220" s="139"/>
      <c r="G6220" s="139"/>
    </row>
    <row r="6221" spans="6:7">
      <c r="F6221" s="139"/>
      <c r="G6221" s="139"/>
    </row>
    <row r="6222" spans="6:7">
      <c r="F6222" s="139"/>
      <c r="G6222" s="139"/>
    </row>
    <row r="6223" spans="6:7">
      <c r="F6223" s="139"/>
      <c r="G6223" s="139"/>
    </row>
    <row r="6224" spans="6:7">
      <c r="F6224" s="139"/>
      <c r="G6224" s="139"/>
    </row>
    <row r="6225" spans="6:7">
      <c r="F6225" s="139"/>
      <c r="G6225" s="139"/>
    </row>
    <row r="6226" spans="6:7">
      <c r="F6226" s="139"/>
      <c r="G6226" s="139"/>
    </row>
    <row r="6227" spans="6:7">
      <c r="F6227" s="139"/>
      <c r="G6227" s="139"/>
    </row>
    <row r="6228" spans="6:7">
      <c r="F6228" s="139"/>
      <c r="G6228" s="139"/>
    </row>
    <row r="6229" spans="6:7">
      <c r="F6229" s="139"/>
      <c r="G6229" s="139"/>
    </row>
    <row r="6230" spans="6:7">
      <c r="F6230" s="139"/>
      <c r="G6230" s="139"/>
    </row>
    <row r="6231" spans="6:7">
      <c r="F6231" s="139"/>
      <c r="G6231" s="139"/>
    </row>
    <row r="6232" spans="6:7">
      <c r="F6232" s="139"/>
      <c r="G6232" s="139"/>
    </row>
    <row r="6233" spans="6:7">
      <c r="F6233" s="139"/>
      <c r="G6233" s="139"/>
    </row>
    <row r="6234" spans="6:7">
      <c r="F6234" s="139"/>
      <c r="G6234" s="139"/>
    </row>
    <row r="6235" spans="6:7">
      <c r="F6235" s="139"/>
      <c r="G6235" s="139"/>
    </row>
    <row r="6236" spans="6:7">
      <c r="F6236" s="139"/>
      <c r="G6236" s="139"/>
    </row>
    <row r="6237" spans="6:7">
      <c r="F6237" s="139"/>
      <c r="G6237" s="139"/>
    </row>
    <row r="6238" spans="6:7">
      <c r="F6238" s="139"/>
      <c r="G6238" s="139"/>
    </row>
    <row r="6239" spans="6:7">
      <c r="F6239" s="139"/>
      <c r="G6239" s="139"/>
    </row>
    <row r="6240" spans="6:7">
      <c r="F6240" s="139"/>
      <c r="G6240" s="139"/>
    </row>
    <row r="6241" spans="6:7">
      <c r="F6241" s="139"/>
      <c r="G6241" s="139"/>
    </row>
    <row r="6242" spans="6:7">
      <c r="F6242" s="139"/>
      <c r="G6242" s="139"/>
    </row>
    <row r="6243" spans="6:7">
      <c r="F6243" s="139"/>
      <c r="G6243" s="139"/>
    </row>
    <row r="6244" spans="6:7">
      <c r="F6244" s="139"/>
      <c r="G6244" s="139"/>
    </row>
    <row r="6245" spans="6:7">
      <c r="F6245" s="139"/>
      <c r="G6245" s="139"/>
    </row>
    <row r="6246" spans="6:7">
      <c r="F6246" s="139"/>
      <c r="G6246" s="139"/>
    </row>
    <row r="6247" spans="6:7">
      <c r="F6247" s="139"/>
      <c r="G6247" s="139"/>
    </row>
    <row r="6248" spans="6:7">
      <c r="F6248" s="139"/>
      <c r="G6248" s="139"/>
    </row>
    <row r="6249" spans="6:7">
      <c r="F6249" s="139"/>
      <c r="G6249" s="139"/>
    </row>
    <row r="6250" spans="6:7">
      <c r="F6250" s="139"/>
      <c r="G6250" s="139"/>
    </row>
    <row r="6251" spans="6:7">
      <c r="F6251" s="139"/>
      <c r="G6251" s="139"/>
    </row>
    <row r="6252" spans="6:7">
      <c r="F6252" s="139"/>
      <c r="G6252" s="139"/>
    </row>
    <row r="6253" spans="6:7">
      <c r="F6253" s="139"/>
      <c r="G6253" s="139"/>
    </row>
    <row r="6254" spans="6:7">
      <c r="F6254" s="139"/>
      <c r="G6254" s="139"/>
    </row>
    <row r="6255" spans="6:7">
      <c r="F6255" s="139"/>
      <c r="G6255" s="139"/>
    </row>
    <row r="6256" spans="6:7">
      <c r="F6256" s="139"/>
      <c r="G6256" s="139"/>
    </row>
    <row r="6257" spans="6:7">
      <c r="F6257" s="139"/>
      <c r="G6257" s="139"/>
    </row>
    <row r="6258" spans="6:7">
      <c r="F6258" s="139"/>
      <c r="G6258" s="139"/>
    </row>
    <row r="6259" spans="6:7">
      <c r="F6259" s="139"/>
      <c r="G6259" s="139"/>
    </row>
    <row r="6260" spans="6:7">
      <c r="F6260" s="139"/>
      <c r="G6260" s="139"/>
    </row>
    <row r="6261" spans="6:7">
      <c r="F6261" s="139"/>
      <c r="G6261" s="139"/>
    </row>
    <row r="6262" spans="6:7">
      <c r="F6262" s="139"/>
      <c r="G6262" s="139"/>
    </row>
    <row r="6263" spans="6:7">
      <c r="F6263" s="139"/>
      <c r="G6263" s="139"/>
    </row>
    <row r="6264" spans="6:7">
      <c r="F6264" s="139"/>
      <c r="G6264" s="139"/>
    </row>
    <row r="6265" spans="6:7">
      <c r="F6265" s="139"/>
      <c r="G6265" s="139"/>
    </row>
    <row r="6266" spans="6:7">
      <c r="F6266" s="139"/>
      <c r="G6266" s="139"/>
    </row>
    <row r="6267" spans="6:7">
      <c r="F6267" s="139"/>
      <c r="G6267" s="139"/>
    </row>
    <row r="6268" spans="6:7">
      <c r="F6268" s="139"/>
      <c r="G6268" s="139"/>
    </row>
    <row r="6269" spans="6:7">
      <c r="F6269" s="139"/>
      <c r="G6269" s="139"/>
    </row>
    <row r="6270" spans="6:7">
      <c r="F6270" s="139"/>
      <c r="G6270" s="139"/>
    </row>
    <row r="6271" spans="6:7">
      <c r="F6271" s="139"/>
      <c r="G6271" s="139"/>
    </row>
    <row r="6272" spans="6:7">
      <c r="F6272" s="139"/>
      <c r="G6272" s="139"/>
    </row>
    <row r="6273" spans="6:7">
      <c r="F6273" s="139"/>
      <c r="G6273" s="139"/>
    </row>
    <row r="6274" spans="6:7">
      <c r="F6274" s="139"/>
      <c r="G6274" s="139"/>
    </row>
    <row r="6275" spans="6:7">
      <c r="F6275" s="139"/>
      <c r="G6275" s="139"/>
    </row>
    <row r="6276" spans="6:7">
      <c r="F6276" s="139"/>
      <c r="G6276" s="139"/>
    </row>
    <row r="6277" spans="6:7">
      <c r="F6277" s="139"/>
      <c r="G6277" s="139"/>
    </row>
    <row r="6278" spans="6:7">
      <c r="F6278" s="139"/>
      <c r="G6278" s="139"/>
    </row>
    <row r="6279" spans="6:7">
      <c r="F6279" s="139"/>
      <c r="G6279" s="139"/>
    </row>
    <row r="6280" spans="6:7">
      <c r="F6280" s="139"/>
      <c r="G6280" s="139"/>
    </row>
    <row r="6281" spans="6:7">
      <c r="F6281" s="139"/>
      <c r="G6281" s="139"/>
    </row>
    <row r="6282" spans="6:7">
      <c r="F6282" s="139"/>
      <c r="G6282" s="139"/>
    </row>
    <row r="6283" spans="6:7">
      <c r="F6283" s="139"/>
      <c r="G6283" s="139"/>
    </row>
    <row r="6284" spans="6:7">
      <c r="F6284" s="139"/>
      <c r="G6284" s="139"/>
    </row>
    <row r="6285" spans="6:7">
      <c r="F6285" s="139"/>
      <c r="G6285" s="139"/>
    </row>
    <row r="6286" spans="6:7">
      <c r="F6286" s="139"/>
      <c r="G6286" s="139"/>
    </row>
    <row r="6287" spans="6:7">
      <c r="F6287" s="139"/>
      <c r="G6287" s="139"/>
    </row>
    <row r="6288" spans="6:7">
      <c r="F6288" s="139"/>
      <c r="G6288" s="139"/>
    </row>
    <row r="6289" spans="6:7">
      <c r="F6289" s="139"/>
      <c r="G6289" s="139"/>
    </row>
    <row r="6290" spans="6:7">
      <c r="F6290" s="139"/>
      <c r="G6290" s="139"/>
    </row>
    <row r="6291" spans="6:7">
      <c r="F6291" s="139"/>
      <c r="G6291" s="139"/>
    </row>
    <row r="6292" spans="6:7">
      <c r="F6292" s="139"/>
      <c r="G6292" s="139"/>
    </row>
    <row r="6293" spans="6:7">
      <c r="F6293" s="139"/>
      <c r="G6293" s="139"/>
    </row>
    <row r="6294" spans="6:7">
      <c r="F6294" s="139"/>
      <c r="G6294" s="139"/>
    </row>
    <row r="6295" spans="6:7">
      <c r="F6295" s="139"/>
      <c r="G6295" s="139"/>
    </row>
    <row r="6296" spans="6:7">
      <c r="F6296" s="139"/>
      <c r="G6296" s="139"/>
    </row>
    <row r="6297" spans="6:7">
      <c r="F6297" s="139"/>
      <c r="G6297" s="139"/>
    </row>
    <row r="6298" spans="6:7">
      <c r="F6298" s="139"/>
      <c r="G6298" s="139"/>
    </row>
    <row r="6299" spans="6:7">
      <c r="F6299" s="139"/>
      <c r="G6299" s="139"/>
    </row>
    <row r="6300" spans="6:7">
      <c r="F6300" s="139"/>
      <c r="G6300" s="139"/>
    </row>
    <row r="6301" spans="6:7">
      <c r="F6301" s="139"/>
      <c r="G6301" s="139"/>
    </row>
    <row r="6302" spans="6:7">
      <c r="F6302" s="139"/>
      <c r="G6302" s="139"/>
    </row>
    <row r="6303" spans="6:7">
      <c r="F6303" s="139"/>
      <c r="G6303" s="139"/>
    </row>
    <row r="6304" spans="6:7">
      <c r="F6304" s="139"/>
      <c r="G6304" s="139"/>
    </row>
    <row r="6305" spans="6:7">
      <c r="F6305" s="139"/>
      <c r="G6305" s="139"/>
    </row>
    <row r="6306" spans="6:7">
      <c r="F6306" s="139"/>
      <c r="G6306" s="139"/>
    </row>
    <row r="6307" spans="6:7">
      <c r="F6307" s="139"/>
      <c r="G6307" s="139"/>
    </row>
    <row r="6308" spans="6:7">
      <c r="F6308" s="139"/>
      <c r="G6308" s="139"/>
    </row>
    <row r="6309" spans="6:7">
      <c r="F6309" s="139"/>
      <c r="G6309" s="139"/>
    </row>
    <row r="6310" spans="6:7">
      <c r="F6310" s="139"/>
      <c r="G6310" s="139"/>
    </row>
    <row r="6311" spans="6:7">
      <c r="F6311" s="139"/>
      <c r="G6311" s="139"/>
    </row>
    <row r="6312" spans="6:7">
      <c r="F6312" s="139"/>
      <c r="G6312" s="139"/>
    </row>
    <row r="6313" spans="6:7">
      <c r="F6313" s="139"/>
      <c r="G6313" s="139"/>
    </row>
    <row r="6314" spans="6:7">
      <c r="F6314" s="139"/>
      <c r="G6314" s="139"/>
    </row>
    <row r="6315" spans="6:7">
      <c r="F6315" s="139"/>
      <c r="G6315" s="139"/>
    </row>
    <row r="6316" spans="6:7">
      <c r="F6316" s="139"/>
      <c r="G6316" s="139"/>
    </row>
    <row r="6317" spans="6:7">
      <c r="F6317" s="139"/>
      <c r="G6317" s="139"/>
    </row>
    <row r="6318" spans="6:7">
      <c r="F6318" s="139"/>
      <c r="G6318" s="139"/>
    </row>
    <row r="6319" spans="6:7">
      <c r="F6319" s="139"/>
      <c r="G6319" s="139"/>
    </row>
    <row r="6320" spans="6:7">
      <c r="F6320" s="139"/>
      <c r="G6320" s="139"/>
    </row>
    <row r="6321" spans="6:7">
      <c r="F6321" s="139"/>
      <c r="G6321" s="139"/>
    </row>
    <row r="6322" spans="6:7">
      <c r="F6322" s="139"/>
      <c r="G6322" s="139"/>
    </row>
    <row r="6323" spans="6:7">
      <c r="F6323" s="139"/>
      <c r="G6323" s="139"/>
    </row>
    <row r="6324" spans="6:7">
      <c r="F6324" s="139"/>
      <c r="G6324" s="139"/>
    </row>
    <row r="6325" spans="6:7">
      <c r="F6325" s="139"/>
      <c r="G6325" s="139"/>
    </row>
    <row r="6326" spans="6:7">
      <c r="F6326" s="139"/>
      <c r="G6326" s="139"/>
    </row>
    <row r="6327" spans="6:7">
      <c r="F6327" s="139"/>
      <c r="G6327" s="139"/>
    </row>
    <row r="6328" spans="6:7">
      <c r="F6328" s="139"/>
      <c r="G6328" s="139"/>
    </row>
    <row r="6329" spans="6:7">
      <c r="F6329" s="139"/>
      <c r="G6329" s="139"/>
    </row>
    <row r="6330" spans="6:7">
      <c r="F6330" s="139"/>
      <c r="G6330" s="139"/>
    </row>
    <row r="6331" spans="6:7">
      <c r="F6331" s="139"/>
      <c r="G6331" s="139"/>
    </row>
    <row r="6332" spans="6:7">
      <c r="F6332" s="139"/>
      <c r="G6332" s="139"/>
    </row>
    <row r="6333" spans="6:7">
      <c r="F6333" s="139"/>
      <c r="G6333" s="139"/>
    </row>
    <row r="6334" spans="6:7">
      <c r="F6334" s="139"/>
      <c r="G6334" s="139"/>
    </row>
    <row r="6335" spans="6:7">
      <c r="F6335" s="139"/>
      <c r="G6335" s="139"/>
    </row>
    <row r="6336" spans="6:7">
      <c r="F6336" s="139"/>
      <c r="G6336" s="139"/>
    </row>
    <row r="6337" spans="6:7">
      <c r="F6337" s="139"/>
      <c r="G6337" s="139"/>
    </row>
    <row r="6338" spans="6:7">
      <c r="F6338" s="139"/>
      <c r="G6338" s="139"/>
    </row>
    <row r="6339" spans="6:7">
      <c r="F6339" s="139"/>
      <c r="G6339" s="139"/>
    </row>
    <row r="6340" spans="6:7">
      <c r="F6340" s="139"/>
      <c r="G6340" s="139"/>
    </row>
    <row r="6341" spans="6:7">
      <c r="F6341" s="139"/>
      <c r="G6341" s="139"/>
    </row>
    <row r="6342" spans="6:7">
      <c r="F6342" s="139"/>
      <c r="G6342" s="139"/>
    </row>
    <row r="6343" spans="6:7">
      <c r="F6343" s="139"/>
      <c r="G6343" s="139"/>
    </row>
    <row r="6344" spans="6:7">
      <c r="F6344" s="139"/>
      <c r="G6344" s="139"/>
    </row>
    <row r="6345" spans="6:7">
      <c r="F6345" s="139"/>
      <c r="G6345" s="139"/>
    </row>
    <row r="6346" spans="6:7">
      <c r="F6346" s="139"/>
      <c r="G6346" s="139"/>
    </row>
    <row r="6347" spans="6:7">
      <c r="F6347" s="139"/>
      <c r="G6347" s="139"/>
    </row>
    <row r="6348" spans="6:7">
      <c r="F6348" s="139"/>
      <c r="G6348" s="139"/>
    </row>
    <row r="6349" spans="6:7">
      <c r="F6349" s="139"/>
      <c r="G6349" s="139"/>
    </row>
    <row r="6350" spans="6:7">
      <c r="F6350" s="139"/>
      <c r="G6350" s="139"/>
    </row>
    <row r="6351" spans="6:7">
      <c r="F6351" s="139"/>
      <c r="G6351" s="139"/>
    </row>
    <row r="6352" spans="6:7">
      <c r="F6352" s="139"/>
      <c r="G6352" s="139"/>
    </row>
    <row r="6353" spans="6:7">
      <c r="F6353" s="139"/>
      <c r="G6353" s="139"/>
    </row>
    <row r="6354" spans="6:7">
      <c r="F6354" s="139"/>
      <c r="G6354" s="139"/>
    </row>
    <row r="6355" spans="6:7">
      <c r="F6355" s="139"/>
      <c r="G6355" s="139"/>
    </row>
    <row r="6356" spans="6:7">
      <c r="F6356" s="139"/>
      <c r="G6356" s="139"/>
    </row>
    <row r="6357" spans="6:7">
      <c r="F6357" s="139"/>
      <c r="G6357" s="139"/>
    </row>
    <row r="6358" spans="6:7">
      <c r="F6358" s="139"/>
      <c r="G6358" s="139"/>
    </row>
    <row r="6359" spans="6:7">
      <c r="F6359" s="139"/>
      <c r="G6359" s="139"/>
    </row>
    <row r="6360" spans="6:7">
      <c r="F6360" s="139"/>
      <c r="G6360" s="139"/>
    </row>
    <row r="6361" spans="6:7">
      <c r="F6361" s="139"/>
      <c r="G6361" s="139"/>
    </row>
    <row r="6362" spans="6:7">
      <c r="F6362" s="139"/>
      <c r="G6362" s="139"/>
    </row>
    <row r="6363" spans="6:7">
      <c r="F6363" s="139"/>
      <c r="G6363" s="139"/>
    </row>
    <row r="6364" spans="6:7">
      <c r="F6364" s="139"/>
      <c r="G6364" s="139"/>
    </row>
    <row r="6365" spans="6:7">
      <c r="F6365" s="139"/>
      <c r="G6365" s="139"/>
    </row>
    <row r="6366" spans="6:7">
      <c r="F6366" s="139"/>
      <c r="G6366" s="139"/>
    </row>
    <row r="6367" spans="6:7">
      <c r="F6367" s="139"/>
      <c r="G6367" s="139"/>
    </row>
    <row r="6368" spans="6:7">
      <c r="F6368" s="139"/>
      <c r="G6368" s="139"/>
    </row>
    <row r="6369" spans="6:7">
      <c r="F6369" s="139"/>
      <c r="G6369" s="139"/>
    </row>
    <row r="6370" spans="6:7">
      <c r="F6370" s="139"/>
      <c r="G6370" s="139"/>
    </row>
    <row r="6371" spans="6:7">
      <c r="F6371" s="139"/>
      <c r="G6371" s="139"/>
    </row>
    <row r="6372" spans="6:7">
      <c r="F6372" s="139"/>
      <c r="G6372" s="139"/>
    </row>
    <row r="6373" spans="6:7">
      <c r="F6373" s="139"/>
      <c r="G6373" s="139"/>
    </row>
    <row r="6374" spans="6:7">
      <c r="F6374" s="139"/>
      <c r="G6374" s="139"/>
    </row>
    <row r="6375" spans="6:7">
      <c r="F6375" s="139"/>
      <c r="G6375" s="139"/>
    </row>
    <row r="6376" spans="6:7">
      <c r="F6376" s="139"/>
      <c r="G6376" s="139"/>
    </row>
    <row r="6377" spans="6:7">
      <c r="F6377" s="139"/>
      <c r="G6377" s="139"/>
    </row>
    <row r="6378" spans="6:7">
      <c r="F6378" s="139"/>
      <c r="G6378" s="139"/>
    </row>
    <row r="6379" spans="6:7">
      <c r="F6379" s="139"/>
      <c r="G6379" s="139"/>
    </row>
    <row r="6380" spans="6:7">
      <c r="F6380" s="139"/>
      <c r="G6380" s="139"/>
    </row>
    <row r="6381" spans="6:7">
      <c r="F6381" s="139"/>
      <c r="G6381" s="139"/>
    </row>
    <row r="6382" spans="6:7">
      <c r="F6382" s="139"/>
      <c r="G6382" s="139"/>
    </row>
    <row r="6383" spans="6:7">
      <c r="F6383" s="139"/>
      <c r="G6383" s="139"/>
    </row>
    <row r="6384" spans="6:7">
      <c r="F6384" s="139"/>
      <c r="G6384" s="139"/>
    </row>
    <row r="6385" spans="6:7">
      <c r="F6385" s="139"/>
      <c r="G6385" s="139"/>
    </row>
    <row r="6386" spans="6:7">
      <c r="F6386" s="139"/>
      <c r="G6386" s="139"/>
    </row>
    <row r="6387" spans="6:7">
      <c r="F6387" s="139"/>
      <c r="G6387" s="139"/>
    </row>
    <row r="6388" spans="6:7">
      <c r="F6388" s="139"/>
      <c r="G6388" s="139"/>
    </row>
    <row r="6389" spans="6:7">
      <c r="F6389" s="139"/>
      <c r="G6389" s="139"/>
    </row>
    <row r="6390" spans="6:7">
      <c r="F6390" s="139"/>
      <c r="G6390" s="139"/>
    </row>
    <row r="6391" spans="6:7">
      <c r="F6391" s="139"/>
      <c r="G6391" s="139"/>
    </row>
    <row r="6392" spans="6:7">
      <c r="F6392" s="139"/>
      <c r="G6392" s="139"/>
    </row>
    <row r="6393" spans="6:7">
      <c r="F6393" s="139"/>
      <c r="G6393" s="139"/>
    </row>
    <row r="6394" spans="6:7">
      <c r="F6394" s="139"/>
      <c r="G6394" s="139"/>
    </row>
    <row r="6395" spans="6:7">
      <c r="F6395" s="139"/>
      <c r="G6395" s="139"/>
    </row>
    <row r="6396" spans="6:7">
      <c r="F6396" s="139"/>
      <c r="G6396" s="139"/>
    </row>
    <row r="6397" spans="6:7">
      <c r="F6397" s="139"/>
      <c r="G6397" s="139"/>
    </row>
    <row r="6398" spans="6:7">
      <c r="F6398" s="139"/>
      <c r="G6398" s="139"/>
    </row>
    <row r="6399" spans="6:7">
      <c r="F6399" s="139"/>
      <c r="G6399" s="139"/>
    </row>
    <row r="6400" spans="6:7">
      <c r="F6400" s="139"/>
      <c r="G6400" s="139"/>
    </row>
    <row r="6401" spans="6:7">
      <c r="F6401" s="139"/>
      <c r="G6401" s="139"/>
    </row>
    <row r="6402" spans="6:7">
      <c r="F6402" s="139"/>
      <c r="G6402" s="139"/>
    </row>
    <row r="6403" spans="6:7">
      <c r="F6403" s="139"/>
      <c r="G6403" s="139"/>
    </row>
    <row r="6404" spans="6:7">
      <c r="F6404" s="139"/>
      <c r="G6404" s="139"/>
    </row>
    <row r="6405" spans="6:7">
      <c r="F6405" s="139"/>
      <c r="G6405" s="139"/>
    </row>
    <row r="6406" spans="6:7">
      <c r="F6406" s="139"/>
      <c r="G6406" s="139"/>
    </row>
    <row r="6407" spans="6:7">
      <c r="F6407" s="139"/>
      <c r="G6407" s="139"/>
    </row>
    <row r="6408" spans="6:7">
      <c r="F6408" s="139"/>
      <c r="G6408" s="139"/>
    </row>
    <row r="6409" spans="6:7">
      <c r="F6409" s="139"/>
      <c r="G6409" s="139"/>
    </row>
    <row r="6410" spans="6:7">
      <c r="F6410" s="139"/>
      <c r="G6410" s="139"/>
    </row>
    <row r="6411" spans="6:7">
      <c r="F6411" s="139"/>
      <c r="G6411" s="139"/>
    </row>
    <row r="6412" spans="6:7">
      <c r="F6412" s="139"/>
      <c r="G6412" s="139"/>
    </row>
    <row r="6413" spans="6:7">
      <c r="F6413" s="139"/>
      <c r="G6413" s="139"/>
    </row>
    <row r="6414" spans="6:7">
      <c r="F6414" s="139"/>
      <c r="G6414" s="139"/>
    </row>
    <row r="6415" spans="6:7">
      <c r="F6415" s="139"/>
      <c r="G6415" s="139"/>
    </row>
    <row r="6416" spans="6:7">
      <c r="F6416" s="139"/>
      <c r="G6416" s="139"/>
    </row>
    <row r="6417" spans="6:7">
      <c r="F6417" s="139"/>
      <c r="G6417" s="139"/>
    </row>
    <row r="6418" spans="6:7">
      <c r="F6418" s="139"/>
      <c r="G6418" s="139"/>
    </row>
    <row r="6419" spans="6:7">
      <c r="F6419" s="139"/>
      <c r="G6419" s="139"/>
    </row>
    <row r="6420" spans="6:7">
      <c r="F6420" s="139"/>
      <c r="G6420" s="139"/>
    </row>
    <row r="6421" spans="6:7">
      <c r="F6421" s="139"/>
      <c r="G6421" s="139"/>
    </row>
    <row r="6422" spans="6:7">
      <c r="F6422" s="139"/>
      <c r="G6422" s="139"/>
    </row>
    <row r="6423" spans="6:7">
      <c r="F6423" s="139"/>
      <c r="G6423" s="139"/>
    </row>
    <row r="6424" spans="6:7">
      <c r="F6424" s="139"/>
      <c r="G6424" s="139"/>
    </row>
    <row r="6425" spans="6:7">
      <c r="F6425" s="139"/>
      <c r="G6425" s="139"/>
    </row>
    <row r="6426" spans="6:7">
      <c r="F6426" s="139"/>
      <c r="G6426" s="139"/>
    </row>
    <row r="6427" spans="6:7">
      <c r="F6427" s="139"/>
      <c r="G6427" s="139"/>
    </row>
    <row r="6428" spans="6:7">
      <c r="F6428" s="139"/>
      <c r="G6428" s="139"/>
    </row>
    <row r="6429" spans="6:7">
      <c r="F6429" s="139"/>
      <c r="G6429" s="139"/>
    </row>
    <row r="6430" spans="6:7">
      <c r="F6430" s="139"/>
      <c r="G6430" s="139"/>
    </row>
    <row r="6431" spans="6:7">
      <c r="F6431" s="139"/>
      <c r="G6431" s="139"/>
    </row>
    <row r="6432" spans="6:7">
      <c r="F6432" s="139"/>
      <c r="G6432" s="139"/>
    </row>
    <row r="6433" spans="6:7">
      <c r="F6433" s="139"/>
      <c r="G6433" s="139"/>
    </row>
    <row r="6434" spans="6:7">
      <c r="F6434" s="139"/>
      <c r="G6434" s="139"/>
    </row>
    <row r="6435" spans="6:7">
      <c r="F6435" s="139"/>
      <c r="G6435" s="139"/>
    </row>
    <row r="6436" spans="6:7">
      <c r="F6436" s="139"/>
      <c r="G6436" s="139"/>
    </row>
    <row r="6437" spans="6:7">
      <c r="F6437" s="139"/>
      <c r="G6437" s="139"/>
    </row>
    <row r="6438" spans="6:7">
      <c r="F6438" s="139"/>
      <c r="G6438" s="139"/>
    </row>
    <row r="6439" spans="6:7">
      <c r="F6439" s="139"/>
      <c r="G6439" s="139"/>
    </row>
    <row r="6440" spans="6:7">
      <c r="F6440" s="139"/>
      <c r="G6440" s="139"/>
    </row>
    <row r="6441" spans="6:7">
      <c r="F6441" s="139"/>
      <c r="G6441" s="139"/>
    </row>
    <row r="6442" spans="6:7">
      <c r="F6442" s="139"/>
      <c r="G6442" s="139"/>
    </row>
    <row r="6443" spans="6:7">
      <c r="F6443" s="139"/>
      <c r="G6443" s="139"/>
    </row>
    <row r="6444" spans="6:7">
      <c r="F6444" s="139"/>
      <c r="G6444" s="139"/>
    </row>
    <row r="6445" spans="6:7">
      <c r="F6445" s="139"/>
      <c r="G6445" s="139"/>
    </row>
    <row r="6446" spans="6:7">
      <c r="F6446" s="139"/>
      <c r="G6446" s="139"/>
    </row>
    <row r="6447" spans="6:7">
      <c r="F6447" s="139"/>
      <c r="G6447" s="139"/>
    </row>
    <row r="6448" spans="6:7">
      <c r="F6448" s="139"/>
      <c r="G6448" s="139"/>
    </row>
    <row r="6449" spans="6:7">
      <c r="F6449" s="139"/>
      <c r="G6449" s="139"/>
    </row>
    <row r="6450" spans="6:7">
      <c r="F6450" s="139"/>
      <c r="G6450" s="139"/>
    </row>
    <row r="6451" spans="6:7">
      <c r="F6451" s="139"/>
      <c r="G6451" s="139"/>
    </row>
    <row r="6452" spans="6:7">
      <c r="F6452" s="139"/>
      <c r="G6452" s="139"/>
    </row>
    <row r="6453" spans="6:7">
      <c r="F6453" s="139"/>
      <c r="G6453" s="139"/>
    </row>
    <row r="6454" spans="6:7">
      <c r="F6454" s="139"/>
      <c r="G6454" s="139"/>
    </row>
    <row r="6455" spans="6:7">
      <c r="F6455" s="139"/>
      <c r="G6455" s="139"/>
    </row>
    <row r="6456" spans="6:7">
      <c r="F6456" s="139"/>
      <c r="G6456" s="139"/>
    </row>
    <row r="6457" spans="6:7">
      <c r="F6457" s="139"/>
      <c r="G6457" s="139"/>
    </row>
    <row r="6458" spans="6:7">
      <c r="F6458" s="139"/>
      <c r="G6458" s="139"/>
    </row>
    <row r="6459" spans="6:7">
      <c r="F6459" s="139"/>
      <c r="G6459" s="139"/>
    </row>
    <row r="6460" spans="6:7">
      <c r="F6460" s="139"/>
      <c r="G6460" s="139"/>
    </row>
    <row r="6461" spans="6:7">
      <c r="F6461" s="139"/>
      <c r="G6461" s="139"/>
    </row>
    <row r="6462" spans="6:7">
      <c r="F6462" s="139"/>
      <c r="G6462" s="139"/>
    </row>
    <row r="6463" spans="6:7">
      <c r="F6463" s="139"/>
      <c r="G6463" s="139"/>
    </row>
    <row r="6464" spans="6:7">
      <c r="F6464" s="139"/>
      <c r="G6464" s="139"/>
    </row>
    <row r="6465" spans="6:7">
      <c r="F6465" s="139"/>
      <c r="G6465" s="139"/>
    </row>
    <row r="6466" spans="6:7">
      <c r="F6466" s="139"/>
      <c r="G6466" s="139"/>
    </row>
    <row r="6467" spans="6:7">
      <c r="F6467" s="139"/>
      <c r="G6467" s="139"/>
    </row>
    <row r="6468" spans="6:7">
      <c r="F6468" s="139"/>
      <c r="G6468" s="139"/>
    </row>
    <row r="6469" spans="6:7">
      <c r="F6469" s="139"/>
      <c r="G6469" s="139"/>
    </row>
    <row r="6470" spans="6:7">
      <c r="F6470" s="139"/>
      <c r="G6470" s="139"/>
    </row>
    <row r="6471" spans="6:7">
      <c r="F6471" s="139"/>
      <c r="G6471" s="139"/>
    </row>
    <row r="6472" spans="6:7">
      <c r="F6472" s="139"/>
      <c r="G6472" s="139"/>
    </row>
    <row r="6473" spans="6:7">
      <c r="F6473" s="139"/>
      <c r="G6473" s="139"/>
    </row>
    <row r="6474" spans="6:7">
      <c r="F6474" s="139"/>
      <c r="G6474" s="139"/>
    </row>
    <row r="6475" spans="6:7">
      <c r="F6475" s="139"/>
      <c r="G6475" s="139"/>
    </row>
    <row r="6476" spans="6:7">
      <c r="F6476" s="139"/>
      <c r="G6476" s="139"/>
    </row>
    <row r="6477" spans="6:7">
      <c r="F6477" s="139"/>
      <c r="G6477" s="139"/>
    </row>
    <row r="6478" spans="6:7">
      <c r="F6478" s="139"/>
      <c r="G6478" s="139"/>
    </row>
    <row r="6479" spans="6:7">
      <c r="F6479" s="139"/>
      <c r="G6479" s="139"/>
    </row>
    <row r="6480" spans="6:7">
      <c r="F6480" s="139"/>
      <c r="G6480" s="139"/>
    </row>
    <row r="6481" spans="6:7">
      <c r="F6481" s="139"/>
      <c r="G6481" s="139"/>
    </row>
    <row r="6482" spans="6:7">
      <c r="F6482" s="139"/>
      <c r="G6482" s="139"/>
    </row>
    <row r="6483" spans="6:7">
      <c r="F6483" s="139"/>
      <c r="G6483" s="139"/>
    </row>
    <row r="6484" spans="6:7">
      <c r="F6484" s="139"/>
      <c r="G6484" s="139"/>
    </row>
    <row r="6485" spans="6:7">
      <c r="F6485" s="139"/>
      <c r="G6485" s="139"/>
    </row>
    <row r="6486" spans="6:7">
      <c r="F6486" s="139"/>
      <c r="G6486" s="139"/>
    </row>
    <row r="6487" spans="6:7">
      <c r="F6487" s="139"/>
      <c r="G6487" s="139"/>
    </row>
    <row r="6488" spans="6:7">
      <c r="F6488" s="139"/>
      <c r="G6488" s="139"/>
    </row>
    <row r="6489" spans="6:7">
      <c r="F6489" s="139"/>
      <c r="G6489" s="139"/>
    </row>
    <row r="6490" spans="6:7">
      <c r="F6490" s="139"/>
      <c r="G6490" s="139"/>
    </row>
    <row r="6491" spans="6:7">
      <c r="F6491" s="139"/>
      <c r="G6491" s="139"/>
    </row>
    <row r="6492" spans="6:7">
      <c r="F6492" s="139"/>
      <c r="G6492" s="139"/>
    </row>
    <row r="6493" spans="6:7">
      <c r="F6493" s="139"/>
      <c r="G6493" s="139"/>
    </row>
    <row r="6494" spans="6:7">
      <c r="F6494" s="139"/>
      <c r="G6494" s="139"/>
    </row>
    <row r="6495" spans="6:7">
      <c r="F6495" s="139"/>
      <c r="G6495" s="139"/>
    </row>
    <row r="6496" spans="6:7">
      <c r="F6496" s="139"/>
      <c r="G6496" s="139"/>
    </row>
    <row r="6497" spans="6:7">
      <c r="F6497" s="139"/>
      <c r="G6497" s="139"/>
    </row>
    <row r="6498" spans="6:7">
      <c r="F6498" s="139"/>
      <c r="G6498" s="139"/>
    </row>
    <row r="6499" spans="6:7">
      <c r="F6499" s="139"/>
      <c r="G6499" s="139"/>
    </row>
    <row r="6500" spans="6:7">
      <c r="F6500" s="139"/>
      <c r="G6500" s="139"/>
    </row>
    <row r="6501" spans="6:7">
      <c r="F6501" s="139"/>
      <c r="G6501" s="139"/>
    </row>
    <row r="6502" spans="6:7">
      <c r="F6502" s="139"/>
      <c r="G6502" s="139"/>
    </row>
    <row r="6503" spans="6:7">
      <c r="F6503" s="139"/>
      <c r="G6503" s="139"/>
    </row>
    <row r="6504" spans="6:7">
      <c r="F6504" s="139"/>
      <c r="G6504" s="139"/>
    </row>
    <row r="6505" spans="6:7">
      <c r="F6505" s="139"/>
      <c r="G6505" s="139"/>
    </row>
    <row r="6506" spans="6:7">
      <c r="F6506" s="139"/>
      <c r="G6506" s="139"/>
    </row>
    <row r="6507" spans="6:7">
      <c r="F6507" s="139"/>
      <c r="G6507" s="139"/>
    </row>
    <row r="6508" spans="6:7">
      <c r="F6508" s="139"/>
      <c r="G6508" s="139"/>
    </row>
    <row r="6509" spans="6:7">
      <c r="F6509" s="139"/>
      <c r="G6509" s="139"/>
    </row>
    <row r="6510" spans="6:7">
      <c r="F6510" s="139"/>
      <c r="G6510" s="139"/>
    </row>
    <row r="6511" spans="6:7">
      <c r="F6511" s="139"/>
      <c r="G6511" s="139"/>
    </row>
    <row r="6512" spans="6:7">
      <c r="F6512" s="139"/>
      <c r="G6512" s="139"/>
    </row>
    <row r="6513" spans="6:7">
      <c r="F6513" s="139"/>
      <c r="G6513" s="139"/>
    </row>
    <row r="6514" spans="6:7">
      <c r="F6514" s="139"/>
      <c r="G6514" s="139"/>
    </row>
    <row r="6515" spans="6:7">
      <c r="F6515" s="139"/>
      <c r="G6515" s="139"/>
    </row>
    <row r="6516" spans="6:7">
      <c r="F6516" s="139"/>
      <c r="G6516" s="139"/>
    </row>
    <row r="6517" spans="6:7">
      <c r="F6517" s="139"/>
      <c r="G6517" s="139"/>
    </row>
    <row r="6518" spans="6:7">
      <c r="F6518" s="139"/>
      <c r="G6518" s="139"/>
    </row>
    <row r="6519" spans="6:7">
      <c r="F6519" s="139"/>
      <c r="G6519" s="139"/>
    </row>
    <row r="6520" spans="6:7">
      <c r="F6520" s="139"/>
      <c r="G6520" s="139"/>
    </row>
    <row r="6521" spans="6:7">
      <c r="F6521" s="139"/>
      <c r="G6521" s="139"/>
    </row>
    <row r="6522" spans="6:7">
      <c r="F6522" s="139"/>
      <c r="G6522" s="139"/>
    </row>
    <row r="6523" spans="6:7">
      <c r="F6523" s="139"/>
      <c r="G6523" s="139"/>
    </row>
    <row r="6524" spans="6:7">
      <c r="F6524" s="139"/>
      <c r="G6524" s="139"/>
    </row>
    <row r="6525" spans="6:7">
      <c r="F6525" s="139"/>
      <c r="G6525" s="139"/>
    </row>
    <row r="6526" spans="6:7">
      <c r="F6526" s="139"/>
      <c r="G6526" s="139"/>
    </row>
    <row r="6527" spans="6:7">
      <c r="F6527" s="139"/>
      <c r="G6527" s="139"/>
    </row>
    <row r="6528" spans="6:7">
      <c r="F6528" s="139"/>
      <c r="G6528" s="139"/>
    </row>
    <row r="6529" spans="6:7">
      <c r="F6529" s="139"/>
      <c r="G6529" s="139"/>
    </row>
    <row r="6530" spans="6:7">
      <c r="F6530" s="139"/>
      <c r="G6530" s="139"/>
    </row>
    <row r="6531" spans="6:7">
      <c r="F6531" s="139"/>
      <c r="G6531" s="139"/>
    </row>
    <row r="6532" spans="6:7">
      <c r="F6532" s="139"/>
      <c r="G6532" s="139"/>
    </row>
    <row r="6533" spans="6:7">
      <c r="F6533" s="139"/>
      <c r="G6533" s="139"/>
    </row>
    <row r="6534" spans="6:7">
      <c r="F6534" s="139"/>
      <c r="G6534" s="139"/>
    </row>
    <row r="6535" spans="6:7">
      <c r="F6535" s="139"/>
      <c r="G6535" s="139"/>
    </row>
    <row r="6536" spans="6:7">
      <c r="F6536" s="139"/>
      <c r="G6536" s="139"/>
    </row>
    <row r="6537" spans="6:7">
      <c r="F6537" s="139"/>
      <c r="G6537" s="139"/>
    </row>
    <row r="6538" spans="6:7">
      <c r="F6538" s="139"/>
      <c r="G6538" s="139"/>
    </row>
    <row r="6539" spans="6:7">
      <c r="F6539" s="139"/>
      <c r="G6539" s="139"/>
    </row>
    <row r="6540" spans="6:7">
      <c r="F6540" s="139"/>
      <c r="G6540" s="139"/>
    </row>
    <row r="6541" spans="6:7">
      <c r="F6541" s="139"/>
      <c r="G6541" s="139"/>
    </row>
    <row r="6542" spans="6:7">
      <c r="F6542" s="139"/>
      <c r="G6542" s="139"/>
    </row>
    <row r="6543" spans="6:7">
      <c r="F6543" s="139"/>
      <c r="G6543" s="139"/>
    </row>
    <row r="6544" spans="6:7">
      <c r="F6544" s="139"/>
      <c r="G6544" s="139"/>
    </row>
    <row r="6545" spans="6:7">
      <c r="F6545" s="139"/>
      <c r="G6545" s="139"/>
    </row>
    <row r="6546" spans="6:7">
      <c r="F6546" s="139"/>
      <c r="G6546" s="139"/>
    </row>
    <row r="6547" spans="6:7">
      <c r="F6547" s="139"/>
      <c r="G6547" s="139"/>
    </row>
    <row r="6548" spans="6:7">
      <c r="F6548" s="139"/>
      <c r="G6548" s="139"/>
    </row>
    <row r="6549" spans="6:7">
      <c r="F6549" s="139"/>
      <c r="G6549" s="139"/>
    </row>
    <row r="6550" spans="6:7">
      <c r="F6550" s="139"/>
      <c r="G6550" s="139"/>
    </row>
    <row r="6551" spans="6:7">
      <c r="F6551" s="139"/>
      <c r="G6551" s="139"/>
    </row>
    <row r="6552" spans="6:7">
      <c r="F6552" s="139"/>
      <c r="G6552" s="139"/>
    </row>
    <row r="6553" spans="6:7">
      <c r="F6553" s="139"/>
      <c r="G6553" s="139"/>
    </row>
    <row r="6554" spans="6:7">
      <c r="F6554" s="139"/>
      <c r="G6554" s="139"/>
    </row>
    <row r="6555" spans="6:7">
      <c r="F6555" s="139"/>
      <c r="G6555" s="139"/>
    </row>
    <row r="6556" spans="6:7">
      <c r="F6556" s="139"/>
      <c r="G6556" s="139"/>
    </row>
    <row r="6557" spans="6:7">
      <c r="F6557" s="139"/>
      <c r="G6557" s="139"/>
    </row>
    <row r="6558" spans="6:7">
      <c r="F6558" s="139"/>
      <c r="G6558" s="139"/>
    </row>
    <row r="6559" spans="6:7">
      <c r="F6559" s="139"/>
      <c r="G6559" s="139"/>
    </row>
    <row r="6560" spans="6:7">
      <c r="F6560" s="139"/>
      <c r="G6560" s="139"/>
    </row>
    <row r="6561" spans="6:7">
      <c r="F6561" s="139"/>
      <c r="G6561" s="139"/>
    </row>
    <row r="6562" spans="6:7">
      <c r="F6562" s="139"/>
      <c r="G6562" s="139"/>
    </row>
    <row r="6563" spans="6:7">
      <c r="F6563" s="139"/>
      <c r="G6563" s="139"/>
    </row>
    <row r="6564" spans="6:7">
      <c r="F6564" s="139"/>
      <c r="G6564" s="139"/>
    </row>
    <row r="6565" spans="6:7">
      <c r="F6565" s="139"/>
      <c r="G6565" s="139"/>
    </row>
    <row r="6566" spans="6:7">
      <c r="F6566" s="139"/>
      <c r="G6566" s="139"/>
    </row>
    <row r="6567" spans="6:7">
      <c r="F6567" s="139"/>
      <c r="G6567" s="139"/>
    </row>
    <row r="6568" spans="6:7">
      <c r="F6568" s="139"/>
      <c r="G6568" s="139"/>
    </row>
    <row r="6569" spans="6:7">
      <c r="F6569" s="139"/>
      <c r="G6569" s="139"/>
    </row>
    <row r="6570" spans="6:7">
      <c r="F6570" s="139"/>
      <c r="G6570" s="139"/>
    </row>
    <row r="6571" spans="6:7">
      <c r="F6571" s="139"/>
      <c r="G6571" s="139"/>
    </row>
    <row r="6572" spans="6:7">
      <c r="F6572" s="139"/>
      <c r="G6572" s="139"/>
    </row>
    <row r="6573" spans="6:7">
      <c r="F6573" s="139"/>
      <c r="G6573" s="139"/>
    </row>
    <row r="6574" spans="6:7">
      <c r="F6574" s="139"/>
      <c r="G6574" s="139"/>
    </row>
    <row r="6575" spans="6:7">
      <c r="F6575" s="139"/>
      <c r="G6575" s="139"/>
    </row>
    <row r="6576" spans="6:7">
      <c r="F6576" s="139"/>
      <c r="G6576" s="139"/>
    </row>
    <row r="6577" spans="6:7">
      <c r="F6577" s="139"/>
      <c r="G6577" s="139"/>
    </row>
    <row r="6578" spans="6:7">
      <c r="F6578" s="139"/>
      <c r="G6578" s="139"/>
    </row>
    <row r="6579" spans="6:7">
      <c r="F6579" s="139"/>
      <c r="G6579" s="139"/>
    </row>
    <row r="6580" spans="6:7">
      <c r="F6580" s="139"/>
      <c r="G6580" s="139"/>
    </row>
    <row r="6581" spans="6:7">
      <c r="F6581" s="139"/>
      <c r="G6581" s="139"/>
    </row>
    <row r="6582" spans="6:7">
      <c r="F6582" s="139"/>
      <c r="G6582" s="139"/>
    </row>
    <row r="6583" spans="6:7">
      <c r="F6583" s="139"/>
      <c r="G6583" s="139"/>
    </row>
    <row r="6584" spans="6:7">
      <c r="F6584" s="139"/>
      <c r="G6584" s="139"/>
    </row>
    <row r="6585" spans="6:7">
      <c r="F6585" s="139"/>
      <c r="G6585" s="139"/>
    </row>
    <row r="6586" spans="6:7">
      <c r="F6586" s="139"/>
      <c r="G6586" s="139"/>
    </row>
    <row r="6587" spans="6:7">
      <c r="F6587" s="139"/>
      <c r="G6587" s="139"/>
    </row>
    <row r="6588" spans="6:7">
      <c r="F6588" s="139"/>
      <c r="G6588" s="139"/>
    </row>
    <row r="6589" spans="6:7">
      <c r="F6589" s="139"/>
      <c r="G6589" s="139"/>
    </row>
    <row r="6590" spans="6:7">
      <c r="F6590" s="139"/>
      <c r="G6590" s="139"/>
    </row>
    <row r="6591" spans="6:7">
      <c r="F6591" s="139"/>
      <c r="G6591" s="139"/>
    </row>
    <row r="6592" spans="6:7">
      <c r="F6592" s="139"/>
      <c r="G6592" s="139"/>
    </row>
    <row r="6593" spans="6:7">
      <c r="F6593" s="139"/>
      <c r="G6593" s="139"/>
    </row>
    <row r="6594" spans="6:7">
      <c r="F6594" s="139"/>
      <c r="G6594" s="139"/>
    </row>
    <row r="6595" spans="6:7">
      <c r="F6595" s="139"/>
      <c r="G6595" s="139"/>
    </row>
    <row r="6596" spans="6:7">
      <c r="F6596" s="139"/>
      <c r="G6596" s="139"/>
    </row>
    <row r="6597" spans="6:7">
      <c r="F6597" s="139"/>
      <c r="G6597" s="139"/>
    </row>
    <row r="6598" spans="6:7">
      <c r="F6598" s="139"/>
      <c r="G6598" s="139"/>
    </row>
    <row r="6599" spans="6:7">
      <c r="F6599" s="139"/>
      <c r="G6599" s="139"/>
    </row>
    <row r="6600" spans="6:7">
      <c r="F6600" s="139"/>
      <c r="G6600" s="139"/>
    </row>
    <row r="6601" spans="6:7">
      <c r="F6601" s="139"/>
      <c r="G6601" s="139"/>
    </row>
    <row r="6602" spans="6:7">
      <c r="F6602" s="139"/>
      <c r="G6602" s="139"/>
    </row>
    <row r="6603" spans="6:7">
      <c r="F6603" s="139"/>
      <c r="G6603" s="139"/>
    </row>
    <row r="6604" spans="6:7">
      <c r="F6604" s="139"/>
      <c r="G6604" s="139"/>
    </row>
    <row r="6605" spans="6:7">
      <c r="F6605" s="139"/>
      <c r="G6605" s="139"/>
    </row>
    <row r="6606" spans="6:7">
      <c r="F6606" s="139"/>
      <c r="G6606" s="139"/>
    </row>
    <row r="6607" spans="6:7">
      <c r="F6607" s="139"/>
      <c r="G6607" s="139"/>
    </row>
    <row r="6608" spans="6:7">
      <c r="F6608" s="139"/>
      <c r="G6608" s="139"/>
    </row>
    <row r="6609" spans="6:7">
      <c r="F6609" s="139"/>
      <c r="G6609" s="139"/>
    </row>
    <row r="6610" spans="6:7">
      <c r="F6610" s="139"/>
      <c r="G6610" s="139"/>
    </row>
    <row r="6611" spans="6:7">
      <c r="F6611" s="139"/>
      <c r="G6611" s="139"/>
    </row>
    <row r="6612" spans="6:7">
      <c r="F6612" s="139"/>
      <c r="G6612" s="139"/>
    </row>
    <row r="6613" spans="6:7">
      <c r="F6613" s="139"/>
      <c r="G6613" s="139"/>
    </row>
    <row r="6614" spans="6:7">
      <c r="F6614" s="139"/>
      <c r="G6614" s="139"/>
    </row>
    <row r="6615" spans="6:7">
      <c r="F6615" s="139"/>
      <c r="G6615" s="139"/>
    </row>
    <row r="6616" spans="6:7">
      <c r="F6616" s="139"/>
      <c r="G6616" s="139"/>
    </row>
    <row r="6617" spans="6:7">
      <c r="F6617" s="139"/>
      <c r="G6617" s="139"/>
    </row>
    <row r="6618" spans="6:7">
      <c r="F6618" s="139"/>
      <c r="G6618" s="139"/>
    </row>
    <row r="6619" spans="6:7">
      <c r="F6619" s="139"/>
      <c r="G6619" s="139"/>
    </row>
    <row r="6620" spans="6:7">
      <c r="F6620" s="139"/>
      <c r="G6620" s="139"/>
    </row>
    <row r="6621" spans="6:7">
      <c r="F6621" s="139"/>
      <c r="G6621" s="139"/>
    </row>
    <row r="6622" spans="6:7">
      <c r="F6622" s="139"/>
      <c r="G6622" s="139"/>
    </row>
    <row r="6623" spans="6:7">
      <c r="F6623" s="139"/>
      <c r="G6623" s="139"/>
    </row>
    <row r="6624" spans="6:7">
      <c r="F6624" s="139"/>
      <c r="G6624" s="139"/>
    </row>
    <row r="6625" spans="6:7">
      <c r="F6625" s="139"/>
      <c r="G6625" s="139"/>
    </row>
    <row r="6626" spans="6:7">
      <c r="F6626" s="139"/>
      <c r="G6626" s="139"/>
    </row>
    <row r="6627" spans="6:7">
      <c r="F6627" s="139"/>
      <c r="G6627" s="139"/>
    </row>
    <row r="6628" spans="6:7">
      <c r="F6628" s="139"/>
      <c r="G6628" s="139"/>
    </row>
    <row r="6629" spans="6:7">
      <c r="F6629" s="139"/>
      <c r="G6629" s="139"/>
    </row>
    <row r="6630" spans="6:7">
      <c r="F6630" s="139"/>
      <c r="G6630" s="139"/>
    </row>
    <row r="6631" spans="6:7">
      <c r="F6631" s="139"/>
      <c r="G6631" s="139"/>
    </row>
    <row r="6632" spans="6:7">
      <c r="F6632" s="139"/>
      <c r="G6632" s="139"/>
    </row>
    <row r="6633" spans="6:7">
      <c r="F6633" s="139"/>
      <c r="G6633" s="139"/>
    </row>
    <row r="6634" spans="6:7">
      <c r="F6634" s="139"/>
      <c r="G6634" s="139"/>
    </row>
    <row r="6635" spans="6:7">
      <c r="F6635" s="139"/>
      <c r="G6635" s="139"/>
    </row>
    <row r="6636" spans="6:7">
      <c r="F6636" s="139"/>
      <c r="G6636" s="139"/>
    </row>
    <row r="6637" spans="6:7">
      <c r="F6637" s="139"/>
      <c r="G6637" s="139"/>
    </row>
    <row r="6638" spans="6:7">
      <c r="F6638" s="139"/>
      <c r="G6638" s="139"/>
    </row>
    <row r="6639" spans="6:7">
      <c r="F6639" s="139"/>
      <c r="G6639" s="139"/>
    </row>
    <row r="6640" spans="6:7">
      <c r="F6640" s="139"/>
      <c r="G6640" s="139"/>
    </row>
    <row r="6641" spans="6:7">
      <c r="F6641" s="139"/>
      <c r="G6641" s="139"/>
    </row>
    <row r="6642" spans="6:7">
      <c r="F6642" s="139"/>
      <c r="G6642" s="139"/>
    </row>
    <row r="6643" spans="6:7">
      <c r="F6643" s="139"/>
      <c r="G6643" s="139"/>
    </row>
    <row r="6644" spans="6:7">
      <c r="F6644" s="139"/>
      <c r="G6644" s="139"/>
    </row>
    <row r="6645" spans="6:7">
      <c r="F6645" s="139"/>
      <c r="G6645" s="139"/>
    </row>
    <row r="6646" spans="6:7">
      <c r="F6646" s="139"/>
      <c r="G6646" s="139"/>
    </row>
    <row r="6647" spans="6:7">
      <c r="F6647" s="139"/>
      <c r="G6647" s="139"/>
    </row>
    <row r="6648" spans="6:7">
      <c r="F6648" s="139"/>
      <c r="G6648" s="139"/>
    </row>
    <row r="6649" spans="6:7">
      <c r="F6649" s="139"/>
      <c r="G6649" s="139"/>
    </row>
    <row r="6650" spans="6:7">
      <c r="F6650" s="139"/>
      <c r="G6650" s="139"/>
    </row>
    <row r="6651" spans="6:7">
      <c r="F6651" s="139"/>
      <c r="G6651" s="139"/>
    </row>
    <row r="6652" spans="6:7">
      <c r="F6652" s="139"/>
      <c r="G6652" s="139"/>
    </row>
    <row r="6653" spans="6:7">
      <c r="F6653" s="139"/>
      <c r="G6653" s="139"/>
    </row>
    <row r="6654" spans="6:7">
      <c r="F6654" s="139"/>
      <c r="G6654" s="139"/>
    </row>
    <row r="6655" spans="6:7">
      <c r="F6655" s="139"/>
      <c r="G6655" s="139"/>
    </row>
    <row r="6656" spans="6:7">
      <c r="F6656" s="139"/>
      <c r="G6656" s="139"/>
    </row>
    <row r="6657" spans="6:7">
      <c r="F6657" s="139"/>
      <c r="G6657" s="139"/>
    </row>
    <row r="6658" spans="6:7">
      <c r="F6658" s="139"/>
      <c r="G6658" s="139"/>
    </row>
    <row r="6659" spans="6:7">
      <c r="F6659" s="139"/>
      <c r="G6659" s="139"/>
    </row>
    <row r="6660" spans="6:7">
      <c r="F6660" s="139"/>
      <c r="G6660" s="139"/>
    </row>
    <row r="6661" spans="6:7">
      <c r="F6661" s="139"/>
      <c r="G6661" s="139"/>
    </row>
    <row r="6662" spans="6:7">
      <c r="F6662" s="139"/>
      <c r="G6662" s="139"/>
    </row>
    <row r="6663" spans="6:7">
      <c r="F6663" s="139"/>
      <c r="G6663" s="139"/>
    </row>
    <row r="6664" spans="6:7">
      <c r="F6664" s="139"/>
      <c r="G6664" s="139"/>
    </row>
    <row r="6665" spans="6:7">
      <c r="F6665" s="139"/>
      <c r="G6665" s="139"/>
    </row>
    <row r="6666" spans="6:7">
      <c r="F6666" s="139"/>
      <c r="G6666" s="139"/>
    </row>
    <row r="6667" spans="6:7">
      <c r="F6667" s="139"/>
      <c r="G6667" s="139"/>
    </row>
    <row r="6668" spans="6:7">
      <c r="F6668" s="139"/>
      <c r="G6668" s="139"/>
    </row>
    <row r="6669" spans="6:7">
      <c r="F6669" s="139"/>
      <c r="G6669" s="139"/>
    </row>
    <row r="6670" spans="6:7">
      <c r="F6670" s="139"/>
      <c r="G6670" s="139"/>
    </row>
    <row r="6671" spans="6:7">
      <c r="F6671" s="139"/>
      <c r="G6671" s="139"/>
    </row>
    <row r="6672" spans="6:7">
      <c r="F6672" s="139"/>
      <c r="G6672" s="139"/>
    </row>
    <row r="6673" spans="6:7">
      <c r="F6673" s="139"/>
      <c r="G6673" s="139"/>
    </row>
    <row r="6674" spans="6:7">
      <c r="F6674" s="139"/>
      <c r="G6674" s="139"/>
    </row>
    <row r="6675" spans="6:7">
      <c r="F6675" s="139"/>
      <c r="G6675" s="139"/>
    </row>
    <row r="6676" spans="6:7">
      <c r="F6676" s="139"/>
      <c r="G6676" s="139"/>
    </row>
    <row r="6677" spans="6:7">
      <c r="F6677" s="139"/>
      <c r="G6677" s="139"/>
    </row>
    <row r="6678" spans="6:7">
      <c r="F6678" s="139"/>
      <c r="G6678" s="139"/>
    </row>
    <row r="6679" spans="6:7">
      <c r="F6679" s="139"/>
      <c r="G6679" s="139"/>
    </row>
    <row r="6680" spans="6:7">
      <c r="F6680" s="139"/>
      <c r="G6680" s="139"/>
    </row>
    <row r="6681" spans="6:7">
      <c r="F6681" s="139"/>
      <c r="G6681" s="139"/>
    </row>
    <row r="6682" spans="6:7">
      <c r="F6682" s="139"/>
      <c r="G6682" s="139"/>
    </row>
    <row r="6683" spans="6:7">
      <c r="F6683" s="139"/>
      <c r="G6683" s="139"/>
    </row>
    <row r="6684" spans="6:7">
      <c r="F6684" s="139"/>
      <c r="G6684" s="139"/>
    </row>
    <row r="6685" spans="6:7">
      <c r="F6685" s="139"/>
      <c r="G6685" s="139"/>
    </row>
    <row r="6686" spans="6:7">
      <c r="F6686" s="139"/>
      <c r="G6686" s="139"/>
    </row>
    <row r="6687" spans="6:7">
      <c r="F6687" s="139"/>
      <c r="G6687" s="139"/>
    </row>
    <row r="6688" spans="6:7">
      <c r="F6688" s="139"/>
      <c r="G6688" s="139"/>
    </row>
    <row r="6689" spans="6:7">
      <c r="F6689" s="139"/>
      <c r="G6689" s="139"/>
    </row>
    <row r="6690" spans="6:7">
      <c r="F6690" s="139"/>
      <c r="G6690" s="139"/>
    </row>
    <row r="6691" spans="6:7">
      <c r="F6691" s="139"/>
      <c r="G6691" s="139"/>
    </row>
    <row r="6692" spans="6:7">
      <c r="F6692" s="139"/>
      <c r="G6692" s="139"/>
    </row>
    <row r="6693" spans="6:7">
      <c r="F6693" s="139"/>
      <c r="G6693" s="139"/>
    </row>
    <row r="6694" spans="6:7">
      <c r="F6694" s="139"/>
      <c r="G6694" s="139"/>
    </row>
    <row r="6695" spans="6:7">
      <c r="F6695" s="139"/>
      <c r="G6695" s="139"/>
    </row>
    <row r="6696" spans="6:7">
      <c r="F6696" s="139"/>
      <c r="G6696" s="139"/>
    </row>
    <row r="6697" spans="6:7">
      <c r="F6697" s="139"/>
      <c r="G6697" s="139"/>
    </row>
    <row r="6698" spans="6:7">
      <c r="F6698" s="139"/>
      <c r="G6698" s="139"/>
    </row>
    <row r="6699" spans="6:7">
      <c r="F6699" s="139"/>
      <c r="G6699" s="139"/>
    </row>
    <row r="6700" spans="6:7">
      <c r="F6700" s="139"/>
      <c r="G6700" s="139"/>
    </row>
    <row r="6701" spans="6:7">
      <c r="F6701" s="139"/>
      <c r="G6701" s="139"/>
    </row>
    <row r="6702" spans="6:7">
      <c r="F6702" s="139"/>
      <c r="G6702" s="139"/>
    </row>
    <row r="6703" spans="6:7">
      <c r="F6703" s="139"/>
      <c r="G6703" s="139"/>
    </row>
    <row r="6704" spans="6:7">
      <c r="F6704" s="139"/>
      <c r="G6704" s="139"/>
    </row>
    <row r="6705" spans="6:7">
      <c r="F6705" s="139"/>
      <c r="G6705" s="139"/>
    </row>
    <row r="6706" spans="6:7">
      <c r="F6706" s="139"/>
      <c r="G6706" s="139"/>
    </row>
    <row r="6707" spans="6:7">
      <c r="F6707" s="139"/>
      <c r="G6707" s="139"/>
    </row>
    <row r="6708" spans="6:7">
      <c r="F6708" s="139"/>
      <c r="G6708" s="139"/>
    </row>
    <row r="6709" spans="6:7">
      <c r="F6709" s="139"/>
      <c r="G6709" s="139"/>
    </row>
    <row r="6710" spans="6:7">
      <c r="F6710" s="139"/>
      <c r="G6710" s="139"/>
    </row>
    <row r="6711" spans="6:7">
      <c r="F6711" s="139"/>
      <c r="G6711" s="139"/>
    </row>
    <row r="6712" spans="6:7">
      <c r="F6712" s="139"/>
      <c r="G6712" s="139"/>
    </row>
    <row r="6713" spans="6:7">
      <c r="F6713" s="139"/>
      <c r="G6713" s="139"/>
    </row>
    <row r="6714" spans="6:7">
      <c r="F6714" s="139"/>
      <c r="G6714" s="139"/>
    </row>
    <row r="6715" spans="6:7">
      <c r="F6715" s="139"/>
      <c r="G6715" s="139"/>
    </row>
    <row r="6716" spans="6:7">
      <c r="F6716" s="139"/>
      <c r="G6716" s="139"/>
    </row>
    <row r="6717" spans="6:7">
      <c r="F6717" s="139"/>
      <c r="G6717" s="139"/>
    </row>
    <row r="6718" spans="6:7">
      <c r="F6718" s="139"/>
      <c r="G6718" s="139"/>
    </row>
    <row r="6719" spans="6:7">
      <c r="F6719" s="139"/>
      <c r="G6719" s="139"/>
    </row>
    <row r="6720" spans="6:7">
      <c r="F6720" s="139"/>
      <c r="G6720" s="139"/>
    </row>
    <row r="6721" spans="6:7">
      <c r="F6721" s="139"/>
      <c r="G6721" s="139"/>
    </row>
    <row r="6722" spans="6:7">
      <c r="F6722" s="139"/>
      <c r="G6722" s="139"/>
    </row>
    <row r="6723" spans="6:7">
      <c r="F6723" s="139"/>
      <c r="G6723" s="139"/>
    </row>
    <row r="6724" spans="6:7">
      <c r="F6724" s="139"/>
      <c r="G6724" s="139"/>
    </row>
    <row r="6725" spans="6:7">
      <c r="F6725" s="139"/>
      <c r="G6725" s="139"/>
    </row>
    <row r="6726" spans="6:7">
      <c r="F6726" s="139"/>
      <c r="G6726" s="139"/>
    </row>
    <row r="6727" spans="6:7">
      <c r="F6727" s="139"/>
      <c r="G6727" s="139"/>
    </row>
    <row r="6728" spans="6:7">
      <c r="F6728" s="139"/>
      <c r="G6728" s="139"/>
    </row>
    <row r="6729" spans="6:7">
      <c r="F6729" s="139"/>
      <c r="G6729" s="139"/>
    </row>
    <row r="6730" spans="6:7">
      <c r="F6730" s="139"/>
      <c r="G6730" s="139"/>
    </row>
    <row r="6731" spans="6:7">
      <c r="F6731" s="139"/>
      <c r="G6731" s="139"/>
    </row>
    <row r="6732" spans="6:7">
      <c r="F6732" s="139"/>
      <c r="G6732" s="139"/>
    </row>
    <row r="6733" spans="6:7">
      <c r="F6733" s="139"/>
      <c r="G6733" s="139"/>
    </row>
    <row r="6734" spans="6:7">
      <c r="F6734" s="139"/>
      <c r="G6734" s="139"/>
    </row>
    <row r="6735" spans="6:7">
      <c r="F6735" s="139"/>
      <c r="G6735" s="139"/>
    </row>
    <row r="6736" spans="6:7">
      <c r="F6736" s="139"/>
      <c r="G6736" s="139"/>
    </row>
    <row r="6737" spans="6:7">
      <c r="F6737" s="139"/>
      <c r="G6737" s="139"/>
    </row>
    <row r="6738" spans="6:7">
      <c r="F6738" s="139"/>
      <c r="G6738" s="139"/>
    </row>
    <row r="6739" spans="6:7">
      <c r="F6739" s="139"/>
      <c r="G6739" s="139"/>
    </row>
    <row r="6740" spans="6:7">
      <c r="F6740" s="139"/>
      <c r="G6740" s="139"/>
    </row>
    <row r="6741" spans="6:7">
      <c r="F6741" s="139"/>
      <c r="G6741" s="139"/>
    </row>
    <row r="6742" spans="6:7">
      <c r="F6742" s="139"/>
      <c r="G6742" s="139"/>
    </row>
    <row r="6743" spans="6:7">
      <c r="F6743" s="139"/>
      <c r="G6743" s="139"/>
    </row>
    <row r="6744" spans="6:7">
      <c r="F6744" s="139"/>
      <c r="G6744" s="139"/>
    </row>
    <row r="6745" spans="6:7">
      <c r="F6745" s="139"/>
      <c r="G6745" s="139"/>
    </row>
    <row r="6746" spans="6:7">
      <c r="F6746" s="139"/>
      <c r="G6746" s="139"/>
    </row>
    <row r="6747" spans="6:7">
      <c r="F6747" s="139"/>
      <c r="G6747" s="139"/>
    </row>
    <row r="6748" spans="6:7">
      <c r="F6748" s="139"/>
      <c r="G6748" s="139"/>
    </row>
    <row r="6749" spans="6:7">
      <c r="F6749" s="139"/>
      <c r="G6749" s="139"/>
    </row>
    <row r="6750" spans="6:7">
      <c r="F6750" s="139"/>
      <c r="G6750" s="139"/>
    </row>
    <row r="6751" spans="6:7">
      <c r="F6751" s="139"/>
      <c r="G6751" s="139"/>
    </row>
    <row r="6752" spans="6:7">
      <c r="F6752" s="139"/>
      <c r="G6752" s="139"/>
    </row>
    <row r="6753" spans="6:7">
      <c r="F6753" s="139"/>
      <c r="G6753" s="139"/>
    </row>
    <row r="6754" spans="6:7">
      <c r="F6754" s="139"/>
      <c r="G6754" s="139"/>
    </row>
    <row r="6755" spans="6:7">
      <c r="F6755" s="139"/>
      <c r="G6755" s="139"/>
    </row>
    <row r="6756" spans="6:7">
      <c r="F6756" s="139"/>
      <c r="G6756" s="139"/>
    </row>
    <row r="6757" spans="6:7">
      <c r="F6757" s="139"/>
      <c r="G6757" s="139"/>
    </row>
    <row r="6758" spans="6:7">
      <c r="F6758" s="139"/>
      <c r="G6758" s="139"/>
    </row>
    <row r="6759" spans="6:7">
      <c r="F6759" s="139"/>
      <c r="G6759" s="139"/>
    </row>
    <row r="6760" spans="6:7">
      <c r="F6760" s="139"/>
      <c r="G6760" s="139"/>
    </row>
    <row r="6761" spans="6:7">
      <c r="F6761" s="139"/>
      <c r="G6761" s="139"/>
    </row>
    <row r="6762" spans="6:7">
      <c r="F6762" s="139"/>
      <c r="G6762" s="139"/>
    </row>
    <row r="6763" spans="6:7">
      <c r="F6763" s="139"/>
      <c r="G6763" s="139"/>
    </row>
    <row r="6764" spans="6:7">
      <c r="F6764" s="139"/>
      <c r="G6764" s="139"/>
    </row>
    <row r="6765" spans="6:7">
      <c r="F6765" s="139"/>
      <c r="G6765" s="139"/>
    </row>
    <row r="6766" spans="6:7">
      <c r="F6766" s="139"/>
      <c r="G6766" s="139"/>
    </row>
    <row r="6767" spans="6:7">
      <c r="F6767" s="139"/>
      <c r="G6767" s="139"/>
    </row>
    <row r="6768" spans="6:7">
      <c r="F6768" s="139"/>
      <c r="G6768" s="139"/>
    </row>
    <row r="6769" spans="6:7">
      <c r="F6769" s="139"/>
      <c r="G6769" s="139"/>
    </row>
    <row r="6770" spans="6:7">
      <c r="F6770" s="139"/>
      <c r="G6770" s="139"/>
    </row>
    <row r="6771" spans="6:7">
      <c r="F6771" s="139"/>
      <c r="G6771" s="139"/>
    </row>
    <row r="6772" spans="6:7">
      <c r="F6772" s="139"/>
      <c r="G6772" s="139"/>
    </row>
    <row r="6773" spans="6:7">
      <c r="F6773" s="139"/>
      <c r="G6773" s="139"/>
    </row>
    <row r="6774" spans="6:7">
      <c r="F6774" s="139"/>
      <c r="G6774" s="139"/>
    </row>
    <row r="6775" spans="6:7">
      <c r="F6775" s="139"/>
      <c r="G6775" s="139"/>
    </row>
    <row r="6776" spans="6:7">
      <c r="F6776" s="139"/>
      <c r="G6776" s="139"/>
    </row>
    <row r="6777" spans="6:7">
      <c r="F6777" s="139"/>
      <c r="G6777" s="139"/>
    </row>
    <row r="6778" spans="6:7">
      <c r="F6778" s="139"/>
      <c r="G6778" s="139"/>
    </row>
    <row r="6779" spans="6:7">
      <c r="F6779" s="139"/>
      <c r="G6779" s="139"/>
    </row>
    <row r="6780" spans="6:7">
      <c r="F6780" s="139"/>
      <c r="G6780" s="139"/>
    </row>
    <row r="6781" spans="6:7">
      <c r="F6781" s="139"/>
      <c r="G6781" s="139"/>
    </row>
    <row r="6782" spans="6:7">
      <c r="F6782" s="139"/>
      <c r="G6782" s="139"/>
    </row>
    <row r="6783" spans="6:7">
      <c r="F6783" s="139"/>
      <c r="G6783" s="139"/>
    </row>
    <row r="6784" spans="6:7">
      <c r="F6784" s="139"/>
      <c r="G6784" s="139"/>
    </row>
    <row r="6785" spans="6:7">
      <c r="F6785" s="139"/>
      <c r="G6785" s="139"/>
    </row>
    <row r="6786" spans="6:7">
      <c r="F6786" s="139"/>
      <c r="G6786" s="139"/>
    </row>
    <row r="6787" spans="6:7">
      <c r="F6787" s="139"/>
      <c r="G6787" s="139"/>
    </row>
    <row r="6788" spans="6:7">
      <c r="F6788" s="139"/>
      <c r="G6788" s="139"/>
    </row>
    <row r="6789" spans="6:7">
      <c r="F6789" s="139"/>
      <c r="G6789" s="139"/>
    </row>
    <row r="6790" spans="6:7">
      <c r="F6790" s="139"/>
      <c r="G6790" s="139"/>
    </row>
    <row r="6791" spans="6:7">
      <c r="F6791" s="139"/>
      <c r="G6791" s="139"/>
    </row>
    <row r="6792" spans="6:7">
      <c r="F6792" s="139"/>
      <c r="G6792" s="139"/>
    </row>
    <row r="6793" spans="6:7">
      <c r="F6793" s="139"/>
      <c r="G6793" s="139"/>
    </row>
    <row r="6794" spans="6:7">
      <c r="F6794" s="139"/>
      <c r="G6794" s="139"/>
    </row>
    <row r="6795" spans="6:7">
      <c r="F6795" s="139"/>
      <c r="G6795" s="139"/>
    </row>
    <row r="6796" spans="6:7">
      <c r="F6796" s="139"/>
      <c r="G6796" s="139"/>
    </row>
    <row r="6797" spans="6:7">
      <c r="F6797" s="139"/>
      <c r="G6797" s="139"/>
    </row>
    <row r="6798" spans="6:7">
      <c r="F6798" s="139"/>
      <c r="G6798" s="139"/>
    </row>
    <row r="6799" spans="6:7">
      <c r="F6799" s="139"/>
      <c r="G6799" s="139"/>
    </row>
    <row r="6800" spans="6:7">
      <c r="F6800" s="139"/>
      <c r="G6800" s="139"/>
    </row>
    <row r="6801" spans="6:7">
      <c r="F6801" s="139"/>
      <c r="G6801" s="139"/>
    </row>
    <row r="6802" spans="6:7">
      <c r="F6802" s="139"/>
      <c r="G6802" s="139"/>
    </row>
    <row r="6803" spans="6:7">
      <c r="F6803" s="139"/>
      <c r="G6803" s="139"/>
    </row>
    <row r="6804" spans="6:7">
      <c r="F6804" s="139"/>
      <c r="G6804" s="139"/>
    </row>
    <row r="6805" spans="6:7">
      <c r="F6805" s="139"/>
      <c r="G6805" s="139"/>
    </row>
    <row r="6806" spans="6:7">
      <c r="F6806" s="139"/>
      <c r="G6806" s="139"/>
    </row>
    <row r="6807" spans="6:7">
      <c r="F6807" s="139"/>
      <c r="G6807" s="139"/>
    </row>
    <row r="6808" spans="6:7">
      <c r="F6808" s="139"/>
      <c r="G6808" s="139"/>
    </row>
    <row r="6809" spans="6:7">
      <c r="F6809" s="139"/>
      <c r="G6809" s="139"/>
    </row>
    <row r="6810" spans="6:7">
      <c r="F6810" s="139"/>
      <c r="G6810" s="139"/>
    </row>
    <row r="6811" spans="6:7">
      <c r="F6811" s="139"/>
      <c r="G6811" s="139"/>
    </row>
    <row r="6812" spans="6:7">
      <c r="F6812" s="139"/>
      <c r="G6812" s="139"/>
    </row>
    <row r="6813" spans="6:7">
      <c r="F6813" s="139"/>
      <c r="G6813" s="139"/>
    </row>
    <row r="6814" spans="6:7">
      <c r="F6814" s="139"/>
      <c r="G6814" s="139"/>
    </row>
    <row r="6815" spans="6:7">
      <c r="F6815" s="139"/>
      <c r="G6815" s="139"/>
    </row>
    <row r="6816" spans="6:7">
      <c r="F6816" s="139"/>
      <c r="G6816" s="139"/>
    </row>
    <row r="6817" spans="6:7">
      <c r="F6817" s="139"/>
      <c r="G6817" s="139"/>
    </row>
    <row r="6818" spans="6:7">
      <c r="F6818" s="139"/>
      <c r="G6818" s="139"/>
    </row>
    <row r="6819" spans="6:7">
      <c r="F6819" s="139"/>
      <c r="G6819" s="139"/>
    </row>
    <row r="6820" spans="6:7">
      <c r="F6820" s="139"/>
      <c r="G6820" s="139"/>
    </row>
    <row r="6821" spans="6:7">
      <c r="F6821" s="139"/>
      <c r="G6821" s="139"/>
    </row>
    <row r="6822" spans="6:7">
      <c r="F6822" s="139"/>
      <c r="G6822" s="139"/>
    </row>
    <row r="6823" spans="6:7">
      <c r="F6823" s="139"/>
      <c r="G6823" s="139"/>
    </row>
    <row r="6824" spans="6:7">
      <c r="F6824" s="139"/>
      <c r="G6824" s="139"/>
    </row>
    <row r="6825" spans="6:7">
      <c r="F6825" s="139"/>
      <c r="G6825" s="139"/>
    </row>
    <row r="6826" spans="6:7">
      <c r="F6826" s="139"/>
      <c r="G6826" s="139"/>
    </row>
    <row r="6827" spans="6:7">
      <c r="F6827" s="139"/>
      <c r="G6827" s="139"/>
    </row>
    <row r="6828" spans="6:7">
      <c r="F6828" s="139"/>
      <c r="G6828" s="139"/>
    </row>
    <row r="6829" spans="6:7">
      <c r="F6829" s="139"/>
      <c r="G6829" s="139"/>
    </row>
    <row r="6830" spans="6:7">
      <c r="F6830" s="139"/>
      <c r="G6830" s="139"/>
    </row>
    <row r="6831" spans="6:7">
      <c r="F6831" s="139"/>
      <c r="G6831" s="139"/>
    </row>
    <row r="6832" spans="6:7">
      <c r="F6832" s="139"/>
      <c r="G6832" s="139"/>
    </row>
    <row r="6833" spans="6:7">
      <c r="F6833" s="139"/>
      <c r="G6833" s="139"/>
    </row>
    <row r="6834" spans="6:7">
      <c r="F6834" s="139"/>
      <c r="G6834" s="139"/>
    </row>
    <row r="6835" spans="6:7">
      <c r="F6835" s="139"/>
      <c r="G6835" s="139"/>
    </row>
    <row r="6836" spans="6:7">
      <c r="F6836" s="139"/>
      <c r="G6836" s="139"/>
    </row>
    <row r="6837" spans="6:7">
      <c r="F6837" s="139"/>
      <c r="G6837" s="139"/>
    </row>
    <row r="6838" spans="6:7">
      <c r="F6838" s="139"/>
      <c r="G6838" s="139"/>
    </row>
    <row r="6839" spans="6:7">
      <c r="F6839" s="139"/>
      <c r="G6839" s="139"/>
    </row>
    <row r="6840" spans="6:7">
      <c r="F6840" s="139"/>
      <c r="G6840" s="139"/>
    </row>
    <row r="6841" spans="6:7">
      <c r="F6841" s="139"/>
      <c r="G6841" s="139"/>
    </row>
    <row r="6842" spans="6:7">
      <c r="F6842" s="139"/>
      <c r="G6842" s="139"/>
    </row>
    <row r="6843" spans="6:7">
      <c r="F6843" s="139"/>
      <c r="G6843" s="139"/>
    </row>
    <row r="6844" spans="6:7">
      <c r="F6844" s="139"/>
      <c r="G6844" s="139"/>
    </row>
    <row r="6845" spans="6:7">
      <c r="F6845" s="139"/>
      <c r="G6845" s="139"/>
    </row>
    <row r="6846" spans="6:7">
      <c r="F6846" s="139"/>
      <c r="G6846" s="139"/>
    </row>
    <row r="6847" spans="6:7">
      <c r="F6847" s="139"/>
      <c r="G6847" s="139"/>
    </row>
    <row r="6848" spans="6:7">
      <c r="F6848" s="139"/>
      <c r="G6848" s="139"/>
    </row>
    <row r="6849" spans="6:7">
      <c r="F6849" s="139"/>
      <c r="G6849" s="139"/>
    </row>
    <row r="6850" spans="6:7">
      <c r="F6850" s="139"/>
      <c r="G6850" s="139"/>
    </row>
    <row r="6851" spans="6:7">
      <c r="F6851" s="139"/>
      <c r="G6851" s="139"/>
    </row>
    <row r="6852" spans="6:7">
      <c r="F6852" s="139"/>
      <c r="G6852" s="139"/>
    </row>
    <row r="6853" spans="6:7">
      <c r="F6853" s="139"/>
      <c r="G6853" s="139"/>
    </row>
    <row r="6854" spans="6:7">
      <c r="F6854" s="139"/>
      <c r="G6854" s="139"/>
    </row>
    <row r="6855" spans="6:7">
      <c r="F6855" s="139"/>
      <c r="G6855" s="139"/>
    </row>
    <row r="6856" spans="6:7">
      <c r="F6856" s="139"/>
      <c r="G6856" s="139"/>
    </row>
    <row r="6857" spans="6:7">
      <c r="F6857" s="139"/>
      <c r="G6857" s="139"/>
    </row>
    <row r="6858" spans="6:7">
      <c r="F6858" s="139"/>
      <c r="G6858" s="139"/>
    </row>
    <row r="6859" spans="6:7">
      <c r="F6859" s="139"/>
      <c r="G6859" s="139"/>
    </row>
    <row r="6860" spans="6:7">
      <c r="F6860" s="139"/>
      <c r="G6860" s="139"/>
    </row>
    <row r="6861" spans="6:7">
      <c r="F6861" s="139"/>
      <c r="G6861" s="139"/>
    </row>
    <row r="6862" spans="6:7">
      <c r="F6862" s="139"/>
      <c r="G6862" s="139"/>
    </row>
    <row r="6863" spans="6:7">
      <c r="F6863" s="139"/>
      <c r="G6863" s="139"/>
    </row>
    <row r="6864" spans="6:7">
      <c r="F6864" s="139"/>
      <c r="G6864" s="139"/>
    </row>
    <row r="6865" spans="6:7">
      <c r="F6865" s="139"/>
      <c r="G6865" s="139"/>
    </row>
    <row r="6866" spans="6:7">
      <c r="F6866" s="139"/>
      <c r="G6866" s="139"/>
    </row>
    <row r="6867" spans="6:7">
      <c r="F6867" s="139"/>
      <c r="G6867" s="139"/>
    </row>
    <row r="6868" spans="6:7">
      <c r="F6868" s="139"/>
      <c r="G6868" s="139"/>
    </row>
    <row r="6869" spans="6:7">
      <c r="F6869" s="139"/>
      <c r="G6869" s="139"/>
    </row>
    <row r="6870" spans="6:7">
      <c r="F6870" s="139"/>
      <c r="G6870" s="139"/>
    </row>
    <row r="6871" spans="6:7">
      <c r="F6871" s="139"/>
      <c r="G6871" s="139"/>
    </row>
    <row r="6872" spans="6:7">
      <c r="F6872" s="139"/>
      <c r="G6872" s="139"/>
    </row>
    <row r="6873" spans="6:7">
      <c r="F6873" s="139"/>
      <c r="G6873" s="139"/>
    </row>
    <row r="6874" spans="6:7">
      <c r="F6874" s="139"/>
      <c r="G6874" s="139"/>
    </row>
    <row r="6875" spans="6:7">
      <c r="F6875" s="139"/>
      <c r="G6875" s="139"/>
    </row>
    <row r="6876" spans="6:7">
      <c r="F6876" s="139"/>
      <c r="G6876" s="139"/>
    </row>
    <row r="6877" spans="6:7">
      <c r="F6877" s="139"/>
      <c r="G6877" s="139"/>
    </row>
    <row r="6878" spans="6:7">
      <c r="F6878" s="139"/>
      <c r="G6878" s="139"/>
    </row>
    <row r="6879" spans="6:7">
      <c r="F6879" s="139"/>
      <c r="G6879" s="139"/>
    </row>
    <row r="6880" spans="6:7">
      <c r="F6880" s="139"/>
      <c r="G6880" s="139"/>
    </row>
    <row r="6881" spans="6:7">
      <c r="F6881" s="139"/>
      <c r="G6881" s="139"/>
    </row>
    <row r="6882" spans="6:7">
      <c r="F6882" s="139"/>
      <c r="G6882" s="139"/>
    </row>
    <row r="6883" spans="6:7">
      <c r="F6883" s="139"/>
      <c r="G6883" s="139"/>
    </row>
    <row r="6884" spans="6:7">
      <c r="F6884" s="139"/>
      <c r="G6884" s="139"/>
    </row>
    <row r="6885" spans="6:7">
      <c r="F6885" s="139"/>
      <c r="G6885" s="139"/>
    </row>
    <row r="6886" spans="6:7">
      <c r="F6886" s="139"/>
      <c r="G6886" s="139"/>
    </row>
    <row r="6887" spans="6:7">
      <c r="F6887" s="139"/>
      <c r="G6887" s="139"/>
    </row>
    <row r="6888" spans="6:7">
      <c r="F6888" s="139"/>
      <c r="G6888" s="139"/>
    </row>
    <row r="6889" spans="6:7">
      <c r="F6889" s="139"/>
      <c r="G6889" s="139"/>
    </row>
    <row r="6890" spans="6:7">
      <c r="F6890" s="139"/>
      <c r="G6890" s="139"/>
    </row>
    <row r="6891" spans="6:7">
      <c r="F6891" s="139"/>
      <c r="G6891" s="139"/>
    </row>
    <row r="6892" spans="6:7">
      <c r="F6892" s="139"/>
      <c r="G6892" s="139"/>
    </row>
    <row r="6893" spans="6:7">
      <c r="F6893" s="139"/>
      <c r="G6893" s="139"/>
    </row>
    <row r="6894" spans="6:7">
      <c r="F6894" s="139"/>
      <c r="G6894" s="139"/>
    </row>
    <row r="6895" spans="6:7">
      <c r="F6895" s="139"/>
      <c r="G6895" s="139"/>
    </row>
    <row r="6896" spans="6:7">
      <c r="F6896" s="139"/>
      <c r="G6896" s="139"/>
    </row>
    <row r="6897" spans="6:7">
      <c r="F6897" s="139"/>
      <c r="G6897" s="139"/>
    </row>
    <row r="6898" spans="6:7">
      <c r="F6898" s="139"/>
      <c r="G6898" s="139"/>
    </row>
    <row r="6899" spans="6:7">
      <c r="F6899" s="139"/>
      <c r="G6899" s="139"/>
    </row>
    <row r="6900" spans="6:7">
      <c r="F6900" s="139"/>
      <c r="G6900" s="139"/>
    </row>
    <row r="6901" spans="6:7">
      <c r="F6901" s="139"/>
      <c r="G6901" s="139"/>
    </row>
    <row r="6902" spans="6:7">
      <c r="F6902" s="139"/>
      <c r="G6902" s="139"/>
    </row>
    <row r="6903" spans="6:7">
      <c r="F6903" s="139"/>
      <c r="G6903" s="139"/>
    </row>
    <row r="6904" spans="6:7">
      <c r="F6904" s="139"/>
      <c r="G6904" s="139"/>
    </row>
    <row r="6905" spans="6:7">
      <c r="F6905" s="139"/>
      <c r="G6905" s="139"/>
    </row>
    <row r="6906" spans="6:7">
      <c r="F6906" s="139"/>
      <c r="G6906" s="139"/>
    </row>
    <row r="6907" spans="6:7">
      <c r="F6907" s="139"/>
      <c r="G6907" s="139"/>
    </row>
    <row r="6908" spans="6:7">
      <c r="F6908" s="139"/>
      <c r="G6908" s="139"/>
    </row>
    <row r="6909" spans="6:7">
      <c r="F6909" s="139"/>
      <c r="G6909" s="139"/>
    </row>
    <row r="6910" spans="6:7">
      <c r="F6910" s="139"/>
      <c r="G6910" s="139"/>
    </row>
    <row r="6911" spans="6:7">
      <c r="F6911" s="139"/>
      <c r="G6911" s="139"/>
    </row>
    <row r="6912" spans="6:7">
      <c r="F6912" s="139"/>
      <c r="G6912" s="139"/>
    </row>
    <row r="6913" spans="6:7">
      <c r="F6913" s="139"/>
      <c r="G6913" s="139"/>
    </row>
    <row r="6914" spans="6:7">
      <c r="F6914" s="139"/>
      <c r="G6914" s="139"/>
    </row>
    <row r="6915" spans="6:7">
      <c r="F6915" s="139"/>
      <c r="G6915" s="139"/>
    </row>
    <row r="6916" spans="6:7">
      <c r="F6916" s="139"/>
      <c r="G6916" s="139"/>
    </row>
    <row r="6917" spans="6:7">
      <c r="F6917" s="139"/>
      <c r="G6917" s="139"/>
    </row>
    <row r="6918" spans="6:7">
      <c r="F6918" s="139"/>
      <c r="G6918" s="139"/>
    </row>
    <row r="6919" spans="6:7">
      <c r="F6919" s="139"/>
      <c r="G6919" s="139"/>
    </row>
    <row r="6920" spans="6:7">
      <c r="F6920" s="139"/>
      <c r="G6920" s="139"/>
    </row>
    <row r="6921" spans="6:7">
      <c r="F6921" s="139"/>
      <c r="G6921" s="139"/>
    </row>
    <row r="6922" spans="6:7">
      <c r="F6922" s="139"/>
      <c r="G6922" s="139"/>
    </row>
    <row r="6923" spans="6:7">
      <c r="F6923" s="139"/>
      <c r="G6923" s="139"/>
    </row>
    <row r="6924" spans="6:7">
      <c r="F6924" s="139"/>
      <c r="G6924" s="139"/>
    </row>
    <row r="6925" spans="6:7">
      <c r="F6925" s="139"/>
      <c r="G6925" s="139"/>
    </row>
    <row r="6926" spans="6:7">
      <c r="F6926" s="139"/>
      <c r="G6926" s="139"/>
    </row>
    <row r="6927" spans="6:7">
      <c r="F6927" s="139"/>
      <c r="G6927" s="139"/>
    </row>
    <row r="6928" spans="6:7">
      <c r="F6928" s="139"/>
      <c r="G6928" s="139"/>
    </row>
    <row r="6929" spans="6:7">
      <c r="F6929" s="139"/>
      <c r="G6929" s="139"/>
    </row>
    <row r="6930" spans="6:7">
      <c r="F6930" s="139"/>
      <c r="G6930" s="139"/>
    </row>
    <row r="6931" spans="6:7">
      <c r="F6931" s="139"/>
      <c r="G6931" s="139"/>
    </row>
    <row r="6932" spans="6:7">
      <c r="F6932" s="139"/>
      <c r="G6932" s="139"/>
    </row>
    <row r="6933" spans="6:7">
      <c r="F6933" s="139"/>
      <c r="G6933" s="139"/>
    </row>
    <row r="6934" spans="6:7">
      <c r="F6934" s="139"/>
      <c r="G6934" s="139"/>
    </row>
    <row r="6935" spans="6:7">
      <c r="F6935" s="139"/>
      <c r="G6935" s="139"/>
    </row>
    <row r="6936" spans="6:7">
      <c r="F6936" s="139"/>
      <c r="G6936" s="139"/>
    </row>
    <row r="6937" spans="6:7">
      <c r="F6937" s="139"/>
      <c r="G6937" s="139"/>
    </row>
    <row r="6938" spans="6:7">
      <c r="F6938" s="139"/>
      <c r="G6938" s="139"/>
    </row>
    <row r="6939" spans="6:7">
      <c r="F6939" s="139"/>
      <c r="G6939" s="139"/>
    </row>
    <row r="6940" spans="6:7">
      <c r="F6940" s="139"/>
      <c r="G6940" s="139"/>
    </row>
    <row r="6941" spans="6:7">
      <c r="F6941" s="139"/>
      <c r="G6941" s="139"/>
    </row>
    <row r="6942" spans="6:7">
      <c r="F6942" s="139"/>
      <c r="G6942" s="139"/>
    </row>
    <row r="6943" spans="6:7">
      <c r="F6943" s="139"/>
      <c r="G6943" s="139"/>
    </row>
    <row r="6944" spans="6:7">
      <c r="F6944" s="139"/>
      <c r="G6944" s="139"/>
    </row>
    <row r="6945" spans="6:7">
      <c r="F6945" s="139"/>
      <c r="G6945" s="139"/>
    </row>
    <row r="6946" spans="6:7">
      <c r="F6946" s="139"/>
      <c r="G6946" s="139"/>
    </row>
    <row r="6947" spans="6:7">
      <c r="F6947" s="139"/>
      <c r="G6947" s="139"/>
    </row>
    <row r="6948" spans="6:7">
      <c r="F6948" s="139"/>
      <c r="G6948" s="139"/>
    </row>
    <row r="6949" spans="6:7">
      <c r="F6949" s="139"/>
      <c r="G6949" s="139"/>
    </row>
    <row r="6950" spans="6:7">
      <c r="F6950" s="139"/>
      <c r="G6950" s="139"/>
    </row>
    <row r="6951" spans="6:7">
      <c r="F6951" s="139"/>
      <c r="G6951" s="139"/>
    </row>
    <row r="6952" spans="6:7">
      <c r="F6952" s="139"/>
      <c r="G6952" s="139"/>
    </row>
    <row r="6953" spans="6:7">
      <c r="F6953" s="139"/>
      <c r="G6953" s="139"/>
    </row>
    <row r="6954" spans="6:7">
      <c r="F6954" s="139"/>
      <c r="G6954" s="139"/>
    </row>
    <row r="6955" spans="6:7">
      <c r="F6955" s="139"/>
      <c r="G6955" s="139"/>
    </row>
    <row r="6956" spans="6:7">
      <c r="F6956" s="139"/>
      <c r="G6956" s="139"/>
    </row>
    <row r="6957" spans="6:7">
      <c r="F6957" s="139"/>
      <c r="G6957" s="139"/>
    </row>
    <row r="6958" spans="6:7">
      <c r="F6958" s="139"/>
      <c r="G6958" s="139"/>
    </row>
    <row r="6959" spans="6:7">
      <c r="F6959" s="139"/>
      <c r="G6959" s="139"/>
    </row>
    <row r="6960" spans="6:7">
      <c r="F6960" s="139"/>
      <c r="G6960" s="139"/>
    </row>
    <row r="6961" spans="6:7">
      <c r="F6961" s="139"/>
      <c r="G6961" s="139"/>
    </row>
    <row r="6962" spans="6:7">
      <c r="F6962" s="139"/>
      <c r="G6962" s="139"/>
    </row>
    <row r="6963" spans="6:7">
      <c r="F6963" s="139"/>
      <c r="G6963" s="139"/>
    </row>
    <row r="6964" spans="6:7">
      <c r="F6964" s="139"/>
      <c r="G6964" s="139"/>
    </row>
    <row r="6965" spans="6:7">
      <c r="F6965" s="139"/>
      <c r="G6965" s="139"/>
    </row>
    <row r="6966" spans="6:7">
      <c r="F6966" s="139"/>
      <c r="G6966" s="139"/>
    </row>
    <row r="6967" spans="6:7">
      <c r="F6967" s="139"/>
      <c r="G6967" s="139"/>
    </row>
    <row r="6968" spans="6:7">
      <c r="F6968" s="139"/>
      <c r="G6968" s="139"/>
    </row>
    <row r="6969" spans="6:7">
      <c r="F6969" s="139"/>
      <c r="G6969" s="139"/>
    </row>
    <row r="6970" spans="6:7">
      <c r="F6970" s="139"/>
      <c r="G6970" s="139"/>
    </row>
    <row r="6971" spans="6:7">
      <c r="F6971" s="139"/>
      <c r="G6971" s="139"/>
    </row>
    <row r="6972" spans="6:7">
      <c r="F6972" s="139"/>
      <c r="G6972" s="139"/>
    </row>
    <row r="6973" spans="6:7">
      <c r="F6973" s="139"/>
      <c r="G6973" s="139"/>
    </row>
    <row r="6974" spans="6:7">
      <c r="F6974" s="139"/>
      <c r="G6974" s="139"/>
    </row>
    <row r="6975" spans="6:7">
      <c r="F6975" s="139"/>
      <c r="G6975" s="139"/>
    </row>
    <row r="6976" spans="6:7">
      <c r="F6976" s="139"/>
      <c r="G6976" s="139"/>
    </row>
    <row r="6977" spans="6:7">
      <c r="F6977" s="139"/>
      <c r="G6977" s="139"/>
    </row>
    <row r="6978" spans="6:7">
      <c r="F6978" s="139"/>
      <c r="G6978" s="139"/>
    </row>
    <row r="6979" spans="6:7">
      <c r="F6979" s="139"/>
      <c r="G6979" s="139"/>
    </row>
    <row r="6980" spans="6:7">
      <c r="F6980" s="139"/>
      <c r="G6980" s="139"/>
    </row>
    <row r="6981" spans="6:7">
      <c r="F6981" s="139"/>
      <c r="G6981" s="139"/>
    </row>
    <row r="6982" spans="6:7">
      <c r="F6982" s="139"/>
      <c r="G6982" s="139"/>
    </row>
    <row r="6983" spans="6:7">
      <c r="F6983" s="139"/>
      <c r="G6983" s="139"/>
    </row>
    <row r="6984" spans="6:7">
      <c r="F6984" s="139"/>
      <c r="G6984" s="139"/>
    </row>
    <row r="6985" spans="6:7">
      <c r="F6985" s="139"/>
      <c r="G6985" s="139"/>
    </row>
    <row r="6986" spans="6:7">
      <c r="F6986" s="139"/>
      <c r="G6986" s="139"/>
    </row>
    <row r="6987" spans="6:7">
      <c r="F6987" s="139"/>
      <c r="G6987" s="139"/>
    </row>
    <row r="6988" spans="6:7">
      <c r="F6988" s="139"/>
      <c r="G6988" s="139"/>
    </row>
    <row r="6989" spans="6:7">
      <c r="F6989" s="139"/>
      <c r="G6989" s="139"/>
    </row>
    <row r="6990" spans="6:7">
      <c r="F6990" s="139"/>
      <c r="G6990" s="139"/>
    </row>
    <row r="6991" spans="6:7">
      <c r="F6991" s="139"/>
      <c r="G6991" s="139"/>
    </row>
    <row r="6992" spans="6:7">
      <c r="F6992" s="139"/>
      <c r="G6992" s="139"/>
    </row>
    <row r="6993" spans="6:7">
      <c r="F6993" s="139"/>
      <c r="G6993" s="139"/>
    </row>
    <row r="6994" spans="6:7">
      <c r="F6994" s="139"/>
      <c r="G6994" s="139"/>
    </row>
    <row r="6995" spans="6:7">
      <c r="F6995" s="139"/>
      <c r="G6995" s="139"/>
    </row>
    <row r="6996" spans="6:7">
      <c r="F6996" s="139"/>
      <c r="G6996" s="139"/>
    </row>
    <row r="6997" spans="6:7">
      <c r="F6997" s="139"/>
      <c r="G6997" s="139"/>
    </row>
    <row r="6998" spans="6:7">
      <c r="F6998" s="139"/>
      <c r="G6998" s="139"/>
    </row>
    <row r="6999" spans="6:7">
      <c r="F6999" s="139"/>
      <c r="G6999" s="139"/>
    </row>
    <row r="7000" spans="6:7">
      <c r="F7000" s="139"/>
      <c r="G7000" s="139"/>
    </row>
    <row r="7001" spans="6:7">
      <c r="F7001" s="139"/>
      <c r="G7001" s="139"/>
    </row>
    <row r="7002" spans="6:7">
      <c r="F7002" s="139"/>
      <c r="G7002" s="139"/>
    </row>
    <row r="7003" spans="6:7">
      <c r="F7003" s="139"/>
      <c r="G7003" s="139"/>
    </row>
    <row r="7004" spans="6:7">
      <c r="F7004" s="139"/>
      <c r="G7004" s="139"/>
    </row>
    <row r="7005" spans="6:7">
      <c r="F7005" s="139"/>
      <c r="G7005" s="139"/>
    </row>
    <row r="7006" spans="6:7">
      <c r="F7006" s="139"/>
      <c r="G7006" s="139"/>
    </row>
    <row r="7007" spans="6:7">
      <c r="F7007" s="139"/>
      <c r="G7007" s="139"/>
    </row>
    <row r="7008" spans="6:7">
      <c r="F7008" s="139"/>
      <c r="G7008" s="139"/>
    </row>
    <row r="7009" spans="6:7">
      <c r="F7009" s="139"/>
      <c r="G7009" s="139"/>
    </row>
    <row r="7010" spans="6:7">
      <c r="F7010" s="139"/>
      <c r="G7010" s="139"/>
    </row>
    <row r="7011" spans="6:7">
      <c r="F7011" s="139"/>
      <c r="G7011" s="139"/>
    </row>
    <row r="7012" spans="6:7">
      <c r="F7012" s="139"/>
      <c r="G7012" s="139"/>
    </row>
    <row r="7013" spans="6:7">
      <c r="F7013" s="139"/>
      <c r="G7013" s="139"/>
    </row>
    <row r="7014" spans="6:7">
      <c r="F7014" s="139"/>
      <c r="G7014" s="139"/>
    </row>
    <row r="7015" spans="6:7">
      <c r="F7015" s="139"/>
      <c r="G7015" s="139"/>
    </row>
    <row r="7016" spans="6:7">
      <c r="F7016" s="139"/>
      <c r="G7016" s="139"/>
    </row>
    <row r="7017" spans="6:7">
      <c r="F7017" s="139"/>
      <c r="G7017" s="139"/>
    </row>
    <row r="7018" spans="6:7">
      <c r="F7018" s="139"/>
      <c r="G7018" s="139"/>
    </row>
    <row r="7019" spans="6:7">
      <c r="F7019" s="139"/>
      <c r="G7019" s="139"/>
    </row>
    <row r="7020" spans="6:7">
      <c r="F7020" s="139"/>
      <c r="G7020" s="139"/>
    </row>
    <row r="7021" spans="6:7">
      <c r="F7021" s="139"/>
      <c r="G7021" s="139"/>
    </row>
    <row r="7022" spans="6:7">
      <c r="F7022" s="139"/>
      <c r="G7022" s="139"/>
    </row>
    <row r="7023" spans="6:7">
      <c r="F7023" s="139"/>
      <c r="G7023" s="139"/>
    </row>
    <row r="7024" spans="6:7">
      <c r="F7024" s="139"/>
      <c r="G7024" s="139"/>
    </row>
    <row r="7025" spans="6:7">
      <c r="F7025" s="139"/>
      <c r="G7025" s="139"/>
    </row>
    <row r="7026" spans="6:7">
      <c r="F7026" s="139"/>
      <c r="G7026" s="139"/>
    </row>
    <row r="7027" spans="6:7">
      <c r="F7027" s="139"/>
      <c r="G7027" s="139"/>
    </row>
    <row r="7028" spans="6:7">
      <c r="F7028" s="139"/>
      <c r="G7028" s="139"/>
    </row>
    <row r="7029" spans="6:7">
      <c r="F7029" s="139"/>
      <c r="G7029" s="139"/>
    </row>
    <row r="7030" spans="6:7">
      <c r="F7030" s="139"/>
      <c r="G7030" s="139"/>
    </row>
    <row r="7031" spans="6:7">
      <c r="F7031" s="139"/>
      <c r="G7031" s="139"/>
    </row>
    <row r="7032" spans="6:7">
      <c r="F7032" s="139"/>
      <c r="G7032" s="139"/>
    </row>
    <row r="7033" spans="6:7">
      <c r="F7033" s="139"/>
      <c r="G7033" s="139"/>
    </row>
    <row r="7034" spans="6:7">
      <c r="F7034" s="139"/>
      <c r="G7034" s="139"/>
    </row>
    <row r="7035" spans="6:7">
      <c r="F7035" s="139"/>
      <c r="G7035" s="139"/>
    </row>
    <row r="7036" spans="6:7">
      <c r="F7036" s="139"/>
      <c r="G7036" s="139"/>
    </row>
    <row r="7037" spans="6:7">
      <c r="F7037" s="139"/>
      <c r="G7037" s="139"/>
    </row>
    <row r="7038" spans="6:7">
      <c r="F7038" s="139"/>
      <c r="G7038" s="139"/>
    </row>
    <row r="7039" spans="6:7">
      <c r="F7039" s="139"/>
      <c r="G7039" s="139"/>
    </row>
    <row r="7040" spans="6:7">
      <c r="F7040" s="139"/>
      <c r="G7040" s="139"/>
    </row>
    <row r="7041" spans="6:7">
      <c r="F7041" s="139"/>
      <c r="G7041" s="139"/>
    </row>
    <row r="7042" spans="6:7">
      <c r="F7042" s="139"/>
      <c r="G7042" s="139"/>
    </row>
    <row r="7043" spans="6:7">
      <c r="F7043" s="139"/>
      <c r="G7043" s="139"/>
    </row>
    <row r="7044" spans="6:7">
      <c r="F7044" s="139"/>
      <c r="G7044" s="139"/>
    </row>
    <row r="7045" spans="6:7">
      <c r="F7045" s="139"/>
      <c r="G7045" s="139"/>
    </row>
    <row r="7046" spans="6:7">
      <c r="F7046" s="139"/>
      <c r="G7046" s="139"/>
    </row>
    <row r="7047" spans="6:7">
      <c r="F7047" s="139"/>
      <c r="G7047" s="139"/>
    </row>
    <row r="7048" spans="6:7">
      <c r="F7048" s="139"/>
      <c r="G7048" s="139"/>
    </row>
    <row r="7049" spans="6:7">
      <c r="F7049" s="139"/>
      <c r="G7049" s="139"/>
    </row>
    <row r="7050" spans="6:7">
      <c r="F7050" s="139"/>
      <c r="G7050" s="139"/>
    </row>
    <row r="7051" spans="6:7">
      <c r="F7051" s="139"/>
      <c r="G7051" s="139"/>
    </row>
    <row r="7052" spans="6:7">
      <c r="F7052" s="139"/>
      <c r="G7052" s="139"/>
    </row>
    <row r="7053" spans="6:7">
      <c r="F7053" s="139"/>
      <c r="G7053" s="139"/>
    </row>
    <row r="7054" spans="6:7">
      <c r="F7054" s="139"/>
      <c r="G7054" s="139"/>
    </row>
    <row r="7055" spans="6:7">
      <c r="F7055" s="139"/>
      <c r="G7055" s="139"/>
    </row>
    <row r="7056" spans="6:7">
      <c r="F7056" s="139"/>
      <c r="G7056" s="139"/>
    </row>
    <row r="7057" spans="6:7">
      <c r="F7057" s="139"/>
      <c r="G7057" s="139"/>
    </row>
    <row r="7058" spans="6:7">
      <c r="F7058" s="139"/>
      <c r="G7058" s="139"/>
    </row>
    <row r="7059" spans="6:7">
      <c r="F7059" s="139"/>
      <c r="G7059" s="139"/>
    </row>
    <row r="7060" spans="6:7">
      <c r="F7060" s="139"/>
      <c r="G7060" s="139"/>
    </row>
    <row r="7061" spans="6:7">
      <c r="F7061" s="139"/>
      <c r="G7061" s="139"/>
    </row>
    <row r="7062" spans="6:7">
      <c r="F7062" s="139"/>
      <c r="G7062" s="139"/>
    </row>
    <row r="7063" spans="6:7">
      <c r="F7063" s="139"/>
      <c r="G7063" s="139"/>
    </row>
    <row r="7064" spans="6:7">
      <c r="F7064" s="139"/>
      <c r="G7064" s="139"/>
    </row>
    <row r="7065" spans="6:7">
      <c r="F7065" s="139"/>
      <c r="G7065" s="139"/>
    </row>
    <row r="7066" spans="6:7">
      <c r="F7066" s="139"/>
      <c r="G7066" s="139"/>
    </row>
    <row r="7067" spans="6:7">
      <c r="F7067" s="139"/>
      <c r="G7067" s="139"/>
    </row>
    <row r="7068" spans="6:7">
      <c r="F7068" s="139"/>
      <c r="G7068" s="139"/>
    </row>
    <row r="7069" spans="6:7">
      <c r="F7069" s="139"/>
      <c r="G7069" s="139"/>
    </row>
    <row r="7070" spans="6:7">
      <c r="F7070" s="139"/>
      <c r="G7070" s="139"/>
    </row>
    <row r="7071" spans="6:7">
      <c r="F7071" s="139"/>
      <c r="G7071" s="139"/>
    </row>
    <row r="7072" spans="6:7">
      <c r="F7072" s="139"/>
      <c r="G7072" s="139"/>
    </row>
    <row r="7073" spans="6:7">
      <c r="F7073" s="139"/>
      <c r="G7073" s="139"/>
    </row>
    <row r="7074" spans="6:7">
      <c r="F7074" s="139"/>
      <c r="G7074" s="139"/>
    </row>
    <row r="7075" spans="6:7">
      <c r="F7075" s="139"/>
      <c r="G7075" s="139"/>
    </row>
    <row r="7076" spans="6:7">
      <c r="F7076" s="139"/>
      <c r="G7076" s="139"/>
    </row>
    <row r="7077" spans="6:7">
      <c r="F7077" s="139"/>
      <c r="G7077" s="139"/>
    </row>
    <row r="7078" spans="6:7">
      <c r="F7078" s="139"/>
      <c r="G7078" s="139"/>
    </row>
    <row r="7079" spans="6:7">
      <c r="F7079" s="139"/>
      <c r="G7079" s="139"/>
    </row>
    <row r="7080" spans="6:7">
      <c r="F7080" s="139"/>
      <c r="G7080" s="139"/>
    </row>
    <row r="7081" spans="6:7">
      <c r="F7081" s="139"/>
      <c r="G7081" s="139"/>
    </row>
    <row r="7082" spans="6:7">
      <c r="F7082" s="139"/>
      <c r="G7082" s="139"/>
    </row>
    <row r="7083" spans="6:7">
      <c r="F7083" s="139"/>
      <c r="G7083" s="139"/>
    </row>
    <row r="7084" spans="6:7">
      <c r="F7084" s="139"/>
      <c r="G7084" s="139"/>
    </row>
    <row r="7085" spans="6:7">
      <c r="F7085" s="139"/>
      <c r="G7085" s="139"/>
    </row>
    <row r="7086" spans="6:7">
      <c r="F7086" s="139"/>
      <c r="G7086" s="139"/>
    </row>
    <row r="7087" spans="6:7">
      <c r="F7087" s="139"/>
      <c r="G7087" s="139"/>
    </row>
    <row r="7088" spans="6:7">
      <c r="F7088" s="139"/>
      <c r="G7088" s="139"/>
    </row>
    <row r="7089" spans="6:7">
      <c r="F7089" s="139"/>
      <c r="G7089" s="139"/>
    </row>
    <row r="7090" spans="6:7">
      <c r="F7090" s="139"/>
      <c r="G7090" s="139"/>
    </row>
    <row r="7091" spans="6:7">
      <c r="F7091" s="139"/>
      <c r="G7091" s="139"/>
    </row>
    <row r="7092" spans="6:7">
      <c r="F7092" s="139"/>
      <c r="G7092" s="139"/>
    </row>
    <row r="7093" spans="6:7">
      <c r="F7093" s="139"/>
      <c r="G7093" s="139"/>
    </row>
    <row r="7094" spans="6:7">
      <c r="F7094" s="139"/>
      <c r="G7094" s="139"/>
    </row>
    <row r="7095" spans="6:7">
      <c r="F7095" s="139"/>
      <c r="G7095" s="139"/>
    </row>
    <row r="7096" spans="6:7">
      <c r="F7096" s="139"/>
      <c r="G7096" s="139"/>
    </row>
    <row r="7097" spans="6:7">
      <c r="F7097" s="139"/>
      <c r="G7097" s="139"/>
    </row>
    <row r="7098" spans="6:7">
      <c r="F7098" s="139"/>
      <c r="G7098" s="139"/>
    </row>
    <row r="7099" spans="6:7">
      <c r="F7099" s="139"/>
      <c r="G7099" s="139"/>
    </row>
    <row r="7100" spans="6:7">
      <c r="F7100" s="139"/>
      <c r="G7100" s="139"/>
    </row>
    <row r="7101" spans="6:7">
      <c r="F7101" s="139"/>
      <c r="G7101" s="139"/>
    </row>
    <row r="7102" spans="6:7">
      <c r="F7102" s="139"/>
      <c r="G7102" s="139"/>
    </row>
    <row r="7103" spans="6:7">
      <c r="F7103" s="139"/>
      <c r="G7103" s="139"/>
    </row>
    <row r="7104" spans="6:7">
      <c r="F7104" s="139"/>
      <c r="G7104" s="139"/>
    </row>
    <row r="7105" spans="6:7">
      <c r="F7105" s="139"/>
      <c r="G7105" s="139"/>
    </row>
    <row r="7106" spans="6:7">
      <c r="F7106" s="139"/>
      <c r="G7106" s="139"/>
    </row>
    <row r="7107" spans="6:7">
      <c r="F7107" s="139"/>
      <c r="G7107" s="139"/>
    </row>
    <row r="7108" spans="6:7">
      <c r="F7108" s="139"/>
      <c r="G7108" s="139"/>
    </row>
    <row r="7109" spans="6:7">
      <c r="F7109" s="139"/>
      <c r="G7109" s="139"/>
    </row>
    <row r="7110" spans="6:7">
      <c r="F7110" s="139"/>
      <c r="G7110" s="139"/>
    </row>
    <row r="7111" spans="6:7">
      <c r="F7111" s="139"/>
      <c r="G7111" s="139"/>
    </row>
    <row r="7112" spans="6:7">
      <c r="F7112" s="139"/>
      <c r="G7112" s="139"/>
    </row>
    <row r="7113" spans="6:7">
      <c r="F7113" s="139"/>
      <c r="G7113" s="139"/>
    </row>
    <row r="7114" spans="6:7">
      <c r="F7114" s="139"/>
      <c r="G7114" s="139"/>
    </row>
    <row r="7115" spans="6:7">
      <c r="F7115" s="139"/>
      <c r="G7115" s="139"/>
    </row>
    <row r="7116" spans="6:7">
      <c r="F7116" s="139"/>
      <c r="G7116" s="139"/>
    </row>
    <row r="7117" spans="6:7">
      <c r="F7117" s="139"/>
      <c r="G7117" s="139"/>
    </row>
    <row r="7118" spans="6:7">
      <c r="F7118" s="139"/>
      <c r="G7118" s="139"/>
    </row>
    <row r="7119" spans="6:7">
      <c r="F7119" s="139"/>
      <c r="G7119" s="139"/>
    </row>
    <row r="7120" spans="6:7">
      <c r="F7120" s="139"/>
      <c r="G7120" s="139"/>
    </row>
    <row r="7121" spans="6:7">
      <c r="F7121" s="139"/>
      <c r="G7121" s="139"/>
    </row>
    <row r="7122" spans="6:7">
      <c r="F7122" s="139"/>
      <c r="G7122" s="139"/>
    </row>
    <row r="7123" spans="6:7">
      <c r="F7123" s="139"/>
      <c r="G7123" s="139"/>
    </row>
    <row r="7124" spans="6:7">
      <c r="F7124" s="139"/>
      <c r="G7124" s="139"/>
    </row>
    <row r="7125" spans="6:7">
      <c r="F7125" s="139"/>
      <c r="G7125" s="139"/>
    </row>
    <row r="7126" spans="6:7">
      <c r="F7126" s="139"/>
      <c r="G7126" s="139"/>
    </row>
    <row r="7127" spans="6:7">
      <c r="F7127" s="139"/>
      <c r="G7127" s="139"/>
    </row>
    <row r="7128" spans="6:7">
      <c r="F7128" s="139"/>
      <c r="G7128" s="139"/>
    </row>
    <row r="7129" spans="6:7">
      <c r="F7129" s="139"/>
      <c r="G7129" s="139"/>
    </row>
    <row r="7130" spans="6:7">
      <c r="F7130" s="139"/>
      <c r="G7130" s="139"/>
    </row>
    <row r="7131" spans="6:7">
      <c r="F7131" s="139"/>
      <c r="G7131" s="139"/>
    </row>
    <row r="7132" spans="6:7">
      <c r="F7132" s="139"/>
      <c r="G7132" s="139"/>
    </row>
    <row r="7133" spans="6:7">
      <c r="F7133" s="139"/>
      <c r="G7133" s="139"/>
    </row>
    <row r="7134" spans="6:7">
      <c r="F7134" s="139"/>
      <c r="G7134" s="139"/>
    </row>
    <row r="7135" spans="6:7">
      <c r="F7135" s="139"/>
      <c r="G7135" s="139"/>
    </row>
    <row r="7136" spans="6:7">
      <c r="F7136" s="139"/>
      <c r="G7136" s="139"/>
    </row>
    <row r="7137" spans="6:7">
      <c r="F7137" s="139"/>
      <c r="G7137" s="139"/>
    </row>
    <row r="7138" spans="6:7">
      <c r="F7138" s="139"/>
      <c r="G7138" s="139"/>
    </row>
    <row r="7139" spans="6:7">
      <c r="F7139" s="139"/>
      <c r="G7139" s="139"/>
    </row>
    <row r="7140" spans="6:7">
      <c r="F7140" s="139"/>
      <c r="G7140" s="139"/>
    </row>
    <row r="7141" spans="6:7">
      <c r="F7141" s="139"/>
      <c r="G7141" s="139"/>
    </row>
    <row r="7142" spans="6:7">
      <c r="F7142" s="139"/>
      <c r="G7142" s="139"/>
    </row>
    <row r="7143" spans="6:7">
      <c r="F7143" s="139"/>
      <c r="G7143" s="139"/>
    </row>
    <row r="7144" spans="6:7">
      <c r="F7144" s="139"/>
      <c r="G7144" s="139"/>
    </row>
    <row r="7145" spans="6:7">
      <c r="F7145" s="139"/>
      <c r="G7145" s="139"/>
    </row>
    <row r="7146" spans="6:7">
      <c r="F7146" s="139"/>
      <c r="G7146" s="139"/>
    </row>
    <row r="7147" spans="6:7">
      <c r="F7147" s="139"/>
      <c r="G7147" s="139"/>
    </row>
    <row r="7148" spans="6:7">
      <c r="F7148" s="139"/>
      <c r="G7148" s="139"/>
    </row>
    <row r="7149" spans="6:7">
      <c r="F7149" s="139"/>
      <c r="G7149" s="139"/>
    </row>
    <row r="7150" spans="6:7">
      <c r="F7150" s="139"/>
      <c r="G7150" s="139"/>
    </row>
    <row r="7151" spans="6:7">
      <c r="F7151" s="139"/>
      <c r="G7151" s="139"/>
    </row>
    <row r="7152" spans="6:7">
      <c r="F7152" s="139"/>
      <c r="G7152" s="139"/>
    </row>
    <row r="7153" spans="6:7">
      <c r="F7153" s="139"/>
      <c r="G7153" s="139"/>
    </row>
    <row r="7154" spans="6:7">
      <c r="F7154" s="139"/>
      <c r="G7154" s="139"/>
    </row>
    <row r="7155" spans="6:7">
      <c r="F7155" s="139"/>
      <c r="G7155" s="139"/>
    </row>
    <row r="7156" spans="6:7">
      <c r="F7156" s="139"/>
      <c r="G7156" s="139"/>
    </row>
    <row r="7157" spans="6:7">
      <c r="F7157" s="139"/>
      <c r="G7157" s="139"/>
    </row>
    <row r="7158" spans="6:7">
      <c r="F7158" s="139"/>
      <c r="G7158" s="139"/>
    </row>
    <row r="7159" spans="6:7">
      <c r="F7159" s="139"/>
      <c r="G7159" s="139"/>
    </row>
    <row r="7160" spans="6:7">
      <c r="F7160" s="139"/>
      <c r="G7160" s="139"/>
    </row>
    <row r="7161" spans="6:7">
      <c r="F7161" s="139"/>
      <c r="G7161" s="139"/>
    </row>
    <row r="7162" spans="6:7">
      <c r="F7162" s="139"/>
      <c r="G7162" s="139"/>
    </row>
    <row r="7163" spans="6:7">
      <c r="F7163" s="139"/>
      <c r="G7163" s="139"/>
    </row>
    <row r="7164" spans="6:7">
      <c r="F7164" s="139"/>
      <c r="G7164" s="139"/>
    </row>
    <row r="7165" spans="6:7">
      <c r="F7165" s="139"/>
      <c r="G7165" s="139"/>
    </row>
    <row r="7166" spans="6:7">
      <c r="F7166" s="139"/>
      <c r="G7166" s="139"/>
    </row>
    <row r="7167" spans="6:7">
      <c r="F7167" s="139"/>
      <c r="G7167" s="139"/>
    </row>
    <row r="7168" spans="6:7">
      <c r="F7168" s="139"/>
      <c r="G7168" s="139"/>
    </row>
    <row r="7169" spans="6:7">
      <c r="F7169" s="139"/>
      <c r="G7169" s="139"/>
    </row>
    <row r="7170" spans="6:7">
      <c r="F7170" s="139"/>
      <c r="G7170" s="139"/>
    </row>
    <row r="7171" spans="6:7">
      <c r="F7171" s="139"/>
      <c r="G7171" s="139"/>
    </row>
    <row r="7172" spans="6:7">
      <c r="F7172" s="139"/>
      <c r="G7172" s="139"/>
    </row>
    <row r="7173" spans="6:7">
      <c r="F7173" s="139"/>
      <c r="G7173" s="139"/>
    </row>
    <row r="7174" spans="6:7">
      <c r="F7174" s="139"/>
      <c r="G7174" s="139"/>
    </row>
    <row r="7175" spans="6:7">
      <c r="F7175" s="139"/>
      <c r="G7175" s="139"/>
    </row>
    <row r="7176" spans="6:7">
      <c r="F7176" s="139"/>
      <c r="G7176" s="139"/>
    </row>
    <row r="7177" spans="6:7">
      <c r="F7177" s="139"/>
      <c r="G7177" s="139"/>
    </row>
    <row r="7178" spans="6:7">
      <c r="F7178" s="139"/>
      <c r="G7178" s="139"/>
    </row>
    <row r="7179" spans="6:7">
      <c r="F7179" s="139"/>
      <c r="G7179" s="139"/>
    </row>
    <row r="7180" spans="6:7">
      <c r="F7180" s="139"/>
      <c r="G7180" s="139"/>
    </row>
    <row r="7181" spans="6:7">
      <c r="F7181" s="139"/>
      <c r="G7181" s="139"/>
    </row>
    <row r="7182" spans="6:7">
      <c r="F7182" s="139"/>
      <c r="G7182" s="139"/>
    </row>
    <row r="7183" spans="6:7">
      <c r="F7183" s="139"/>
      <c r="G7183" s="139"/>
    </row>
    <row r="7184" spans="6:7">
      <c r="F7184" s="139"/>
      <c r="G7184" s="139"/>
    </row>
    <row r="7185" spans="6:7">
      <c r="F7185" s="139"/>
      <c r="G7185" s="139"/>
    </row>
    <row r="7186" spans="6:7">
      <c r="F7186" s="139"/>
      <c r="G7186" s="139"/>
    </row>
    <row r="7187" spans="6:7">
      <c r="F7187" s="139"/>
      <c r="G7187" s="139"/>
    </row>
    <row r="7188" spans="6:7">
      <c r="F7188" s="139"/>
      <c r="G7188" s="139"/>
    </row>
    <row r="7189" spans="6:7">
      <c r="F7189" s="139"/>
      <c r="G7189" s="139"/>
    </row>
    <row r="7190" spans="6:7">
      <c r="F7190" s="139"/>
      <c r="G7190" s="139"/>
    </row>
    <row r="7191" spans="6:7">
      <c r="F7191" s="139"/>
      <c r="G7191" s="139"/>
    </row>
    <row r="7192" spans="6:7">
      <c r="F7192" s="139"/>
      <c r="G7192" s="139"/>
    </row>
    <row r="7193" spans="6:7">
      <c r="F7193" s="139"/>
      <c r="G7193" s="139"/>
    </row>
    <row r="7194" spans="6:7">
      <c r="F7194" s="139"/>
      <c r="G7194" s="139"/>
    </row>
    <row r="7195" spans="6:7">
      <c r="F7195" s="139"/>
      <c r="G7195" s="139"/>
    </row>
    <row r="7196" spans="6:7">
      <c r="F7196" s="139"/>
      <c r="G7196" s="139"/>
    </row>
    <row r="7197" spans="6:7">
      <c r="F7197" s="139"/>
      <c r="G7197" s="139"/>
    </row>
    <row r="7198" spans="6:7">
      <c r="F7198" s="139"/>
      <c r="G7198" s="139"/>
    </row>
    <row r="7199" spans="6:7">
      <c r="F7199" s="139"/>
      <c r="G7199" s="139"/>
    </row>
    <row r="7200" spans="6:7">
      <c r="F7200" s="139"/>
      <c r="G7200" s="139"/>
    </row>
    <row r="7201" spans="6:7">
      <c r="F7201" s="139"/>
      <c r="G7201" s="139"/>
    </row>
    <row r="7202" spans="6:7">
      <c r="F7202" s="139"/>
      <c r="G7202" s="139"/>
    </row>
    <row r="7203" spans="6:7">
      <c r="F7203" s="139"/>
      <c r="G7203" s="139"/>
    </row>
    <row r="7204" spans="6:7">
      <c r="F7204" s="139"/>
      <c r="G7204" s="139"/>
    </row>
    <row r="7205" spans="6:7">
      <c r="F7205" s="139"/>
      <c r="G7205" s="139"/>
    </row>
    <row r="7206" spans="6:7">
      <c r="F7206" s="139"/>
      <c r="G7206" s="139"/>
    </row>
    <row r="7207" spans="6:7">
      <c r="F7207" s="139"/>
      <c r="G7207" s="139"/>
    </row>
    <row r="7208" spans="6:7">
      <c r="F7208" s="139"/>
      <c r="G7208" s="139"/>
    </row>
    <row r="7209" spans="6:7">
      <c r="F7209" s="139"/>
      <c r="G7209" s="139"/>
    </row>
    <row r="7210" spans="6:7">
      <c r="F7210" s="139"/>
      <c r="G7210" s="139"/>
    </row>
    <row r="7211" spans="6:7">
      <c r="F7211" s="139"/>
      <c r="G7211" s="139"/>
    </row>
    <row r="7212" spans="6:7">
      <c r="F7212" s="139"/>
      <c r="G7212" s="139"/>
    </row>
    <row r="7213" spans="6:7">
      <c r="F7213" s="139"/>
      <c r="G7213" s="139"/>
    </row>
    <row r="7214" spans="6:7">
      <c r="F7214" s="139"/>
      <c r="G7214" s="139"/>
    </row>
    <row r="7215" spans="6:7">
      <c r="F7215" s="139"/>
      <c r="G7215" s="139"/>
    </row>
    <row r="7216" spans="6:7">
      <c r="F7216" s="139"/>
      <c r="G7216" s="139"/>
    </row>
    <row r="7217" spans="6:7">
      <c r="F7217" s="139"/>
      <c r="G7217" s="139"/>
    </row>
    <row r="7218" spans="6:7">
      <c r="F7218" s="139"/>
      <c r="G7218" s="139"/>
    </row>
    <row r="7219" spans="6:7">
      <c r="F7219" s="139"/>
      <c r="G7219" s="139"/>
    </row>
    <row r="7220" spans="6:7">
      <c r="F7220" s="139"/>
      <c r="G7220" s="139"/>
    </row>
    <row r="7221" spans="6:7">
      <c r="F7221" s="139"/>
      <c r="G7221" s="139"/>
    </row>
    <row r="7222" spans="6:7">
      <c r="F7222" s="139"/>
      <c r="G7222" s="139"/>
    </row>
    <row r="7223" spans="6:7">
      <c r="F7223" s="139"/>
      <c r="G7223" s="139"/>
    </row>
    <row r="7224" spans="6:7">
      <c r="F7224" s="139"/>
      <c r="G7224" s="139"/>
    </row>
    <row r="7225" spans="6:7">
      <c r="F7225" s="139"/>
      <c r="G7225" s="139"/>
    </row>
    <row r="7226" spans="6:7">
      <c r="F7226" s="139"/>
      <c r="G7226" s="139"/>
    </row>
    <row r="7227" spans="6:7">
      <c r="F7227" s="139"/>
      <c r="G7227" s="139"/>
    </row>
    <row r="7228" spans="6:7">
      <c r="F7228" s="139"/>
      <c r="G7228" s="139"/>
    </row>
    <row r="7229" spans="6:7">
      <c r="F7229" s="139"/>
      <c r="G7229" s="139"/>
    </row>
    <row r="7230" spans="6:7">
      <c r="F7230" s="139"/>
      <c r="G7230" s="139"/>
    </row>
    <row r="7231" spans="6:7">
      <c r="F7231" s="139"/>
      <c r="G7231" s="139"/>
    </row>
    <row r="7232" spans="6:7">
      <c r="F7232" s="139"/>
      <c r="G7232" s="139"/>
    </row>
    <row r="7233" spans="6:7">
      <c r="F7233" s="139"/>
      <c r="G7233" s="139"/>
    </row>
    <row r="7234" spans="6:7">
      <c r="F7234" s="139"/>
      <c r="G7234" s="139"/>
    </row>
    <row r="7235" spans="6:7">
      <c r="F7235" s="139"/>
      <c r="G7235" s="139"/>
    </row>
    <row r="7236" spans="6:7">
      <c r="F7236" s="139"/>
      <c r="G7236" s="139"/>
    </row>
    <row r="7237" spans="6:7">
      <c r="F7237" s="139"/>
      <c r="G7237" s="139"/>
    </row>
    <row r="7238" spans="6:7">
      <c r="F7238" s="139"/>
      <c r="G7238" s="139"/>
    </row>
    <row r="7239" spans="6:7">
      <c r="F7239" s="139"/>
      <c r="G7239" s="139"/>
    </row>
    <row r="7240" spans="6:7">
      <c r="F7240" s="139"/>
      <c r="G7240" s="139"/>
    </row>
    <row r="7241" spans="6:7">
      <c r="F7241" s="139"/>
      <c r="G7241" s="139"/>
    </row>
    <row r="7242" spans="6:7">
      <c r="F7242" s="139"/>
      <c r="G7242" s="139"/>
    </row>
    <row r="7243" spans="6:7">
      <c r="F7243" s="139"/>
      <c r="G7243" s="139"/>
    </row>
    <row r="7244" spans="6:7">
      <c r="F7244" s="139"/>
      <c r="G7244" s="139"/>
    </row>
    <row r="7245" spans="6:7">
      <c r="F7245" s="139"/>
      <c r="G7245" s="139"/>
    </row>
    <row r="7246" spans="6:7">
      <c r="F7246" s="139"/>
      <c r="G7246" s="139"/>
    </row>
    <row r="7247" spans="6:7">
      <c r="F7247" s="139"/>
      <c r="G7247" s="139"/>
    </row>
    <row r="7248" spans="6:7">
      <c r="F7248" s="139"/>
      <c r="G7248" s="139"/>
    </row>
    <row r="7249" spans="6:7">
      <c r="F7249" s="139"/>
      <c r="G7249" s="139"/>
    </row>
    <row r="7250" spans="6:7">
      <c r="F7250" s="139"/>
      <c r="G7250" s="139"/>
    </row>
    <row r="7251" spans="6:7">
      <c r="F7251" s="139"/>
      <c r="G7251" s="139"/>
    </row>
    <row r="7252" spans="6:7">
      <c r="F7252" s="139"/>
      <c r="G7252" s="139"/>
    </row>
    <row r="7253" spans="6:7">
      <c r="F7253" s="139"/>
      <c r="G7253" s="139"/>
    </row>
    <row r="7254" spans="6:7">
      <c r="F7254" s="139"/>
      <c r="G7254" s="139"/>
    </row>
    <row r="7255" spans="6:7">
      <c r="F7255" s="139"/>
      <c r="G7255" s="139"/>
    </row>
    <row r="7256" spans="6:7">
      <c r="F7256" s="139"/>
      <c r="G7256" s="139"/>
    </row>
    <row r="7257" spans="6:7">
      <c r="F7257" s="139"/>
      <c r="G7257" s="139"/>
    </row>
    <row r="7258" spans="6:7">
      <c r="F7258" s="139"/>
      <c r="G7258" s="139"/>
    </row>
    <row r="7259" spans="6:7">
      <c r="F7259" s="139"/>
      <c r="G7259" s="139"/>
    </row>
    <row r="7260" spans="6:7">
      <c r="F7260" s="139"/>
      <c r="G7260" s="139"/>
    </row>
    <row r="7261" spans="6:7">
      <c r="F7261" s="139"/>
      <c r="G7261" s="139"/>
    </row>
    <row r="7262" spans="6:7">
      <c r="F7262" s="139"/>
      <c r="G7262" s="139"/>
    </row>
    <row r="7263" spans="6:7">
      <c r="F7263" s="139"/>
      <c r="G7263" s="139"/>
    </row>
    <row r="7264" spans="6:7">
      <c r="F7264" s="139"/>
      <c r="G7264" s="139"/>
    </row>
    <row r="7265" spans="6:7">
      <c r="F7265" s="139"/>
      <c r="G7265" s="139"/>
    </row>
    <row r="7266" spans="6:7">
      <c r="F7266" s="139"/>
      <c r="G7266" s="139"/>
    </row>
    <row r="7267" spans="6:7">
      <c r="F7267" s="139"/>
      <c r="G7267" s="139"/>
    </row>
    <row r="7268" spans="6:7">
      <c r="F7268" s="139"/>
      <c r="G7268" s="139"/>
    </row>
    <row r="7269" spans="6:7">
      <c r="F7269" s="139"/>
      <c r="G7269" s="139"/>
    </row>
    <row r="7270" spans="6:7">
      <c r="F7270" s="139"/>
      <c r="G7270" s="139"/>
    </row>
    <row r="7271" spans="6:7">
      <c r="F7271" s="139"/>
      <c r="G7271" s="139"/>
    </row>
    <row r="7272" spans="6:7">
      <c r="F7272" s="139"/>
      <c r="G7272" s="139"/>
    </row>
    <row r="7273" spans="6:7">
      <c r="F7273" s="139"/>
      <c r="G7273" s="139"/>
    </row>
    <row r="7274" spans="6:7">
      <c r="F7274" s="139"/>
      <c r="G7274" s="139"/>
    </row>
    <row r="7275" spans="6:7">
      <c r="F7275" s="139"/>
      <c r="G7275" s="139"/>
    </row>
    <row r="7276" spans="6:7">
      <c r="F7276" s="139"/>
      <c r="G7276" s="139"/>
    </row>
    <row r="7277" spans="6:7">
      <c r="F7277" s="139"/>
      <c r="G7277" s="139"/>
    </row>
    <row r="7278" spans="6:7">
      <c r="F7278" s="139"/>
      <c r="G7278" s="139"/>
    </row>
    <row r="7279" spans="6:7">
      <c r="F7279" s="139"/>
      <c r="G7279" s="139"/>
    </row>
    <row r="7280" spans="6:7">
      <c r="F7280" s="139"/>
      <c r="G7280" s="139"/>
    </row>
    <row r="7281" spans="6:7">
      <c r="F7281" s="139"/>
      <c r="G7281" s="139"/>
    </row>
    <row r="7282" spans="6:7">
      <c r="F7282" s="139"/>
      <c r="G7282" s="139"/>
    </row>
    <row r="7283" spans="6:7">
      <c r="F7283" s="139"/>
      <c r="G7283" s="139"/>
    </row>
    <row r="7284" spans="6:7">
      <c r="F7284" s="139"/>
      <c r="G7284" s="139"/>
    </row>
    <row r="7285" spans="6:7">
      <c r="F7285" s="139"/>
      <c r="G7285" s="139"/>
    </row>
    <row r="7286" spans="6:7">
      <c r="F7286" s="139"/>
      <c r="G7286" s="139"/>
    </row>
    <row r="7287" spans="6:7">
      <c r="F7287" s="139"/>
      <c r="G7287" s="139"/>
    </row>
    <row r="7288" spans="6:7">
      <c r="F7288" s="139"/>
      <c r="G7288" s="139"/>
    </row>
    <row r="7289" spans="6:7">
      <c r="F7289" s="139"/>
      <c r="G7289" s="139"/>
    </row>
    <row r="7290" spans="6:7">
      <c r="F7290" s="139"/>
      <c r="G7290" s="139"/>
    </row>
    <row r="7291" spans="6:7">
      <c r="F7291" s="139"/>
      <c r="G7291" s="139"/>
    </row>
    <row r="7292" spans="6:7">
      <c r="F7292" s="139"/>
      <c r="G7292" s="139"/>
    </row>
    <row r="7293" spans="6:7">
      <c r="F7293" s="139"/>
      <c r="G7293" s="139"/>
    </row>
    <row r="7294" spans="6:7">
      <c r="F7294" s="139"/>
      <c r="G7294" s="139"/>
    </row>
    <row r="7295" spans="6:7">
      <c r="F7295" s="139"/>
      <c r="G7295" s="139"/>
    </row>
    <row r="7296" spans="6:7">
      <c r="F7296" s="139"/>
      <c r="G7296" s="139"/>
    </row>
    <row r="7297" spans="6:7">
      <c r="F7297" s="139"/>
      <c r="G7297" s="139"/>
    </row>
    <row r="7298" spans="6:7">
      <c r="F7298" s="139"/>
      <c r="G7298" s="139"/>
    </row>
    <row r="7299" spans="6:7">
      <c r="F7299" s="139"/>
      <c r="G7299" s="139"/>
    </row>
    <row r="7300" spans="6:7">
      <c r="F7300" s="139"/>
      <c r="G7300" s="139"/>
    </row>
    <row r="7301" spans="6:7">
      <c r="F7301" s="139"/>
      <c r="G7301" s="139"/>
    </row>
    <row r="7302" spans="6:7">
      <c r="F7302" s="139"/>
      <c r="G7302" s="139"/>
    </row>
    <row r="7303" spans="6:7">
      <c r="F7303" s="139"/>
      <c r="G7303" s="139"/>
    </row>
    <row r="7304" spans="6:7">
      <c r="F7304" s="139"/>
      <c r="G7304" s="139"/>
    </row>
    <row r="7305" spans="6:7">
      <c r="F7305" s="139"/>
      <c r="G7305" s="139"/>
    </row>
    <row r="7306" spans="6:7">
      <c r="F7306" s="139"/>
      <c r="G7306" s="139"/>
    </row>
    <row r="7307" spans="6:7">
      <c r="F7307" s="139"/>
      <c r="G7307" s="139"/>
    </row>
    <row r="7308" spans="6:7">
      <c r="F7308" s="139"/>
      <c r="G7308" s="139"/>
    </row>
    <row r="7309" spans="6:7">
      <c r="F7309" s="139"/>
      <c r="G7309" s="139"/>
    </row>
    <row r="7310" spans="6:7">
      <c r="F7310" s="139"/>
      <c r="G7310" s="139"/>
    </row>
    <row r="7311" spans="6:7">
      <c r="F7311" s="139"/>
      <c r="G7311" s="139"/>
    </row>
    <row r="7312" spans="6:7">
      <c r="F7312" s="139"/>
      <c r="G7312" s="139"/>
    </row>
    <row r="7313" spans="6:7">
      <c r="F7313" s="139"/>
      <c r="G7313" s="139"/>
    </row>
    <row r="7314" spans="6:7">
      <c r="F7314" s="139"/>
      <c r="G7314" s="139"/>
    </row>
    <row r="7315" spans="6:7">
      <c r="F7315" s="139"/>
      <c r="G7315" s="139"/>
    </row>
    <row r="7316" spans="6:7">
      <c r="F7316" s="139"/>
      <c r="G7316" s="139"/>
    </row>
    <row r="7317" spans="6:7">
      <c r="F7317" s="139"/>
      <c r="G7317" s="139"/>
    </row>
    <row r="7318" spans="6:7">
      <c r="F7318" s="139"/>
      <c r="G7318" s="139"/>
    </row>
    <row r="7319" spans="6:7">
      <c r="F7319" s="139"/>
      <c r="G7319" s="139"/>
    </row>
    <row r="7320" spans="6:7">
      <c r="F7320" s="139"/>
      <c r="G7320" s="139"/>
    </row>
    <row r="7321" spans="6:7">
      <c r="F7321" s="139"/>
      <c r="G7321" s="139"/>
    </row>
    <row r="7322" spans="6:7">
      <c r="F7322" s="139"/>
      <c r="G7322" s="139"/>
    </row>
    <row r="7323" spans="6:7">
      <c r="F7323" s="139"/>
      <c r="G7323" s="139"/>
    </row>
    <row r="7324" spans="6:7">
      <c r="F7324" s="139"/>
      <c r="G7324" s="139"/>
    </row>
    <row r="7325" spans="6:7">
      <c r="F7325" s="139"/>
      <c r="G7325" s="139"/>
    </row>
    <row r="7326" spans="6:7">
      <c r="F7326" s="139"/>
      <c r="G7326" s="139"/>
    </row>
    <row r="7327" spans="6:7">
      <c r="F7327" s="139"/>
      <c r="G7327" s="139"/>
    </row>
    <row r="7328" spans="6:7">
      <c r="F7328" s="139"/>
      <c r="G7328" s="139"/>
    </row>
    <row r="7329" spans="6:7">
      <c r="F7329" s="139"/>
      <c r="G7329" s="139"/>
    </row>
    <row r="7330" spans="6:7">
      <c r="F7330" s="139"/>
      <c r="G7330" s="139"/>
    </row>
    <row r="7331" spans="6:7">
      <c r="F7331" s="139"/>
      <c r="G7331" s="139"/>
    </row>
    <row r="7332" spans="6:7">
      <c r="F7332" s="139"/>
      <c r="G7332" s="139"/>
    </row>
    <row r="7333" spans="6:7">
      <c r="F7333" s="139"/>
      <c r="G7333" s="139"/>
    </row>
    <row r="7334" spans="6:7">
      <c r="F7334" s="139"/>
      <c r="G7334" s="139"/>
    </row>
    <row r="7335" spans="6:7">
      <c r="F7335" s="139"/>
      <c r="G7335" s="139"/>
    </row>
    <row r="7336" spans="6:7">
      <c r="F7336" s="139"/>
      <c r="G7336" s="139"/>
    </row>
    <row r="7337" spans="6:7">
      <c r="F7337" s="139"/>
      <c r="G7337" s="139"/>
    </row>
    <row r="7338" spans="6:7">
      <c r="F7338" s="139"/>
      <c r="G7338" s="139"/>
    </row>
    <row r="7339" spans="6:7">
      <c r="F7339" s="139"/>
      <c r="G7339" s="139"/>
    </row>
    <row r="7340" spans="6:7">
      <c r="F7340" s="139"/>
      <c r="G7340" s="139"/>
    </row>
    <row r="7341" spans="6:7">
      <c r="F7341" s="139"/>
      <c r="G7341" s="139"/>
    </row>
    <row r="7342" spans="6:7">
      <c r="F7342" s="139"/>
      <c r="G7342" s="139"/>
    </row>
    <row r="7343" spans="6:7">
      <c r="F7343" s="139"/>
      <c r="G7343" s="139"/>
    </row>
    <row r="7344" spans="6:7">
      <c r="F7344" s="139"/>
      <c r="G7344" s="139"/>
    </row>
    <row r="7345" spans="6:7">
      <c r="F7345" s="139"/>
      <c r="G7345" s="139"/>
    </row>
    <row r="7346" spans="6:7">
      <c r="F7346" s="139"/>
      <c r="G7346" s="139"/>
    </row>
    <row r="7347" spans="6:7">
      <c r="F7347" s="139"/>
      <c r="G7347" s="139"/>
    </row>
    <row r="7348" spans="6:7">
      <c r="F7348" s="139"/>
      <c r="G7348" s="139"/>
    </row>
    <row r="7349" spans="6:7">
      <c r="F7349" s="139"/>
      <c r="G7349" s="139"/>
    </row>
    <row r="7350" spans="6:7">
      <c r="F7350" s="139"/>
      <c r="G7350" s="139"/>
    </row>
    <row r="7351" spans="6:7">
      <c r="F7351" s="139"/>
      <c r="G7351" s="139"/>
    </row>
    <row r="7352" spans="6:7">
      <c r="F7352" s="139"/>
      <c r="G7352" s="139"/>
    </row>
    <row r="7353" spans="6:7">
      <c r="F7353" s="139"/>
      <c r="G7353" s="139"/>
    </row>
    <row r="7354" spans="6:7">
      <c r="F7354" s="139"/>
      <c r="G7354" s="139"/>
    </row>
    <row r="7355" spans="6:7">
      <c r="F7355" s="139"/>
      <c r="G7355" s="139"/>
    </row>
    <row r="7356" spans="6:7">
      <c r="F7356" s="139"/>
      <c r="G7356" s="139"/>
    </row>
    <row r="7357" spans="6:7">
      <c r="F7357" s="139"/>
      <c r="G7357" s="139"/>
    </row>
    <row r="7358" spans="6:7">
      <c r="F7358" s="139"/>
      <c r="G7358" s="139"/>
    </row>
    <row r="7359" spans="6:7">
      <c r="F7359" s="139"/>
      <c r="G7359" s="139"/>
    </row>
    <row r="7360" spans="6:7">
      <c r="F7360" s="139"/>
      <c r="G7360" s="139"/>
    </row>
    <row r="7361" spans="6:7">
      <c r="F7361" s="139"/>
      <c r="G7361" s="139"/>
    </row>
    <row r="7362" spans="6:7">
      <c r="F7362" s="139"/>
      <c r="G7362" s="139"/>
    </row>
    <row r="7363" spans="6:7">
      <c r="F7363" s="139"/>
      <c r="G7363" s="139"/>
    </row>
    <row r="7364" spans="6:7">
      <c r="F7364" s="139"/>
      <c r="G7364" s="139"/>
    </row>
    <row r="7365" spans="6:7">
      <c r="F7365" s="139"/>
      <c r="G7365" s="139"/>
    </row>
    <row r="7366" spans="6:7">
      <c r="F7366" s="139"/>
      <c r="G7366" s="139"/>
    </row>
    <row r="7367" spans="6:7">
      <c r="F7367" s="139"/>
      <c r="G7367" s="139"/>
    </row>
    <row r="7368" spans="6:7">
      <c r="F7368" s="139"/>
      <c r="G7368" s="139"/>
    </row>
    <row r="7369" spans="6:7">
      <c r="F7369" s="139"/>
      <c r="G7369" s="139"/>
    </row>
    <row r="7370" spans="6:7">
      <c r="F7370" s="139"/>
      <c r="G7370" s="139"/>
    </row>
    <row r="7371" spans="6:7">
      <c r="F7371" s="139"/>
      <c r="G7371" s="139"/>
    </row>
    <row r="7372" spans="6:7">
      <c r="F7372" s="139"/>
      <c r="G7372" s="139"/>
    </row>
    <row r="7373" spans="6:7">
      <c r="F7373" s="139"/>
      <c r="G7373" s="139"/>
    </row>
    <row r="7374" spans="6:7">
      <c r="F7374" s="139"/>
      <c r="G7374" s="139"/>
    </row>
    <row r="7375" spans="6:7">
      <c r="F7375" s="139"/>
      <c r="G7375" s="139"/>
    </row>
    <row r="7376" spans="6:7">
      <c r="F7376" s="139"/>
      <c r="G7376" s="139"/>
    </row>
    <row r="7377" spans="6:7">
      <c r="F7377" s="139"/>
      <c r="G7377" s="139"/>
    </row>
    <row r="7378" spans="6:7">
      <c r="F7378" s="139"/>
      <c r="G7378" s="139"/>
    </row>
    <row r="7379" spans="6:7">
      <c r="F7379" s="139"/>
      <c r="G7379" s="139"/>
    </row>
    <row r="7380" spans="6:7">
      <c r="F7380" s="139"/>
      <c r="G7380" s="139"/>
    </row>
    <row r="7381" spans="6:7">
      <c r="F7381" s="139"/>
      <c r="G7381" s="139"/>
    </row>
    <row r="7382" spans="6:7">
      <c r="F7382" s="139"/>
      <c r="G7382" s="139"/>
    </row>
    <row r="7383" spans="6:7">
      <c r="F7383" s="139"/>
      <c r="G7383" s="139"/>
    </row>
    <row r="7384" spans="6:7">
      <c r="F7384" s="139"/>
      <c r="G7384" s="139"/>
    </row>
    <row r="7385" spans="6:7">
      <c r="F7385" s="139"/>
      <c r="G7385" s="139"/>
    </row>
    <row r="7386" spans="6:7">
      <c r="F7386" s="139"/>
      <c r="G7386" s="139"/>
    </row>
    <row r="7387" spans="6:7">
      <c r="F7387" s="139"/>
      <c r="G7387" s="139"/>
    </row>
    <row r="7388" spans="6:7">
      <c r="F7388" s="139"/>
      <c r="G7388" s="139"/>
    </row>
    <row r="7389" spans="6:7">
      <c r="F7389" s="139"/>
      <c r="G7389" s="139"/>
    </row>
    <row r="7390" spans="6:7">
      <c r="F7390" s="139"/>
      <c r="G7390" s="139"/>
    </row>
    <row r="7391" spans="6:7">
      <c r="F7391" s="139"/>
      <c r="G7391" s="139"/>
    </row>
    <row r="7392" spans="6:7">
      <c r="F7392" s="139"/>
      <c r="G7392" s="139"/>
    </row>
    <row r="7393" spans="6:7">
      <c r="F7393" s="139"/>
      <c r="G7393" s="139"/>
    </row>
    <row r="7394" spans="6:7">
      <c r="F7394" s="139"/>
      <c r="G7394" s="139"/>
    </row>
    <row r="7395" spans="6:7">
      <c r="F7395" s="139"/>
      <c r="G7395" s="139"/>
    </row>
    <row r="7396" spans="6:7">
      <c r="F7396" s="139"/>
      <c r="G7396" s="139"/>
    </row>
    <row r="7397" spans="6:7">
      <c r="F7397" s="139"/>
      <c r="G7397" s="139"/>
    </row>
    <row r="7398" spans="6:7">
      <c r="F7398" s="139"/>
      <c r="G7398" s="139"/>
    </row>
    <row r="7399" spans="6:7">
      <c r="F7399" s="139"/>
      <c r="G7399" s="139"/>
    </row>
    <row r="7400" spans="6:7">
      <c r="F7400" s="139"/>
      <c r="G7400" s="139"/>
    </row>
    <row r="7401" spans="6:7">
      <c r="F7401" s="139"/>
      <c r="G7401" s="139"/>
    </row>
    <row r="7402" spans="6:7">
      <c r="F7402" s="139"/>
      <c r="G7402" s="139"/>
    </row>
    <row r="7403" spans="6:7">
      <c r="F7403" s="139"/>
      <c r="G7403" s="139"/>
    </row>
    <row r="7404" spans="6:7">
      <c r="F7404" s="139"/>
      <c r="G7404" s="139"/>
    </row>
    <row r="7405" spans="6:7">
      <c r="F7405" s="139"/>
      <c r="G7405" s="139"/>
    </row>
    <row r="7406" spans="6:7">
      <c r="F7406" s="139"/>
      <c r="G7406" s="139"/>
    </row>
    <row r="7407" spans="6:7">
      <c r="F7407" s="139"/>
      <c r="G7407" s="139"/>
    </row>
    <row r="7408" spans="6:7">
      <c r="F7408" s="139"/>
      <c r="G7408" s="139"/>
    </row>
    <row r="7409" spans="6:7">
      <c r="F7409" s="139"/>
      <c r="G7409" s="139"/>
    </row>
    <row r="7410" spans="6:7">
      <c r="F7410" s="139"/>
      <c r="G7410" s="139"/>
    </row>
    <row r="7411" spans="6:7">
      <c r="F7411" s="139"/>
      <c r="G7411" s="139"/>
    </row>
    <row r="7412" spans="6:7">
      <c r="F7412" s="139"/>
      <c r="G7412" s="139"/>
    </row>
    <row r="7413" spans="6:7">
      <c r="F7413" s="139"/>
      <c r="G7413" s="139"/>
    </row>
    <row r="7414" spans="6:7">
      <c r="F7414" s="139"/>
      <c r="G7414" s="139"/>
    </row>
    <row r="7415" spans="6:7">
      <c r="F7415" s="139"/>
      <c r="G7415" s="139"/>
    </row>
    <row r="7416" spans="6:7">
      <c r="F7416" s="139"/>
      <c r="G7416" s="139"/>
    </row>
    <row r="7417" spans="6:7">
      <c r="F7417" s="139"/>
      <c r="G7417" s="139"/>
    </row>
    <row r="7418" spans="6:7">
      <c r="F7418" s="139"/>
      <c r="G7418" s="139"/>
    </row>
    <row r="7419" spans="6:7">
      <c r="F7419" s="139"/>
      <c r="G7419" s="139"/>
    </row>
    <row r="7420" spans="6:7">
      <c r="F7420" s="139"/>
      <c r="G7420" s="139"/>
    </row>
    <row r="7421" spans="6:7">
      <c r="F7421" s="139"/>
      <c r="G7421" s="139"/>
    </row>
    <row r="7422" spans="6:7">
      <c r="F7422" s="139"/>
      <c r="G7422" s="139"/>
    </row>
    <row r="7423" spans="6:7">
      <c r="F7423" s="139"/>
      <c r="G7423" s="139"/>
    </row>
    <row r="7424" spans="6:7">
      <c r="F7424" s="139"/>
      <c r="G7424" s="139"/>
    </row>
    <row r="7425" spans="6:7">
      <c r="F7425" s="139"/>
      <c r="G7425" s="139"/>
    </row>
    <row r="7426" spans="6:7">
      <c r="F7426" s="139"/>
      <c r="G7426" s="139"/>
    </row>
    <row r="7427" spans="6:7">
      <c r="F7427" s="139"/>
      <c r="G7427" s="139"/>
    </row>
    <row r="7428" spans="6:7">
      <c r="F7428" s="139"/>
      <c r="G7428" s="139"/>
    </row>
    <row r="7429" spans="6:7">
      <c r="F7429" s="139"/>
      <c r="G7429" s="139"/>
    </row>
    <row r="7430" spans="6:7">
      <c r="F7430" s="139"/>
      <c r="G7430" s="139"/>
    </row>
    <row r="7431" spans="6:7">
      <c r="F7431" s="139"/>
      <c r="G7431" s="139"/>
    </row>
    <row r="7432" spans="6:7">
      <c r="F7432" s="139"/>
      <c r="G7432" s="139"/>
    </row>
    <row r="7433" spans="6:7">
      <c r="F7433" s="139"/>
      <c r="G7433" s="139"/>
    </row>
    <row r="7434" spans="6:7">
      <c r="F7434" s="139"/>
      <c r="G7434" s="139"/>
    </row>
    <row r="7435" spans="6:7">
      <c r="F7435" s="139"/>
      <c r="G7435" s="139"/>
    </row>
    <row r="7436" spans="6:7">
      <c r="F7436" s="139"/>
      <c r="G7436" s="139"/>
    </row>
    <row r="7437" spans="6:7">
      <c r="F7437" s="139"/>
      <c r="G7437" s="139"/>
    </row>
    <row r="7438" spans="6:7">
      <c r="F7438" s="139"/>
      <c r="G7438" s="139"/>
    </row>
    <row r="7439" spans="6:7">
      <c r="F7439" s="139"/>
      <c r="G7439" s="139"/>
    </row>
    <row r="7440" spans="6:7">
      <c r="F7440" s="139"/>
      <c r="G7440" s="139"/>
    </row>
    <row r="7441" spans="6:7">
      <c r="F7441" s="139"/>
      <c r="G7441" s="139"/>
    </row>
    <row r="7442" spans="6:7">
      <c r="F7442" s="139"/>
      <c r="G7442" s="139"/>
    </row>
    <row r="7443" spans="6:7">
      <c r="F7443" s="139"/>
      <c r="G7443" s="139"/>
    </row>
    <row r="7444" spans="6:7">
      <c r="F7444" s="139"/>
      <c r="G7444" s="139"/>
    </row>
    <row r="7445" spans="6:7">
      <c r="F7445" s="139"/>
      <c r="G7445" s="139"/>
    </row>
    <row r="7446" spans="6:7">
      <c r="F7446" s="139"/>
      <c r="G7446" s="139"/>
    </row>
    <row r="7447" spans="6:7">
      <c r="F7447" s="139"/>
      <c r="G7447" s="139"/>
    </row>
    <row r="7448" spans="6:7">
      <c r="F7448" s="139"/>
      <c r="G7448" s="139"/>
    </row>
    <row r="7449" spans="6:7">
      <c r="F7449" s="139"/>
      <c r="G7449" s="139"/>
    </row>
    <row r="7450" spans="6:7">
      <c r="F7450" s="139"/>
      <c r="G7450" s="139"/>
    </row>
    <row r="7451" spans="6:7">
      <c r="F7451" s="139"/>
      <c r="G7451" s="139"/>
    </row>
    <row r="7452" spans="6:7">
      <c r="F7452" s="139"/>
      <c r="G7452" s="139"/>
    </row>
    <row r="7453" spans="6:7">
      <c r="F7453" s="139"/>
      <c r="G7453" s="139"/>
    </row>
    <row r="7454" spans="6:7">
      <c r="F7454" s="139"/>
      <c r="G7454" s="139"/>
    </row>
    <row r="7455" spans="6:7">
      <c r="F7455" s="139"/>
      <c r="G7455" s="139"/>
    </row>
    <row r="7456" spans="6:7">
      <c r="F7456" s="139"/>
      <c r="G7456" s="139"/>
    </row>
    <row r="7457" spans="6:7">
      <c r="F7457" s="139"/>
      <c r="G7457" s="139"/>
    </row>
    <row r="7458" spans="6:7">
      <c r="F7458" s="139"/>
      <c r="G7458" s="139"/>
    </row>
    <row r="7459" spans="6:7">
      <c r="F7459" s="139"/>
      <c r="G7459" s="139"/>
    </row>
    <row r="7460" spans="6:7">
      <c r="F7460" s="139"/>
      <c r="G7460" s="139"/>
    </row>
    <row r="7461" spans="6:7">
      <c r="F7461" s="139"/>
      <c r="G7461" s="139"/>
    </row>
    <row r="7462" spans="6:7">
      <c r="F7462" s="139"/>
      <c r="G7462" s="139"/>
    </row>
    <row r="7463" spans="6:7">
      <c r="F7463" s="139"/>
      <c r="G7463" s="139"/>
    </row>
    <row r="7464" spans="6:7">
      <c r="F7464" s="139"/>
      <c r="G7464" s="139"/>
    </row>
    <row r="7465" spans="6:7">
      <c r="F7465" s="139"/>
      <c r="G7465" s="139"/>
    </row>
    <row r="7466" spans="6:7">
      <c r="F7466" s="139"/>
      <c r="G7466" s="139"/>
    </row>
    <row r="7467" spans="6:7">
      <c r="F7467" s="139"/>
      <c r="G7467" s="139"/>
    </row>
    <row r="7468" spans="6:7">
      <c r="F7468" s="139"/>
      <c r="G7468" s="139"/>
    </row>
    <row r="7469" spans="6:7">
      <c r="F7469" s="139"/>
      <c r="G7469" s="139"/>
    </row>
    <row r="7470" spans="6:7">
      <c r="F7470" s="139"/>
      <c r="G7470" s="139"/>
    </row>
    <row r="7471" spans="6:7">
      <c r="F7471" s="139"/>
      <c r="G7471" s="139"/>
    </row>
    <row r="7472" spans="6:7">
      <c r="F7472" s="139"/>
      <c r="G7472" s="139"/>
    </row>
    <row r="7473" spans="6:7">
      <c r="F7473" s="139"/>
      <c r="G7473" s="139"/>
    </row>
    <row r="7474" spans="6:7">
      <c r="F7474" s="139"/>
      <c r="G7474" s="139"/>
    </row>
    <row r="7475" spans="6:7">
      <c r="F7475" s="139"/>
      <c r="G7475" s="139"/>
    </row>
    <row r="7476" spans="6:7">
      <c r="F7476" s="139"/>
      <c r="G7476" s="139"/>
    </row>
    <row r="7477" spans="6:7">
      <c r="F7477" s="139"/>
      <c r="G7477" s="139"/>
    </row>
    <row r="7478" spans="6:7">
      <c r="F7478" s="139"/>
      <c r="G7478" s="139"/>
    </row>
    <row r="7479" spans="6:7">
      <c r="F7479" s="139"/>
      <c r="G7479" s="139"/>
    </row>
    <row r="7480" spans="6:7">
      <c r="F7480" s="139"/>
      <c r="G7480" s="139"/>
    </row>
    <row r="7481" spans="6:7">
      <c r="F7481" s="139"/>
      <c r="G7481" s="139"/>
    </row>
    <row r="7482" spans="6:7">
      <c r="F7482" s="139"/>
      <c r="G7482" s="139"/>
    </row>
    <row r="7483" spans="6:7">
      <c r="F7483" s="139"/>
      <c r="G7483" s="139"/>
    </row>
    <row r="7484" spans="6:7">
      <c r="F7484" s="139"/>
      <c r="G7484" s="139"/>
    </row>
    <row r="7485" spans="6:7">
      <c r="F7485" s="139"/>
      <c r="G7485" s="139"/>
    </row>
    <row r="7486" spans="6:7">
      <c r="F7486" s="139"/>
      <c r="G7486" s="139"/>
    </row>
    <row r="7487" spans="6:7">
      <c r="F7487" s="139"/>
      <c r="G7487" s="139"/>
    </row>
    <row r="7488" spans="6:7">
      <c r="F7488" s="139"/>
      <c r="G7488" s="139"/>
    </row>
    <row r="7489" spans="6:7">
      <c r="F7489" s="139"/>
      <c r="G7489" s="139"/>
    </row>
    <row r="7490" spans="6:7">
      <c r="F7490" s="139"/>
      <c r="G7490" s="139"/>
    </row>
    <row r="7491" spans="6:7">
      <c r="F7491" s="139"/>
      <c r="G7491" s="139"/>
    </row>
    <row r="7492" spans="6:7">
      <c r="F7492" s="139"/>
      <c r="G7492" s="139"/>
    </row>
    <row r="7493" spans="6:7">
      <c r="F7493" s="139"/>
      <c r="G7493" s="139"/>
    </row>
    <row r="7494" spans="6:7">
      <c r="F7494" s="139"/>
      <c r="G7494" s="139"/>
    </row>
    <row r="7495" spans="6:7">
      <c r="F7495" s="139"/>
      <c r="G7495" s="139"/>
    </row>
    <row r="7496" spans="6:7">
      <c r="F7496" s="139"/>
      <c r="G7496" s="139"/>
    </row>
    <row r="7497" spans="6:7">
      <c r="F7497" s="139"/>
      <c r="G7497" s="139"/>
    </row>
    <row r="7498" spans="6:7">
      <c r="F7498" s="139"/>
      <c r="G7498" s="139"/>
    </row>
    <row r="7499" spans="6:7">
      <c r="F7499" s="139"/>
      <c r="G7499" s="139"/>
    </row>
    <row r="7500" spans="6:7">
      <c r="F7500" s="139"/>
      <c r="G7500" s="139"/>
    </row>
    <row r="7501" spans="6:7">
      <c r="F7501" s="139"/>
      <c r="G7501" s="139"/>
    </row>
    <row r="7502" spans="6:7">
      <c r="F7502" s="139"/>
      <c r="G7502" s="139"/>
    </row>
    <row r="7503" spans="6:7">
      <c r="F7503" s="139"/>
      <c r="G7503" s="139"/>
    </row>
    <row r="7504" spans="6:7">
      <c r="F7504" s="139"/>
      <c r="G7504" s="139"/>
    </row>
    <row r="7505" spans="6:7">
      <c r="F7505" s="139"/>
      <c r="G7505" s="139"/>
    </row>
    <row r="7506" spans="6:7">
      <c r="F7506" s="139"/>
      <c r="G7506" s="139"/>
    </row>
    <row r="7507" spans="6:7">
      <c r="F7507" s="139"/>
      <c r="G7507" s="139"/>
    </row>
    <row r="7508" spans="6:7">
      <c r="F7508" s="139"/>
      <c r="G7508" s="139"/>
    </row>
    <row r="7509" spans="6:7">
      <c r="F7509" s="139"/>
      <c r="G7509" s="139"/>
    </row>
    <row r="7510" spans="6:7">
      <c r="F7510" s="139"/>
      <c r="G7510" s="139"/>
    </row>
    <row r="7511" spans="6:7">
      <c r="F7511" s="139"/>
      <c r="G7511" s="139"/>
    </row>
    <row r="7512" spans="6:7">
      <c r="F7512" s="139"/>
      <c r="G7512" s="139"/>
    </row>
    <row r="7513" spans="6:7">
      <c r="F7513" s="139"/>
      <c r="G7513" s="139"/>
    </row>
    <row r="7514" spans="6:7">
      <c r="F7514" s="139"/>
      <c r="G7514" s="139"/>
    </row>
    <row r="7515" spans="6:7">
      <c r="F7515" s="139"/>
      <c r="G7515" s="139"/>
    </row>
    <row r="7516" spans="6:7">
      <c r="F7516" s="139"/>
      <c r="G7516" s="139"/>
    </row>
    <row r="7517" spans="6:7">
      <c r="F7517" s="139"/>
      <c r="G7517" s="139"/>
    </row>
    <row r="7518" spans="6:7">
      <c r="F7518" s="139"/>
      <c r="G7518" s="139"/>
    </row>
    <row r="7519" spans="6:7">
      <c r="F7519" s="139"/>
      <c r="G7519" s="139"/>
    </row>
    <row r="7520" spans="6:7">
      <c r="F7520" s="139"/>
      <c r="G7520" s="139"/>
    </row>
    <row r="7521" spans="6:7">
      <c r="F7521" s="139"/>
      <c r="G7521" s="139"/>
    </row>
    <row r="7522" spans="6:7">
      <c r="F7522" s="139"/>
      <c r="G7522" s="139"/>
    </row>
    <row r="7523" spans="6:7">
      <c r="F7523" s="139"/>
      <c r="G7523" s="139"/>
    </row>
    <row r="7524" spans="6:7">
      <c r="F7524" s="139"/>
      <c r="G7524" s="139"/>
    </row>
    <row r="7525" spans="6:7">
      <c r="F7525" s="139"/>
      <c r="G7525" s="139"/>
    </row>
    <row r="7526" spans="6:7">
      <c r="F7526" s="139"/>
      <c r="G7526" s="139"/>
    </row>
    <row r="7527" spans="6:7">
      <c r="F7527" s="139"/>
      <c r="G7527" s="139"/>
    </row>
    <row r="7528" spans="6:7">
      <c r="F7528" s="139"/>
      <c r="G7528" s="139"/>
    </row>
    <row r="7529" spans="6:7">
      <c r="F7529" s="139"/>
      <c r="G7529" s="139"/>
    </row>
    <row r="7530" spans="6:7">
      <c r="F7530" s="139"/>
      <c r="G7530" s="139"/>
    </row>
    <row r="7531" spans="6:7">
      <c r="F7531" s="139"/>
      <c r="G7531" s="139"/>
    </row>
    <row r="7532" spans="6:7">
      <c r="F7532" s="139"/>
      <c r="G7532" s="139"/>
    </row>
    <row r="7533" spans="6:7">
      <c r="F7533" s="139"/>
      <c r="G7533" s="139"/>
    </row>
    <row r="7534" spans="6:7">
      <c r="F7534" s="139"/>
      <c r="G7534" s="139"/>
    </row>
    <row r="7535" spans="6:7">
      <c r="F7535" s="139"/>
      <c r="G7535" s="139"/>
    </row>
    <row r="7536" spans="6:7">
      <c r="F7536" s="139"/>
      <c r="G7536" s="139"/>
    </row>
    <row r="7537" spans="6:7">
      <c r="F7537" s="139"/>
      <c r="G7537" s="139"/>
    </row>
    <row r="7538" spans="6:7">
      <c r="F7538" s="139"/>
      <c r="G7538" s="139"/>
    </row>
    <row r="7539" spans="6:7">
      <c r="F7539" s="139"/>
      <c r="G7539" s="139"/>
    </row>
    <row r="7540" spans="6:7">
      <c r="F7540" s="139"/>
      <c r="G7540" s="139"/>
    </row>
    <row r="7541" spans="6:7">
      <c r="F7541" s="139"/>
      <c r="G7541" s="139"/>
    </row>
    <row r="7542" spans="6:7">
      <c r="F7542" s="139"/>
      <c r="G7542" s="139"/>
    </row>
    <row r="7543" spans="6:7">
      <c r="F7543" s="139"/>
      <c r="G7543" s="139"/>
    </row>
    <row r="7544" spans="6:7">
      <c r="F7544" s="139"/>
      <c r="G7544" s="139"/>
    </row>
    <row r="7545" spans="6:7">
      <c r="F7545" s="139"/>
      <c r="G7545" s="139"/>
    </row>
    <row r="7546" spans="6:7">
      <c r="F7546" s="139"/>
      <c r="G7546" s="139"/>
    </row>
    <row r="7547" spans="6:7">
      <c r="F7547" s="139"/>
      <c r="G7547" s="139"/>
    </row>
    <row r="7548" spans="6:7">
      <c r="F7548" s="139"/>
      <c r="G7548" s="139"/>
    </row>
    <row r="7549" spans="6:7">
      <c r="F7549" s="139"/>
      <c r="G7549" s="139"/>
    </row>
    <row r="7550" spans="6:7">
      <c r="F7550" s="139"/>
      <c r="G7550" s="139"/>
    </row>
    <row r="7551" spans="6:7">
      <c r="F7551" s="139"/>
      <c r="G7551" s="139"/>
    </row>
    <row r="7552" spans="6:7">
      <c r="F7552" s="139"/>
      <c r="G7552" s="139"/>
    </row>
    <row r="7553" spans="6:7">
      <c r="F7553" s="139"/>
      <c r="G7553" s="139"/>
    </row>
    <row r="7554" spans="6:7">
      <c r="F7554" s="139"/>
      <c r="G7554" s="139"/>
    </row>
    <row r="7555" spans="6:7">
      <c r="F7555" s="139"/>
      <c r="G7555" s="139"/>
    </row>
    <row r="7556" spans="6:7">
      <c r="F7556" s="139"/>
      <c r="G7556" s="139"/>
    </row>
    <row r="7557" spans="6:7">
      <c r="F7557" s="139"/>
      <c r="G7557" s="139"/>
    </row>
    <row r="7558" spans="6:7">
      <c r="F7558" s="139"/>
      <c r="G7558" s="139"/>
    </row>
    <row r="7559" spans="6:7">
      <c r="F7559" s="139"/>
      <c r="G7559" s="139"/>
    </row>
    <row r="7560" spans="6:7">
      <c r="F7560" s="139"/>
      <c r="G7560" s="139"/>
    </row>
    <row r="7561" spans="6:7">
      <c r="F7561" s="139"/>
      <c r="G7561" s="139"/>
    </row>
    <row r="7562" spans="6:7">
      <c r="F7562" s="139"/>
      <c r="G7562" s="139"/>
    </row>
    <row r="7563" spans="6:7">
      <c r="F7563" s="139"/>
      <c r="G7563" s="139"/>
    </row>
    <row r="7564" spans="6:7">
      <c r="F7564" s="139"/>
      <c r="G7564" s="139"/>
    </row>
    <row r="7565" spans="6:7">
      <c r="F7565" s="139"/>
      <c r="G7565" s="139"/>
    </row>
    <row r="7566" spans="6:7">
      <c r="F7566" s="139"/>
      <c r="G7566" s="139"/>
    </row>
    <row r="7567" spans="6:7">
      <c r="F7567" s="139"/>
      <c r="G7567" s="139"/>
    </row>
    <row r="7568" spans="6:7">
      <c r="F7568" s="139"/>
      <c r="G7568" s="139"/>
    </row>
    <row r="7569" spans="6:7">
      <c r="F7569" s="139"/>
      <c r="G7569" s="139"/>
    </row>
    <row r="7570" spans="6:7">
      <c r="F7570" s="139"/>
      <c r="G7570" s="139"/>
    </row>
    <row r="7571" spans="6:7">
      <c r="F7571" s="139"/>
      <c r="G7571" s="139"/>
    </row>
    <row r="7572" spans="6:7">
      <c r="F7572" s="139"/>
      <c r="G7572" s="139"/>
    </row>
    <row r="7573" spans="6:7">
      <c r="F7573" s="139"/>
      <c r="G7573" s="139"/>
    </row>
    <row r="7574" spans="6:7">
      <c r="F7574" s="139"/>
      <c r="G7574" s="139"/>
    </row>
    <row r="7575" spans="6:7">
      <c r="F7575" s="139"/>
      <c r="G7575" s="139"/>
    </row>
    <row r="7576" spans="6:7">
      <c r="F7576" s="139"/>
      <c r="G7576" s="139"/>
    </row>
    <row r="7577" spans="6:7">
      <c r="F7577" s="139"/>
      <c r="G7577" s="139"/>
    </row>
    <row r="7578" spans="6:7">
      <c r="F7578" s="139"/>
      <c r="G7578" s="139"/>
    </row>
    <row r="7579" spans="6:7">
      <c r="F7579" s="139"/>
      <c r="G7579" s="139"/>
    </row>
    <row r="7580" spans="6:7">
      <c r="F7580" s="139"/>
      <c r="G7580" s="139"/>
    </row>
    <row r="7581" spans="6:7">
      <c r="F7581" s="139"/>
      <c r="G7581" s="139"/>
    </row>
    <row r="7582" spans="6:7">
      <c r="F7582" s="139"/>
      <c r="G7582" s="139"/>
    </row>
    <row r="7583" spans="6:7">
      <c r="F7583" s="139"/>
      <c r="G7583" s="139"/>
    </row>
    <row r="7584" spans="6:7">
      <c r="F7584" s="139"/>
      <c r="G7584" s="139"/>
    </row>
    <row r="7585" spans="6:7">
      <c r="F7585" s="139"/>
      <c r="G7585" s="139"/>
    </row>
    <row r="7586" spans="6:7">
      <c r="F7586" s="139"/>
      <c r="G7586" s="139"/>
    </row>
    <row r="7587" spans="6:7">
      <c r="F7587" s="139"/>
      <c r="G7587" s="139"/>
    </row>
    <row r="7588" spans="6:7">
      <c r="F7588" s="139"/>
      <c r="G7588" s="139"/>
    </row>
    <row r="7589" spans="6:7">
      <c r="F7589" s="139"/>
      <c r="G7589" s="139"/>
    </row>
    <row r="7590" spans="6:7">
      <c r="F7590" s="139"/>
      <c r="G7590" s="139"/>
    </row>
    <row r="7591" spans="6:7">
      <c r="F7591" s="139"/>
      <c r="G7591" s="139"/>
    </row>
    <row r="7592" spans="6:7">
      <c r="F7592" s="139"/>
      <c r="G7592" s="139"/>
    </row>
    <row r="7593" spans="6:7">
      <c r="F7593" s="139"/>
      <c r="G7593" s="139"/>
    </row>
    <row r="7594" spans="6:7">
      <c r="F7594" s="139"/>
      <c r="G7594" s="139"/>
    </row>
    <row r="7595" spans="6:7">
      <c r="F7595" s="139"/>
      <c r="G7595" s="139"/>
    </row>
    <row r="7596" spans="6:7">
      <c r="F7596" s="139"/>
      <c r="G7596" s="139"/>
    </row>
    <row r="7597" spans="6:7">
      <c r="F7597" s="139"/>
      <c r="G7597" s="139"/>
    </row>
    <row r="7598" spans="6:7">
      <c r="F7598" s="139"/>
      <c r="G7598" s="139"/>
    </row>
    <row r="7599" spans="6:7">
      <c r="F7599" s="139"/>
      <c r="G7599" s="139"/>
    </row>
    <row r="7600" spans="6:7">
      <c r="F7600" s="139"/>
      <c r="G7600" s="139"/>
    </row>
    <row r="7601" spans="6:7">
      <c r="F7601" s="139"/>
      <c r="G7601" s="139"/>
    </row>
    <row r="7602" spans="6:7">
      <c r="F7602" s="139"/>
      <c r="G7602" s="139"/>
    </row>
    <row r="7603" spans="6:7">
      <c r="F7603" s="139"/>
      <c r="G7603" s="139"/>
    </row>
    <row r="7604" spans="6:7">
      <c r="F7604" s="139"/>
      <c r="G7604" s="139"/>
    </row>
    <row r="7605" spans="6:7">
      <c r="F7605" s="139"/>
      <c r="G7605" s="139"/>
    </row>
    <row r="7606" spans="6:7">
      <c r="F7606" s="139"/>
      <c r="G7606" s="139"/>
    </row>
    <row r="7607" spans="6:7">
      <c r="F7607" s="139"/>
      <c r="G7607" s="139"/>
    </row>
    <row r="7608" spans="6:7">
      <c r="F7608" s="139"/>
      <c r="G7608" s="139"/>
    </row>
    <row r="7609" spans="6:7">
      <c r="F7609" s="139"/>
      <c r="G7609" s="139"/>
    </row>
    <row r="7610" spans="6:7">
      <c r="F7610" s="139"/>
      <c r="G7610" s="139"/>
    </row>
    <row r="7611" spans="6:7">
      <c r="F7611" s="139"/>
      <c r="G7611" s="139"/>
    </row>
    <row r="7612" spans="6:7">
      <c r="F7612" s="139"/>
      <c r="G7612" s="139"/>
    </row>
    <row r="7613" spans="6:7">
      <c r="F7613" s="139"/>
      <c r="G7613" s="139"/>
    </row>
    <row r="7614" spans="6:7">
      <c r="F7614" s="139"/>
      <c r="G7614" s="139"/>
    </row>
    <row r="7615" spans="6:7">
      <c r="F7615" s="139"/>
      <c r="G7615" s="139"/>
    </row>
    <row r="7616" spans="6:7">
      <c r="F7616" s="139"/>
      <c r="G7616" s="139"/>
    </row>
    <row r="7617" spans="6:7">
      <c r="F7617" s="139"/>
      <c r="G7617" s="139"/>
    </row>
    <row r="7618" spans="6:7">
      <c r="F7618" s="139"/>
      <c r="G7618" s="139"/>
    </row>
    <row r="7619" spans="6:7">
      <c r="F7619" s="139"/>
      <c r="G7619" s="139"/>
    </row>
    <row r="7620" spans="6:7">
      <c r="F7620" s="139"/>
      <c r="G7620" s="139"/>
    </row>
    <row r="7621" spans="6:7">
      <c r="F7621" s="139"/>
      <c r="G7621" s="139"/>
    </row>
    <row r="7622" spans="6:7">
      <c r="F7622" s="139"/>
      <c r="G7622" s="139"/>
    </row>
    <row r="7623" spans="6:7">
      <c r="F7623" s="139"/>
      <c r="G7623" s="139"/>
    </row>
    <row r="7624" spans="6:7">
      <c r="F7624" s="139"/>
      <c r="G7624" s="139"/>
    </row>
    <row r="7625" spans="6:7">
      <c r="F7625" s="139"/>
      <c r="G7625" s="139"/>
    </row>
    <row r="7626" spans="6:7">
      <c r="F7626" s="139"/>
      <c r="G7626" s="139"/>
    </row>
    <row r="7627" spans="6:7">
      <c r="F7627" s="139"/>
      <c r="G7627" s="139"/>
    </row>
    <row r="7628" spans="6:7">
      <c r="F7628" s="139"/>
      <c r="G7628" s="139"/>
    </row>
    <row r="7629" spans="6:7">
      <c r="F7629" s="139"/>
      <c r="G7629" s="139"/>
    </row>
    <row r="7630" spans="6:7">
      <c r="F7630" s="139"/>
      <c r="G7630" s="139"/>
    </row>
    <row r="7631" spans="6:7">
      <c r="F7631" s="139"/>
      <c r="G7631" s="139"/>
    </row>
    <row r="7632" spans="6:7">
      <c r="F7632" s="139"/>
      <c r="G7632" s="139"/>
    </row>
    <row r="7633" spans="6:7">
      <c r="F7633" s="139"/>
      <c r="G7633" s="139"/>
    </row>
    <row r="7634" spans="6:7">
      <c r="F7634" s="139"/>
      <c r="G7634" s="139"/>
    </row>
    <row r="7635" spans="6:7">
      <c r="F7635" s="139"/>
      <c r="G7635" s="139"/>
    </row>
    <row r="7636" spans="6:7">
      <c r="F7636" s="139"/>
      <c r="G7636" s="139"/>
    </row>
    <row r="7637" spans="6:7">
      <c r="F7637" s="139"/>
      <c r="G7637" s="139"/>
    </row>
    <row r="7638" spans="6:7">
      <c r="F7638" s="139"/>
      <c r="G7638" s="139"/>
    </row>
    <row r="7639" spans="6:7">
      <c r="F7639" s="139"/>
      <c r="G7639" s="139"/>
    </row>
    <row r="7640" spans="6:7">
      <c r="F7640" s="139"/>
      <c r="G7640" s="139"/>
    </row>
    <row r="7641" spans="6:7">
      <c r="F7641" s="139"/>
      <c r="G7641" s="139"/>
    </row>
    <row r="7642" spans="6:7">
      <c r="F7642" s="139"/>
      <c r="G7642" s="139"/>
    </row>
    <row r="7643" spans="6:7">
      <c r="F7643" s="139"/>
      <c r="G7643" s="139"/>
    </row>
    <row r="7644" spans="6:7">
      <c r="F7644" s="139"/>
      <c r="G7644" s="139"/>
    </row>
    <row r="7645" spans="6:7">
      <c r="F7645" s="139"/>
      <c r="G7645" s="139"/>
    </row>
    <row r="7646" spans="6:7">
      <c r="F7646" s="139"/>
      <c r="G7646" s="139"/>
    </row>
    <row r="7647" spans="6:7">
      <c r="F7647" s="139"/>
      <c r="G7647" s="139"/>
    </row>
    <row r="7648" spans="6:7">
      <c r="F7648" s="139"/>
      <c r="G7648" s="139"/>
    </row>
    <row r="7649" spans="6:7">
      <c r="F7649" s="139"/>
      <c r="G7649" s="139"/>
    </row>
    <row r="7650" spans="6:7">
      <c r="F7650" s="139"/>
      <c r="G7650" s="139"/>
    </row>
    <row r="7651" spans="6:7">
      <c r="F7651" s="139"/>
      <c r="G7651" s="139"/>
    </row>
    <row r="7652" spans="6:7">
      <c r="F7652" s="139"/>
      <c r="G7652" s="139"/>
    </row>
    <row r="7653" spans="6:7">
      <c r="F7653" s="139"/>
      <c r="G7653" s="139"/>
    </row>
    <row r="7654" spans="6:7">
      <c r="F7654" s="139"/>
      <c r="G7654" s="139"/>
    </row>
    <row r="7655" spans="6:7">
      <c r="F7655" s="139"/>
      <c r="G7655" s="139"/>
    </row>
    <row r="7656" spans="6:7">
      <c r="F7656" s="139"/>
      <c r="G7656" s="139"/>
    </row>
    <row r="7657" spans="6:7">
      <c r="F7657" s="139"/>
      <c r="G7657" s="139"/>
    </row>
    <row r="7658" spans="6:7">
      <c r="F7658" s="139"/>
      <c r="G7658" s="139"/>
    </row>
    <row r="7659" spans="6:7">
      <c r="F7659" s="139"/>
      <c r="G7659" s="139"/>
    </row>
    <row r="7660" spans="6:7">
      <c r="F7660" s="139"/>
      <c r="G7660" s="139"/>
    </row>
    <row r="7661" spans="6:7">
      <c r="F7661" s="139"/>
      <c r="G7661" s="139"/>
    </row>
    <row r="7662" spans="6:7">
      <c r="F7662" s="139"/>
      <c r="G7662" s="139"/>
    </row>
    <row r="7663" spans="6:7">
      <c r="F7663" s="139"/>
      <c r="G7663" s="139"/>
    </row>
    <row r="7664" spans="6:7">
      <c r="F7664" s="139"/>
      <c r="G7664" s="139"/>
    </row>
    <row r="7665" spans="6:7">
      <c r="F7665" s="139"/>
      <c r="G7665" s="139"/>
    </row>
    <row r="7666" spans="6:7">
      <c r="F7666" s="139"/>
      <c r="G7666" s="139"/>
    </row>
    <row r="7667" spans="6:7">
      <c r="F7667" s="139"/>
      <c r="G7667" s="139"/>
    </row>
    <row r="7668" spans="6:7">
      <c r="F7668" s="139"/>
      <c r="G7668" s="139"/>
    </row>
    <row r="7669" spans="6:7">
      <c r="F7669" s="139"/>
      <c r="G7669" s="139"/>
    </row>
    <row r="7670" spans="6:7">
      <c r="F7670" s="139"/>
      <c r="G7670" s="139"/>
    </row>
    <row r="7671" spans="6:7">
      <c r="F7671" s="139"/>
      <c r="G7671" s="139"/>
    </row>
    <row r="7672" spans="6:7">
      <c r="F7672" s="139"/>
      <c r="G7672" s="139"/>
    </row>
    <row r="7673" spans="6:7">
      <c r="F7673" s="139"/>
      <c r="G7673" s="139"/>
    </row>
    <row r="7674" spans="6:7">
      <c r="F7674" s="139"/>
      <c r="G7674" s="139"/>
    </row>
    <row r="7675" spans="6:7">
      <c r="F7675" s="139"/>
      <c r="G7675" s="139"/>
    </row>
    <row r="7676" spans="6:7">
      <c r="F7676" s="139"/>
      <c r="G7676" s="139"/>
    </row>
    <row r="7677" spans="6:7">
      <c r="F7677" s="139"/>
      <c r="G7677" s="139"/>
    </row>
    <row r="7678" spans="6:7">
      <c r="F7678" s="139"/>
      <c r="G7678" s="139"/>
    </row>
    <row r="7679" spans="6:7">
      <c r="F7679" s="139"/>
      <c r="G7679" s="139"/>
    </row>
    <row r="7680" spans="6:7">
      <c r="F7680" s="139"/>
      <c r="G7680" s="139"/>
    </row>
    <row r="7681" spans="6:7">
      <c r="F7681" s="139"/>
      <c r="G7681" s="139"/>
    </row>
    <row r="7682" spans="6:7">
      <c r="F7682" s="139"/>
      <c r="G7682" s="139"/>
    </row>
    <row r="7683" spans="6:7">
      <c r="F7683" s="139"/>
      <c r="G7683" s="139"/>
    </row>
    <row r="7684" spans="6:7">
      <c r="F7684" s="139"/>
      <c r="G7684" s="139"/>
    </row>
    <row r="7685" spans="6:7">
      <c r="F7685" s="139"/>
      <c r="G7685" s="139"/>
    </row>
    <row r="7686" spans="6:7">
      <c r="F7686" s="139"/>
      <c r="G7686" s="139"/>
    </row>
    <row r="7687" spans="6:7">
      <c r="F7687" s="139"/>
      <c r="G7687" s="139"/>
    </row>
    <row r="7688" spans="6:7">
      <c r="F7688" s="139"/>
      <c r="G7688" s="139"/>
    </row>
    <row r="7689" spans="6:7">
      <c r="F7689" s="139"/>
      <c r="G7689" s="139"/>
    </row>
    <row r="7690" spans="6:7">
      <c r="F7690" s="139"/>
      <c r="G7690" s="139"/>
    </row>
    <row r="7691" spans="6:7">
      <c r="F7691" s="139"/>
      <c r="G7691" s="139"/>
    </row>
    <row r="7692" spans="6:7">
      <c r="F7692" s="139"/>
      <c r="G7692" s="139"/>
    </row>
    <row r="7693" spans="6:7">
      <c r="F7693" s="139"/>
      <c r="G7693" s="139"/>
    </row>
    <row r="7694" spans="6:7">
      <c r="F7694" s="139"/>
      <c r="G7694" s="139"/>
    </row>
    <row r="7695" spans="6:7">
      <c r="F7695" s="139"/>
      <c r="G7695" s="139"/>
    </row>
    <row r="7696" spans="6:7">
      <c r="F7696" s="139"/>
      <c r="G7696" s="139"/>
    </row>
    <row r="7697" spans="6:7">
      <c r="F7697" s="139"/>
      <c r="G7697" s="139"/>
    </row>
    <row r="7698" spans="6:7">
      <c r="F7698" s="139"/>
      <c r="G7698" s="139"/>
    </row>
    <row r="7699" spans="6:7">
      <c r="F7699" s="139"/>
      <c r="G7699" s="139"/>
    </row>
    <row r="7700" spans="6:7">
      <c r="F7700" s="139"/>
      <c r="G7700" s="139"/>
    </row>
    <row r="7701" spans="6:7">
      <c r="F7701" s="139"/>
      <c r="G7701" s="139"/>
    </row>
    <row r="7702" spans="6:7">
      <c r="F7702" s="139"/>
      <c r="G7702" s="139"/>
    </row>
    <row r="7703" spans="6:7">
      <c r="F7703" s="139"/>
      <c r="G7703" s="139"/>
    </row>
    <row r="7704" spans="6:7">
      <c r="F7704" s="139"/>
      <c r="G7704" s="139"/>
    </row>
    <row r="7705" spans="6:7">
      <c r="F7705" s="139"/>
      <c r="G7705" s="139"/>
    </row>
    <row r="7706" spans="6:7">
      <c r="F7706" s="139"/>
      <c r="G7706" s="139"/>
    </row>
    <row r="7707" spans="6:7">
      <c r="F7707" s="139"/>
      <c r="G7707" s="139"/>
    </row>
    <row r="7708" spans="6:7">
      <c r="F7708" s="139"/>
      <c r="G7708" s="139"/>
    </row>
    <row r="7709" spans="6:7">
      <c r="F7709" s="139"/>
      <c r="G7709" s="139"/>
    </row>
    <row r="7710" spans="6:7">
      <c r="F7710" s="139"/>
      <c r="G7710" s="139"/>
    </row>
    <row r="7711" spans="6:7">
      <c r="F7711" s="139"/>
      <c r="G7711" s="139"/>
    </row>
    <row r="7712" spans="6:7">
      <c r="F7712" s="139"/>
      <c r="G7712" s="139"/>
    </row>
    <row r="7713" spans="6:7">
      <c r="F7713" s="139"/>
      <c r="G7713" s="139"/>
    </row>
    <row r="7714" spans="6:7">
      <c r="F7714" s="139"/>
      <c r="G7714" s="139"/>
    </row>
    <row r="7715" spans="6:7">
      <c r="F7715" s="139"/>
      <c r="G7715" s="139"/>
    </row>
    <row r="7716" spans="6:7">
      <c r="F7716" s="139"/>
      <c r="G7716" s="139"/>
    </row>
    <row r="7717" spans="6:7">
      <c r="F7717" s="139"/>
      <c r="G7717" s="139"/>
    </row>
    <row r="7718" spans="6:7">
      <c r="F7718" s="139"/>
      <c r="G7718" s="139"/>
    </row>
    <row r="7719" spans="6:7">
      <c r="F7719" s="139"/>
      <c r="G7719" s="139"/>
    </row>
    <row r="7720" spans="6:7">
      <c r="F7720" s="139"/>
      <c r="G7720" s="139"/>
    </row>
    <row r="7721" spans="6:7">
      <c r="F7721" s="139"/>
      <c r="G7721" s="139"/>
    </row>
    <row r="7722" spans="6:7">
      <c r="F7722" s="139"/>
      <c r="G7722" s="139"/>
    </row>
    <row r="7723" spans="6:7">
      <c r="F7723" s="139"/>
      <c r="G7723" s="139"/>
    </row>
    <row r="7724" spans="6:7">
      <c r="F7724" s="139"/>
      <c r="G7724" s="139"/>
    </row>
    <row r="7725" spans="6:7">
      <c r="F7725" s="139"/>
      <c r="G7725" s="139"/>
    </row>
    <row r="7726" spans="6:7">
      <c r="F7726" s="139"/>
      <c r="G7726" s="139"/>
    </row>
    <row r="7727" spans="6:7">
      <c r="F7727" s="139"/>
      <c r="G7727" s="139"/>
    </row>
    <row r="7728" spans="6:7">
      <c r="F7728" s="139"/>
      <c r="G7728" s="139"/>
    </row>
    <row r="7729" spans="6:7">
      <c r="F7729" s="139"/>
      <c r="G7729" s="139"/>
    </row>
    <row r="7730" spans="6:7">
      <c r="F7730" s="139"/>
      <c r="G7730" s="139"/>
    </row>
    <row r="7731" spans="6:7">
      <c r="F7731" s="139"/>
      <c r="G7731" s="139"/>
    </row>
    <row r="7732" spans="6:7">
      <c r="F7732" s="139"/>
      <c r="G7732" s="139"/>
    </row>
    <row r="7733" spans="6:7">
      <c r="F7733" s="139"/>
      <c r="G7733" s="139"/>
    </row>
    <row r="7734" spans="6:7">
      <c r="F7734" s="139"/>
      <c r="G7734" s="139"/>
    </row>
    <row r="7735" spans="6:7">
      <c r="F7735" s="139"/>
      <c r="G7735" s="139"/>
    </row>
    <row r="7736" spans="6:7">
      <c r="F7736" s="139"/>
      <c r="G7736" s="139"/>
    </row>
    <row r="7737" spans="6:7">
      <c r="F7737" s="139"/>
      <c r="G7737" s="139"/>
    </row>
    <row r="7738" spans="6:7">
      <c r="F7738" s="139"/>
      <c r="G7738" s="139"/>
    </row>
    <row r="7739" spans="6:7">
      <c r="F7739" s="139"/>
      <c r="G7739" s="139"/>
    </row>
    <row r="7740" spans="6:7">
      <c r="F7740" s="139"/>
      <c r="G7740" s="139"/>
    </row>
    <row r="7741" spans="6:7">
      <c r="F7741" s="139"/>
      <c r="G7741" s="139"/>
    </row>
    <row r="7742" spans="6:7">
      <c r="F7742" s="139"/>
      <c r="G7742" s="139"/>
    </row>
    <row r="7743" spans="6:7">
      <c r="F7743" s="139"/>
      <c r="G7743" s="139"/>
    </row>
    <row r="7744" spans="6:7">
      <c r="F7744" s="139"/>
      <c r="G7744" s="139"/>
    </row>
    <row r="7745" spans="6:7">
      <c r="F7745" s="139"/>
      <c r="G7745" s="139"/>
    </row>
    <row r="7746" spans="6:7">
      <c r="F7746" s="139"/>
      <c r="G7746" s="139"/>
    </row>
    <row r="7747" spans="6:7">
      <c r="F7747" s="139"/>
      <c r="G7747" s="139"/>
    </row>
    <row r="7748" spans="6:7">
      <c r="F7748" s="139"/>
      <c r="G7748" s="139"/>
    </row>
    <row r="7749" spans="6:7">
      <c r="F7749" s="139"/>
      <c r="G7749" s="139"/>
    </row>
    <row r="7750" spans="6:7">
      <c r="F7750" s="139"/>
      <c r="G7750" s="139"/>
    </row>
    <row r="7751" spans="6:7">
      <c r="F7751" s="139"/>
      <c r="G7751" s="139"/>
    </row>
    <row r="7752" spans="6:7">
      <c r="F7752" s="139"/>
      <c r="G7752" s="139"/>
    </row>
    <row r="7753" spans="6:7">
      <c r="F7753" s="139"/>
      <c r="G7753" s="139"/>
    </row>
    <row r="7754" spans="6:7">
      <c r="F7754" s="139"/>
      <c r="G7754" s="139"/>
    </row>
    <row r="7755" spans="6:7">
      <c r="F7755" s="139"/>
      <c r="G7755" s="139"/>
    </row>
    <row r="7756" spans="6:7">
      <c r="F7756" s="139"/>
      <c r="G7756" s="139"/>
    </row>
    <row r="7757" spans="6:7">
      <c r="F7757" s="139"/>
      <c r="G7757" s="139"/>
    </row>
    <row r="7758" spans="6:7">
      <c r="F7758" s="139"/>
      <c r="G7758" s="139"/>
    </row>
    <row r="7759" spans="6:7">
      <c r="F7759" s="139"/>
      <c r="G7759" s="139"/>
    </row>
    <row r="7760" spans="6:7">
      <c r="F7760" s="139"/>
      <c r="G7760" s="139"/>
    </row>
    <row r="7761" spans="6:7">
      <c r="F7761" s="139"/>
      <c r="G7761" s="139"/>
    </row>
    <row r="7762" spans="6:7">
      <c r="F7762" s="139"/>
      <c r="G7762" s="139"/>
    </row>
    <row r="7763" spans="6:7">
      <c r="F7763" s="139"/>
      <c r="G7763" s="139"/>
    </row>
    <row r="7764" spans="6:7">
      <c r="F7764" s="139"/>
      <c r="G7764" s="139"/>
    </row>
    <row r="7765" spans="6:7">
      <c r="F7765" s="139"/>
      <c r="G7765" s="139"/>
    </row>
    <row r="7766" spans="6:7">
      <c r="F7766" s="139"/>
      <c r="G7766" s="139"/>
    </row>
    <row r="7767" spans="6:7">
      <c r="F7767" s="139"/>
      <c r="G7767" s="139"/>
    </row>
    <row r="7768" spans="6:7">
      <c r="F7768" s="139"/>
      <c r="G7768" s="139"/>
    </row>
    <row r="7769" spans="6:7">
      <c r="F7769" s="139"/>
      <c r="G7769" s="139"/>
    </row>
    <row r="7770" spans="6:7">
      <c r="F7770" s="139"/>
      <c r="G7770" s="139"/>
    </row>
    <row r="7771" spans="6:7">
      <c r="F7771" s="139"/>
      <c r="G7771" s="139"/>
    </row>
    <row r="7772" spans="6:7">
      <c r="F7772" s="139"/>
      <c r="G7772" s="139"/>
    </row>
    <row r="7773" spans="6:7">
      <c r="F7773" s="139"/>
      <c r="G7773" s="139"/>
    </row>
    <row r="7774" spans="6:7">
      <c r="F7774" s="139"/>
      <c r="G7774" s="139"/>
    </row>
    <row r="7775" spans="6:7">
      <c r="F7775" s="139"/>
      <c r="G7775" s="139"/>
    </row>
    <row r="7776" spans="6:7">
      <c r="F7776" s="139"/>
      <c r="G7776" s="139"/>
    </row>
    <row r="7777" spans="6:7">
      <c r="F7777" s="139"/>
      <c r="G7777" s="139"/>
    </row>
    <row r="7778" spans="6:7">
      <c r="F7778" s="139"/>
      <c r="G7778" s="139"/>
    </row>
    <row r="7779" spans="6:7">
      <c r="F7779" s="139"/>
      <c r="G7779" s="139"/>
    </row>
    <row r="7780" spans="6:7">
      <c r="F7780" s="139"/>
      <c r="G7780" s="139"/>
    </row>
    <row r="7781" spans="6:7">
      <c r="F7781" s="139"/>
      <c r="G7781" s="139"/>
    </row>
    <row r="7782" spans="6:7">
      <c r="F7782" s="139"/>
      <c r="G7782" s="139"/>
    </row>
    <row r="7783" spans="6:7">
      <c r="F7783" s="139"/>
      <c r="G7783" s="139"/>
    </row>
    <row r="7784" spans="6:7">
      <c r="F7784" s="139"/>
      <c r="G7784" s="139"/>
    </row>
    <row r="7785" spans="6:7">
      <c r="F7785" s="139"/>
      <c r="G7785" s="139"/>
    </row>
    <row r="7786" spans="6:7">
      <c r="F7786" s="139"/>
      <c r="G7786" s="139"/>
    </row>
    <row r="7787" spans="6:7">
      <c r="F7787" s="139"/>
      <c r="G7787" s="139"/>
    </row>
    <row r="7788" spans="6:7">
      <c r="F7788" s="139"/>
      <c r="G7788" s="139"/>
    </row>
    <row r="7789" spans="6:7">
      <c r="F7789" s="139"/>
      <c r="G7789" s="139"/>
    </row>
    <row r="7790" spans="6:7">
      <c r="F7790" s="139"/>
      <c r="G7790" s="139"/>
    </row>
    <row r="7791" spans="6:7">
      <c r="F7791" s="139"/>
      <c r="G7791" s="139"/>
    </row>
    <row r="7792" spans="6:7">
      <c r="F7792" s="139"/>
      <c r="G7792" s="139"/>
    </row>
    <row r="7793" spans="6:7">
      <c r="F7793" s="139"/>
      <c r="G7793" s="139"/>
    </row>
    <row r="7794" spans="6:7">
      <c r="F7794" s="139"/>
      <c r="G7794" s="139"/>
    </row>
    <row r="7795" spans="6:7">
      <c r="F7795" s="139"/>
      <c r="G7795" s="139"/>
    </row>
    <row r="7796" spans="6:7">
      <c r="F7796" s="139"/>
      <c r="G7796" s="139"/>
    </row>
    <row r="7797" spans="6:7">
      <c r="F7797" s="139"/>
      <c r="G7797" s="139"/>
    </row>
    <row r="7798" spans="6:7">
      <c r="F7798" s="139"/>
      <c r="G7798" s="139"/>
    </row>
    <row r="7799" spans="6:7">
      <c r="F7799" s="139"/>
      <c r="G7799" s="139"/>
    </row>
    <row r="7800" spans="6:7">
      <c r="F7800" s="139"/>
      <c r="G7800" s="139"/>
    </row>
    <row r="7801" spans="6:7">
      <c r="F7801" s="139"/>
      <c r="G7801" s="139"/>
    </row>
    <row r="7802" spans="6:7">
      <c r="F7802" s="139"/>
      <c r="G7802" s="139"/>
    </row>
    <row r="7803" spans="6:7">
      <c r="F7803" s="139"/>
      <c r="G7803" s="139"/>
    </row>
    <row r="7804" spans="6:7">
      <c r="F7804" s="139"/>
      <c r="G7804" s="139"/>
    </row>
    <row r="7805" spans="6:7">
      <c r="F7805" s="139"/>
      <c r="G7805" s="139"/>
    </row>
    <row r="7806" spans="6:7">
      <c r="F7806" s="139"/>
      <c r="G7806" s="139"/>
    </row>
    <row r="7807" spans="6:7">
      <c r="F7807" s="139"/>
      <c r="G7807" s="139"/>
    </row>
    <row r="7808" spans="6:7">
      <c r="F7808" s="139"/>
      <c r="G7808" s="139"/>
    </row>
    <row r="7809" spans="6:7">
      <c r="F7809" s="139"/>
      <c r="G7809" s="139"/>
    </row>
    <row r="7810" spans="6:7">
      <c r="F7810" s="139"/>
      <c r="G7810" s="139"/>
    </row>
    <row r="7811" spans="6:7">
      <c r="F7811" s="139"/>
      <c r="G7811" s="139"/>
    </row>
    <row r="7812" spans="6:7">
      <c r="F7812" s="139"/>
      <c r="G7812" s="139"/>
    </row>
    <row r="7813" spans="6:7">
      <c r="F7813" s="139"/>
      <c r="G7813" s="139"/>
    </row>
    <row r="7814" spans="6:7">
      <c r="F7814" s="139"/>
      <c r="G7814" s="139"/>
    </row>
    <row r="7815" spans="6:7">
      <c r="F7815" s="139"/>
      <c r="G7815" s="139"/>
    </row>
    <row r="7816" spans="6:7">
      <c r="F7816" s="139"/>
      <c r="G7816" s="139"/>
    </row>
    <row r="7817" spans="6:7">
      <c r="F7817" s="139"/>
      <c r="G7817" s="139"/>
    </row>
    <row r="7818" spans="6:7">
      <c r="F7818" s="139"/>
      <c r="G7818" s="139"/>
    </row>
    <row r="7819" spans="6:7">
      <c r="F7819" s="139"/>
      <c r="G7819" s="139"/>
    </row>
    <row r="7820" spans="6:7">
      <c r="F7820" s="139"/>
      <c r="G7820" s="139"/>
    </row>
    <row r="7821" spans="6:7">
      <c r="F7821" s="139"/>
      <c r="G7821" s="139"/>
    </row>
    <row r="7822" spans="6:7">
      <c r="F7822" s="139"/>
      <c r="G7822" s="139"/>
    </row>
    <row r="7823" spans="6:7">
      <c r="F7823" s="139"/>
      <c r="G7823" s="139"/>
    </row>
    <row r="7824" spans="6:7">
      <c r="F7824" s="139"/>
      <c r="G7824" s="139"/>
    </row>
    <row r="7825" spans="6:7">
      <c r="F7825" s="139"/>
      <c r="G7825" s="139"/>
    </row>
    <row r="7826" spans="6:7">
      <c r="F7826" s="139"/>
      <c r="G7826" s="139"/>
    </row>
    <row r="7827" spans="6:7">
      <c r="F7827" s="139"/>
      <c r="G7827" s="139"/>
    </row>
    <row r="7828" spans="6:7">
      <c r="F7828" s="139"/>
      <c r="G7828" s="139"/>
    </row>
    <row r="7829" spans="6:7">
      <c r="F7829" s="139"/>
      <c r="G7829" s="139"/>
    </row>
    <row r="7830" spans="6:7">
      <c r="F7830" s="139"/>
      <c r="G7830" s="139"/>
    </row>
    <row r="7831" spans="6:7">
      <c r="F7831" s="139"/>
      <c r="G7831" s="139"/>
    </row>
    <row r="7832" spans="6:7">
      <c r="F7832" s="139"/>
      <c r="G7832" s="139"/>
    </row>
    <row r="7833" spans="6:7">
      <c r="F7833" s="139"/>
      <c r="G7833" s="139"/>
    </row>
    <row r="7834" spans="6:7">
      <c r="F7834" s="139"/>
      <c r="G7834" s="139"/>
    </row>
    <row r="7835" spans="6:7">
      <c r="F7835" s="139"/>
      <c r="G7835" s="139"/>
    </row>
    <row r="7836" spans="6:7">
      <c r="F7836" s="139"/>
      <c r="G7836" s="139"/>
    </row>
    <row r="7837" spans="6:7">
      <c r="F7837" s="139"/>
      <c r="G7837" s="139"/>
    </row>
    <row r="7838" spans="6:7">
      <c r="F7838" s="139"/>
      <c r="G7838" s="139"/>
    </row>
    <row r="7839" spans="6:7">
      <c r="F7839" s="139"/>
      <c r="G7839" s="139"/>
    </row>
    <row r="7840" spans="6:7">
      <c r="F7840" s="139"/>
      <c r="G7840" s="139"/>
    </row>
    <row r="7841" spans="6:7">
      <c r="F7841" s="139"/>
      <c r="G7841" s="139"/>
    </row>
    <row r="7842" spans="6:7">
      <c r="F7842" s="139"/>
      <c r="G7842" s="139"/>
    </row>
    <row r="7843" spans="6:7">
      <c r="F7843" s="139"/>
      <c r="G7843" s="139"/>
    </row>
    <row r="7844" spans="6:7">
      <c r="F7844" s="139"/>
      <c r="G7844" s="139"/>
    </row>
    <row r="7845" spans="6:7">
      <c r="F7845" s="139"/>
      <c r="G7845" s="139"/>
    </row>
    <row r="7846" spans="6:7">
      <c r="F7846" s="139"/>
      <c r="G7846" s="139"/>
    </row>
    <row r="7847" spans="6:7">
      <c r="F7847" s="139"/>
      <c r="G7847" s="139"/>
    </row>
    <row r="7848" spans="6:7">
      <c r="F7848" s="139"/>
      <c r="G7848" s="139"/>
    </row>
    <row r="7849" spans="6:7">
      <c r="F7849" s="139"/>
      <c r="G7849" s="139"/>
    </row>
    <row r="7850" spans="6:7">
      <c r="F7850" s="139"/>
      <c r="G7850" s="139"/>
    </row>
    <row r="7851" spans="6:7">
      <c r="F7851" s="139"/>
      <c r="G7851" s="139"/>
    </row>
    <row r="7852" spans="6:7">
      <c r="F7852" s="139"/>
      <c r="G7852" s="139"/>
    </row>
    <row r="7853" spans="6:7">
      <c r="F7853" s="139"/>
      <c r="G7853" s="139"/>
    </row>
    <row r="7854" spans="6:7">
      <c r="F7854" s="139"/>
      <c r="G7854" s="139"/>
    </row>
    <row r="7855" spans="6:7">
      <c r="F7855" s="139"/>
      <c r="G7855" s="139"/>
    </row>
    <row r="7856" spans="6:7">
      <c r="F7856" s="139"/>
      <c r="G7856" s="139"/>
    </row>
    <row r="7857" spans="6:7">
      <c r="F7857" s="139"/>
      <c r="G7857" s="139"/>
    </row>
    <row r="7858" spans="6:7">
      <c r="F7858" s="139"/>
      <c r="G7858" s="139"/>
    </row>
    <row r="7859" spans="6:7">
      <c r="F7859" s="139"/>
      <c r="G7859" s="139"/>
    </row>
    <row r="7860" spans="6:7">
      <c r="F7860" s="139"/>
      <c r="G7860" s="139"/>
    </row>
    <row r="7861" spans="6:7">
      <c r="F7861" s="139"/>
      <c r="G7861" s="139"/>
    </row>
    <row r="7862" spans="6:7">
      <c r="F7862" s="139"/>
      <c r="G7862" s="139"/>
    </row>
    <row r="7863" spans="6:7">
      <c r="F7863" s="139"/>
      <c r="G7863" s="139"/>
    </row>
    <row r="7864" spans="6:7">
      <c r="F7864" s="139"/>
      <c r="G7864" s="139"/>
    </row>
    <row r="7865" spans="6:7">
      <c r="F7865" s="139"/>
      <c r="G7865" s="139"/>
    </row>
    <row r="7866" spans="6:7">
      <c r="F7866" s="139"/>
      <c r="G7866" s="139"/>
    </row>
    <row r="7867" spans="6:7">
      <c r="F7867" s="139"/>
      <c r="G7867" s="139"/>
    </row>
    <row r="7868" spans="6:7">
      <c r="F7868" s="139"/>
      <c r="G7868" s="139"/>
    </row>
    <row r="7869" spans="6:7">
      <c r="F7869" s="139"/>
      <c r="G7869" s="139"/>
    </row>
    <row r="7870" spans="6:7">
      <c r="F7870" s="139"/>
      <c r="G7870" s="139"/>
    </row>
    <row r="7871" spans="6:7">
      <c r="F7871" s="139"/>
      <c r="G7871" s="139"/>
    </row>
    <row r="7872" spans="6:7">
      <c r="F7872" s="139"/>
      <c r="G7872" s="139"/>
    </row>
    <row r="7873" spans="6:7">
      <c r="F7873" s="139"/>
      <c r="G7873" s="139"/>
    </row>
    <row r="7874" spans="6:7">
      <c r="F7874" s="139"/>
      <c r="G7874" s="139"/>
    </row>
    <row r="7875" spans="6:7">
      <c r="F7875" s="139"/>
      <c r="G7875" s="139"/>
    </row>
    <row r="7876" spans="6:7">
      <c r="F7876" s="139"/>
      <c r="G7876" s="139"/>
    </row>
    <row r="7877" spans="6:7">
      <c r="F7877" s="139"/>
      <c r="G7877" s="139"/>
    </row>
    <row r="7878" spans="6:7">
      <c r="F7878" s="139"/>
      <c r="G7878" s="139"/>
    </row>
    <row r="7879" spans="6:7">
      <c r="F7879" s="139"/>
      <c r="G7879" s="139"/>
    </row>
    <row r="7880" spans="6:7">
      <c r="F7880" s="139"/>
      <c r="G7880" s="139"/>
    </row>
    <row r="7881" spans="6:7">
      <c r="F7881" s="139"/>
      <c r="G7881" s="139"/>
    </row>
    <row r="7882" spans="6:7">
      <c r="F7882" s="139"/>
      <c r="G7882" s="139"/>
    </row>
    <row r="7883" spans="6:7">
      <c r="F7883" s="139"/>
      <c r="G7883" s="139"/>
    </row>
    <row r="7884" spans="6:7">
      <c r="F7884" s="139"/>
      <c r="G7884" s="139"/>
    </row>
    <row r="7885" spans="6:7">
      <c r="F7885" s="139"/>
      <c r="G7885" s="139"/>
    </row>
    <row r="7886" spans="6:7">
      <c r="F7886" s="139"/>
      <c r="G7886" s="139"/>
    </row>
    <row r="7887" spans="6:7">
      <c r="F7887" s="139"/>
      <c r="G7887" s="139"/>
    </row>
    <row r="7888" spans="6:7">
      <c r="F7888" s="139"/>
      <c r="G7888" s="139"/>
    </row>
    <row r="7889" spans="6:7">
      <c r="F7889" s="139"/>
      <c r="G7889" s="139"/>
    </row>
    <row r="7890" spans="6:7">
      <c r="F7890" s="139"/>
      <c r="G7890" s="139"/>
    </row>
    <row r="7891" spans="6:7">
      <c r="F7891" s="139"/>
      <c r="G7891" s="139"/>
    </row>
    <row r="7892" spans="6:7">
      <c r="F7892" s="139"/>
      <c r="G7892" s="139"/>
    </row>
    <row r="7893" spans="6:7">
      <c r="F7893" s="139"/>
      <c r="G7893" s="139"/>
    </row>
    <row r="7894" spans="6:7">
      <c r="F7894" s="139"/>
      <c r="G7894" s="139"/>
    </row>
    <row r="7895" spans="6:7">
      <c r="F7895" s="139"/>
      <c r="G7895" s="139"/>
    </row>
    <row r="7896" spans="6:7">
      <c r="F7896" s="139"/>
      <c r="G7896" s="139"/>
    </row>
    <row r="7897" spans="6:7">
      <c r="F7897" s="139"/>
      <c r="G7897" s="139"/>
    </row>
    <row r="7898" spans="6:7">
      <c r="F7898" s="139"/>
      <c r="G7898" s="139"/>
    </row>
    <row r="7899" spans="6:7">
      <c r="F7899" s="139"/>
      <c r="G7899" s="139"/>
    </row>
    <row r="7900" spans="6:7">
      <c r="F7900" s="139"/>
      <c r="G7900" s="139"/>
    </row>
    <row r="7901" spans="6:7">
      <c r="F7901" s="139"/>
      <c r="G7901" s="139"/>
    </row>
    <row r="7902" spans="6:7">
      <c r="F7902" s="139"/>
      <c r="G7902" s="139"/>
    </row>
    <row r="7903" spans="6:7">
      <c r="F7903" s="139"/>
      <c r="G7903" s="139"/>
    </row>
    <row r="7904" spans="6:7">
      <c r="F7904" s="139"/>
      <c r="G7904" s="139"/>
    </row>
    <row r="7905" spans="6:7">
      <c r="F7905" s="139"/>
      <c r="G7905" s="139"/>
    </row>
    <row r="7906" spans="6:7">
      <c r="F7906" s="139"/>
      <c r="G7906" s="139"/>
    </row>
    <row r="7907" spans="6:7">
      <c r="F7907" s="139"/>
      <c r="G7907" s="139"/>
    </row>
    <row r="7908" spans="6:7">
      <c r="F7908" s="139"/>
      <c r="G7908" s="139"/>
    </row>
    <row r="7909" spans="6:7">
      <c r="F7909" s="139"/>
      <c r="G7909" s="139"/>
    </row>
    <row r="7910" spans="6:7">
      <c r="F7910" s="139"/>
      <c r="G7910" s="139"/>
    </row>
    <row r="7911" spans="6:7">
      <c r="F7911" s="139"/>
      <c r="G7911" s="139"/>
    </row>
    <row r="7912" spans="6:7">
      <c r="F7912" s="139"/>
      <c r="G7912" s="139"/>
    </row>
    <row r="7913" spans="6:7">
      <c r="F7913" s="139"/>
      <c r="G7913" s="139"/>
    </row>
    <row r="7914" spans="6:7">
      <c r="F7914" s="139"/>
      <c r="G7914" s="139"/>
    </row>
    <row r="7915" spans="6:7">
      <c r="F7915" s="139"/>
      <c r="G7915" s="139"/>
    </row>
    <row r="7916" spans="6:7">
      <c r="F7916" s="139"/>
      <c r="G7916" s="139"/>
    </row>
    <row r="7917" spans="6:7">
      <c r="F7917" s="139"/>
      <c r="G7917" s="139"/>
    </row>
    <row r="7918" spans="6:7">
      <c r="F7918" s="139"/>
      <c r="G7918" s="139"/>
    </row>
    <row r="7919" spans="6:7">
      <c r="F7919" s="139"/>
      <c r="G7919" s="139"/>
    </row>
    <row r="7920" spans="6:7">
      <c r="F7920" s="139"/>
      <c r="G7920" s="139"/>
    </row>
    <row r="7921" spans="6:7">
      <c r="F7921" s="139"/>
      <c r="G7921" s="139"/>
    </row>
    <row r="7922" spans="6:7">
      <c r="F7922" s="139"/>
      <c r="G7922" s="139"/>
    </row>
    <row r="7923" spans="6:7">
      <c r="F7923" s="139"/>
      <c r="G7923" s="139"/>
    </row>
    <row r="7924" spans="6:7">
      <c r="F7924" s="139"/>
      <c r="G7924" s="139"/>
    </row>
    <row r="7925" spans="6:7">
      <c r="F7925" s="139"/>
      <c r="G7925" s="139"/>
    </row>
    <row r="7926" spans="6:7">
      <c r="F7926" s="139"/>
      <c r="G7926" s="139"/>
    </row>
    <row r="7927" spans="6:7">
      <c r="F7927" s="139"/>
      <c r="G7927" s="139"/>
    </row>
    <row r="7928" spans="6:7">
      <c r="F7928" s="139"/>
      <c r="G7928" s="139"/>
    </row>
    <row r="7929" spans="6:7">
      <c r="F7929" s="139"/>
      <c r="G7929" s="139"/>
    </row>
    <row r="7930" spans="6:7">
      <c r="F7930" s="139"/>
      <c r="G7930" s="139"/>
    </row>
    <row r="7931" spans="6:7">
      <c r="F7931" s="139"/>
      <c r="G7931" s="139"/>
    </row>
    <row r="7932" spans="6:7">
      <c r="F7932" s="139"/>
      <c r="G7932" s="139"/>
    </row>
    <row r="7933" spans="6:7">
      <c r="F7933" s="139"/>
      <c r="G7933" s="139"/>
    </row>
    <row r="7934" spans="6:7">
      <c r="F7934" s="139"/>
      <c r="G7934" s="139"/>
    </row>
    <row r="7935" spans="6:7">
      <c r="F7935" s="139"/>
      <c r="G7935" s="139"/>
    </row>
    <row r="7936" spans="6:7">
      <c r="F7936" s="139"/>
      <c r="G7936" s="139"/>
    </row>
    <row r="7937" spans="6:7">
      <c r="F7937" s="139"/>
      <c r="G7937" s="139"/>
    </row>
    <row r="7938" spans="6:7">
      <c r="F7938" s="139"/>
      <c r="G7938" s="139"/>
    </row>
    <row r="7939" spans="6:7">
      <c r="F7939" s="139"/>
      <c r="G7939" s="139"/>
    </row>
    <row r="7940" spans="6:7">
      <c r="F7940" s="139"/>
      <c r="G7940" s="139"/>
    </row>
    <row r="7941" spans="6:7">
      <c r="F7941" s="139"/>
      <c r="G7941" s="139"/>
    </row>
    <row r="7942" spans="6:7">
      <c r="F7942" s="139"/>
      <c r="G7942" s="139"/>
    </row>
    <row r="7943" spans="6:7">
      <c r="F7943" s="139"/>
      <c r="G7943" s="139"/>
    </row>
    <row r="7944" spans="6:7">
      <c r="F7944" s="139"/>
      <c r="G7944" s="139"/>
    </row>
    <row r="7945" spans="6:7">
      <c r="F7945" s="139"/>
      <c r="G7945" s="139"/>
    </row>
    <row r="7946" spans="6:7">
      <c r="F7946" s="139"/>
      <c r="G7946" s="139"/>
    </row>
    <row r="7947" spans="6:7">
      <c r="F7947" s="139"/>
      <c r="G7947" s="139"/>
    </row>
    <row r="7948" spans="6:7">
      <c r="F7948" s="139"/>
      <c r="G7948" s="139"/>
    </row>
    <row r="7949" spans="6:7">
      <c r="F7949" s="139"/>
      <c r="G7949" s="139"/>
    </row>
    <row r="7950" spans="6:7">
      <c r="F7950" s="139"/>
      <c r="G7950" s="139"/>
    </row>
    <row r="7951" spans="6:7">
      <c r="F7951" s="139"/>
      <c r="G7951" s="139"/>
    </row>
    <row r="7952" spans="6:7">
      <c r="F7952" s="139"/>
      <c r="G7952" s="139"/>
    </row>
    <row r="7953" spans="6:7">
      <c r="F7953" s="139"/>
      <c r="G7953" s="139"/>
    </row>
    <row r="7954" spans="6:7">
      <c r="F7954" s="139"/>
      <c r="G7954" s="139"/>
    </row>
    <row r="7955" spans="6:7">
      <c r="F7955" s="139"/>
      <c r="G7955" s="139"/>
    </row>
    <row r="7956" spans="6:7">
      <c r="F7956" s="139"/>
      <c r="G7956" s="139"/>
    </row>
    <row r="7957" spans="6:7">
      <c r="F7957" s="139"/>
      <c r="G7957" s="139"/>
    </row>
    <row r="7958" spans="6:7">
      <c r="F7958" s="139"/>
      <c r="G7958" s="139"/>
    </row>
    <row r="7959" spans="6:7">
      <c r="F7959" s="139"/>
      <c r="G7959" s="139"/>
    </row>
    <row r="7960" spans="6:7">
      <c r="F7960" s="139"/>
      <c r="G7960" s="139"/>
    </row>
    <row r="7961" spans="6:7">
      <c r="F7961" s="139"/>
      <c r="G7961" s="139"/>
    </row>
    <row r="7962" spans="6:7">
      <c r="F7962" s="139"/>
      <c r="G7962" s="139"/>
    </row>
    <row r="7963" spans="6:7">
      <c r="F7963" s="139"/>
      <c r="G7963" s="139"/>
    </row>
    <row r="7964" spans="6:7">
      <c r="F7964" s="139"/>
      <c r="G7964" s="139"/>
    </row>
    <row r="7965" spans="6:7">
      <c r="F7965" s="139"/>
      <c r="G7965" s="139"/>
    </row>
    <row r="7966" spans="6:7">
      <c r="F7966" s="139"/>
      <c r="G7966" s="139"/>
    </row>
    <row r="7967" spans="6:7">
      <c r="F7967" s="139"/>
      <c r="G7967" s="139"/>
    </row>
    <row r="7968" spans="6:7">
      <c r="F7968" s="139"/>
      <c r="G7968" s="139"/>
    </row>
    <row r="7969" spans="6:7">
      <c r="F7969" s="139"/>
      <c r="G7969" s="139"/>
    </row>
    <row r="7970" spans="6:7">
      <c r="F7970" s="139"/>
      <c r="G7970" s="139"/>
    </row>
    <row r="7971" spans="6:7">
      <c r="F7971" s="139"/>
      <c r="G7971" s="139"/>
    </row>
    <row r="7972" spans="6:7">
      <c r="F7972" s="139"/>
      <c r="G7972" s="139"/>
    </row>
    <row r="7973" spans="6:7">
      <c r="F7973" s="139"/>
      <c r="G7973" s="139"/>
    </row>
    <row r="7974" spans="6:7">
      <c r="F7974" s="139"/>
      <c r="G7974" s="139"/>
    </row>
    <row r="7975" spans="6:7">
      <c r="F7975" s="139"/>
      <c r="G7975" s="139"/>
    </row>
    <row r="7976" spans="6:7">
      <c r="F7976" s="139"/>
      <c r="G7976" s="139"/>
    </row>
    <row r="7977" spans="6:7">
      <c r="F7977" s="139"/>
      <c r="G7977" s="139"/>
    </row>
    <row r="7978" spans="6:7">
      <c r="F7978" s="139"/>
      <c r="G7978" s="139"/>
    </row>
    <row r="7979" spans="6:7">
      <c r="F7979" s="139"/>
      <c r="G7979" s="139"/>
    </row>
    <row r="7980" spans="6:7">
      <c r="F7980" s="139"/>
      <c r="G7980" s="139"/>
    </row>
    <row r="7981" spans="6:7">
      <c r="F7981" s="139"/>
      <c r="G7981" s="139"/>
    </row>
    <row r="7982" spans="6:7">
      <c r="F7982" s="139"/>
      <c r="G7982" s="139"/>
    </row>
    <row r="7983" spans="6:7">
      <c r="F7983" s="139"/>
      <c r="G7983" s="139"/>
    </row>
    <row r="7984" spans="6:7">
      <c r="F7984" s="139"/>
      <c r="G7984" s="139"/>
    </row>
    <row r="7985" spans="6:7">
      <c r="F7985" s="139"/>
      <c r="G7985" s="139"/>
    </row>
    <row r="7986" spans="6:7">
      <c r="F7986" s="139"/>
      <c r="G7986" s="139"/>
    </row>
    <row r="7987" spans="6:7">
      <c r="F7987" s="139"/>
      <c r="G7987" s="139"/>
    </row>
    <row r="7988" spans="6:7">
      <c r="F7988" s="139"/>
      <c r="G7988" s="139"/>
    </row>
    <row r="7989" spans="6:7">
      <c r="F7989" s="139"/>
      <c r="G7989" s="139"/>
    </row>
    <row r="7990" spans="6:7">
      <c r="F7990" s="139"/>
      <c r="G7990" s="139"/>
    </row>
    <row r="7991" spans="6:7">
      <c r="F7991" s="139"/>
      <c r="G7991" s="139"/>
    </row>
    <row r="7992" spans="6:7">
      <c r="F7992" s="139"/>
      <c r="G7992" s="139"/>
    </row>
    <row r="7993" spans="6:7">
      <c r="F7993" s="139"/>
      <c r="G7993" s="139"/>
    </row>
    <row r="7994" spans="6:7">
      <c r="F7994" s="139"/>
      <c r="G7994" s="139"/>
    </row>
    <row r="7995" spans="6:7">
      <c r="F7995" s="139"/>
      <c r="G7995" s="139"/>
    </row>
    <row r="7996" spans="6:7">
      <c r="F7996" s="139"/>
      <c r="G7996" s="139"/>
    </row>
    <row r="7997" spans="6:7">
      <c r="F7997" s="139"/>
      <c r="G7997" s="139"/>
    </row>
    <row r="7998" spans="6:7">
      <c r="F7998" s="139"/>
      <c r="G7998" s="139"/>
    </row>
    <row r="7999" spans="6:7">
      <c r="F7999" s="139"/>
      <c r="G7999" s="139"/>
    </row>
    <row r="8000" spans="6:7">
      <c r="F8000" s="139"/>
      <c r="G8000" s="139"/>
    </row>
    <row r="8001" spans="6:7">
      <c r="F8001" s="139"/>
      <c r="G8001" s="139"/>
    </row>
    <row r="8002" spans="6:7">
      <c r="F8002" s="139"/>
      <c r="G8002" s="139"/>
    </row>
    <row r="8003" spans="6:7">
      <c r="F8003" s="139"/>
      <c r="G8003" s="139"/>
    </row>
    <row r="8004" spans="6:7">
      <c r="F8004" s="139"/>
      <c r="G8004" s="139"/>
    </row>
    <row r="8005" spans="6:7">
      <c r="F8005" s="139"/>
      <c r="G8005" s="139"/>
    </row>
    <row r="8006" spans="6:7">
      <c r="F8006" s="139"/>
      <c r="G8006" s="139"/>
    </row>
    <row r="8007" spans="6:7">
      <c r="F8007" s="139"/>
      <c r="G8007" s="139"/>
    </row>
    <row r="8008" spans="6:7">
      <c r="F8008" s="139"/>
      <c r="G8008" s="139"/>
    </row>
    <row r="8009" spans="6:7">
      <c r="F8009" s="139"/>
      <c r="G8009" s="139"/>
    </row>
    <row r="8010" spans="6:7">
      <c r="F8010" s="139"/>
      <c r="G8010" s="139"/>
    </row>
    <row r="8011" spans="6:7">
      <c r="F8011" s="139"/>
      <c r="G8011" s="139"/>
    </row>
    <row r="8012" spans="6:7">
      <c r="F8012" s="139"/>
      <c r="G8012" s="139"/>
    </row>
    <row r="8013" spans="6:7">
      <c r="F8013" s="139"/>
      <c r="G8013" s="139"/>
    </row>
    <row r="8014" spans="6:7">
      <c r="F8014" s="139"/>
      <c r="G8014" s="139"/>
    </row>
    <row r="8015" spans="6:7">
      <c r="F8015" s="139"/>
      <c r="G8015" s="139"/>
    </row>
    <row r="8016" spans="6:7">
      <c r="F8016" s="139"/>
      <c r="G8016" s="139"/>
    </row>
    <row r="8017" spans="6:7">
      <c r="F8017" s="139"/>
      <c r="G8017" s="139"/>
    </row>
    <row r="8018" spans="6:7">
      <c r="F8018" s="139"/>
      <c r="G8018" s="139"/>
    </row>
    <row r="8019" spans="6:7">
      <c r="F8019" s="139"/>
      <c r="G8019" s="139"/>
    </row>
    <row r="8020" spans="6:7">
      <c r="F8020" s="139"/>
      <c r="G8020" s="139"/>
    </row>
    <row r="8021" spans="6:7">
      <c r="F8021" s="139"/>
      <c r="G8021" s="139"/>
    </row>
    <row r="8022" spans="6:7">
      <c r="F8022" s="139"/>
      <c r="G8022" s="139"/>
    </row>
    <row r="8023" spans="6:7">
      <c r="F8023" s="139"/>
      <c r="G8023" s="139"/>
    </row>
    <row r="8024" spans="6:7">
      <c r="F8024" s="139"/>
      <c r="G8024" s="139"/>
    </row>
    <row r="8025" spans="6:7">
      <c r="F8025" s="139"/>
      <c r="G8025" s="139"/>
    </row>
    <row r="8026" spans="6:7">
      <c r="F8026" s="139"/>
      <c r="G8026" s="139"/>
    </row>
    <row r="8027" spans="6:7">
      <c r="F8027" s="139"/>
      <c r="G8027" s="139"/>
    </row>
    <row r="8028" spans="6:7">
      <c r="F8028" s="139"/>
      <c r="G8028" s="139"/>
    </row>
    <row r="8029" spans="6:7">
      <c r="F8029" s="139"/>
      <c r="G8029" s="139"/>
    </row>
    <row r="8030" spans="6:7">
      <c r="F8030" s="139"/>
      <c r="G8030" s="139"/>
    </row>
    <row r="8031" spans="6:7">
      <c r="F8031" s="139"/>
      <c r="G8031" s="139"/>
    </row>
    <row r="8032" spans="6:7">
      <c r="F8032" s="139"/>
      <c r="G8032" s="139"/>
    </row>
    <row r="8033" spans="6:7">
      <c r="F8033" s="139"/>
      <c r="G8033" s="139"/>
    </row>
    <row r="8034" spans="6:7">
      <c r="F8034" s="139"/>
      <c r="G8034" s="139"/>
    </row>
    <row r="8035" spans="6:7">
      <c r="F8035" s="139"/>
      <c r="G8035" s="139"/>
    </row>
    <row r="8036" spans="6:7">
      <c r="F8036" s="139"/>
      <c r="G8036" s="139"/>
    </row>
    <row r="8037" spans="6:7">
      <c r="F8037" s="139"/>
      <c r="G8037" s="139"/>
    </row>
    <row r="8038" spans="6:7">
      <c r="F8038" s="139"/>
      <c r="G8038" s="139"/>
    </row>
    <row r="8039" spans="6:7">
      <c r="F8039" s="139"/>
      <c r="G8039" s="139"/>
    </row>
    <row r="8040" spans="6:7">
      <c r="F8040" s="139"/>
      <c r="G8040" s="139"/>
    </row>
    <row r="8041" spans="6:7">
      <c r="F8041" s="139"/>
      <c r="G8041" s="139"/>
    </row>
    <row r="8042" spans="6:7">
      <c r="F8042" s="139"/>
      <c r="G8042" s="139"/>
    </row>
    <row r="8043" spans="6:7">
      <c r="F8043" s="139"/>
      <c r="G8043" s="139"/>
    </row>
    <row r="8044" spans="6:7">
      <c r="F8044" s="139"/>
      <c r="G8044" s="139"/>
    </row>
    <row r="8045" spans="6:7">
      <c r="F8045" s="139"/>
      <c r="G8045" s="139"/>
    </row>
    <row r="8046" spans="6:7">
      <c r="F8046" s="139"/>
      <c r="G8046" s="139"/>
    </row>
    <row r="8047" spans="6:7">
      <c r="F8047" s="139"/>
      <c r="G8047" s="139"/>
    </row>
    <row r="8048" spans="6:7">
      <c r="F8048" s="139"/>
      <c r="G8048" s="139"/>
    </row>
    <row r="8049" spans="6:7">
      <c r="F8049" s="139"/>
      <c r="G8049" s="139"/>
    </row>
    <row r="8050" spans="6:7">
      <c r="F8050" s="139"/>
      <c r="G8050" s="139"/>
    </row>
    <row r="8051" spans="6:7">
      <c r="F8051" s="139"/>
      <c r="G8051" s="139"/>
    </row>
    <row r="8052" spans="6:7">
      <c r="F8052" s="139"/>
      <c r="G8052" s="139"/>
    </row>
    <row r="8053" spans="6:7">
      <c r="F8053" s="139"/>
      <c r="G8053" s="139"/>
    </row>
    <row r="8054" spans="6:7">
      <c r="F8054" s="139"/>
      <c r="G8054" s="139"/>
    </row>
    <row r="8055" spans="6:7">
      <c r="F8055" s="139"/>
      <c r="G8055" s="139"/>
    </row>
    <row r="8056" spans="6:7">
      <c r="F8056" s="139"/>
      <c r="G8056" s="139"/>
    </row>
    <row r="8057" spans="6:7">
      <c r="F8057" s="139"/>
      <c r="G8057" s="139"/>
    </row>
    <row r="8058" spans="6:7">
      <c r="F8058" s="139"/>
      <c r="G8058" s="139"/>
    </row>
    <row r="8059" spans="6:7">
      <c r="F8059" s="139"/>
      <c r="G8059" s="139"/>
    </row>
    <row r="8060" spans="6:7">
      <c r="F8060" s="139"/>
      <c r="G8060" s="139"/>
    </row>
    <row r="8061" spans="6:7">
      <c r="F8061" s="139"/>
      <c r="G8061" s="139"/>
    </row>
    <row r="8062" spans="6:7">
      <c r="F8062" s="139"/>
      <c r="G8062" s="139"/>
    </row>
    <row r="8063" spans="6:7">
      <c r="F8063" s="139"/>
      <c r="G8063" s="139"/>
    </row>
    <row r="8064" spans="6:7">
      <c r="F8064" s="139"/>
      <c r="G8064" s="139"/>
    </row>
    <row r="8065" spans="6:7">
      <c r="F8065" s="139"/>
      <c r="G8065" s="139"/>
    </row>
    <row r="8066" spans="6:7">
      <c r="F8066" s="139"/>
      <c r="G8066" s="139"/>
    </row>
    <row r="8067" spans="6:7">
      <c r="F8067" s="139"/>
      <c r="G8067" s="139"/>
    </row>
    <row r="8068" spans="6:7">
      <c r="F8068" s="139"/>
      <c r="G8068" s="139"/>
    </row>
    <row r="8069" spans="6:7">
      <c r="F8069" s="139"/>
      <c r="G8069" s="139"/>
    </row>
    <row r="8070" spans="6:7">
      <c r="F8070" s="139"/>
      <c r="G8070" s="139"/>
    </row>
    <row r="8071" spans="6:7">
      <c r="F8071" s="139"/>
      <c r="G8071" s="139"/>
    </row>
    <row r="8072" spans="6:7">
      <c r="F8072" s="139"/>
      <c r="G8072" s="139"/>
    </row>
    <row r="8073" spans="6:7">
      <c r="F8073" s="139"/>
      <c r="G8073" s="139"/>
    </row>
    <row r="8074" spans="6:7">
      <c r="F8074" s="139"/>
      <c r="G8074" s="139"/>
    </row>
    <row r="8075" spans="6:7">
      <c r="F8075" s="139"/>
      <c r="G8075" s="139"/>
    </row>
    <row r="8076" spans="6:7">
      <c r="F8076" s="139"/>
      <c r="G8076" s="139"/>
    </row>
    <row r="8077" spans="6:7">
      <c r="F8077" s="139"/>
      <c r="G8077" s="139"/>
    </row>
    <row r="8078" spans="6:7">
      <c r="F8078" s="139"/>
      <c r="G8078" s="139"/>
    </row>
    <row r="8079" spans="6:7">
      <c r="F8079" s="139"/>
      <c r="G8079" s="139"/>
    </row>
    <row r="8080" spans="6:7">
      <c r="F8080" s="139"/>
      <c r="G8080" s="139"/>
    </row>
    <row r="8081" spans="6:7">
      <c r="F8081" s="139"/>
      <c r="G8081" s="139"/>
    </row>
    <row r="8082" spans="6:7">
      <c r="F8082" s="139"/>
      <c r="G8082" s="139"/>
    </row>
    <row r="8083" spans="6:7">
      <c r="F8083" s="139"/>
      <c r="G8083" s="139"/>
    </row>
    <row r="8084" spans="6:7">
      <c r="F8084" s="139"/>
      <c r="G8084" s="139"/>
    </row>
    <row r="8085" spans="6:7">
      <c r="F8085" s="139"/>
      <c r="G8085" s="139"/>
    </row>
    <row r="8086" spans="6:7">
      <c r="F8086" s="139"/>
      <c r="G8086" s="139"/>
    </row>
    <row r="8087" spans="6:7">
      <c r="F8087" s="139"/>
      <c r="G8087" s="139"/>
    </row>
    <row r="8088" spans="6:7">
      <c r="F8088" s="139"/>
      <c r="G8088" s="139"/>
    </row>
    <row r="8089" spans="6:7">
      <c r="F8089" s="139"/>
      <c r="G8089" s="139"/>
    </row>
    <row r="8090" spans="6:7">
      <c r="F8090" s="139"/>
      <c r="G8090" s="139"/>
    </row>
    <row r="8091" spans="6:7">
      <c r="F8091" s="139"/>
      <c r="G8091" s="139"/>
    </row>
    <row r="8092" spans="6:7">
      <c r="F8092" s="139"/>
      <c r="G8092" s="139"/>
    </row>
    <row r="8093" spans="6:7">
      <c r="F8093" s="139"/>
      <c r="G8093" s="139"/>
    </row>
    <row r="8094" spans="6:7">
      <c r="F8094" s="139"/>
      <c r="G8094" s="139"/>
    </row>
    <row r="8095" spans="6:7">
      <c r="F8095" s="139"/>
      <c r="G8095" s="139"/>
    </row>
    <row r="8096" spans="6:7">
      <c r="F8096" s="139"/>
      <c r="G8096" s="139"/>
    </row>
    <row r="8097" spans="6:7">
      <c r="F8097" s="139"/>
      <c r="G8097" s="139"/>
    </row>
    <row r="8098" spans="6:7">
      <c r="F8098" s="139"/>
      <c r="G8098" s="139"/>
    </row>
    <row r="8099" spans="6:7">
      <c r="F8099" s="139"/>
      <c r="G8099" s="139"/>
    </row>
    <row r="8100" spans="6:7">
      <c r="F8100" s="139"/>
      <c r="G8100" s="139"/>
    </row>
    <row r="8101" spans="6:7">
      <c r="F8101" s="139"/>
      <c r="G8101" s="139"/>
    </row>
    <row r="8102" spans="6:7">
      <c r="F8102" s="139"/>
      <c r="G8102" s="139"/>
    </row>
    <row r="8103" spans="6:7">
      <c r="F8103" s="139"/>
      <c r="G8103" s="139"/>
    </row>
    <row r="8104" spans="6:7">
      <c r="F8104" s="139"/>
      <c r="G8104" s="139"/>
    </row>
    <row r="8105" spans="6:7">
      <c r="F8105" s="139"/>
      <c r="G8105" s="139"/>
    </row>
    <row r="8106" spans="6:7">
      <c r="F8106" s="139"/>
      <c r="G8106" s="139"/>
    </row>
    <row r="8107" spans="6:7">
      <c r="F8107" s="139"/>
      <c r="G8107" s="139"/>
    </row>
    <row r="8108" spans="6:7">
      <c r="F8108" s="139"/>
      <c r="G8108" s="139"/>
    </row>
    <row r="8109" spans="6:7">
      <c r="F8109" s="139"/>
      <c r="G8109" s="139"/>
    </row>
    <row r="8110" spans="6:7">
      <c r="F8110" s="139"/>
      <c r="G8110" s="139"/>
    </row>
    <row r="8111" spans="6:7">
      <c r="F8111" s="139"/>
      <c r="G8111" s="139"/>
    </row>
    <row r="8112" spans="6:7">
      <c r="F8112" s="139"/>
      <c r="G8112" s="139"/>
    </row>
    <row r="8113" spans="6:7">
      <c r="F8113" s="139"/>
      <c r="G8113" s="139"/>
    </row>
    <row r="8114" spans="6:7">
      <c r="F8114" s="139"/>
      <c r="G8114" s="139"/>
    </row>
    <row r="8115" spans="6:7">
      <c r="F8115" s="139"/>
      <c r="G8115" s="139"/>
    </row>
    <row r="8116" spans="6:7">
      <c r="F8116" s="139"/>
      <c r="G8116" s="139"/>
    </row>
    <row r="8117" spans="6:7">
      <c r="F8117" s="139"/>
      <c r="G8117" s="139"/>
    </row>
    <row r="8118" spans="6:7">
      <c r="F8118" s="139"/>
      <c r="G8118" s="139"/>
    </row>
    <row r="8119" spans="6:7">
      <c r="F8119" s="139"/>
      <c r="G8119" s="139"/>
    </row>
    <row r="8120" spans="6:7">
      <c r="F8120" s="139"/>
      <c r="G8120" s="139"/>
    </row>
    <row r="8121" spans="6:7">
      <c r="F8121" s="139"/>
      <c r="G8121" s="139"/>
    </row>
    <row r="8122" spans="6:7">
      <c r="F8122" s="139"/>
      <c r="G8122" s="139"/>
    </row>
    <row r="8123" spans="6:7">
      <c r="F8123" s="139"/>
      <c r="G8123" s="139"/>
    </row>
    <row r="8124" spans="6:7">
      <c r="F8124" s="139"/>
      <c r="G8124" s="139"/>
    </row>
    <row r="8125" spans="6:7">
      <c r="F8125" s="139"/>
      <c r="G8125" s="139"/>
    </row>
    <row r="8126" spans="6:7">
      <c r="F8126" s="139"/>
      <c r="G8126" s="139"/>
    </row>
    <row r="8127" spans="6:7">
      <c r="F8127" s="139"/>
      <c r="G8127" s="139"/>
    </row>
    <row r="8128" spans="6:7">
      <c r="F8128" s="139"/>
      <c r="G8128" s="139"/>
    </row>
    <row r="8129" spans="6:7">
      <c r="F8129" s="139"/>
      <c r="G8129" s="139"/>
    </row>
    <row r="8130" spans="6:7">
      <c r="F8130" s="139"/>
      <c r="G8130" s="139"/>
    </row>
    <row r="8131" spans="6:7">
      <c r="F8131" s="139"/>
      <c r="G8131" s="139"/>
    </row>
    <row r="8132" spans="6:7">
      <c r="F8132" s="139"/>
      <c r="G8132" s="139"/>
    </row>
    <row r="8133" spans="6:7">
      <c r="F8133" s="139"/>
      <c r="G8133" s="139"/>
    </row>
    <row r="8134" spans="6:7">
      <c r="F8134" s="139"/>
      <c r="G8134" s="139"/>
    </row>
    <row r="8135" spans="6:7">
      <c r="F8135" s="139"/>
      <c r="G8135" s="139"/>
    </row>
    <row r="8136" spans="6:7">
      <c r="F8136" s="139"/>
      <c r="G8136" s="139"/>
    </row>
    <row r="8137" spans="6:7">
      <c r="F8137" s="139"/>
      <c r="G8137" s="139"/>
    </row>
    <row r="8138" spans="6:7">
      <c r="F8138" s="139"/>
      <c r="G8138" s="139"/>
    </row>
    <row r="8139" spans="6:7">
      <c r="F8139" s="139"/>
      <c r="G8139" s="139"/>
    </row>
    <row r="8140" spans="6:7">
      <c r="F8140" s="139"/>
      <c r="G8140" s="139"/>
    </row>
    <row r="8141" spans="6:7">
      <c r="F8141" s="139"/>
      <c r="G8141" s="139"/>
    </row>
    <row r="8142" spans="6:7">
      <c r="F8142" s="139"/>
      <c r="G8142" s="139"/>
    </row>
    <row r="8143" spans="6:7">
      <c r="F8143" s="139"/>
      <c r="G8143" s="139"/>
    </row>
    <row r="8144" spans="6:7">
      <c r="F8144" s="139"/>
      <c r="G8144" s="139"/>
    </row>
    <row r="8145" spans="6:7">
      <c r="F8145" s="139"/>
      <c r="G8145" s="139"/>
    </row>
    <row r="8146" spans="6:7">
      <c r="F8146" s="139"/>
      <c r="G8146" s="139"/>
    </row>
    <row r="8147" spans="6:7">
      <c r="F8147" s="139"/>
      <c r="G8147" s="139"/>
    </row>
    <row r="8148" spans="6:7">
      <c r="F8148" s="139"/>
      <c r="G8148" s="139"/>
    </row>
    <row r="8149" spans="6:7">
      <c r="F8149" s="139"/>
      <c r="G8149" s="139"/>
    </row>
    <row r="8150" spans="6:7">
      <c r="F8150" s="139"/>
      <c r="G8150" s="139"/>
    </row>
    <row r="8151" spans="6:7">
      <c r="F8151" s="139"/>
      <c r="G8151" s="139"/>
    </row>
    <row r="8152" spans="6:7">
      <c r="F8152" s="139"/>
      <c r="G8152" s="139"/>
    </row>
    <row r="8153" spans="6:7">
      <c r="F8153" s="139"/>
      <c r="G8153" s="139"/>
    </row>
    <row r="8154" spans="6:7">
      <c r="F8154" s="139"/>
      <c r="G8154" s="139"/>
    </row>
    <row r="8155" spans="6:7">
      <c r="F8155" s="139"/>
      <c r="G8155" s="139"/>
    </row>
    <row r="8156" spans="6:7">
      <c r="F8156" s="139"/>
      <c r="G8156" s="139"/>
    </row>
    <row r="8157" spans="6:7">
      <c r="F8157" s="139"/>
      <c r="G8157" s="139"/>
    </row>
    <row r="8158" spans="6:7">
      <c r="F8158" s="139"/>
      <c r="G8158" s="139"/>
    </row>
    <row r="8159" spans="6:7">
      <c r="F8159" s="139"/>
      <c r="G8159" s="139"/>
    </row>
    <row r="8160" spans="6:7">
      <c r="F8160" s="139"/>
      <c r="G8160" s="139"/>
    </row>
    <row r="8161" spans="6:7">
      <c r="F8161" s="139"/>
      <c r="G8161" s="139"/>
    </row>
    <row r="8162" spans="6:7">
      <c r="F8162" s="139"/>
      <c r="G8162" s="139"/>
    </row>
    <row r="8163" spans="6:7">
      <c r="F8163" s="139"/>
      <c r="G8163" s="139"/>
    </row>
    <row r="8164" spans="6:7">
      <c r="F8164" s="139"/>
      <c r="G8164" s="139"/>
    </row>
    <row r="8165" spans="6:7">
      <c r="F8165" s="139"/>
      <c r="G8165" s="139"/>
    </row>
    <row r="8166" spans="6:7">
      <c r="F8166" s="139"/>
      <c r="G8166" s="139"/>
    </row>
    <row r="8167" spans="6:7">
      <c r="F8167" s="139"/>
      <c r="G8167" s="139"/>
    </row>
    <row r="8168" spans="6:7">
      <c r="F8168" s="139"/>
      <c r="G8168" s="139"/>
    </row>
    <row r="8169" spans="6:7">
      <c r="F8169" s="139"/>
      <c r="G8169" s="139"/>
    </row>
    <row r="8170" spans="6:7">
      <c r="F8170" s="139"/>
      <c r="G8170" s="139"/>
    </row>
    <row r="8171" spans="6:7">
      <c r="F8171" s="139"/>
      <c r="G8171" s="139"/>
    </row>
    <row r="8172" spans="6:7">
      <c r="F8172" s="139"/>
      <c r="G8172" s="139"/>
    </row>
    <row r="8173" spans="6:7">
      <c r="F8173" s="139"/>
      <c r="G8173" s="139"/>
    </row>
    <row r="8174" spans="6:7">
      <c r="F8174" s="139"/>
      <c r="G8174" s="139"/>
    </row>
    <row r="8175" spans="6:7">
      <c r="F8175" s="139"/>
      <c r="G8175" s="139"/>
    </row>
    <row r="8176" spans="6:7">
      <c r="F8176" s="139"/>
      <c r="G8176" s="139"/>
    </row>
    <row r="8177" spans="6:7">
      <c r="F8177" s="139"/>
      <c r="G8177" s="139"/>
    </row>
    <row r="8178" spans="6:7">
      <c r="F8178" s="139"/>
      <c r="G8178" s="139"/>
    </row>
    <row r="8179" spans="6:7">
      <c r="F8179" s="139"/>
      <c r="G8179" s="139"/>
    </row>
    <row r="8180" spans="6:7">
      <c r="F8180" s="139"/>
      <c r="G8180" s="139"/>
    </row>
    <row r="8181" spans="6:7">
      <c r="F8181" s="139"/>
      <c r="G8181" s="139"/>
    </row>
    <row r="8182" spans="6:7">
      <c r="F8182" s="139"/>
      <c r="G8182" s="139"/>
    </row>
    <row r="8183" spans="6:7">
      <c r="F8183" s="139"/>
      <c r="G8183" s="139"/>
    </row>
    <row r="8184" spans="6:7">
      <c r="F8184" s="139"/>
      <c r="G8184" s="139"/>
    </row>
    <row r="8185" spans="6:7">
      <c r="F8185" s="139"/>
      <c r="G8185" s="139"/>
    </row>
    <row r="8186" spans="6:7">
      <c r="F8186" s="139"/>
      <c r="G8186" s="139"/>
    </row>
    <row r="8187" spans="6:7">
      <c r="F8187" s="139"/>
      <c r="G8187" s="139"/>
    </row>
    <row r="8188" spans="6:7">
      <c r="F8188" s="139"/>
      <c r="G8188" s="139"/>
    </row>
    <row r="8189" spans="6:7">
      <c r="F8189" s="139"/>
      <c r="G8189" s="139"/>
    </row>
    <row r="8190" spans="6:7">
      <c r="F8190" s="139"/>
      <c r="G8190" s="139"/>
    </row>
    <row r="8191" spans="6:7">
      <c r="F8191" s="139"/>
      <c r="G8191" s="139"/>
    </row>
    <row r="8192" spans="6:7">
      <c r="F8192" s="139"/>
      <c r="G8192" s="139"/>
    </row>
    <row r="8193" spans="6:7">
      <c r="F8193" s="139"/>
      <c r="G8193" s="139"/>
    </row>
    <row r="8194" spans="6:7">
      <c r="F8194" s="139"/>
      <c r="G8194" s="139"/>
    </row>
    <row r="8195" spans="6:7">
      <c r="F8195" s="139"/>
      <c r="G8195" s="139"/>
    </row>
    <row r="8196" spans="6:7">
      <c r="F8196" s="139"/>
      <c r="G8196" s="139"/>
    </row>
    <row r="8197" spans="6:7">
      <c r="F8197" s="139"/>
      <c r="G8197" s="139"/>
    </row>
    <row r="8198" spans="6:7">
      <c r="F8198" s="139"/>
      <c r="G8198" s="139"/>
    </row>
    <row r="8199" spans="6:7">
      <c r="F8199" s="139"/>
      <c r="G8199" s="139"/>
    </row>
    <row r="8200" spans="6:7">
      <c r="F8200" s="139"/>
      <c r="G8200" s="139"/>
    </row>
    <row r="8201" spans="6:7">
      <c r="F8201" s="139"/>
      <c r="G8201" s="139"/>
    </row>
    <row r="8202" spans="6:7">
      <c r="F8202" s="139"/>
      <c r="G8202" s="139"/>
    </row>
    <row r="8203" spans="6:7">
      <c r="F8203" s="139"/>
      <c r="G8203" s="139"/>
    </row>
    <row r="8204" spans="6:7">
      <c r="F8204" s="139"/>
      <c r="G8204" s="139"/>
    </row>
    <row r="8205" spans="6:7">
      <c r="F8205" s="139"/>
      <c r="G8205" s="139"/>
    </row>
    <row r="8206" spans="6:7">
      <c r="F8206" s="139"/>
      <c r="G8206" s="139"/>
    </row>
    <row r="8207" spans="6:7">
      <c r="F8207" s="139"/>
      <c r="G8207" s="139"/>
    </row>
    <row r="8208" spans="6:7">
      <c r="F8208" s="139"/>
      <c r="G8208" s="139"/>
    </row>
    <row r="8209" spans="6:7">
      <c r="F8209" s="139"/>
      <c r="G8209" s="139"/>
    </row>
    <row r="8210" spans="6:7">
      <c r="F8210" s="139"/>
      <c r="G8210" s="139"/>
    </row>
    <row r="8211" spans="6:7">
      <c r="F8211" s="139"/>
      <c r="G8211" s="139"/>
    </row>
    <row r="8212" spans="6:7">
      <c r="F8212" s="139"/>
      <c r="G8212" s="139"/>
    </row>
    <row r="8213" spans="6:7">
      <c r="F8213" s="139"/>
      <c r="G8213" s="139"/>
    </row>
    <row r="8214" spans="6:7">
      <c r="F8214" s="139"/>
      <c r="G8214" s="139"/>
    </row>
    <row r="8215" spans="6:7">
      <c r="F8215" s="139"/>
      <c r="G8215" s="139"/>
    </row>
    <row r="8216" spans="6:7">
      <c r="F8216" s="139"/>
      <c r="G8216" s="139"/>
    </row>
    <row r="8217" spans="6:7">
      <c r="F8217" s="139"/>
      <c r="G8217" s="139"/>
    </row>
    <row r="8218" spans="6:7">
      <c r="F8218" s="139"/>
      <c r="G8218" s="139"/>
    </row>
    <row r="8219" spans="6:7">
      <c r="F8219" s="139"/>
      <c r="G8219" s="139"/>
    </row>
    <row r="8220" spans="6:7">
      <c r="F8220" s="139"/>
      <c r="G8220" s="139"/>
    </row>
    <row r="8221" spans="6:7">
      <c r="F8221" s="139"/>
      <c r="G8221" s="139"/>
    </row>
    <row r="8222" spans="6:7">
      <c r="F8222" s="139"/>
      <c r="G8222" s="139"/>
    </row>
    <row r="8223" spans="6:7">
      <c r="F8223" s="139"/>
      <c r="G8223" s="139"/>
    </row>
    <row r="8224" spans="6:7">
      <c r="F8224" s="139"/>
      <c r="G8224" s="139"/>
    </row>
    <row r="8225" spans="6:7">
      <c r="F8225" s="139"/>
      <c r="G8225" s="139"/>
    </row>
    <row r="8226" spans="6:7">
      <c r="F8226" s="139"/>
      <c r="G8226" s="139"/>
    </row>
    <row r="8227" spans="6:7">
      <c r="F8227" s="139"/>
      <c r="G8227" s="139"/>
    </row>
    <row r="8228" spans="6:7">
      <c r="F8228" s="139"/>
      <c r="G8228" s="139"/>
    </row>
    <row r="8229" spans="6:7">
      <c r="F8229" s="139"/>
      <c r="G8229" s="139"/>
    </row>
    <row r="8230" spans="6:7">
      <c r="F8230" s="139"/>
      <c r="G8230" s="139"/>
    </row>
    <row r="8231" spans="6:7">
      <c r="F8231" s="139"/>
      <c r="G8231" s="139"/>
    </row>
    <row r="8232" spans="6:7">
      <c r="F8232" s="139"/>
      <c r="G8232" s="139"/>
    </row>
    <row r="8233" spans="6:7">
      <c r="F8233" s="139"/>
      <c r="G8233" s="139"/>
    </row>
    <row r="8234" spans="6:7">
      <c r="F8234" s="139"/>
      <c r="G8234" s="139"/>
    </row>
    <row r="8235" spans="6:7">
      <c r="F8235" s="139"/>
      <c r="G8235" s="139"/>
    </row>
    <row r="8236" spans="6:7">
      <c r="F8236" s="139"/>
      <c r="G8236" s="139"/>
    </row>
    <row r="8237" spans="6:7">
      <c r="F8237" s="139"/>
      <c r="G8237" s="139"/>
    </row>
    <row r="8238" spans="6:7">
      <c r="F8238" s="139"/>
      <c r="G8238" s="139"/>
    </row>
    <row r="8239" spans="6:7">
      <c r="F8239" s="139"/>
      <c r="G8239" s="139"/>
    </row>
    <row r="8240" spans="6:7">
      <c r="F8240" s="139"/>
      <c r="G8240" s="139"/>
    </row>
    <row r="8241" spans="6:7">
      <c r="F8241" s="139"/>
      <c r="G8241" s="139"/>
    </row>
    <row r="8242" spans="6:7">
      <c r="F8242" s="139"/>
      <c r="G8242" s="139"/>
    </row>
    <row r="8243" spans="6:7">
      <c r="F8243" s="139"/>
      <c r="G8243" s="139"/>
    </row>
    <row r="8244" spans="6:7">
      <c r="F8244" s="139"/>
      <c r="G8244" s="139"/>
    </row>
    <row r="8245" spans="6:7">
      <c r="F8245" s="139"/>
      <c r="G8245" s="139"/>
    </row>
    <row r="8246" spans="6:7">
      <c r="F8246" s="139"/>
      <c r="G8246" s="139"/>
    </row>
    <row r="8247" spans="6:7">
      <c r="F8247" s="139"/>
      <c r="G8247" s="139"/>
    </row>
    <row r="8248" spans="6:7">
      <c r="F8248" s="139"/>
      <c r="G8248" s="139"/>
    </row>
    <row r="8249" spans="6:7">
      <c r="F8249" s="139"/>
      <c r="G8249" s="139"/>
    </row>
    <row r="8250" spans="6:7">
      <c r="F8250" s="139"/>
      <c r="G8250" s="139"/>
    </row>
    <row r="8251" spans="6:7">
      <c r="F8251" s="139"/>
      <c r="G8251" s="139"/>
    </row>
    <row r="8252" spans="6:7">
      <c r="F8252" s="139"/>
      <c r="G8252" s="139"/>
    </row>
    <row r="8253" spans="6:7">
      <c r="F8253" s="139"/>
      <c r="G8253" s="139"/>
    </row>
    <row r="8254" spans="6:7">
      <c r="F8254" s="139"/>
      <c r="G8254" s="139"/>
    </row>
    <row r="8255" spans="6:7">
      <c r="F8255" s="139"/>
      <c r="G8255" s="139"/>
    </row>
    <row r="8256" spans="6:7">
      <c r="F8256" s="139"/>
      <c r="G8256" s="139"/>
    </row>
    <row r="8257" spans="6:7">
      <c r="F8257" s="139"/>
      <c r="G8257" s="139"/>
    </row>
    <row r="8258" spans="6:7">
      <c r="F8258" s="139"/>
      <c r="G8258" s="139"/>
    </row>
    <row r="8259" spans="6:7">
      <c r="F8259" s="139"/>
      <c r="G8259" s="139"/>
    </row>
    <row r="8260" spans="6:7">
      <c r="F8260" s="139"/>
      <c r="G8260" s="139"/>
    </row>
    <row r="8261" spans="6:7">
      <c r="F8261" s="139"/>
      <c r="G8261" s="139"/>
    </row>
    <row r="8262" spans="6:7">
      <c r="F8262" s="139"/>
      <c r="G8262" s="139"/>
    </row>
    <row r="8263" spans="6:7">
      <c r="F8263" s="139"/>
      <c r="G8263" s="139"/>
    </row>
    <row r="8264" spans="6:7">
      <c r="F8264" s="139"/>
      <c r="G8264" s="139"/>
    </row>
    <row r="8265" spans="6:7">
      <c r="F8265" s="139"/>
      <c r="G8265" s="139"/>
    </row>
    <row r="8266" spans="6:7">
      <c r="F8266" s="139"/>
      <c r="G8266" s="139"/>
    </row>
    <row r="8267" spans="6:7">
      <c r="F8267" s="139"/>
      <c r="G8267" s="139"/>
    </row>
    <row r="8268" spans="6:7">
      <c r="F8268" s="139"/>
      <c r="G8268" s="139"/>
    </row>
    <row r="8269" spans="6:7">
      <c r="F8269" s="139"/>
      <c r="G8269" s="139"/>
    </row>
    <row r="8270" spans="6:7">
      <c r="F8270" s="139"/>
      <c r="G8270" s="139"/>
    </row>
    <row r="8271" spans="6:7">
      <c r="F8271" s="139"/>
      <c r="G8271" s="139"/>
    </row>
    <row r="8272" spans="6:7">
      <c r="F8272" s="139"/>
      <c r="G8272" s="139"/>
    </row>
    <row r="8273" spans="6:7">
      <c r="F8273" s="139"/>
      <c r="G8273" s="139"/>
    </row>
    <row r="8274" spans="6:7">
      <c r="F8274" s="139"/>
      <c r="G8274" s="139"/>
    </row>
    <row r="8275" spans="6:7">
      <c r="F8275" s="139"/>
      <c r="G8275" s="139"/>
    </row>
    <row r="8276" spans="6:7">
      <c r="F8276" s="139"/>
      <c r="G8276" s="139"/>
    </row>
    <row r="8277" spans="6:7">
      <c r="F8277" s="139"/>
      <c r="G8277" s="139"/>
    </row>
    <row r="8278" spans="6:7">
      <c r="F8278" s="139"/>
      <c r="G8278" s="139"/>
    </row>
    <row r="8279" spans="6:7">
      <c r="F8279" s="139"/>
      <c r="G8279" s="139"/>
    </row>
    <row r="8280" spans="6:7">
      <c r="F8280" s="139"/>
      <c r="G8280" s="139"/>
    </row>
    <row r="8281" spans="6:7">
      <c r="F8281" s="139"/>
      <c r="G8281" s="139"/>
    </row>
    <row r="8282" spans="6:7">
      <c r="F8282" s="139"/>
      <c r="G8282" s="139"/>
    </row>
    <row r="8283" spans="6:7">
      <c r="F8283" s="139"/>
      <c r="G8283" s="139"/>
    </row>
    <row r="8284" spans="6:7">
      <c r="F8284" s="139"/>
      <c r="G8284" s="139"/>
    </row>
    <row r="8285" spans="6:7">
      <c r="F8285" s="139"/>
      <c r="G8285" s="139"/>
    </row>
    <row r="8286" spans="6:7">
      <c r="F8286" s="139"/>
      <c r="G8286" s="139"/>
    </row>
    <row r="8287" spans="6:7">
      <c r="F8287" s="139"/>
      <c r="G8287" s="139"/>
    </row>
    <row r="8288" spans="6:7">
      <c r="F8288" s="139"/>
      <c r="G8288" s="139"/>
    </row>
    <row r="8289" spans="6:7">
      <c r="F8289" s="139"/>
      <c r="G8289" s="139"/>
    </row>
    <row r="8290" spans="6:7">
      <c r="F8290" s="139"/>
      <c r="G8290" s="139"/>
    </row>
    <row r="8291" spans="6:7">
      <c r="F8291" s="139"/>
      <c r="G8291" s="139"/>
    </row>
    <row r="8292" spans="6:7">
      <c r="F8292" s="139"/>
      <c r="G8292" s="139"/>
    </row>
    <row r="8293" spans="6:7">
      <c r="F8293" s="139"/>
      <c r="G8293" s="139"/>
    </row>
    <row r="8294" spans="6:7">
      <c r="F8294" s="139"/>
      <c r="G8294" s="139"/>
    </row>
    <row r="8295" spans="6:7">
      <c r="F8295" s="139"/>
      <c r="G8295" s="139"/>
    </row>
    <row r="8296" spans="6:7">
      <c r="F8296" s="139"/>
      <c r="G8296" s="139"/>
    </row>
    <row r="8297" spans="6:7">
      <c r="F8297" s="139"/>
      <c r="G8297" s="139"/>
    </row>
    <row r="8298" spans="6:7">
      <c r="F8298" s="139"/>
      <c r="G8298" s="139"/>
    </row>
    <row r="8299" spans="6:7">
      <c r="F8299" s="139"/>
      <c r="G8299" s="139"/>
    </row>
    <row r="8300" spans="6:7">
      <c r="F8300" s="139"/>
      <c r="G8300" s="139"/>
    </row>
    <row r="8301" spans="6:7">
      <c r="F8301" s="139"/>
      <c r="G8301" s="139"/>
    </row>
    <row r="8302" spans="6:7">
      <c r="F8302" s="139"/>
      <c r="G8302" s="139"/>
    </row>
    <row r="8303" spans="6:7">
      <c r="F8303" s="139"/>
      <c r="G8303" s="139"/>
    </row>
    <row r="8304" spans="6:7">
      <c r="F8304" s="139"/>
      <c r="G8304" s="139"/>
    </row>
    <row r="8305" spans="6:7">
      <c r="F8305" s="139"/>
      <c r="G8305" s="139"/>
    </row>
    <row r="8306" spans="6:7">
      <c r="F8306" s="139"/>
      <c r="G8306" s="139"/>
    </row>
    <row r="8307" spans="6:7">
      <c r="F8307" s="139"/>
      <c r="G8307" s="139"/>
    </row>
    <row r="8308" spans="6:7">
      <c r="F8308" s="139"/>
      <c r="G8308" s="139"/>
    </row>
    <row r="8309" spans="6:7">
      <c r="F8309" s="139"/>
      <c r="G8309" s="139"/>
    </row>
    <row r="8310" spans="6:7">
      <c r="F8310" s="139"/>
      <c r="G8310" s="139"/>
    </row>
    <row r="8311" spans="6:7">
      <c r="F8311" s="139"/>
      <c r="G8311" s="139"/>
    </row>
    <row r="8312" spans="6:7">
      <c r="F8312" s="139"/>
      <c r="G8312" s="139"/>
    </row>
    <row r="8313" spans="6:7">
      <c r="F8313" s="139"/>
      <c r="G8313" s="139"/>
    </row>
    <row r="8314" spans="6:7">
      <c r="F8314" s="139"/>
      <c r="G8314" s="139"/>
    </row>
    <row r="8315" spans="6:7">
      <c r="F8315" s="139"/>
      <c r="G8315" s="139"/>
    </row>
    <row r="8316" spans="6:7">
      <c r="F8316" s="139"/>
      <c r="G8316" s="139"/>
    </row>
    <row r="8317" spans="6:7">
      <c r="F8317" s="139"/>
      <c r="G8317" s="139"/>
    </row>
    <row r="8318" spans="6:7">
      <c r="F8318" s="139"/>
      <c r="G8318" s="139"/>
    </row>
    <row r="8319" spans="6:7">
      <c r="F8319" s="139"/>
      <c r="G8319" s="139"/>
    </row>
    <row r="8320" spans="6:7">
      <c r="F8320" s="139"/>
      <c r="G8320" s="139"/>
    </row>
    <row r="8321" spans="6:7">
      <c r="F8321" s="139"/>
      <c r="G8321" s="139"/>
    </row>
    <row r="8322" spans="6:7">
      <c r="F8322" s="139"/>
      <c r="G8322" s="139"/>
    </row>
    <row r="8323" spans="6:7">
      <c r="F8323" s="139"/>
      <c r="G8323" s="139"/>
    </row>
    <row r="8324" spans="6:7">
      <c r="F8324" s="139"/>
      <c r="G8324" s="139"/>
    </row>
    <row r="8325" spans="6:7">
      <c r="F8325" s="139"/>
      <c r="G8325" s="139"/>
    </row>
    <row r="8326" spans="6:7">
      <c r="F8326" s="139"/>
      <c r="G8326" s="139"/>
    </row>
    <row r="8327" spans="6:7">
      <c r="F8327" s="139"/>
      <c r="G8327" s="139"/>
    </row>
    <row r="8328" spans="6:7">
      <c r="F8328" s="139"/>
      <c r="G8328" s="139"/>
    </row>
    <row r="8329" spans="6:7">
      <c r="F8329" s="139"/>
      <c r="G8329" s="139"/>
    </row>
    <row r="8330" spans="6:7">
      <c r="F8330" s="139"/>
      <c r="G8330" s="139"/>
    </row>
    <row r="8331" spans="6:7">
      <c r="F8331" s="139"/>
      <c r="G8331" s="139"/>
    </row>
    <row r="8332" spans="6:7">
      <c r="F8332" s="139"/>
      <c r="G8332" s="139"/>
    </row>
    <row r="8333" spans="6:7">
      <c r="F8333" s="139"/>
      <c r="G8333" s="139"/>
    </row>
    <row r="8334" spans="6:7">
      <c r="F8334" s="139"/>
      <c r="G8334" s="139"/>
    </row>
    <row r="8335" spans="6:7">
      <c r="F8335" s="139"/>
      <c r="G8335" s="139"/>
    </row>
    <row r="8336" spans="6:7">
      <c r="F8336" s="139"/>
      <c r="G8336" s="139"/>
    </row>
    <row r="8337" spans="6:7">
      <c r="F8337" s="139"/>
      <c r="G8337" s="139"/>
    </row>
    <row r="8338" spans="6:7">
      <c r="F8338" s="139"/>
      <c r="G8338" s="139"/>
    </row>
    <row r="8339" spans="6:7">
      <c r="F8339" s="139"/>
      <c r="G8339" s="139"/>
    </row>
    <row r="8340" spans="6:7">
      <c r="F8340" s="139"/>
      <c r="G8340" s="139"/>
    </row>
    <row r="8341" spans="6:7">
      <c r="F8341" s="139"/>
      <c r="G8341" s="139"/>
    </row>
    <row r="8342" spans="6:7">
      <c r="F8342" s="139"/>
      <c r="G8342" s="139"/>
    </row>
    <row r="8343" spans="6:7">
      <c r="F8343" s="139"/>
      <c r="G8343" s="139"/>
    </row>
    <row r="8344" spans="6:7">
      <c r="F8344" s="139"/>
      <c r="G8344" s="139"/>
    </row>
    <row r="8345" spans="6:7">
      <c r="F8345" s="139"/>
      <c r="G8345" s="139"/>
    </row>
    <row r="8346" spans="6:7">
      <c r="F8346" s="139"/>
      <c r="G8346" s="139"/>
    </row>
    <row r="8347" spans="6:7">
      <c r="F8347" s="139"/>
      <c r="G8347" s="139"/>
    </row>
    <row r="8348" spans="6:7">
      <c r="F8348" s="139"/>
      <c r="G8348" s="139"/>
    </row>
    <row r="8349" spans="6:7">
      <c r="F8349" s="139"/>
      <c r="G8349" s="139"/>
    </row>
    <row r="8350" spans="6:7">
      <c r="F8350" s="139"/>
      <c r="G8350" s="139"/>
    </row>
    <row r="8351" spans="6:7">
      <c r="F8351" s="139"/>
      <c r="G8351" s="139"/>
    </row>
    <row r="8352" spans="6:7">
      <c r="F8352" s="139"/>
      <c r="G8352" s="139"/>
    </row>
    <row r="8353" spans="6:7">
      <c r="F8353" s="139"/>
      <c r="G8353" s="139"/>
    </row>
    <row r="8354" spans="6:7">
      <c r="F8354" s="139"/>
      <c r="G8354" s="139"/>
    </row>
    <row r="8355" spans="6:7">
      <c r="F8355" s="139"/>
      <c r="G8355" s="139"/>
    </row>
    <row r="8356" spans="6:7">
      <c r="F8356" s="139"/>
      <c r="G8356" s="139"/>
    </row>
    <row r="8357" spans="6:7">
      <c r="F8357" s="139"/>
      <c r="G8357" s="139"/>
    </row>
    <row r="8358" spans="6:7">
      <c r="F8358" s="139"/>
      <c r="G8358" s="139"/>
    </row>
    <row r="8359" spans="6:7">
      <c r="F8359" s="139"/>
      <c r="G8359" s="139"/>
    </row>
    <row r="8360" spans="6:7">
      <c r="F8360" s="139"/>
      <c r="G8360" s="139"/>
    </row>
    <row r="8361" spans="6:7">
      <c r="F8361" s="139"/>
      <c r="G8361" s="139"/>
    </row>
    <row r="8362" spans="6:7">
      <c r="F8362" s="139"/>
      <c r="G8362" s="139"/>
    </row>
    <row r="8363" spans="6:7">
      <c r="F8363" s="139"/>
      <c r="G8363" s="139"/>
    </row>
    <row r="8364" spans="6:7">
      <c r="F8364" s="139"/>
      <c r="G8364" s="139"/>
    </row>
    <row r="8365" spans="6:7">
      <c r="F8365" s="139"/>
      <c r="G8365" s="139"/>
    </row>
    <row r="8366" spans="6:7">
      <c r="F8366" s="139"/>
      <c r="G8366" s="139"/>
    </row>
    <row r="8367" spans="6:7">
      <c r="F8367" s="139"/>
      <c r="G8367" s="139"/>
    </row>
    <row r="8368" spans="6:7">
      <c r="F8368" s="139"/>
      <c r="G8368" s="139"/>
    </row>
    <row r="8369" spans="6:7">
      <c r="F8369" s="139"/>
      <c r="G8369" s="139"/>
    </row>
    <row r="8370" spans="6:7">
      <c r="F8370" s="139"/>
      <c r="G8370" s="139"/>
    </row>
    <row r="8371" spans="6:7">
      <c r="F8371" s="139"/>
      <c r="G8371" s="139"/>
    </row>
    <row r="8372" spans="6:7">
      <c r="F8372" s="139"/>
      <c r="G8372" s="139"/>
    </row>
    <row r="8373" spans="6:7">
      <c r="F8373" s="139"/>
      <c r="G8373" s="139"/>
    </row>
    <row r="8374" spans="6:7">
      <c r="F8374" s="139"/>
      <c r="G8374" s="139"/>
    </row>
    <row r="8375" spans="6:7">
      <c r="F8375" s="139"/>
      <c r="G8375" s="139"/>
    </row>
    <row r="8376" spans="6:7">
      <c r="F8376" s="139"/>
      <c r="G8376" s="139"/>
    </row>
    <row r="8377" spans="6:7">
      <c r="F8377" s="139"/>
      <c r="G8377" s="139"/>
    </row>
    <row r="8378" spans="6:7">
      <c r="F8378" s="139"/>
      <c r="G8378" s="139"/>
    </row>
    <row r="8379" spans="6:7">
      <c r="F8379" s="139"/>
      <c r="G8379" s="139"/>
    </row>
    <row r="8380" spans="6:7">
      <c r="F8380" s="139"/>
      <c r="G8380" s="139"/>
    </row>
    <row r="8381" spans="6:7">
      <c r="F8381" s="139"/>
      <c r="G8381" s="139"/>
    </row>
    <row r="8382" spans="6:7">
      <c r="F8382" s="139"/>
      <c r="G8382" s="139"/>
    </row>
    <row r="8383" spans="6:7">
      <c r="F8383" s="139"/>
      <c r="G8383" s="139"/>
    </row>
    <row r="8384" spans="6:7">
      <c r="F8384" s="139"/>
      <c r="G8384" s="139"/>
    </row>
    <row r="8385" spans="6:7">
      <c r="F8385" s="139"/>
      <c r="G8385" s="139"/>
    </row>
    <row r="8386" spans="6:7">
      <c r="F8386" s="139"/>
      <c r="G8386" s="139"/>
    </row>
    <row r="8387" spans="6:7">
      <c r="F8387" s="139"/>
      <c r="G8387" s="139"/>
    </row>
    <row r="8388" spans="6:7">
      <c r="F8388" s="139"/>
      <c r="G8388" s="139"/>
    </row>
    <row r="8389" spans="6:7">
      <c r="F8389" s="139"/>
      <c r="G8389" s="139"/>
    </row>
    <row r="8390" spans="6:7">
      <c r="F8390" s="139"/>
      <c r="G8390" s="139"/>
    </row>
    <row r="8391" spans="6:7">
      <c r="F8391" s="139"/>
      <c r="G8391" s="139"/>
    </row>
    <row r="8392" spans="6:7">
      <c r="F8392" s="139"/>
      <c r="G8392" s="139"/>
    </row>
    <row r="8393" spans="6:7">
      <c r="F8393" s="139"/>
      <c r="G8393" s="139"/>
    </row>
    <row r="8394" spans="6:7">
      <c r="F8394" s="139"/>
      <c r="G8394" s="139"/>
    </row>
    <row r="8395" spans="6:7">
      <c r="F8395" s="139"/>
      <c r="G8395" s="139"/>
    </row>
    <row r="8396" spans="6:7">
      <c r="F8396" s="139"/>
      <c r="G8396" s="139"/>
    </row>
    <row r="8397" spans="6:7">
      <c r="F8397" s="139"/>
      <c r="G8397" s="139"/>
    </row>
    <row r="8398" spans="6:7">
      <c r="F8398" s="139"/>
      <c r="G8398" s="139"/>
    </row>
    <row r="8399" spans="6:7">
      <c r="F8399" s="139"/>
      <c r="G8399" s="139"/>
    </row>
    <row r="8400" spans="6:7">
      <c r="F8400" s="139"/>
      <c r="G8400" s="139"/>
    </row>
    <row r="8401" spans="6:7">
      <c r="F8401" s="139"/>
      <c r="G8401" s="139"/>
    </row>
    <row r="8402" spans="6:7">
      <c r="F8402" s="139"/>
      <c r="G8402" s="139"/>
    </row>
    <row r="8403" spans="6:7">
      <c r="F8403" s="139"/>
      <c r="G8403" s="139"/>
    </row>
    <row r="8404" spans="6:7">
      <c r="F8404" s="139"/>
      <c r="G8404" s="139"/>
    </row>
    <row r="8405" spans="6:7">
      <c r="F8405" s="139"/>
      <c r="G8405" s="139"/>
    </row>
    <row r="8406" spans="6:7">
      <c r="F8406" s="139"/>
      <c r="G8406" s="139"/>
    </row>
    <row r="8407" spans="6:7">
      <c r="F8407" s="139"/>
      <c r="G8407" s="139"/>
    </row>
    <row r="8408" spans="6:7">
      <c r="F8408" s="139"/>
      <c r="G8408" s="139"/>
    </row>
    <row r="8409" spans="6:7">
      <c r="F8409" s="139"/>
      <c r="G8409" s="139"/>
    </row>
    <row r="8410" spans="6:7">
      <c r="F8410" s="139"/>
      <c r="G8410" s="139"/>
    </row>
    <row r="8411" spans="6:7">
      <c r="F8411" s="139"/>
      <c r="G8411" s="139"/>
    </row>
    <row r="8412" spans="6:7">
      <c r="F8412" s="139"/>
      <c r="G8412" s="139"/>
    </row>
    <row r="8413" spans="6:7">
      <c r="F8413" s="139"/>
      <c r="G8413" s="139"/>
    </row>
    <row r="8414" spans="6:7">
      <c r="F8414" s="139"/>
      <c r="G8414" s="139"/>
    </row>
    <row r="8415" spans="6:7">
      <c r="F8415" s="139"/>
      <c r="G8415" s="139"/>
    </row>
    <row r="8416" spans="6:7">
      <c r="F8416" s="139"/>
      <c r="G8416" s="139"/>
    </row>
    <row r="8417" spans="6:7">
      <c r="F8417" s="139"/>
      <c r="G8417" s="139"/>
    </row>
    <row r="8418" spans="6:7">
      <c r="F8418" s="139"/>
      <c r="G8418" s="139"/>
    </row>
    <row r="8419" spans="6:7">
      <c r="F8419" s="139"/>
      <c r="G8419" s="139"/>
    </row>
    <row r="8420" spans="6:7">
      <c r="F8420" s="139"/>
      <c r="G8420" s="139"/>
    </row>
    <row r="8421" spans="6:7">
      <c r="F8421" s="139"/>
      <c r="G8421" s="139"/>
    </row>
    <row r="8422" spans="6:7">
      <c r="F8422" s="139"/>
      <c r="G8422" s="139"/>
    </row>
    <row r="8423" spans="6:7">
      <c r="F8423" s="139"/>
      <c r="G8423" s="139"/>
    </row>
    <row r="8424" spans="6:7">
      <c r="F8424" s="139"/>
      <c r="G8424" s="139"/>
    </row>
    <row r="8425" spans="6:7">
      <c r="F8425" s="139"/>
      <c r="G8425" s="139"/>
    </row>
    <row r="8426" spans="6:7">
      <c r="F8426" s="139"/>
      <c r="G8426" s="139"/>
    </row>
    <row r="8427" spans="6:7">
      <c r="F8427" s="139"/>
      <c r="G8427" s="139"/>
    </row>
    <row r="8428" spans="6:7">
      <c r="F8428" s="139"/>
      <c r="G8428" s="139"/>
    </row>
    <row r="8429" spans="6:7">
      <c r="F8429" s="139"/>
      <c r="G8429" s="139"/>
    </row>
    <row r="8430" spans="6:7">
      <c r="F8430" s="139"/>
      <c r="G8430" s="139"/>
    </row>
    <row r="8431" spans="6:7">
      <c r="F8431" s="139"/>
      <c r="G8431" s="139"/>
    </row>
    <row r="8432" spans="6:7">
      <c r="F8432" s="139"/>
      <c r="G8432" s="139"/>
    </row>
    <row r="8433" spans="6:7">
      <c r="F8433" s="139"/>
      <c r="G8433" s="139"/>
    </row>
    <row r="8434" spans="6:7">
      <c r="F8434" s="139"/>
      <c r="G8434" s="139"/>
    </row>
    <row r="8435" spans="6:7">
      <c r="F8435" s="139"/>
      <c r="G8435" s="139"/>
    </row>
    <row r="8436" spans="6:7">
      <c r="F8436" s="139"/>
      <c r="G8436" s="139"/>
    </row>
    <row r="8437" spans="6:7">
      <c r="F8437" s="139"/>
      <c r="G8437" s="139"/>
    </row>
    <row r="8438" spans="6:7">
      <c r="F8438" s="139"/>
      <c r="G8438" s="139"/>
    </row>
    <row r="8439" spans="6:7">
      <c r="F8439" s="139"/>
      <c r="G8439" s="139"/>
    </row>
    <row r="8440" spans="6:7">
      <c r="F8440" s="139"/>
      <c r="G8440" s="139"/>
    </row>
    <row r="8441" spans="6:7">
      <c r="F8441" s="139"/>
      <c r="G8441" s="139"/>
    </row>
    <row r="8442" spans="6:7">
      <c r="F8442" s="139"/>
      <c r="G8442" s="139"/>
    </row>
    <row r="8443" spans="6:7">
      <c r="F8443" s="139"/>
      <c r="G8443" s="139"/>
    </row>
    <row r="8444" spans="6:7">
      <c r="F8444" s="139"/>
      <c r="G8444" s="139"/>
    </row>
    <row r="8445" spans="6:7">
      <c r="F8445" s="139"/>
      <c r="G8445" s="139"/>
    </row>
    <row r="8446" spans="6:7">
      <c r="F8446" s="139"/>
      <c r="G8446" s="139"/>
    </row>
    <row r="8447" spans="6:7">
      <c r="F8447" s="139"/>
      <c r="G8447" s="139"/>
    </row>
    <row r="8448" spans="6:7">
      <c r="F8448" s="139"/>
      <c r="G8448" s="139"/>
    </row>
    <row r="8449" spans="6:7">
      <c r="F8449" s="139"/>
      <c r="G8449" s="139"/>
    </row>
    <row r="8450" spans="6:7">
      <c r="F8450" s="139"/>
      <c r="G8450" s="139"/>
    </row>
    <row r="8451" spans="6:7">
      <c r="F8451" s="139"/>
      <c r="G8451" s="139"/>
    </row>
    <row r="8452" spans="6:7">
      <c r="F8452" s="139"/>
      <c r="G8452" s="139"/>
    </row>
    <row r="8453" spans="6:7">
      <c r="F8453" s="139"/>
      <c r="G8453" s="139"/>
    </row>
    <row r="8454" spans="6:7">
      <c r="F8454" s="139"/>
      <c r="G8454" s="139"/>
    </row>
    <row r="8455" spans="6:7">
      <c r="F8455" s="139"/>
      <c r="G8455" s="139"/>
    </row>
    <row r="8456" spans="6:7">
      <c r="F8456" s="139"/>
      <c r="G8456" s="139"/>
    </row>
    <row r="8457" spans="6:7">
      <c r="F8457" s="139"/>
      <c r="G8457" s="139"/>
    </row>
    <row r="8458" spans="6:7">
      <c r="F8458" s="139"/>
      <c r="G8458" s="139"/>
    </row>
    <row r="8459" spans="6:7">
      <c r="F8459" s="139"/>
      <c r="G8459" s="139"/>
    </row>
    <row r="8460" spans="6:7">
      <c r="F8460" s="139"/>
      <c r="G8460" s="139"/>
    </row>
    <row r="8461" spans="6:7">
      <c r="F8461" s="139"/>
      <c r="G8461" s="139"/>
    </row>
    <row r="8462" spans="6:7">
      <c r="F8462" s="139"/>
      <c r="G8462" s="139"/>
    </row>
    <row r="8463" spans="6:7">
      <c r="F8463" s="139"/>
      <c r="G8463" s="139"/>
    </row>
    <row r="8464" spans="6:7">
      <c r="F8464" s="139"/>
      <c r="G8464" s="139"/>
    </row>
    <row r="8465" spans="6:7">
      <c r="F8465" s="139"/>
      <c r="G8465" s="139"/>
    </row>
    <row r="8466" spans="6:7">
      <c r="F8466" s="139"/>
      <c r="G8466" s="139"/>
    </row>
    <row r="8467" spans="6:7">
      <c r="F8467" s="139"/>
      <c r="G8467" s="139"/>
    </row>
    <row r="8468" spans="6:7">
      <c r="F8468" s="139"/>
      <c r="G8468" s="139"/>
    </row>
    <row r="8469" spans="6:7">
      <c r="F8469" s="139"/>
      <c r="G8469" s="139"/>
    </row>
    <row r="8470" spans="6:7">
      <c r="F8470" s="139"/>
      <c r="G8470" s="139"/>
    </row>
    <row r="8471" spans="6:7">
      <c r="F8471" s="139"/>
      <c r="G8471" s="139"/>
    </row>
    <row r="8472" spans="6:7">
      <c r="F8472" s="139"/>
      <c r="G8472" s="139"/>
    </row>
    <row r="8473" spans="6:7">
      <c r="F8473" s="139"/>
      <c r="G8473" s="139"/>
    </row>
    <row r="8474" spans="6:7">
      <c r="F8474" s="139"/>
      <c r="G8474" s="139"/>
    </row>
    <row r="8475" spans="6:7">
      <c r="F8475" s="139"/>
      <c r="G8475" s="139"/>
    </row>
    <row r="8476" spans="6:7">
      <c r="F8476" s="139"/>
      <c r="G8476" s="139"/>
    </row>
    <row r="8477" spans="6:7">
      <c r="F8477" s="139"/>
      <c r="G8477" s="139"/>
    </row>
    <row r="8478" spans="6:7">
      <c r="F8478" s="139"/>
      <c r="G8478" s="139"/>
    </row>
    <row r="8479" spans="6:7">
      <c r="F8479" s="139"/>
      <c r="G8479" s="139"/>
    </row>
    <row r="8480" spans="6:7">
      <c r="F8480" s="139"/>
      <c r="G8480" s="139"/>
    </row>
    <row r="8481" spans="6:7">
      <c r="F8481" s="139"/>
      <c r="G8481" s="139"/>
    </row>
    <row r="8482" spans="6:7">
      <c r="F8482" s="139"/>
      <c r="G8482" s="139"/>
    </row>
    <row r="8483" spans="6:7">
      <c r="F8483" s="139"/>
      <c r="G8483" s="139"/>
    </row>
    <row r="8484" spans="6:7">
      <c r="F8484" s="139"/>
      <c r="G8484" s="139"/>
    </row>
    <row r="8485" spans="6:7">
      <c r="F8485" s="139"/>
      <c r="G8485" s="139"/>
    </row>
    <row r="8486" spans="6:7">
      <c r="F8486" s="139"/>
      <c r="G8486" s="139"/>
    </row>
    <row r="8487" spans="6:7">
      <c r="F8487" s="139"/>
      <c r="G8487" s="139"/>
    </row>
    <row r="8488" spans="6:7">
      <c r="F8488" s="139"/>
      <c r="G8488" s="139"/>
    </row>
    <row r="8489" spans="6:7">
      <c r="F8489" s="139"/>
      <c r="G8489" s="139"/>
    </row>
    <row r="8490" spans="6:7">
      <c r="F8490" s="139"/>
      <c r="G8490" s="139"/>
    </row>
    <row r="8491" spans="6:7">
      <c r="F8491" s="139"/>
      <c r="G8491" s="139"/>
    </row>
    <row r="8492" spans="6:7">
      <c r="F8492" s="139"/>
      <c r="G8492" s="139"/>
    </row>
    <row r="8493" spans="6:7">
      <c r="F8493" s="139"/>
      <c r="G8493" s="139"/>
    </row>
    <row r="8494" spans="6:7">
      <c r="F8494" s="139"/>
      <c r="G8494" s="139"/>
    </row>
    <row r="8495" spans="6:7">
      <c r="F8495" s="139"/>
      <c r="G8495" s="139"/>
    </row>
    <row r="8496" spans="6:7">
      <c r="F8496" s="139"/>
      <c r="G8496" s="139"/>
    </row>
    <row r="8497" spans="6:7">
      <c r="F8497" s="139"/>
      <c r="G8497" s="139"/>
    </row>
    <row r="8498" spans="6:7">
      <c r="F8498" s="139"/>
      <c r="G8498" s="139"/>
    </row>
    <row r="8499" spans="6:7">
      <c r="F8499" s="139"/>
      <c r="G8499" s="139"/>
    </row>
    <row r="8500" spans="6:7">
      <c r="F8500" s="139"/>
      <c r="G8500" s="139"/>
    </row>
    <row r="8501" spans="6:7">
      <c r="F8501" s="139"/>
      <c r="G8501" s="139"/>
    </row>
    <row r="8502" spans="6:7">
      <c r="F8502" s="139"/>
      <c r="G8502" s="139"/>
    </row>
    <row r="8503" spans="6:7">
      <c r="F8503" s="139"/>
      <c r="G8503" s="139"/>
    </row>
    <row r="8504" spans="6:7">
      <c r="F8504" s="139"/>
      <c r="G8504" s="139"/>
    </row>
    <row r="8505" spans="6:7">
      <c r="F8505" s="139"/>
      <c r="G8505" s="139"/>
    </row>
    <row r="8506" spans="6:7">
      <c r="F8506" s="139"/>
      <c r="G8506" s="139"/>
    </row>
    <row r="8507" spans="6:7">
      <c r="F8507" s="139"/>
      <c r="G8507" s="139"/>
    </row>
    <row r="8508" spans="6:7">
      <c r="F8508" s="139"/>
      <c r="G8508" s="139"/>
    </row>
    <row r="8509" spans="6:7">
      <c r="F8509" s="139"/>
      <c r="G8509" s="139"/>
    </row>
    <row r="8510" spans="6:7">
      <c r="F8510" s="139"/>
      <c r="G8510" s="139"/>
    </row>
    <row r="8511" spans="6:7">
      <c r="F8511" s="139"/>
      <c r="G8511" s="139"/>
    </row>
    <row r="8512" spans="6:7">
      <c r="F8512" s="139"/>
      <c r="G8512" s="139"/>
    </row>
    <row r="8513" spans="6:7">
      <c r="F8513" s="139"/>
      <c r="G8513" s="139"/>
    </row>
    <row r="8514" spans="6:7">
      <c r="F8514" s="139"/>
      <c r="G8514" s="139"/>
    </row>
    <row r="8515" spans="6:7">
      <c r="F8515" s="139"/>
      <c r="G8515" s="139"/>
    </row>
    <row r="8516" spans="6:7">
      <c r="F8516" s="139"/>
      <c r="G8516" s="139"/>
    </row>
    <row r="8517" spans="6:7">
      <c r="F8517" s="139"/>
      <c r="G8517" s="139"/>
    </row>
    <row r="8518" spans="6:7">
      <c r="F8518" s="139"/>
      <c r="G8518" s="139"/>
    </row>
    <row r="8519" spans="6:7">
      <c r="F8519" s="139"/>
      <c r="G8519" s="139"/>
    </row>
    <row r="8520" spans="6:7">
      <c r="F8520" s="139"/>
      <c r="G8520" s="139"/>
    </row>
    <row r="8521" spans="6:7">
      <c r="F8521" s="139"/>
      <c r="G8521" s="139"/>
    </row>
    <row r="8522" spans="6:7">
      <c r="F8522" s="139"/>
      <c r="G8522" s="139"/>
    </row>
    <row r="8523" spans="6:7">
      <c r="F8523" s="139"/>
      <c r="G8523" s="139"/>
    </row>
    <row r="8524" spans="6:7">
      <c r="F8524" s="139"/>
      <c r="G8524" s="139"/>
    </row>
    <row r="8525" spans="6:7">
      <c r="F8525" s="139"/>
      <c r="G8525" s="139"/>
    </row>
    <row r="8526" spans="6:7">
      <c r="F8526" s="139"/>
      <c r="G8526" s="139"/>
    </row>
    <row r="8527" spans="6:7">
      <c r="F8527" s="139"/>
      <c r="G8527" s="139"/>
    </row>
    <row r="8528" spans="6:7">
      <c r="F8528" s="139"/>
      <c r="G8528" s="139"/>
    </row>
    <row r="8529" spans="6:7">
      <c r="F8529" s="139"/>
      <c r="G8529" s="139"/>
    </row>
    <row r="8530" spans="6:7">
      <c r="F8530" s="139"/>
      <c r="G8530" s="139"/>
    </row>
    <row r="8531" spans="6:7">
      <c r="F8531" s="139"/>
      <c r="G8531" s="139"/>
    </row>
    <row r="8532" spans="6:7">
      <c r="F8532" s="139"/>
      <c r="G8532" s="139"/>
    </row>
    <row r="8533" spans="6:7">
      <c r="F8533" s="139"/>
      <c r="G8533" s="139"/>
    </row>
    <row r="8534" spans="6:7">
      <c r="F8534" s="139"/>
      <c r="G8534" s="139"/>
    </row>
    <row r="8535" spans="6:7">
      <c r="F8535" s="139"/>
      <c r="G8535" s="139"/>
    </row>
    <row r="8536" spans="6:7">
      <c r="F8536" s="139"/>
      <c r="G8536" s="139"/>
    </row>
    <row r="8537" spans="6:7">
      <c r="F8537" s="139"/>
      <c r="G8537" s="139"/>
    </row>
    <row r="8538" spans="6:7">
      <c r="F8538" s="139"/>
      <c r="G8538" s="139"/>
    </row>
    <row r="8539" spans="6:7">
      <c r="F8539" s="139"/>
      <c r="G8539" s="139"/>
    </row>
    <row r="8540" spans="6:7">
      <c r="F8540" s="139"/>
      <c r="G8540" s="139"/>
    </row>
    <row r="8541" spans="6:7">
      <c r="F8541" s="139"/>
      <c r="G8541" s="139"/>
    </row>
    <row r="8542" spans="6:7">
      <c r="F8542" s="139"/>
      <c r="G8542" s="139"/>
    </row>
    <row r="8543" spans="6:7">
      <c r="F8543" s="139"/>
      <c r="G8543" s="139"/>
    </row>
    <row r="8544" spans="6:7">
      <c r="F8544" s="139"/>
      <c r="G8544" s="139"/>
    </row>
    <row r="8545" spans="6:7">
      <c r="F8545" s="139"/>
      <c r="G8545" s="139"/>
    </row>
    <row r="8546" spans="6:7">
      <c r="F8546" s="139"/>
      <c r="G8546" s="139"/>
    </row>
    <row r="8547" spans="6:7">
      <c r="F8547" s="139"/>
      <c r="G8547" s="139"/>
    </row>
    <row r="8548" spans="6:7">
      <c r="F8548" s="139"/>
      <c r="G8548" s="139"/>
    </row>
    <row r="8549" spans="6:7">
      <c r="F8549" s="139"/>
      <c r="G8549" s="139"/>
    </row>
    <row r="8550" spans="6:7">
      <c r="F8550" s="139"/>
      <c r="G8550" s="139"/>
    </row>
    <row r="8551" spans="6:7">
      <c r="F8551" s="139"/>
      <c r="G8551" s="139"/>
    </row>
    <row r="8552" spans="6:7">
      <c r="F8552" s="139"/>
      <c r="G8552" s="139"/>
    </row>
    <row r="8553" spans="6:7">
      <c r="F8553" s="139"/>
      <c r="G8553" s="139"/>
    </row>
    <row r="8554" spans="6:7">
      <c r="F8554" s="139"/>
      <c r="G8554" s="139"/>
    </row>
    <row r="8555" spans="6:7">
      <c r="F8555" s="139"/>
      <c r="G8555" s="139"/>
    </row>
    <row r="8556" spans="6:7">
      <c r="F8556" s="139"/>
      <c r="G8556" s="139"/>
    </row>
    <row r="8557" spans="6:7">
      <c r="F8557" s="139"/>
      <c r="G8557" s="139"/>
    </row>
    <row r="8558" spans="6:7">
      <c r="F8558" s="139"/>
      <c r="G8558" s="139"/>
    </row>
    <row r="8559" spans="6:7">
      <c r="F8559" s="139"/>
      <c r="G8559" s="139"/>
    </row>
    <row r="8560" spans="6:7">
      <c r="F8560" s="139"/>
      <c r="G8560" s="139"/>
    </row>
    <row r="8561" spans="6:7">
      <c r="F8561" s="139"/>
      <c r="G8561" s="139"/>
    </row>
    <row r="8562" spans="6:7">
      <c r="F8562" s="139"/>
      <c r="G8562" s="139"/>
    </row>
    <row r="8563" spans="6:7">
      <c r="F8563" s="139"/>
      <c r="G8563" s="139"/>
    </row>
    <row r="8564" spans="6:7">
      <c r="F8564" s="139"/>
      <c r="G8564" s="139"/>
    </row>
    <row r="8565" spans="6:7">
      <c r="F8565" s="139"/>
      <c r="G8565" s="139"/>
    </row>
    <row r="8566" spans="6:7">
      <c r="F8566" s="139"/>
      <c r="G8566" s="139"/>
    </row>
    <row r="8567" spans="6:7">
      <c r="F8567" s="139"/>
      <c r="G8567" s="139"/>
    </row>
    <row r="8568" spans="6:7">
      <c r="F8568" s="139"/>
      <c r="G8568" s="139"/>
    </row>
    <row r="8569" spans="6:7">
      <c r="F8569" s="139"/>
      <c r="G8569" s="139"/>
    </row>
    <row r="8570" spans="6:7">
      <c r="F8570" s="139"/>
      <c r="G8570" s="139"/>
    </row>
    <row r="8571" spans="6:7">
      <c r="F8571" s="139"/>
      <c r="G8571" s="139"/>
    </row>
    <row r="8572" spans="6:7">
      <c r="F8572" s="139"/>
      <c r="G8572" s="139"/>
    </row>
    <row r="8573" spans="6:7">
      <c r="F8573" s="139"/>
      <c r="G8573" s="139"/>
    </row>
    <row r="8574" spans="6:7">
      <c r="F8574" s="139"/>
      <c r="G8574" s="139"/>
    </row>
    <row r="8575" spans="6:7">
      <c r="F8575" s="139"/>
      <c r="G8575" s="139"/>
    </row>
    <row r="8576" spans="6:7">
      <c r="F8576" s="139"/>
      <c r="G8576" s="139"/>
    </row>
    <row r="8577" spans="6:7">
      <c r="F8577" s="139"/>
      <c r="G8577" s="139"/>
    </row>
    <row r="8578" spans="6:7">
      <c r="F8578" s="139"/>
      <c r="G8578" s="139"/>
    </row>
    <row r="8579" spans="6:7">
      <c r="F8579" s="139"/>
      <c r="G8579" s="139"/>
    </row>
    <row r="8580" spans="6:7">
      <c r="F8580" s="139"/>
      <c r="G8580" s="139"/>
    </row>
    <row r="8581" spans="6:7">
      <c r="F8581" s="139"/>
      <c r="G8581" s="139"/>
    </row>
    <row r="8582" spans="6:7">
      <c r="F8582" s="139"/>
      <c r="G8582" s="139"/>
    </row>
    <row r="8583" spans="6:7">
      <c r="F8583" s="139"/>
      <c r="G8583" s="139"/>
    </row>
    <row r="8584" spans="6:7">
      <c r="F8584" s="139"/>
      <c r="G8584" s="139"/>
    </row>
    <row r="8585" spans="6:7">
      <c r="F8585" s="139"/>
      <c r="G8585" s="139"/>
    </row>
    <row r="8586" spans="6:7">
      <c r="F8586" s="139"/>
      <c r="G8586" s="139"/>
    </row>
    <row r="8587" spans="6:7">
      <c r="F8587" s="139"/>
      <c r="G8587" s="139"/>
    </row>
    <row r="8588" spans="6:7">
      <c r="F8588" s="139"/>
      <c r="G8588" s="139"/>
    </row>
    <row r="8589" spans="6:7">
      <c r="F8589" s="139"/>
      <c r="G8589" s="139"/>
    </row>
    <row r="8590" spans="6:7">
      <c r="F8590" s="139"/>
      <c r="G8590" s="139"/>
    </row>
    <row r="8591" spans="6:7">
      <c r="F8591" s="139"/>
      <c r="G8591" s="139"/>
    </row>
    <row r="8592" spans="6:7">
      <c r="F8592" s="139"/>
      <c r="G8592" s="139"/>
    </row>
    <row r="8593" spans="6:7">
      <c r="F8593" s="139"/>
      <c r="G8593" s="139"/>
    </row>
    <row r="8594" spans="6:7">
      <c r="F8594" s="139"/>
      <c r="G8594" s="139"/>
    </row>
    <row r="8595" spans="6:7">
      <c r="F8595" s="139"/>
      <c r="G8595" s="139"/>
    </row>
    <row r="8596" spans="6:7">
      <c r="F8596" s="139"/>
      <c r="G8596" s="139"/>
    </row>
    <row r="8597" spans="6:7">
      <c r="F8597" s="139"/>
      <c r="G8597" s="139"/>
    </row>
    <row r="8598" spans="6:7">
      <c r="F8598" s="139"/>
      <c r="G8598" s="139"/>
    </row>
    <row r="8599" spans="6:7">
      <c r="F8599" s="139"/>
      <c r="G8599" s="139"/>
    </row>
    <row r="8600" spans="6:7">
      <c r="F8600" s="139"/>
      <c r="G8600" s="139"/>
    </row>
    <row r="8601" spans="6:7">
      <c r="F8601" s="139"/>
      <c r="G8601" s="139"/>
    </row>
    <row r="8602" spans="6:7">
      <c r="F8602" s="139"/>
      <c r="G8602" s="139"/>
    </row>
    <row r="8603" spans="6:7">
      <c r="F8603" s="139"/>
      <c r="G8603" s="139"/>
    </row>
    <row r="8604" spans="6:7">
      <c r="F8604" s="139"/>
      <c r="G8604" s="139"/>
    </row>
    <row r="8605" spans="6:7">
      <c r="F8605" s="139"/>
      <c r="G8605" s="139"/>
    </row>
    <row r="8606" spans="6:7">
      <c r="F8606" s="139"/>
      <c r="G8606" s="139"/>
    </row>
    <row r="8607" spans="6:7">
      <c r="F8607" s="139"/>
      <c r="G8607" s="139"/>
    </row>
    <row r="8608" spans="6:7">
      <c r="F8608" s="139"/>
      <c r="G8608" s="139"/>
    </row>
    <row r="8609" spans="6:7">
      <c r="F8609" s="139"/>
      <c r="G8609" s="139"/>
    </row>
    <row r="8610" spans="6:7">
      <c r="F8610" s="139"/>
      <c r="G8610" s="139"/>
    </row>
    <row r="8611" spans="6:7">
      <c r="F8611" s="139"/>
      <c r="G8611" s="139"/>
    </row>
    <row r="8612" spans="6:7">
      <c r="F8612" s="139"/>
      <c r="G8612" s="139"/>
    </row>
    <row r="8613" spans="6:7">
      <c r="F8613" s="139"/>
      <c r="G8613" s="139"/>
    </row>
    <row r="8614" spans="6:7">
      <c r="F8614" s="139"/>
      <c r="G8614" s="139"/>
    </row>
    <row r="8615" spans="6:7">
      <c r="F8615" s="139"/>
      <c r="G8615" s="139"/>
    </row>
    <row r="8616" spans="6:7">
      <c r="F8616" s="139"/>
      <c r="G8616" s="139"/>
    </row>
    <row r="8617" spans="6:7">
      <c r="F8617" s="139"/>
      <c r="G8617" s="139"/>
    </row>
    <row r="8618" spans="6:7">
      <c r="F8618" s="139"/>
      <c r="G8618" s="139"/>
    </row>
    <row r="8619" spans="6:7">
      <c r="F8619" s="139"/>
      <c r="G8619" s="139"/>
    </row>
    <row r="8620" spans="6:7">
      <c r="F8620" s="139"/>
      <c r="G8620" s="139"/>
    </row>
    <row r="8621" spans="6:7">
      <c r="F8621" s="139"/>
      <c r="G8621" s="139"/>
    </row>
    <row r="8622" spans="6:7">
      <c r="F8622" s="139"/>
      <c r="G8622" s="139"/>
    </row>
    <row r="8623" spans="6:7">
      <c r="F8623" s="139"/>
      <c r="G8623" s="139"/>
    </row>
    <row r="8624" spans="6:7">
      <c r="F8624" s="139"/>
      <c r="G8624" s="139"/>
    </row>
    <row r="8625" spans="6:7">
      <c r="F8625" s="139"/>
      <c r="G8625" s="139"/>
    </row>
    <row r="8626" spans="6:7">
      <c r="F8626" s="139"/>
      <c r="G8626" s="139"/>
    </row>
    <row r="8627" spans="6:7">
      <c r="F8627" s="139"/>
      <c r="G8627" s="139"/>
    </row>
    <row r="8628" spans="6:7">
      <c r="F8628" s="139"/>
      <c r="G8628" s="139"/>
    </row>
    <row r="8629" spans="6:7">
      <c r="F8629" s="139"/>
      <c r="G8629" s="139"/>
    </row>
    <row r="8630" spans="6:7">
      <c r="F8630" s="139"/>
      <c r="G8630" s="139"/>
    </row>
    <row r="8631" spans="6:7">
      <c r="F8631" s="139"/>
      <c r="G8631" s="139"/>
    </row>
    <row r="8632" spans="6:7">
      <c r="F8632" s="139"/>
      <c r="G8632" s="139"/>
    </row>
    <row r="8633" spans="6:7">
      <c r="F8633" s="139"/>
      <c r="G8633" s="139"/>
    </row>
    <row r="8634" spans="6:7">
      <c r="F8634" s="139"/>
      <c r="G8634" s="139"/>
    </row>
    <row r="8635" spans="6:7">
      <c r="F8635" s="139"/>
      <c r="G8635" s="139"/>
    </row>
    <row r="8636" spans="6:7">
      <c r="F8636" s="139"/>
      <c r="G8636" s="139"/>
    </row>
    <row r="8637" spans="6:7">
      <c r="F8637" s="139"/>
      <c r="G8637" s="139"/>
    </row>
    <row r="8638" spans="6:7">
      <c r="F8638" s="139"/>
      <c r="G8638" s="139"/>
    </row>
    <row r="8639" spans="6:7">
      <c r="F8639" s="139"/>
      <c r="G8639" s="139"/>
    </row>
    <row r="8640" spans="6:7">
      <c r="F8640" s="139"/>
      <c r="G8640" s="139"/>
    </row>
    <row r="8641" spans="6:7">
      <c r="F8641" s="139"/>
      <c r="G8641" s="139"/>
    </row>
    <row r="8642" spans="6:7">
      <c r="F8642" s="139"/>
      <c r="G8642" s="139"/>
    </row>
    <row r="8643" spans="6:7">
      <c r="F8643" s="139"/>
      <c r="G8643" s="139"/>
    </row>
    <row r="8644" spans="6:7">
      <c r="F8644" s="139"/>
      <c r="G8644" s="139"/>
    </row>
    <row r="8645" spans="6:7">
      <c r="F8645" s="139"/>
      <c r="G8645" s="139"/>
    </row>
    <row r="8646" spans="6:7">
      <c r="F8646" s="139"/>
      <c r="G8646" s="139"/>
    </row>
    <row r="8647" spans="6:7">
      <c r="F8647" s="139"/>
      <c r="G8647" s="139"/>
    </row>
    <row r="8648" spans="6:7">
      <c r="F8648" s="139"/>
      <c r="G8648" s="139"/>
    </row>
    <row r="8649" spans="6:7">
      <c r="F8649" s="139"/>
      <c r="G8649" s="139"/>
    </row>
    <row r="8650" spans="6:7">
      <c r="F8650" s="139"/>
      <c r="G8650" s="139"/>
    </row>
    <row r="8651" spans="6:7">
      <c r="F8651" s="139"/>
      <c r="G8651" s="139"/>
    </row>
    <row r="8652" spans="6:7">
      <c r="F8652" s="139"/>
      <c r="G8652" s="139"/>
    </row>
    <row r="8653" spans="6:7">
      <c r="F8653" s="139"/>
      <c r="G8653" s="139"/>
    </row>
    <row r="8654" spans="6:7">
      <c r="F8654" s="139"/>
      <c r="G8654" s="139"/>
    </row>
    <row r="8655" spans="6:7">
      <c r="F8655" s="139"/>
      <c r="G8655" s="139"/>
    </row>
    <row r="8656" spans="6:7">
      <c r="F8656" s="139"/>
      <c r="G8656" s="139"/>
    </row>
    <row r="8657" spans="6:7">
      <c r="F8657" s="139"/>
      <c r="G8657" s="139"/>
    </row>
    <row r="8658" spans="6:7">
      <c r="F8658" s="139"/>
      <c r="G8658" s="139"/>
    </row>
    <row r="8659" spans="6:7">
      <c r="F8659" s="139"/>
      <c r="G8659" s="139"/>
    </row>
    <row r="8660" spans="6:7">
      <c r="F8660" s="139"/>
      <c r="G8660" s="139"/>
    </row>
    <row r="8661" spans="6:7">
      <c r="F8661" s="139"/>
      <c r="G8661" s="139"/>
    </row>
    <row r="8662" spans="6:7">
      <c r="F8662" s="139"/>
      <c r="G8662" s="139"/>
    </row>
    <row r="8663" spans="6:7">
      <c r="F8663" s="139"/>
      <c r="G8663" s="139"/>
    </row>
    <row r="8664" spans="6:7">
      <c r="F8664" s="139"/>
      <c r="G8664" s="139"/>
    </row>
    <row r="8665" spans="6:7">
      <c r="F8665" s="139"/>
      <c r="G8665" s="139"/>
    </row>
    <row r="8666" spans="6:7">
      <c r="F8666" s="139"/>
      <c r="G8666" s="139"/>
    </row>
    <row r="8667" spans="6:7">
      <c r="F8667" s="139"/>
      <c r="G8667" s="139"/>
    </row>
    <row r="8668" spans="6:7">
      <c r="F8668" s="139"/>
      <c r="G8668" s="139"/>
    </row>
    <row r="8669" spans="6:7">
      <c r="F8669" s="139"/>
      <c r="G8669" s="139"/>
    </row>
    <row r="8670" spans="6:7">
      <c r="F8670" s="139"/>
      <c r="G8670" s="139"/>
    </row>
    <row r="8671" spans="6:7">
      <c r="F8671" s="139"/>
      <c r="G8671" s="139"/>
    </row>
    <row r="8672" spans="6:7">
      <c r="F8672" s="139"/>
      <c r="G8672" s="139"/>
    </row>
    <row r="8673" spans="6:7">
      <c r="F8673" s="139"/>
      <c r="G8673" s="139"/>
    </row>
    <row r="8674" spans="6:7">
      <c r="F8674" s="139"/>
      <c r="G8674" s="139"/>
    </row>
    <row r="8675" spans="6:7">
      <c r="F8675" s="139"/>
      <c r="G8675" s="139"/>
    </row>
    <row r="8676" spans="6:7">
      <c r="F8676" s="139"/>
      <c r="G8676" s="139"/>
    </row>
    <row r="8677" spans="6:7">
      <c r="F8677" s="139"/>
      <c r="G8677" s="139"/>
    </row>
    <row r="8678" spans="6:7">
      <c r="F8678" s="139"/>
      <c r="G8678" s="139"/>
    </row>
    <row r="8679" spans="6:7">
      <c r="F8679" s="139"/>
      <c r="G8679" s="139"/>
    </row>
    <row r="8680" spans="6:7">
      <c r="F8680" s="139"/>
      <c r="G8680" s="139"/>
    </row>
    <row r="8681" spans="6:7">
      <c r="F8681" s="139"/>
      <c r="G8681" s="139"/>
    </row>
    <row r="8682" spans="6:7">
      <c r="F8682" s="139"/>
      <c r="G8682" s="139"/>
    </row>
    <row r="8683" spans="6:7">
      <c r="F8683" s="139"/>
      <c r="G8683" s="139"/>
    </row>
    <row r="8684" spans="6:7">
      <c r="F8684" s="139"/>
      <c r="G8684" s="139"/>
    </row>
    <row r="8685" spans="6:7">
      <c r="F8685" s="139"/>
      <c r="G8685" s="139"/>
    </row>
    <row r="8686" spans="6:7">
      <c r="F8686" s="139"/>
      <c r="G8686" s="139"/>
    </row>
    <row r="8687" spans="6:7">
      <c r="F8687" s="139"/>
      <c r="G8687" s="139"/>
    </row>
    <row r="8688" spans="6:7">
      <c r="F8688" s="139"/>
      <c r="G8688" s="139"/>
    </row>
    <row r="8689" spans="6:7">
      <c r="F8689" s="139"/>
      <c r="G8689" s="139"/>
    </row>
    <row r="8690" spans="6:7">
      <c r="F8690" s="139"/>
      <c r="G8690" s="139"/>
    </row>
    <row r="8691" spans="6:7">
      <c r="F8691" s="139"/>
      <c r="G8691" s="139"/>
    </row>
    <row r="8692" spans="6:7">
      <c r="F8692" s="139"/>
      <c r="G8692" s="139"/>
    </row>
    <row r="8693" spans="6:7">
      <c r="F8693" s="139"/>
      <c r="G8693" s="139"/>
    </row>
    <row r="8694" spans="6:7">
      <c r="F8694" s="139"/>
      <c r="G8694" s="139"/>
    </row>
    <row r="8695" spans="6:7">
      <c r="F8695" s="139"/>
      <c r="G8695" s="139"/>
    </row>
    <row r="8696" spans="6:7">
      <c r="F8696" s="139"/>
      <c r="G8696" s="139"/>
    </row>
    <row r="8697" spans="6:7">
      <c r="F8697" s="139"/>
      <c r="G8697" s="139"/>
    </row>
    <row r="8698" spans="6:7">
      <c r="F8698" s="139"/>
      <c r="G8698" s="139"/>
    </row>
    <row r="8699" spans="6:7">
      <c r="F8699" s="139"/>
      <c r="G8699" s="139"/>
    </row>
    <row r="8700" spans="6:7">
      <c r="F8700" s="139"/>
      <c r="G8700" s="139"/>
    </row>
    <row r="8701" spans="6:7">
      <c r="F8701" s="139"/>
      <c r="G8701" s="139"/>
    </row>
    <row r="8702" spans="6:7">
      <c r="F8702" s="139"/>
      <c r="G8702" s="139"/>
    </row>
    <row r="8703" spans="6:7">
      <c r="F8703" s="139"/>
      <c r="G8703" s="139"/>
    </row>
    <row r="8704" spans="6:7">
      <c r="F8704" s="139"/>
      <c r="G8704" s="139"/>
    </row>
    <row r="8705" spans="6:7">
      <c r="F8705" s="139"/>
      <c r="G8705" s="139"/>
    </row>
    <row r="8706" spans="6:7">
      <c r="F8706" s="139"/>
      <c r="G8706" s="139"/>
    </row>
    <row r="8707" spans="6:7">
      <c r="F8707" s="139"/>
      <c r="G8707" s="139"/>
    </row>
    <row r="8708" spans="6:7">
      <c r="F8708" s="139"/>
      <c r="G8708" s="139"/>
    </row>
    <row r="8709" spans="6:7">
      <c r="F8709" s="139"/>
      <c r="G8709" s="139"/>
    </row>
    <row r="8710" spans="6:7">
      <c r="F8710" s="139"/>
      <c r="G8710" s="139"/>
    </row>
    <row r="8711" spans="6:7">
      <c r="F8711" s="139"/>
      <c r="G8711" s="139"/>
    </row>
    <row r="8712" spans="6:7">
      <c r="F8712" s="139"/>
      <c r="G8712" s="139"/>
    </row>
    <row r="8713" spans="6:7">
      <c r="F8713" s="139"/>
      <c r="G8713" s="139"/>
    </row>
    <row r="8714" spans="6:7">
      <c r="F8714" s="139"/>
      <c r="G8714" s="139"/>
    </row>
    <row r="8715" spans="6:7">
      <c r="F8715" s="139"/>
      <c r="G8715" s="139"/>
    </row>
    <row r="8716" spans="6:7">
      <c r="F8716" s="139"/>
      <c r="G8716" s="139"/>
    </row>
    <row r="8717" spans="6:7">
      <c r="F8717" s="139"/>
      <c r="G8717" s="139"/>
    </row>
    <row r="8718" spans="6:7">
      <c r="F8718" s="139"/>
      <c r="G8718" s="139"/>
    </row>
    <row r="8719" spans="6:7">
      <c r="F8719" s="139"/>
      <c r="G8719" s="139"/>
    </row>
    <row r="8720" spans="6:7">
      <c r="F8720" s="139"/>
      <c r="G8720" s="139"/>
    </row>
    <row r="8721" spans="6:7">
      <c r="F8721" s="139"/>
      <c r="G8721" s="139"/>
    </row>
    <row r="8722" spans="6:7">
      <c r="F8722" s="139"/>
      <c r="G8722" s="139"/>
    </row>
    <row r="8723" spans="6:7">
      <c r="F8723" s="139"/>
      <c r="G8723" s="139"/>
    </row>
    <row r="8724" spans="6:7">
      <c r="F8724" s="139"/>
      <c r="G8724" s="139"/>
    </row>
    <row r="8725" spans="6:7">
      <c r="F8725" s="139"/>
      <c r="G8725" s="139"/>
    </row>
    <row r="8726" spans="6:7">
      <c r="F8726" s="139"/>
      <c r="G8726" s="139"/>
    </row>
    <row r="8727" spans="6:7">
      <c r="F8727" s="139"/>
      <c r="G8727" s="139"/>
    </row>
    <row r="8728" spans="6:7">
      <c r="F8728" s="139"/>
      <c r="G8728" s="139"/>
    </row>
    <row r="8729" spans="6:7">
      <c r="F8729" s="139"/>
      <c r="G8729" s="139"/>
    </row>
    <row r="8730" spans="6:7">
      <c r="F8730" s="139"/>
      <c r="G8730" s="139"/>
    </row>
    <row r="8731" spans="6:7">
      <c r="F8731" s="139"/>
      <c r="G8731" s="139"/>
    </row>
    <row r="8732" spans="6:7">
      <c r="F8732" s="139"/>
      <c r="G8732" s="139"/>
    </row>
    <row r="8733" spans="6:7">
      <c r="F8733" s="139"/>
      <c r="G8733" s="139"/>
    </row>
    <row r="8734" spans="6:7">
      <c r="F8734" s="139"/>
      <c r="G8734" s="139"/>
    </row>
    <row r="8735" spans="6:7">
      <c r="F8735" s="139"/>
      <c r="G8735" s="139"/>
    </row>
    <row r="8736" spans="6:7">
      <c r="F8736" s="139"/>
      <c r="G8736" s="139"/>
    </row>
    <row r="8737" spans="6:7">
      <c r="F8737" s="139"/>
      <c r="G8737" s="139"/>
    </row>
    <row r="8738" spans="6:7">
      <c r="F8738" s="139"/>
      <c r="G8738" s="139"/>
    </row>
    <row r="8739" spans="6:7">
      <c r="F8739" s="139"/>
      <c r="G8739" s="139"/>
    </row>
    <row r="8740" spans="6:7">
      <c r="F8740" s="139"/>
      <c r="G8740" s="139"/>
    </row>
    <row r="8741" spans="6:7">
      <c r="F8741" s="139"/>
      <c r="G8741" s="139"/>
    </row>
    <row r="8742" spans="6:7">
      <c r="F8742" s="139"/>
      <c r="G8742" s="139"/>
    </row>
    <row r="8743" spans="6:7">
      <c r="F8743" s="139"/>
      <c r="G8743" s="139"/>
    </row>
    <row r="8744" spans="6:7">
      <c r="F8744" s="139"/>
      <c r="G8744" s="139"/>
    </row>
    <row r="8745" spans="6:7">
      <c r="F8745" s="139"/>
      <c r="G8745" s="139"/>
    </row>
    <row r="8746" spans="6:7">
      <c r="F8746" s="139"/>
      <c r="G8746" s="139"/>
    </row>
    <row r="8747" spans="6:7">
      <c r="F8747" s="139"/>
      <c r="G8747" s="139"/>
    </row>
    <row r="8748" spans="6:7">
      <c r="F8748" s="139"/>
      <c r="G8748" s="139"/>
    </row>
    <row r="8749" spans="6:7">
      <c r="F8749" s="139"/>
      <c r="G8749" s="139"/>
    </row>
    <row r="8750" spans="6:7">
      <c r="F8750" s="139"/>
      <c r="G8750" s="139"/>
    </row>
    <row r="8751" spans="6:7">
      <c r="F8751" s="139"/>
      <c r="G8751" s="139"/>
    </row>
    <row r="8752" spans="6:7">
      <c r="F8752" s="139"/>
      <c r="G8752" s="139"/>
    </row>
    <row r="8753" spans="6:7">
      <c r="F8753" s="139"/>
      <c r="G8753" s="139"/>
    </row>
    <row r="8754" spans="6:7">
      <c r="F8754" s="139"/>
      <c r="G8754" s="139"/>
    </row>
    <row r="8755" spans="6:7">
      <c r="F8755" s="139"/>
      <c r="G8755" s="139"/>
    </row>
    <row r="8756" spans="6:7">
      <c r="F8756" s="139"/>
      <c r="G8756" s="139"/>
    </row>
    <row r="8757" spans="6:7">
      <c r="F8757" s="139"/>
      <c r="G8757" s="139"/>
    </row>
    <row r="8758" spans="6:7">
      <c r="F8758" s="139"/>
      <c r="G8758" s="139"/>
    </row>
    <row r="8759" spans="6:7">
      <c r="F8759" s="139"/>
      <c r="G8759" s="139"/>
    </row>
    <row r="8760" spans="6:7">
      <c r="F8760" s="139"/>
      <c r="G8760" s="139"/>
    </row>
    <row r="8761" spans="6:7">
      <c r="F8761" s="139"/>
      <c r="G8761" s="139"/>
    </row>
    <row r="8762" spans="6:7">
      <c r="F8762" s="139"/>
      <c r="G8762" s="139"/>
    </row>
    <row r="8763" spans="6:7">
      <c r="F8763" s="139"/>
      <c r="G8763" s="139"/>
    </row>
    <row r="8764" spans="6:7">
      <c r="F8764" s="139"/>
      <c r="G8764" s="139"/>
    </row>
    <row r="8765" spans="6:7">
      <c r="F8765" s="139"/>
      <c r="G8765" s="139"/>
    </row>
    <row r="8766" spans="6:7">
      <c r="F8766" s="139"/>
      <c r="G8766" s="139"/>
    </row>
    <row r="8767" spans="6:7">
      <c r="F8767" s="139"/>
      <c r="G8767" s="139"/>
    </row>
    <row r="8768" spans="6:7">
      <c r="F8768" s="139"/>
      <c r="G8768" s="139"/>
    </row>
    <row r="8769" spans="6:7">
      <c r="F8769" s="139"/>
      <c r="G8769" s="139"/>
    </row>
    <row r="8770" spans="6:7">
      <c r="F8770" s="139"/>
      <c r="G8770" s="139"/>
    </row>
    <row r="8771" spans="6:7">
      <c r="F8771" s="139"/>
      <c r="G8771" s="139"/>
    </row>
    <row r="8772" spans="6:7">
      <c r="F8772" s="139"/>
      <c r="G8772" s="139"/>
    </row>
    <row r="8773" spans="6:7">
      <c r="F8773" s="139"/>
      <c r="G8773" s="139"/>
    </row>
    <row r="8774" spans="6:7">
      <c r="F8774" s="139"/>
      <c r="G8774" s="139"/>
    </row>
    <row r="8775" spans="6:7">
      <c r="F8775" s="139"/>
      <c r="G8775" s="139"/>
    </row>
    <row r="8776" spans="6:7">
      <c r="F8776" s="139"/>
      <c r="G8776" s="139"/>
    </row>
    <row r="8777" spans="6:7">
      <c r="F8777" s="139"/>
      <c r="G8777" s="139"/>
    </row>
    <row r="8778" spans="6:7">
      <c r="F8778" s="139"/>
      <c r="G8778" s="139"/>
    </row>
    <row r="8779" spans="6:7">
      <c r="F8779" s="139"/>
      <c r="G8779" s="139"/>
    </row>
    <row r="8780" spans="6:7">
      <c r="F8780" s="139"/>
      <c r="G8780" s="139"/>
    </row>
    <row r="8781" spans="6:7">
      <c r="F8781" s="139"/>
      <c r="G8781" s="139"/>
    </row>
    <row r="8782" spans="6:7">
      <c r="F8782" s="139"/>
      <c r="G8782" s="139"/>
    </row>
    <row r="8783" spans="6:7">
      <c r="F8783" s="139"/>
      <c r="G8783" s="139"/>
    </row>
    <row r="8784" spans="6:7">
      <c r="F8784" s="139"/>
      <c r="G8784" s="139"/>
    </row>
    <row r="8785" spans="6:7">
      <c r="F8785" s="139"/>
      <c r="G8785" s="139"/>
    </row>
    <row r="8786" spans="6:7">
      <c r="F8786" s="139"/>
      <c r="G8786" s="139"/>
    </row>
    <row r="8787" spans="6:7">
      <c r="F8787" s="139"/>
      <c r="G8787" s="139"/>
    </row>
    <row r="8788" spans="6:7">
      <c r="F8788" s="139"/>
      <c r="G8788" s="139"/>
    </row>
    <row r="8789" spans="6:7">
      <c r="F8789" s="139"/>
      <c r="G8789" s="139"/>
    </row>
    <row r="8790" spans="6:7">
      <c r="F8790" s="139"/>
      <c r="G8790" s="139"/>
    </row>
    <row r="8791" spans="6:7">
      <c r="F8791" s="139"/>
      <c r="G8791" s="139"/>
    </row>
    <row r="8792" spans="6:7">
      <c r="F8792" s="139"/>
      <c r="G8792" s="139"/>
    </row>
    <row r="8793" spans="6:7">
      <c r="F8793" s="139"/>
      <c r="G8793" s="139"/>
    </row>
    <row r="8794" spans="6:7">
      <c r="F8794" s="139"/>
      <c r="G8794" s="139"/>
    </row>
    <row r="8795" spans="6:7">
      <c r="F8795" s="139"/>
      <c r="G8795" s="139"/>
    </row>
    <row r="8796" spans="6:7">
      <c r="F8796" s="139"/>
      <c r="G8796" s="139"/>
    </row>
    <row r="8797" spans="6:7">
      <c r="F8797" s="139"/>
      <c r="G8797" s="139"/>
    </row>
    <row r="8798" spans="6:7">
      <c r="F8798" s="139"/>
      <c r="G8798" s="139"/>
    </row>
    <row r="8799" spans="6:7">
      <c r="F8799" s="139"/>
      <c r="G8799" s="139"/>
    </row>
    <row r="8800" spans="6:7">
      <c r="F8800" s="139"/>
      <c r="G8800" s="139"/>
    </row>
    <row r="8801" spans="6:7">
      <c r="F8801" s="139"/>
      <c r="G8801" s="139"/>
    </row>
    <row r="8802" spans="6:7">
      <c r="F8802" s="139"/>
      <c r="G8802" s="139"/>
    </row>
    <row r="8803" spans="6:7">
      <c r="F8803" s="139"/>
      <c r="G8803" s="139"/>
    </row>
    <row r="8804" spans="6:7">
      <c r="F8804" s="139"/>
      <c r="G8804" s="139"/>
    </row>
    <row r="8805" spans="6:7">
      <c r="F8805" s="139"/>
      <c r="G8805" s="139"/>
    </row>
    <row r="8806" spans="6:7">
      <c r="F8806" s="139"/>
      <c r="G8806" s="139"/>
    </row>
    <row r="8807" spans="6:7">
      <c r="F8807" s="139"/>
      <c r="G8807" s="139"/>
    </row>
    <row r="8808" spans="6:7">
      <c r="F8808" s="139"/>
      <c r="G8808" s="139"/>
    </row>
    <row r="8809" spans="6:7">
      <c r="F8809" s="139"/>
      <c r="G8809" s="139"/>
    </row>
    <row r="8810" spans="6:7">
      <c r="F8810" s="139"/>
      <c r="G8810" s="139"/>
    </row>
    <row r="8811" spans="6:7">
      <c r="F8811" s="139"/>
      <c r="G8811" s="139"/>
    </row>
    <row r="8812" spans="6:7">
      <c r="F8812" s="139"/>
      <c r="G8812" s="139"/>
    </row>
    <row r="8813" spans="6:7">
      <c r="F8813" s="139"/>
      <c r="G8813" s="139"/>
    </row>
    <row r="8814" spans="6:7">
      <c r="F8814" s="139"/>
      <c r="G8814" s="139"/>
    </row>
    <row r="8815" spans="6:7">
      <c r="F8815" s="139"/>
      <c r="G8815" s="139"/>
    </row>
    <row r="8816" spans="6:7">
      <c r="F8816" s="139"/>
      <c r="G8816" s="139"/>
    </row>
    <row r="8817" spans="6:7">
      <c r="F8817" s="139"/>
      <c r="G8817" s="139"/>
    </row>
    <row r="8818" spans="6:7">
      <c r="F8818" s="139"/>
      <c r="G8818" s="139"/>
    </row>
    <row r="8819" spans="6:7">
      <c r="F8819" s="139"/>
      <c r="G8819" s="139"/>
    </row>
    <row r="8820" spans="6:7">
      <c r="F8820" s="139"/>
      <c r="G8820" s="139"/>
    </row>
    <row r="8821" spans="6:7">
      <c r="F8821" s="139"/>
      <c r="G8821" s="139"/>
    </row>
    <row r="8822" spans="6:7">
      <c r="F8822" s="139"/>
      <c r="G8822" s="139"/>
    </row>
    <row r="8823" spans="6:7">
      <c r="F8823" s="139"/>
      <c r="G8823" s="139"/>
    </row>
    <row r="8824" spans="6:7">
      <c r="F8824" s="139"/>
      <c r="G8824" s="139"/>
    </row>
    <row r="8825" spans="6:7">
      <c r="F8825" s="139"/>
      <c r="G8825" s="139"/>
    </row>
    <row r="8826" spans="6:7">
      <c r="F8826" s="139"/>
      <c r="G8826" s="139"/>
    </row>
    <row r="8827" spans="6:7">
      <c r="F8827" s="139"/>
      <c r="G8827" s="139"/>
    </row>
    <row r="8828" spans="6:7">
      <c r="F8828" s="139"/>
      <c r="G8828" s="139"/>
    </row>
    <row r="8829" spans="6:7">
      <c r="F8829" s="139"/>
      <c r="G8829" s="139"/>
    </row>
    <row r="8830" spans="6:7">
      <c r="F8830" s="139"/>
      <c r="G8830" s="139"/>
    </row>
    <row r="8831" spans="6:7">
      <c r="F8831" s="139"/>
      <c r="G8831" s="139"/>
    </row>
    <row r="8832" spans="6:7">
      <c r="F8832" s="139"/>
      <c r="G8832" s="139"/>
    </row>
    <row r="8833" spans="6:7">
      <c r="F8833" s="139"/>
      <c r="G8833" s="139"/>
    </row>
    <row r="8834" spans="6:7">
      <c r="F8834" s="139"/>
      <c r="G8834" s="139"/>
    </row>
    <row r="8835" spans="6:7">
      <c r="F8835" s="139"/>
      <c r="G8835" s="139"/>
    </row>
    <row r="8836" spans="6:7">
      <c r="F8836" s="139"/>
      <c r="G8836" s="139"/>
    </row>
    <row r="8837" spans="6:7">
      <c r="F8837" s="139"/>
      <c r="G8837" s="139"/>
    </row>
    <row r="8838" spans="6:7">
      <c r="F8838" s="139"/>
      <c r="G8838" s="139"/>
    </row>
    <row r="8839" spans="6:7">
      <c r="F8839" s="139"/>
      <c r="G8839" s="139"/>
    </row>
    <row r="8840" spans="6:7">
      <c r="F8840" s="139"/>
      <c r="G8840" s="139"/>
    </row>
    <row r="8841" spans="6:7">
      <c r="F8841" s="139"/>
      <c r="G8841" s="139"/>
    </row>
    <row r="8842" spans="6:7">
      <c r="F8842" s="139"/>
      <c r="G8842" s="139"/>
    </row>
    <row r="8843" spans="6:7">
      <c r="F8843" s="139"/>
      <c r="G8843" s="139"/>
    </row>
    <row r="8844" spans="6:7">
      <c r="F8844" s="139"/>
      <c r="G8844" s="139"/>
    </row>
    <row r="8845" spans="6:7">
      <c r="F8845" s="139"/>
      <c r="G8845" s="139"/>
    </row>
    <row r="8846" spans="6:7">
      <c r="F8846" s="139"/>
      <c r="G8846" s="139"/>
    </row>
    <row r="8847" spans="6:7">
      <c r="F8847" s="139"/>
      <c r="G8847" s="139"/>
    </row>
    <row r="8848" spans="6:7">
      <c r="F8848" s="139"/>
      <c r="G8848" s="139"/>
    </row>
    <row r="8849" spans="6:7">
      <c r="F8849" s="139"/>
      <c r="G8849" s="139"/>
    </row>
    <row r="8850" spans="6:7">
      <c r="F8850" s="139"/>
      <c r="G8850" s="139"/>
    </row>
    <row r="8851" spans="6:7">
      <c r="F8851" s="139"/>
      <c r="G8851" s="139"/>
    </row>
    <row r="8852" spans="6:7">
      <c r="F8852" s="139"/>
      <c r="G8852" s="139"/>
    </row>
    <row r="8853" spans="6:7">
      <c r="F8853" s="139"/>
      <c r="G8853" s="139"/>
    </row>
    <row r="8854" spans="6:7">
      <c r="F8854" s="139"/>
      <c r="G8854" s="139"/>
    </row>
    <row r="8855" spans="6:7">
      <c r="F8855" s="139"/>
      <c r="G8855" s="139"/>
    </row>
    <row r="8856" spans="6:7">
      <c r="F8856" s="139"/>
      <c r="G8856" s="139"/>
    </row>
    <row r="8857" spans="6:7">
      <c r="F8857" s="139"/>
      <c r="G8857" s="139"/>
    </row>
    <row r="8858" spans="6:7">
      <c r="F8858" s="139"/>
      <c r="G8858" s="139"/>
    </row>
    <row r="8859" spans="6:7">
      <c r="F8859" s="139"/>
      <c r="G8859" s="139"/>
    </row>
    <row r="8860" spans="6:7">
      <c r="F8860" s="139"/>
      <c r="G8860" s="139"/>
    </row>
    <row r="8861" spans="6:7">
      <c r="F8861" s="139"/>
      <c r="G8861" s="139"/>
    </row>
    <row r="8862" spans="6:7">
      <c r="F8862" s="139"/>
      <c r="G8862" s="139"/>
    </row>
    <row r="8863" spans="6:7">
      <c r="F8863" s="139"/>
      <c r="G8863" s="139"/>
    </row>
    <row r="8864" spans="6:7">
      <c r="F8864" s="139"/>
      <c r="G8864" s="139"/>
    </row>
    <row r="8865" spans="6:7">
      <c r="F8865" s="139"/>
      <c r="G8865" s="139"/>
    </row>
    <row r="8866" spans="6:7">
      <c r="F8866" s="139"/>
      <c r="G8866" s="139"/>
    </row>
    <row r="8867" spans="6:7">
      <c r="F8867" s="139"/>
      <c r="G8867" s="139"/>
    </row>
    <row r="8868" spans="6:7">
      <c r="F8868" s="139"/>
      <c r="G8868" s="139"/>
    </row>
    <row r="8869" spans="6:7">
      <c r="F8869" s="139"/>
      <c r="G8869" s="139"/>
    </row>
    <row r="8870" spans="6:7">
      <c r="F8870" s="139"/>
      <c r="G8870" s="139"/>
    </row>
    <row r="8871" spans="6:7">
      <c r="F8871" s="139"/>
      <c r="G8871" s="139"/>
    </row>
    <row r="8872" spans="6:7">
      <c r="F8872" s="139"/>
      <c r="G8872" s="139"/>
    </row>
    <row r="8873" spans="6:7">
      <c r="F8873" s="139"/>
      <c r="G8873" s="139"/>
    </row>
    <row r="8874" spans="6:7">
      <c r="F8874" s="139"/>
      <c r="G8874" s="139"/>
    </row>
    <row r="8875" spans="6:7">
      <c r="F8875" s="139"/>
      <c r="G8875" s="139"/>
    </row>
    <row r="8876" spans="6:7">
      <c r="F8876" s="139"/>
      <c r="G8876" s="139"/>
    </row>
    <row r="8877" spans="6:7">
      <c r="F8877" s="139"/>
      <c r="G8877" s="139"/>
    </row>
    <row r="8878" spans="6:7">
      <c r="F8878" s="139"/>
      <c r="G8878" s="139"/>
    </row>
    <row r="8879" spans="6:7">
      <c r="F8879" s="139"/>
      <c r="G8879" s="139"/>
    </row>
    <row r="8880" spans="6:7">
      <c r="F8880" s="139"/>
      <c r="G8880" s="139"/>
    </row>
    <row r="8881" spans="6:7">
      <c r="F8881" s="139"/>
      <c r="G8881" s="139"/>
    </row>
    <row r="8882" spans="6:7">
      <c r="F8882" s="139"/>
      <c r="G8882" s="139"/>
    </row>
    <row r="8883" spans="6:7">
      <c r="F8883" s="139"/>
      <c r="G8883" s="139"/>
    </row>
    <row r="8884" spans="6:7">
      <c r="F8884" s="139"/>
      <c r="G8884" s="139"/>
    </row>
    <row r="8885" spans="6:7">
      <c r="F8885" s="139"/>
      <c r="G8885" s="139"/>
    </row>
    <row r="8886" spans="6:7">
      <c r="F8886" s="139"/>
      <c r="G8886" s="139"/>
    </row>
    <row r="8887" spans="6:7">
      <c r="F8887" s="139"/>
      <c r="G8887" s="139"/>
    </row>
    <row r="8888" spans="6:7">
      <c r="F8888" s="139"/>
      <c r="G8888" s="139"/>
    </row>
    <row r="8889" spans="6:7">
      <c r="F8889" s="139"/>
      <c r="G8889" s="139"/>
    </row>
    <row r="8890" spans="6:7">
      <c r="F8890" s="139"/>
      <c r="G8890" s="139"/>
    </row>
    <row r="8891" spans="6:7">
      <c r="F8891" s="139"/>
      <c r="G8891" s="139"/>
    </row>
    <row r="8892" spans="6:7">
      <c r="F8892" s="139"/>
      <c r="G8892" s="139"/>
    </row>
    <row r="8893" spans="6:7">
      <c r="F8893" s="139"/>
      <c r="G8893" s="139"/>
    </row>
    <row r="8894" spans="6:7">
      <c r="F8894" s="139"/>
      <c r="G8894" s="139"/>
    </row>
    <row r="8895" spans="6:7">
      <c r="F8895" s="139"/>
      <c r="G8895" s="139"/>
    </row>
    <row r="8896" spans="6:7">
      <c r="F8896" s="139"/>
      <c r="G8896" s="139"/>
    </row>
    <row r="8897" spans="6:7">
      <c r="F8897" s="139"/>
      <c r="G8897" s="139"/>
    </row>
    <row r="8898" spans="6:7">
      <c r="F8898" s="139"/>
      <c r="G8898" s="139"/>
    </row>
    <row r="8899" spans="6:7">
      <c r="F8899" s="139"/>
      <c r="G8899" s="139"/>
    </row>
    <row r="8900" spans="6:7">
      <c r="F8900" s="139"/>
      <c r="G8900" s="139"/>
    </row>
    <row r="8901" spans="6:7">
      <c r="F8901" s="139"/>
      <c r="G8901" s="139"/>
    </row>
    <row r="8902" spans="6:7">
      <c r="F8902" s="139"/>
      <c r="G8902" s="139"/>
    </row>
    <row r="8903" spans="6:7">
      <c r="F8903" s="139"/>
      <c r="G8903" s="139"/>
    </row>
    <row r="8904" spans="6:7">
      <c r="F8904" s="139"/>
      <c r="G8904" s="139"/>
    </row>
    <row r="8905" spans="6:7">
      <c r="F8905" s="139"/>
      <c r="G8905" s="139"/>
    </row>
    <row r="8906" spans="6:7">
      <c r="F8906" s="139"/>
      <c r="G8906" s="139"/>
    </row>
    <row r="8907" spans="6:7">
      <c r="F8907" s="139"/>
      <c r="G8907" s="139"/>
    </row>
    <row r="8908" spans="6:7">
      <c r="F8908" s="139"/>
      <c r="G8908" s="139"/>
    </row>
    <row r="8909" spans="6:7">
      <c r="F8909" s="139"/>
      <c r="G8909" s="139"/>
    </row>
    <row r="8910" spans="6:7">
      <c r="F8910" s="139"/>
      <c r="G8910" s="139"/>
    </row>
    <row r="8911" spans="6:7">
      <c r="F8911" s="139"/>
      <c r="G8911" s="139"/>
    </row>
    <row r="8912" spans="6:7">
      <c r="F8912" s="139"/>
      <c r="G8912" s="139"/>
    </row>
    <row r="8913" spans="6:7">
      <c r="F8913" s="139"/>
      <c r="G8913" s="139"/>
    </row>
    <row r="8914" spans="6:7">
      <c r="F8914" s="139"/>
      <c r="G8914" s="139"/>
    </row>
    <row r="8915" spans="6:7">
      <c r="F8915" s="139"/>
      <c r="G8915" s="139"/>
    </row>
    <row r="8916" spans="6:7">
      <c r="F8916" s="139"/>
      <c r="G8916" s="139"/>
    </row>
    <row r="8917" spans="6:7">
      <c r="F8917" s="139"/>
      <c r="G8917" s="139"/>
    </row>
    <row r="8918" spans="6:7">
      <c r="F8918" s="139"/>
      <c r="G8918" s="139"/>
    </row>
    <row r="8919" spans="6:7">
      <c r="F8919" s="139"/>
      <c r="G8919" s="139"/>
    </row>
    <row r="8920" spans="6:7">
      <c r="F8920" s="139"/>
      <c r="G8920" s="139"/>
    </row>
    <row r="8921" spans="6:7">
      <c r="F8921" s="139"/>
      <c r="G8921" s="139"/>
    </row>
    <row r="8922" spans="6:7">
      <c r="F8922" s="139"/>
      <c r="G8922" s="139"/>
    </row>
    <row r="8923" spans="6:7">
      <c r="F8923" s="139"/>
      <c r="G8923" s="139"/>
    </row>
    <row r="8924" spans="6:7">
      <c r="F8924" s="139"/>
      <c r="G8924" s="139"/>
    </row>
    <row r="8925" spans="6:7">
      <c r="F8925" s="139"/>
      <c r="G8925" s="139"/>
    </row>
    <row r="8926" spans="6:7">
      <c r="F8926" s="139"/>
      <c r="G8926" s="139"/>
    </row>
    <row r="8927" spans="6:7">
      <c r="F8927" s="139"/>
      <c r="G8927" s="139"/>
    </row>
    <row r="8928" spans="6:7">
      <c r="F8928" s="139"/>
      <c r="G8928" s="139"/>
    </row>
    <row r="8929" spans="6:7">
      <c r="F8929" s="139"/>
      <c r="G8929" s="139"/>
    </row>
    <row r="8930" spans="6:7">
      <c r="F8930" s="139"/>
      <c r="G8930" s="139"/>
    </row>
    <row r="8931" spans="6:7">
      <c r="F8931" s="139"/>
      <c r="G8931" s="139"/>
    </row>
    <row r="8932" spans="6:7">
      <c r="F8932" s="139"/>
      <c r="G8932" s="139"/>
    </row>
    <row r="8933" spans="6:7">
      <c r="F8933" s="139"/>
      <c r="G8933" s="139"/>
    </row>
    <row r="8934" spans="6:7">
      <c r="F8934" s="139"/>
      <c r="G8934" s="139"/>
    </row>
    <row r="8935" spans="6:7">
      <c r="F8935" s="139"/>
      <c r="G8935" s="139"/>
    </row>
    <row r="8936" spans="6:7">
      <c r="F8936" s="139"/>
      <c r="G8936" s="139"/>
    </row>
    <row r="8937" spans="6:7">
      <c r="F8937" s="139"/>
      <c r="G8937" s="139"/>
    </row>
    <row r="8938" spans="6:7">
      <c r="F8938" s="139"/>
      <c r="G8938" s="139"/>
    </row>
    <row r="8939" spans="6:7">
      <c r="F8939" s="139"/>
      <c r="G8939" s="139"/>
    </row>
    <row r="8940" spans="6:7">
      <c r="F8940" s="139"/>
      <c r="G8940" s="139"/>
    </row>
    <row r="8941" spans="6:7">
      <c r="F8941" s="139"/>
      <c r="G8941" s="139"/>
    </row>
    <row r="8942" spans="6:7">
      <c r="F8942" s="139"/>
      <c r="G8942" s="139"/>
    </row>
    <row r="8943" spans="6:7">
      <c r="F8943" s="139"/>
      <c r="G8943" s="139"/>
    </row>
    <row r="8944" spans="6:7">
      <c r="F8944" s="139"/>
      <c r="G8944" s="139"/>
    </row>
    <row r="8945" spans="6:7">
      <c r="F8945" s="139"/>
      <c r="G8945" s="139"/>
    </row>
    <row r="8946" spans="6:7">
      <c r="F8946" s="139"/>
      <c r="G8946" s="139"/>
    </row>
    <row r="8947" spans="6:7">
      <c r="F8947" s="139"/>
      <c r="G8947" s="139"/>
    </row>
    <row r="8948" spans="6:7">
      <c r="F8948" s="139"/>
      <c r="G8948" s="139"/>
    </row>
    <row r="8949" spans="6:7">
      <c r="F8949" s="139"/>
      <c r="G8949" s="139"/>
    </row>
    <row r="8950" spans="6:7">
      <c r="F8950" s="139"/>
      <c r="G8950" s="139"/>
    </row>
    <row r="8951" spans="6:7">
      <c r="F8951" s="139"/>
      <c r="G8951" s="139"/>
    </row>
    <row r="8952" spans="6:7">
      <c r="F8952" s="139"/>
      <c r="G8952" s="139"/>
    </row>
    <row r="8953" spans="6:7">
      <c r="F8953" s="139"/>
      <c r="G8953" s="139"/>
    </row>
    <row r="8954" spans="6:7">
      <c r="F8954" s="139"/>
      <c r="G8954" s="139"/>
    </row>
    <row r="8955" spans="6:7">
      <c r="F8955" s="139"/>
      <c r="G8955" s="139"/>
    </row>
    <row r="8956" spans="6:7">
      <c r="F8956" s="139"/>
      <c r="G8956" s="139"/>
    </row>
    <row r="8957" spans="6:7">
      <c r="F8957" s="139"/>
      <c r="G8957" s="139"/>
    </row>
    <row r="8958" spans="6:7">
      <c r="F8958" s="139"/>
      <c r="G8958" s="139"/>
    </row>
    <row r="8959" spans="6:7">
      <c r="F8959" s="139"/>
      <c r="G8959" s="139"/>
    </row>
    <row r="8960" spans="6:7">
      <c r="F8960" s="139"/>
      <c r="G8960" s="139"/>
    </row>
    <row r="8961" spans="6:7">
      <c r="F8961" s="139"/>
      <c r="G8961" s="139"/>
    </row>
    <row r="8962" spans="6:7">
      <c r="F8962" s="139"/>
      <c r="G8962" s="139"/>
    </row>
    <row r="8963" spans="6:7">
      <c r="F8963" s="139"/>
      <c r="G8963" s="139"/>
    </row>
    <row r="8964" spans="6:7">
      <c r="F8964" s="139"/>
      <c r="G8964" s="139"/>
    </row>
    <row r="8965" spans="6:7">
      <c r="F8965" s="139"/>
      <c r="G8965" s="139"/>
    </row>
    <row r="8966" spans="6:7">
      <c r="F8966" s="139"/>
      <c r="G8966" s="139"/>
    </row>
    <row r="8967" spans="6:7">
      <c r="F8967" s="139"/>
      <c r="G8967" s="139"/>
    </row>
    <row r="8968" spans="6:7">
      <c r="F8968" s="139"/>
      <c r="G8968" s="139"/>
    </row>
    <row r="8969" spans="6:7">
      <c r="F8969" s="139"/>
      <c r="G8969" s="139"/>
    </row>
    <row r="8970" spans="6:7">
      <c r="F8970" s="139"/>
      <c r="G8970" s="139"/>
    </row>
    <row r="8971" spans="6:7">
      <c r="F8971" s="139"/>
      <c r="G8971" s="139"/>
    </row>
    <row r="8972" spans="6:7">
      <c r="F8972" s="139"/>
      <c r="G8972" s="139"/>
    </row>
    <row r="8973" spans="6:7">
      <c r="F8973" s="139"/>
      <c r="G8973" s="139"/>
    </row>
    <row r="8974" spans="6:7">
      <c r="F8974" s="139"/>
      <c r="G8974" s="139"/>
    </row>
    <row r="8975" spans="6:7">
      <c r="F8975" s="139"/>
      <c r="G8975" s="139"/>
    </row>
    <row r="8976" spans="6:7">
      <c r="F8976" s="139"/>
      <c r="G8976" s="139"/>
    </row>
    <row r="8977" spans="6:7">
      <c r="F8977" s="139"/>
      <c r="G8977" s="139"/>
    </row>
    <row r="8978" spans="6:7">
      <c r="F8978" s="139"/>
      <c r="G8978" s="139"/>
    </row>
    <row r="8979" spans="6:7">
      <c r="F8979" s="139"/>
      <c r="G8979" s="139"/>
    </row>
    <row r="8980" spans="6:7">
      <c r="F8980" s="139"/>
      <c r="G8980" s="139"/>
    </row>
    <row r="8981" spans="6:7">
      <c r="F8981" s="139"/>
      <c r="G8981" s="139"/>
    </row>
    <row r="8982" spans="6:7">
      <c r="F8982" s="139"/>
      <c r="G8982" s="139"/>
    </row>
    <row r="8983" spans="6:7">
      <c r="F8983" s="139"/>
      <c r="G8983" s="139"/>
    </row>
    <row r="8984" spans="6:7">
      <c r="F8984" s="139"/>
      <c r="G8984" s="139"/>
    </row>
    <row r="8985" spans="6:7">
      <c r="F8985" s="139"/>
      <c r="G8985" s="139"/>
    </row>
    <row r="8986" spans="6:7">
      <c r="F8986" s="139"/>
      <c r="G8986" s="139"/>
    </row>
    <row r="8987" spans="6:7">
      <c r="F8987" s="139"/>
      <c r="G8987" s="139"/>
    </row>
    <row r="8988" spans="6:7">
      <c r="F8988" s="139"/>
      <c r="G8988" s="139"/>
    </row>
    <row r="8989" spans="6:7">
      <c r="F8989" s="139"/>
      <c r="G8989" s="139"/>
    </row>
    <row r="8990" spans="6:7">
      <c r="F8990" s="139"/>
      <c r="G8990" s="139"/>
    </row>
    <row r="8991" spans="6:7">
      <c r="F8991" s="139"/>
      <c r="G8991" s="139"/>
    </row>
    <row r="8992" spans="6:7">
      <c r="F8992" s="139"/>
      <c r="G8992" s="139"/>
    </row>
    <row r="8993" spans="6:7">
      <c r="F8993" s="139"/>
      <c r="G8993" s="139"/>
    </row>
    <row r="8994" spans="6:7">
      <c r="F8994" s="139"/>
      <c r="G8994" s="139"/>
    </row>
    <row r="8995" spans="6:7">
      <c r="F8995" s="139"/>
      <c r="G8995" s="139"/>
    </row>
    <row r="8996" spans="6:7">
      <c r="F8996" s="139"/>
      <c r="G8996" s="139"/>
    </row>
    <row r="8997" spans="6:7">
      <c r="F8997" s="139"/>
      <c r="G8997" s="139"/>
    </row>
    <row r="8998" spans="6:7">
      <c r="F8998" s="139"/>
      <c r="G8998" s="139"/>
    </row>
    <row r="8999" spans="6:7">
      <c r="F8999" s="139"/>
      <c r="G8999" s="139"/>
    </row>
    <row r="9000" spans="6:7">
      <c r="F9000" s="139"/>
      <c r="G9000" s="139"/>
    </row>
    <row r="9001" spans="6:7">
      <c r="F9001" s="139"/>
      <c r="G9001" s="139"/>
    </row>
    <row r="9002" spans="6:7">
      <c r="F9002" s="139"/>
      <c r="G9002" s="139"/>
    </row>
    <row r="9003" spans="6:7">
      <c r="F9003" s="139"/>
      <c r="G9003" s="139"/>
    </row>
    <row r="9004" spans="6:7">
      <c r="F9004" s="139"/>
      <c r="G9004" s="139"/>
    </row>
    <row r="9005" spans="6:7">
      <c r="F9005" s="139"/>
      <c r="G9005" s="139"/>
    </row>
    <row r="9006" spans="6:7">
      <c r="F9006" s="139"/>
      <c r="G9006" s="139"/>
    </row>
    <row r="9007" spans="6:7">
      <c r="F9007" s="139"/>
      <c r="G9007" s="139"/>
    </row>
    <row r="9008" spans="6:7">
      <c r="F9008" s="139"/>
      <c r="G9008" s="139"/>
    </row>
    <row r="9009" spans="6:7">
      <c r="F9009" s="139"/>
      <c r="G9009" s="139"/>
    </row>
    <row r="9010" spans="6:7">
      <c r="F9010" s="139"/>
      <c r="G9010" s="139"/>
    </row>
    <row r="9011" spans="6:7">
      <c r="F9011" s="139"/>
      <c r="G9011" s="139"/>
    </row>
    <row r="9012" spans="6:7">
      <c r="F9012" s="139"/>
      <c r="G9012" s="139"/>
    </row>
    <row r="9013" spans="6:7">
      <c r="F9013" s="139"/>
      <c r="G9013" s="139"/>
    </row>
    <row r="9014" spans="6:7">
      <c r="F9014" s="139"/>
      <c r="G9014" s="139"/>
    </row>
    <row r="9015" spans="6:7">
      <c r="F9015" s="139"/>
      <c r="G9015" s="139"/>
    </row>
    <row r="9016" spans="6:7">
      <c r="F9016" s="139"/>
      <c r="G9016" s="139"/>
    </row>
    <row r="9017" spans="6:7">
      <c r="F9017" s="139"/>
      <c r="G9017" s="139"/>
    </row>
    <row r="9018" spans="6:7">
      <c r="F9018" s="139"/>
      <c r="G9018" s="139"/>
    </row>
    <row r="9019" spans="6:7">
      <c r="F9019" s="139"/>
      <c r="G9019" s="139"/>
    </row>
    <row r="9020" spans="6:7">
      <c r="F9020" s="139"/>
      <c r="G9020" s="139"/>
    </row>
    <row r="9021" spans="6:7">
      <c r="F9021" s="139"/>
      <c r="G9021" s="139"/>
    </row>
    <row r="9022" spans="6:7">
      <c r="F9022" s="139"/>
      <c r="G9022" s="139"/>
    </row>
    <row r="9023" spans="6:7">
      <c r="F9023" s="139"/>
      <c r="G9023" s="139"/>
    </row>
    <row r="9024" spans="6:7">
      <c r="F9024" s="139"/>
      <c r="G9024" s="139"/>
    </row>
    <row r="9025" spans="6:7">
      <c r="F9025" s="139"/>
      <c r="G9025" s="139"/>
    </row>
    <row r="9026" spans="6:7">
      <c r="F9026" s="139"/>
      <c r="G9026" s="139"/>
    </row>
    <row r="9027" spans="6:7">
      <c r="F9027" s="139"/>
      <c r="G9027" s="139"/>
    </row>
    <row r="9028" spans="6:7">
      <c r="F9028" s="139"/>
      <c r="G9028" s="139"/>
    </row>
    <row r="9029" spans="6:7">
      <c r="F9029" s="139"/>
      <c r="G9029" s="139"/>
    </row>
    <row r="9030" spans="6:7">
      <c r="F9030" s="139"/>
      <c r="G9030" s="139"/>
    </row>
    <row r="9031" spans="6:7">
      <c r="F9031" s="139"/>
      <c r="G9031" s="139"/>
    </row>
    <row r="9032" spans="6:7">
      <c r="F9032" s="139"/>
      <c r="G9032" s="139"/>
    </row>
    <row r="9033" spans="6:7">
      <c r="F9033" s="139"/>
      <c r="G9033" s="139"/>
    </row>
    <row r="9034" spans="6:7">
      <c r="F9034" s="139"/>
      <c r="G9034" s="139"/>
    </row>
    <row r="9035" spans="6:7">
      <c r="F9035" s="139"/>
      <c r="G9035" s="139"/>
    </row>
    <row r="9036" spans="6:7">
      <c r="F9036" s="139"/>
      <c r="G9036" s="139"/>
    </row>
    <row r="9037" spans="6:7">
      <c r="F9037" s="139"/>
      <c r="G9037" s="139"/>
    </row>
    <row r="9038" spans="6:7">
      <c r="F9038" s="139"/>
      <c r="G9038" s="139"/>
    </row>
    <row r="9039" spans="6:7">
      <c r="F9039" s="139"/>
      <c r="G9039" s="139"/>
    </row>
    <row r="9040" spans="6:7">
      <c r="F9040" s="139"/>
      <c r="G9040" s="139"/>
    </row>
    <row r="9041" spans="6:7">
      <c r="F9041" s="139"/>
      <c r="G9041" s="139"/>
    </row>
    <row r="9042" spans="6:7">
      <c r="F9042" s="139"/>
      <c r="G9042" s="139"/>
    </row>
    <row r="9043" spans="6:7">
      <c r="F9043" s="139"/>
      <c r="G9043" s="139"/>
    </row>
    <row r="9044" spans="6:7">
      <c r="F9044" s="139"/>
      <c r="G9044" s="139"/>
    </row>
    <row r="9045" spans="6:7">
      <c r="F9045" s="139"/>
      <c r="G9045" s="139"/>
    </row>
    <row r="9046" spans="6:7">
      <c r="F9046" s="139"/>
      <c r="G9046" s="139"/>
    </row>
    <row r="9047" spans="6:7">
      <c r="F9047" s="139"/>
      <c r="G9047" s="139"/>
    </row>
    <row r="9048" spans="6:7">
      <c r="F9048" s="139"/>
      <c r="G9048" s="139"/>
    </row>
    <row r="9049" spans="6:7">
      <c r="F9049" s="139"/>
      <c r="G9049" s="139"/>
    </row>
    <row r="9050" spans="6:7">
      <c r="F9050" s="139"/>
      <c r="G9050" s="139"/>
    </row>
    <row r="9051" spans="6:7">
      <c r="F9051" s="139"/>
      <c r="G9051" s="139"/>
    </row>
    <row r="9052" spans="6:7">
      <c r="F9052" s="139"/>
      <c r="G9052" s="139"/>
    </row>
    <row r="9053" spans="6:7">
      <c r="F9053" s="139"/>
      <c r="G9053" s="139"/>
    </row>
    <row r="9054" spans="6:7">
      <c r="F9054" s="139"/>
      <c r="G9054" s="139"/>
    </row>
    <row r="9055" spans="6:7">
      <c r="F9055" s="139"/>
      <c r="G9055" s="139"/>
    </row>
    <row r="9056" spans="6:7">
      <c r="F9056" s="139"/>
      <c r="G9056" s="139"/>
    </row>
    <row r="9057" spans="6:7">
      <c r="F9057" s="139"/>
      <c r="G9057" s="139"/>
    </row>
    <row r="9058" spans="6:7">
      <c r="F9058" s="139"/>
      <c r="G9058" s="139"/>
    </row>
    <row r="9059" spans="6:7">
      <c r="F9059" s="139"/>
      <c r="G9059" s="139"/>
    </row>
    <row r="9060" spans="6:7">
      <c r="F9060" s="139"/>
      <c r="G9060" s="139"/>
    </row>
    <row r="9061" spans="6:7">
      <c r="F9061" s="139"/>
      <c r="G9061" s="139"/>
    </row>
    <row r="9062" spans="6:7">
      <c r="F9062" s="139"/>
      <c r="G9062" s="139"/>
    </row>
    <row r="9063" spans="6:7">
      <c r="F9063" s="139"/>
      <c r="G9063" s="139"/>
    </row>
    <row r="9064" spans="6:7">
      <c r="F9064" s="139"/>
      <c r="G9064" s="139"/>
    </row>
    <row r="9065" spans="6:7">
      <c r="F9065" s="139"/>
      <c r="G9065" s="139"/>
    </row>
    <row r="9066" spans="6:7">
      <c r="F9066" s="139"/>
      <c r="G9066" s="139"/>
    </row>
    <row r="9067" spans="6:7">
      <c r="F9067" s="139"/>
      <c r="G9067" s="139"/>
    </row>
    <row r="9068" spans="6:7">
      <c r="F9068" s="139"/>
      <c r="G9068" s="139"/>
    </row>
    <row r="9069" spans="6:7">
      <c r="F9069" s="139"/>
      <c r="G9069" s="139"/>
    </row>
    <row r="9070" spans="6:7">
      <c r="F9070" s="139"/>
      <c r="G9070" s="139"/>
    </row>
    <row r="9071" spans="6:7">
      <c r="F9071" s="139"/>
      <c r="G9071" s="139"/>
    </row>
    <row r="9072" spans="6:7">
      <c r="F9072" s="139"/>
      <c r="G9072" s="139"/>
    </row>
    <row r="9073" spans="6:7">
      <c r="F9073" s="139"/>
      <c r="G9073" s="139"/>
    </row>
    <row r="9074" spans="6:7">
      <c r="F9074" s="139"/>
      <c r="G9074" s="139"/>
    </row>
    <row r="9075" spans="6:7">
      <c r="F9075" s="139"/>
      <c r="G9075" s="139"/>
    </row>
    <row r="9076" spans="6:7">
      <c r="F9076" s="139"/>
      <c r="G9076" s="139"/>
    </row>
    <row r="9077" spans="6:7">
      <c r="F9077" s="139"/>
      <c r="G9077" s="139"/>
    </row>
    <row r="9078" spans="6:7">
      <c r="F9078" s="139"/>
      <c r="G9078" s="139"/>
    </row>
    <row r="9079" spans="6:7">
      <c r="F9079" s="139"/>
      <c r="G9079" s="139"/>
    </row>
    <row r="9080" spans="6:7">
      <c r="F9080" s="139"/>
      <c r="G9080" s="139"/>
    </row>
    <row r="9081" spans="6:7">
      <c r="F9081" s="139"/>
      <c r="G9081" s="139"/>
    </row>
    <row r="9082" spans="6:7">
      <c r="F9082" s="139"/>
      <c r="G9082" s="139"/>
    </row>
    <row r="9083" spans="6:7">
      <c r="F9083" s="139"/>
      <c r="G9083" s="139"/>
    </row>
    <row r="9084" spans="6:7">
      <c r="F9084" s="139"/>
      <c r="G9084" s="139"/>
    </row>
    <row r="9085" spans="6:7">
      <c r="F9085" s="139"/>
      <c r="G9085" s="139"/>
    </row>
    <row r="9086" spans="6:7">
      <c r="F9086" s="139"/>
      <c r="G9086" s="139"/>
    </row>
    <row r="9087" spans="6:7">
      <c r="F9087" s="139"/>
      <c r="G9087" s="139"/>
    </row>
    <row r="9088" spans="6:7">
      <c r="F9088" s="139"/>
      <c r="G9088" s="139"/>
    </row>
    <row r="9089" spans="6:7">
      <c r="F9089" s="139"/>
      <c r="G9089" s="139"/>
    </row>
    <row r="9090" spans="6:7">
      <c r="F9090" s="139"/>
      <c r="G9090" s="139"/>
    </row>
    <row r="9091" spans="6:7">
      <c r="F9091" s="139"/>
      <c r="G9091" s="139"/>
    </row>
    <row r="9092" spans="6:7">
      <c r="F9092" s="139"/>
      <c r="G9092" s="139"/>
    </row>
    <row r="9093" spans="6:7">
      <c r="F9093" s="139"/>
      <c r="G9093" s="139"/>
    </row>
    <row r="9094" spans="6:7">
      <c r="F9094" s="139"/>
      <c r="G9094" s="139"/>
    </row>
    <row r="9095" spans="6:7">
      <c r="F9095" s="139"/>
      <c r="G9095" s="139"/>
    </row>
    <row r="9096" spans="6:7">
      <c r="F9096" s="139"/>
      <c r="G9096" s="139"/>
    </row>
    <row r="9097" spans="6:7">
      <c r="F9097" s="139"/>
      <c r="G9097" s="139"/>
    </row>
    <row r="9098" spans="6:7">
      <c r="F9098" s="139"/>
      <c r="G9098" s="139"/>
    </row>
    <row r="9099" spans="6:7">
      <c r="F9099" s="139"/>
      <c r="G9099" s="139"/>
    </row>
    <row r="9100" spans="6:7">
      <c r="F9100" s="139"/>
      <c r="G9100" s="139"/>
    </row>
    <row r="9101" spans="6:7">
      <c r="F9101" s="139"/>
      <c r="G9101" s="139"/>
    </row>
    <row r="9102" spans="6:7">
      <c r="F9102" s="139"/>
      <c r="G9102" s="139"/>
    </row>
    <row r="9103" spans="6:7">
      <c r="F9103" s="139"/>
      <c r="G9103" s="139"/>
    </row>
    <row r="9104" spans="6:7">
      <c r="F9104" s="139"/>
      <c r="G9104" s="139"/>
    </row>
    <row r="9105" spans="6:7">
      <c r="F9105" s="139"/>
      <c r="G9105" s="139"/>
    </row>
    <row r="9106" spans="6:7">
      <c r="F9106" s="139"/>
      <c r="G9106" s="139"/>
    </row>
    <row r="9107" spans="6:7">
      <c r="F9107" s="139"/>
      <c r="G9107" s="139"/>
    </row>
    <row r="9108" spans="6:7">
      <c r="F9108" s="139"/>
      <c r="G9108" s="139"/>
    </row>
    <row r="9109" spans="6:7">
      <c r="F9109" s="139"/>
      <c r="G9109" s="139"/>
    </row>
    <row r="9110" spans="6:7">
      <c r="F9110" s="139"/>
      <c r="G9110" s="139"/>
    </row>
    <row r="9111" spans="6:7">
      <c r="F9111" s="139"/>
      <c r="G9111" s="139"/>
    </row>
    <row r="9112" spans="6:7">
      <c r="F9112" s="139"/>
      <c r="G9112" s="139"/>
    </row>
    <row r="9113" spans="6:7">
      <c r="F9113" s="139"/>
      <c r="G9113" s="139"/>
    </row>
    <row r="9114" spans="6:7">
      <c r="F9114" s="139"/>
      <c r="G9114" s="139"/>
    </row>
    <row r="9115" spans="6:7">
      <c r="F9115" s="139"/>
      <c r="G9115" s="139"/>
    </row>
    <row r="9116" spans="6:7">
      <c r="F9116" s="139"/>
      <c r="G9116" s="139"/>
    </row>
    <row r="9117" spans="6:7">
      <c r="F9117" s="139"/>
      <c r="G9117" s="139"/>
    </row>
    <row r="9118" spans="6:7">
      <c r="F9118" s="139"/>
      <c r="G9118" s="139"/>
    </row>
    <row r="9119" spans="6:7">
      <c r="F9119" s="139"/>
      <c r="G9119" s="139"/>
    </row>
    <row r="9120" spans="6:7">
      <c r="F9120" s="139"/>
      <c r="G9120" s="139"/>
    </row>
    <row r="9121" spans="6:7">
      <c r="F9121" s="139"/>
      <c r="G9121" s="139"/>
    </row>
    <row r="9122" spans="6:7">
      <c r="F9122" s="139"/>
      <c r="G9122" s="139"/>
    </row>
    <row r="9123" spans="6:7">
      <c r="F9123" s="139"/>
      <c r="G9123" s="139"/>
    </row>
    <row r="9124" spans="6:7">
      <c r="F9124" s="139"/>
      <c r="G9124" s="139"/>
    </row>
    <row r="9125" spans="6:7">
      <c r="F9125" s="139"/>
      <c r="G9125" s="139"/>
    </row>
    <row r="9126" spans="6:7">
      <c r="F9126" s="139"/>
      <c r="G9126" s="139"/>
    </row>
    <row r="9127" spans="6:7">
      <c r="F9127" s="139"/>
      <c r="G9127" s="139"/>
    </row>
    <row r="9128" spans="6:7">
      <c r="F9128" s="139"/>
      <c r="G9128" s="139"/>
    </row>
    <row r="9129" spans="6:7">
      <c r="F9129" s="139"/>
      <c r="G9129" s="139"/>
    </row>
    <row r="9130" spans="6:7">
      <c r="F9130" s="139"/>
      <c r="G9130" s="139"/>
    </row>
    <row r="9131" spans="6:7">
      <c r="F9131" s="139"/>
      <c r="G9131" s="139"/>
    </row>
    <row r="9132" spans="6:7">
      <c r="F9132" s="139"/>
      <c r="G9132" s="139"/>
    </row>
    <row r="9133" spans="6:7">
      <c r="F9133" s="139"/>
      <c r="G9133" s="139"/>
    </row>
    <row r="9134" spans="6:7">
      <c r="F9134" s="139"/>
      <c r="G9134" s="139"/>
    </row>
    <row r="9135" spans="6:7">
      <c r="F9135" s="139"/>
      <c r="G9135" s="139"/>
    </row>
    <row r="9136" spans="6:7">
      <c r="F9136" s="139"/>
      <c r="G9136" s="139"/>
    </row>
    <row r="9137" spans="6:7">
      <c r="F9137" s="139"/>
      <c r="G9137" s="139"/>
    </row>
    <row r="9138" spans="6:7">
      <c r="F9138" s="139"/>
      <c r="G9138" s="139"/>
    </row>
    <row r="9139" spans="6:7">
      <c r="F9139" s="139"/>
      <c r="G9139" s="139"/>
    </row>
    <row r="9140" spans="6:7">
      <c r="F9140" s="139"/>
      <c r="G9140" s="139"/>
    </row>
    <row r="9141" spans="6:7">
      <c r="F9141" s="139"/>
      <c r="G9141" s="139"/>
    </row>
    <row r="9142" spans="6:7">
      <c r="F9142" s="139"/>
      <c r="G9142" s="139"/>
    </row>
    <row r="9143" spans="6:7">
      <c r="F9143" s="139"/>
      <c r="G9143" s="139"/>
    </row>
    <row r="9144" spans="6:7">
      <c r="F9144" s="139"/>
      <c r="G9144" s="139"/>
    </row>
    <row r="9145" spans="6:7">
      <c r="F9145" s="139"/>
      <c r="G9145" s="139"/>
    </row>
    <row r="9146" spans="6:7">
      <c r="F9146" s="139"/>
      <c r="G9146" s="139"/>
    </row>
    <row r="9147" spans="6:7">
      <c r="F9147" s="139"/>
      <c r="G9147" s="139"/>
    </row>
    <row r="9148" spans="6:7">
      <c r="F9148" s="139"/>
      <c r="G9148" s="139"/>
    </row>
    <row r="9149" spans="6:7">
      <c r="F9149" s="139"/>
      <c r="G9149" s="139"/>
    </row>
    <row r="9150" spans="6:7">
      <c r="F9150" s="139"/>
      <c r="G9150" s="139"/>
    </row>
    <row r="9151" spans="6:7">
      <c r="F9151" s="139"/>
      <c r="G9151" s="139"/>
    </row>
    <row r="9152" spans="6:7">
      <c r="F9152" s="139"/>
      <c r="G9152" s="139"/>
    </row>
    <row r="9153" spans="6:7">
      <c r="F9153" s="139"/>
      <c r="G9153" s="139"/>
    </row>
    <row r="9154" spans="6:7">
      <c r="F9154" s="139"/>
      <c r="G9154" s="139"/>
    </row>
    <row r="9155" spans="6:7">
      <c r="F9155" s="139"/>
      <c r="G9155" s="139"/>
    </row>
    <row r="9156" spans="6:7">
      <c r="F9156" s="139"/>
      <c r="G9156" s="139"/>
    </row>
    <row r="9157" spans="6:7">
      <c r="F9157" s="139"/>
      <c r="G9157" s="139"/>
    </row>
    <row r="9158" spans="6:7">
      <c r="F9158" s="139"/>
      <c r="G9158" s="139"/>
    </row>
    <row r="9159" spans="6:7">
      <c r="F9159" s="139"/>
      <c r="G9159" s="139"/>
    </row>
    <row r="9160" spans="6:7">
      <c r="F9160" s="139"/>
      <c r="G9160" s="139"/>
    </row>
    <row r="9161" spans="6:7">
      <c r="F9161" s="139"/>
      <c r="G9161" s="139"/>
    </row>
    <row r="9162" spans="6:7">
      <c r="F9162" s="139"/>
      <c r="G9162" s="139"/>
    </row>
    <row r="9163" spans="6:7">
      <c r="F9163" s="139"/>
      <c r="G9163" s="139"/>
    </row>
    <row r="9164" spans="6:7">
      <c r="F9164" s="139"/>
      <c r="G9164" s="139"/>
    </row>
    <row r="9165" spans="6:7">
      <c r="F9165" s="139"/>
      <c r="G9165" s="139"/>
    </row>
    <row r="9166" spans="6:7">
      <c r="F9166" s="139"/>
      <c r="G9166" s="139"/>
    </row>
    <row r="9167" spans="6:7">
      <c r="F9167" s="139"/>
      <c r="G9167" s="139"/>
    </row>
    <row r="9168" spans="6:7">
      <c r="F9168" s="139"/>
      <c r="G9168" s="139"/>
    </row>
    <row r="9169" spans="6:7">
      <c r="F9169" s="139"/>
      <c r="G9169" s="139"/>
    </row>
    <row r="9170" spans="6:7">
      <c r="F9170" s="139"/>
      <c r="G9170" s="139"/>
    </row>
    <row r="9171" spans="6:7">
      <c r="F9171" s="139"/>
      <c r="G9171" s="139"/>
    </row>
    <row r="9172" spans="6:7">
      <c r="F9172" s="139"/>
      <c r="G9172" s="139"/>
    </row>
    <row r="9173" spans="6:7">
      <c r="F9173" s="139"/>
      <c r="G9173" s="139"/>
    </row>
    <row r="9174" spans="6:7">
      <c r="F9174" s="139"/>
      <c r="G9174" s="139"/>
    </row>
    <row r="9175" spans="6:7">
      <c r="F9175" s="139"/>
      <c r="G9175" s="139"/>
    </row>
    <row r="9176" spans="6:7">
      <c r="F9176" s="139"/>
      <c r="G9176" s="139"/>
    </row>
    <row r="9177" spans="6:7">
      <c r="F9177" s="139"/>
      <c r="G9177" s="139"/>
    </row>
    <row r="9178" spans="6:7">
      <c r="F9178" s="139"/>
      <c r="G9178" s="139"/>
    </row>
    <row r="9179" spans="6:7">
      <c r="F9179" s="139"/>
      <c r="G9179" s="139"/>
    </row>
    <row r="9180" spans="6:7">
      <c r="F9180" s="139"/>
      <c r="G9180" s="139"/>
    </row>
    <row r="9181" spans="6:7">
      <c r="F9181" s="139"/>
      <c r="G9181" s="139"/>
    </row>
    <row r="9182" spans="6:7">
      <c r="F9182" s="139"/>
      <c r="G9182" s="139"/>
    </row>
    <row r="9183" spans="6:7">
      <c r="F9183" s="139"/>
      <c r="G9183" s="139"/>
    </row>
    <row r="9184" spans="6:7">
      <c r="F9184" s="139"/>
      <c r="G9184" s="139"/>
    </row>
    <row r="9185" spans="6:7">
      <c r="F9185" s="139"/>
      <c r="G9185" s="139"/>
    </row>
    <row r="9186" spans="6:7">
      <c r="F9186" s="139"/>
      <c r="G9186" s="139"/>
    </row>
    <row r="9187" spans="6:7">
      <c r="F9187" s="139"/>
      <c r="G9187" s="139"/>
    </row>
    <row r="9188" spans="6:7">
      <c r="F9188" s="139"/>
      <c r="G9188" s="139"/>
    </row>
    <row r="9189" spans="6:7">
      <c r="F9189" s="139"/>
      <c r="G9189" s="139"/>
    </row>
    <row r="9190" spans="6:7">
      <c r="F9190" s="139"/>
      <c r="G9190" s="139"/>
    </row>
    <row r="9191" spans="6:7">
      <c r="F9191" s="139"/>
      <c r="G9191" s="139"/>
    </row>
    <row r="9192" spans="6:7">
      <c r="F9192" s="139"/>
      <c r="G9192" s="139"/>
    </row>
    <row r="9193" spans="6:7">
      <c r="F9193" s="139"/>
      <c r="G9193" s="139"/>
    </row>
    <row r="9194" spans="6:7">
      <c r="F9194" s="139"/>
      <c r="G9194" s="139"/>
    </row>
    <row r="9195" spans="6:7">
      <c r="F9195" s="139"/>
      <c r="G9195" s="139"/>
    </row>
    <row r="9196" spans="6:7">
      <c r="F9196" s="139"/>
      <c r="G9196" s="139"/>
    </row>
    <row r="9197" spans="6:7">
      <c r="F9197" s="139"/>
      <c r="G9197" s="139"/>
    </row>
    <row r="9198" spans="6:7">
      <c r="F9198" s="139"/>
      <c r="G9198" s="139"/>
    </row>
    <row r="9199" spans="6:7">
      <c r="F9199" s="139"/>
      <c r="G9199" s="139"/>
    </row>
    <row r="9200" spans="6:7">
      <c r="F9200" s="139"/>
      <c r="G9200" s="139"/>
    </row>
    <row r="9201" spans="6:7">
      <c r="F9201" s="139"/>
      <c r="G9201" s="139"/>
    </row>
    <row r="9202" spans="6:7">
      <c r="F9202" s="139"/>
      <c r="G9202" s="139"/>
    </row>
    <row r="9203" spans="6:7">
      <c r="F9203" s="139"/>
      <c r="G9203" s="139"/>
    </row>
    <row r="9204" spans="6:7">
      <c r="F9204" s="139"/>
      <c r="G9204" s="139"/>
    </row>
    <row r="9205" spans="6:7">
      <c r="F9205" s="139"/>
      <c r="G9205" s="139"/>
    </row>
    <row r="9206" spans="6:7">
      <c r="F9206" s="139"/>
      <c r="G9206" s="139"/>
    </row>
    <row r="9207" spans="6:7">
      <c r="F9207" s="139"/>
      <c r="G9207" s="139"/>
    </row>
    <row r="9208" spans="6:7">
      <c r="F9208" s="139"/>
      <c r="G9208" s="139"/>
    </row>
    <row r="9209" spans="6:7">
      <c r="F9209" s="139"/>
      <c r="G9209" s="139"/>
    </row>
    <row r="9210" spans="6:7">
      <c r="F9210" s="139"/>
      <c r="G9210" s="139"/>
    </row>
    <row r="9211" spans="6:7">
      <c r="F9211" s="139"/>
      <c r="G9211" s="139"/>
    </row>
    <row r="9212" spans="6:7">
      <c r="F9212" s="139"/>
      <c r="G9212" s="139"/>
    </row>
    <row r="9213" spans="6:7">
      <c r="F9213" s="139"/>
      <c r="G9213" s="139"/>
    </row>
    <row r="9214" spans="6:7">
      <c r="F9214" s="139"/>
      <c r="G9214" s="139"/>
    </row>
    <row r="9215" spans="6:7">
      <c r="F9215" s="139"/>
      <c r="G9215" s="139"/>
    </row>
    <row r="9216" spans="6:7">
      <c r="F9216" s="139"/>
      <c r="G9216" s="139"/>
    </row>
    <row r="9217" spans="6:7">
      <c r="F9217" s="139"/>
      <c r="G9217" s="139"/>
    </row>
    <row r="9218" spans="6:7">
      <c r="F9218" s="139"/>
      <c r="G9218" s="139"/>
    </row>
    <row r="9219" spans="6:7">
      <c r="F9219" s="139"/>
      <c r="G9219" s="139"/>
    </row>
    <row r="9220" spans="6:7">
      <c r="F9220" s="139"/>
      <c r="G9220" s="139"/>
    </row>
    <row r="9221" spans="6:7">
      <c r="F9221" s="139"/>
      <c r="G9221" s="139"/>
    </row>
    <row r="9222" spans="6:7">
      <c r="F9222" s="139"/>
      <c r="G9222" s="139"/>
    </row>
    <row r="9223" spans="6:7">
      <c r="F9223" s="139"/>
      <c r="G9223" s="139"/>
    </row>
    <row r="9224" spans="6:7">
      <c r="F9224" s="139"/>
      <c r="G9224" s="139"/>
    </row>
    <row r="9225" spans="6:7">
      <c r="F9225" s="139"/>
      <c r="G9225" s="139"/>
    </row>
    <row r="9226" spans="6:7">
      <c r="F9226" s="139"/>
      <c r="G9226" s="139"/>
    </row>
    <row r="9227" spans="6:7">
      <c r="F9227" s="139"/>
      <c r="G9227" s="139"/>
    </row>
    <row r="9228" spans="6:7">
      <c r="F9228" s="139"/>
      <c r="G9228" s="139"/>
    </row>
    <row r="9229" spans="6:7">
      <c r="F9229" s="139"/>
      <c r="G9229" s="139"/>
    </row>
    <row r="9230" spans="6:7">
      <c r="F9230" s="139"/>
      <c r="G9230" s="139"/>
    </row>
    <row r="9231" spans="6:7">
      <c r="F9231" s="139"/>
      <c r="G9231" s="139"/>
    </row>
    <row r="9232" spans="6:7">
      <c r="F9232" s="139"/>
      <c r="G9232" s="139"/>
    </row>
    <row r="9233" spans="6:7">
      <c r="F9233" s="139"/>
      <c r="G9233" s="139"/>
    </row>
    <row r="9234" spans="6:7">
      <c r="F9234" s="139"/>
      <c r="G9234" s="139"/>
    </row>
    <row r="9235" spans="6:7">
      <c r="F9235" s="139"/>
      <c r="G9235" s="139"/>
    </row>
    <row r="9236" spans="6:7">
      <c r="F9236" s="139"/>
      <c r="G9236" s="139"/>
    </row>
    <row r="9237" spans="6:7">
      <c r="F9237" s="139"/>
      <c r="G9237" s="139"/>
    </row>
    <row r="9238" spans="6:7">
      <c r="F9238" s="139"/>
      <c r="G9238" s="139"/>
    </row>
    <row r="9239" spans="6:7">
      <c r="F9239" s="139"/>
      <c r="G9239" s="139"/>
    </row>
    <row r="9240" spans="6:7">
      <c r="F9240" s="139"/>
      <c r="G9240" s="139"/>
    </row>
    <row r="9241" spans="6:7">
      <c r="F9241" s="139"/>
      <c r="G9241" s="139"/>
    </row>
    <row r="9242" spans="6:7">
      <c r="F9242" s="139"/>
      <c r="G9242" s="139"/>
    </row>
    <row r="9243" spans="6:7">
      <c r="F9243" s="139"/>
      <c r="G9243" s="139"/>
    </row>
    <row r="9244" spans="6:7">
      <c r="F9244" s="139"/>
      <c r="G9244" s="139"/>
    </row>
    <row r="9245" spans="6:7">
      <c r="F9245" s="139"/>
      <c r="G9245" s="139"/>
    </row>
    <row r="9246" spans="6:7">
      <c r="F9246" s="139"/>
      <c r="G9246" s="139"/>
    </row>
    <row r="9247" spans="6:7">
      <c r="F9247" s="139"/>
      <c r="G9247" s="139"/>
    </row>
    <row r="9248" spans="6:7">
      <c r="F9248" s="139"/>
      <c r="G9248" s="139"/>
    </row>
    <row r="9249" spans="6:7">
      <c r="F9249" s="139"/>
      <c r="G9249" s="139"/>
    </row>
    <row r="9250" spans="6:7">
      <c r="F9250" s="139"/>
      <c r="G9250" s="139"/>
    </row>
    <row r="9251" spans="6:7">
      <c r="F9251" s="139"/>
      <c r="G9251" s="139"/>
    </row>
    <row r="9252" spans="6:7">
      <c r="F9252" s="139"/>
      <c r="G9252" s="139"/>
    </row>
    <row r="9253" spans="6:7">
      <c r="F9253" s="139"/>
      <c r="G9253" s="139"/>
    </row>
    <row r="9254" spans="6:7">
      <c r="F9254" s="139"/>
      <c r="G9254" s="139"/>
    </row>
    <row r="9255" spans="6:7">
      <c r="F9255" s="139"/>
      <c r="G9255" s="139"/>
    </row>
    <row r="9256" spans="6:7">
      <c r="F9256" s="139"/>
      <c r="G9256" s="139"/>
    </row>
    <row r="9257" spans="6:7">
      <c r="F9257" s="139"/>
      <c r="G9257" s="139"/>
    </row>
    <row r="9258" spans="6:7">
      <c r="F9258" s="139"/>
      <c r="G9258" s="139"/>
    </row>
    <row r="9259" spans="6:7">
      <c r="F9259" s="139"/>
      <c r="G9259" s="139"/>
    </row>
    <row r="9260" spans="6:7">
      <c r="F9260" s="139"/>
      <c r="G9260" s="139"/>
    </row>
    <row r="9261" spans="6:7">
      <c r="F9261" s="139"/>
      <c r="G9261" s="139"/>
    </row>
    <row r="9262" spans="6:7">
      <c r="F9262" s="139"/>
      <c r="G9262" s="139"/>
    </row>
    <row r="9263" spans="6:7">
      <c r="F9263" s="139"/>
      <c r="G9263" s="139"/>
    </row>
    <row r="9264" spans="6:7">
      <c r="F9264" s="139"/>
      <c r="G9264" s="139"/>
    </row>
    <row r="9265" spans="6:7">
      <c r="F9265" s="139"/>
      <c r="G9265" s="139"/>
    </row>
    <row r="9266" spans="6:7">
      <c r="F9266" s="139"/>
      <c r="G9266" s="139"/>
    </row>
    <row r="9267" spans="6:7">
      <c r="F9267" s="139"/>
      <c r="G9267" s="139"/>
    </row>
    <row r="9268" spans="6:7">
      <c r="F9268" s="139"/>
      <c r="G9268" s="139"/>
    </row>
    <row r="9269" spans="6:7">
      <c r="F9269" s="139"/>
      <c r="G9269" s="139"/>
    </row>
    <row r="9270" spans="6:7">
      <c r="F9270" s="139"/>
      <c r="G9270" s="139"/>
    </row>
    <row r="9271" spans="6:7">
      <c r="F9271" s="139"/>
      <c r="G9271" s="139"/>
    </row>
    <row r="9272" spans="6:7">
      <c r="F9272" s="139"/>
      <c r="G9272" s="139"/>
    </row>
    <row r="9273" spans="6:7">
      <c r="F9273" s="139"/>
      <c r="G9273" s="139"/>
    </row>
    <row r="9274" spans="6:7">
      <c r="F9274" s="139"/>
      <c r="G9274" s="139"/>
    </row>
    <row r="9275" spans="6:7">
      <c r="F9275" s="139"/>
      <c r="G9275" s="139"/>
    </row>
    <row r="9276" spans="6:7">
      <c r="F9276" s="139"/>
      <c r="G9276" s="139"/>
    </row>
    <row r="9277" spans="6:7">
      <c r="F9277" s="139"/>
      <c r="G9277" s="139"/>
    </row>
    <row r="9278" spans="6:7">
      <c r="F9278" s="139"/>
      <c r="G9278" s="139"/>
    </row>
    <row r="9279" spans="6:7">
      <c r="F9279" s="139"/>
      <c r="G9279" s="139"/>
    </row>
    <row r="9280" spans="6:7">
      <c r="F9280" s="139"/>
      <c r="G9280" s="139"/>
    </row>
    <row r="9281" spans="6:7">
      <c r="F9281" s="139"/>
      <c r="G9281" s="139"/>
    </row>
    <row r="9282" spans="6:7">
      <c r="F9282" s="139"/>
      <c r="G9282" s="139"/>
    </row>
    <row r="9283" spans="6:7">
      <c r="F9283" s="139"/>
      <c r="G9283" s="139"/>
    </row>
    <row r="9284" spans="6:7">
      <c r="F9284" s="139"/>
      <c r="G9284" s="139"/>
    </row>
    <row r="9285" spans="6:7">
      <c r="F9285" s="139"/>
      <c r="G9285" s="139"/>
    </row>
    <row r="9286" spans="6:7">
      <c r="F9286" s="139"/>
      <c r="G9286" s="139"/>
    </row>
    <row r="9287" spans="6:7">
      <c r="F9287" s="139"/>
      <c r="G9287" s="139"/>
    </row>
    <row r="9288" spans="6:7">
      <c r="F9288" s="139"/>
      <c r="G9288" s="139"/>
    </row>
    <row r="9289" spans="6:7">
      <c r="F9289" s="139"/>
      <c r="G9289" s="139"/>
    </row>
    <row r="9290" spans="6:7">
      <c r="F9290" s="139"/>
      <c r="G9290" s="139"/>
    </row>
    <row r="9291" spans="6:7">
      <c r="F9291" s="139"/>
      <c r="G9291" s="139"/>
    </row>
    <row r="9292" spans="6:7">
      <c r="F9292" s="139"/>
      <c r="G9292" s="139"/>
    </row>
    <row r="9293" spans="6:7">
      <c r="F9293" s="139"/>
      <c r="G9293" s="139"/>
    </row>
    <row r="9294" spans="6:7">
      <c r="F9294" s="139"/>
      <c r="G9294" s="139"/>
    </row>
    <row r="9295" spans="6:7">
      <c r="F9295" s="139"/>
      <c r="G9295" s="139"/>
    </row>
    <row r="9296" spans="6:7">
      <c r="F9296" s="139"/>
      <c r="G9296" s="139"/>
    </row>
    <row r="9297" spans="6:7">
      <c r="F9297" s="139"/>
      <c r="G9297" s="139"/>
    </row>
    <row r="9298" spans="6:7">
      <c r="F9298" s="139"/>
      <c r="G9298" s="139"/>
    </row>
    <row r="9299" spans="6:7">
      <c r="F9299" s="139"/>
      <c r="G9299" s="139"/>
    </row>
    <row r="9300" spans="6:7">
      <c r="F9300" s="139"/>
      <c r="G9300" s="139"/>
    </row>
    <row r="9301" spans="6:7">
      <c r="F9301" s="139"/>
      <c r="G9301" s="139"/>
    </row>
    <row r="9302" spans="6:7">
      <c r="F9302" s="139"/>
      <c r="G9302" s="139"/>
    </row>
    <row r="9303" spans="6:7">
      <c r="F9303" s="139"/>
      <c r="G9303" s="139"/>
    </row>
    <row r="9304" spans="6:7">
      <c r="F9304" s="139"/>
      <c r="G9304" s="139"/>
    </row>
    <row r="9305" spans="6:7">
      <c r="F9305" s="139"/>
      <c r="G9305" s="139"/>
    </row>
    <row r="9306" spans="6:7">
      <c r="F9306" s="139"/>
      <c r="G9306" s="139"/>
    </row>
    <row r="9307" spans="6:7">
      <c r="F9307" s="139"/>
      <c r="G9307" s="139"/>
    </row>
    <row r="9308" spans="6:7">
      <c r="F9308" s="139"/>
      <c r="G9308" s="139"/>
    </row>
    <row r="9309" spans="6:7">
      <c r="F9309" s="139"/>
      <c r="G9309" s="139"/>
    </row>
    <row r="9310" spans="6:7">
      <c r="F9310" s="139"/>
      <c r="G9310" s="139"/>
    </row>
    <row r="9311" spans="6:7">
      <c r="F9311" s="139"/>
      <c r="G9311" s="139"/>
    </row>
    <row r="9312" spans="6:7">
      <c r="F9312" s="139"/>
      <c r="G9312" s="139"/>
    </row>
    <row r="9313" spans="6:7">
      <c r="F9313" s="139"/>
      <c r="G9313" s="139"/>
    </row>
    <row r="9314" spans="6:7">
      <c r="F9314" s="139"/>
      <c r="G9314" s="139"/>
    </row>
    <row r="9315" spans="6:7">
      <c r="F9315" s="139"/>
      <c r="G9315" s="139"/>
    </row>
    <row r="9316" spans="6:7">
      <c r="F9316" s="139"/>
      <c r="G9316" s="139"/>
    </row>
    <row r="9317" spans="6:7">
      <c r="F9317" s="139"/>
      <c r="G9317" s="139"/>
    </row>
    <row r="9318" spans="6:7">
      <c r="F9318" s="139"/>
      <c r="G9318" s="139"/>
    </row>
    <row r="9319" spans="6:7">
      <c r="F9319" s="139"/>
      <c r="G9319" s="139"/>
    </row>
    <row r="9320" spans="6:7">
      <c r="F9320" s="139"/>
      <c r="G9320" s="139"/>
    </row>
    <row r="9321" spans="6:7">
      <c r="F9321" s="139"/>
      <c r="G9321" s="139"/>
    </row>
    <row r="9322" spans="6:7">
      <c r="F9322" s="139"/>
      <c r="G9322" s="139"/>
    </row>
    <row r="9323" spans="6:7">
      <c r="F9323" s="139"/>
      <c r="G9323" s="139"/>
    </row>
    <row r="9324" spans="6:7">
      <c r="F9324" s="139"/>
      <c r="G9324" s="139"/>
    </row>
    <row r="9325" spans="6:7">
      <c r="F9325" s="139"/>
      <c r="G9325" s="139"/>
    </row>
    <row r="9326" spans="6:7">
      <c r="F9326" s="139"/>
      <c r="G9326" s="139"/>
    </row>
    <row r="9327" spans="6:7">
      <c r="F9327" s="139"/>
      <c r="G9327" s="139"/>
    </row>
    <row r="9328" spans="6:7">
      <c r="F9328" s="139"/>
      <c r="G9328" s="139"/>
    </row>
    <row r="9329" spans="6:7">
      <c r="F9329" s="139"/>
      <c r="G9329" s="139"/>
    </row>
    <row r="9330" spans="6:7">
      <c r="F9330" s="139"/>
      <c r="G9330" s="139"/>
    </row>
    <row r="9331" spans="6:7">
      <c r="F9331" s="139"/>
      <c r="G9331" s="139"/>
    </row>
    <row r="9332" spans="6:7">
      <c r="F9332" s="139"/>
      <c r="G9332" s="139"/>
    </row>
    <row r="9333" spans="6:7">
      <c r="F9333" s="139"/>
      <c r="G9333" s="139"/>
    </row>
    <row r="9334" spans="6:7">
      <c r="F9334" s="139"/>
      <c r="G9334" s="139"/>
    </row>
    <row r="9335" spans="6:7">
      <c r="F9335" s="139"/>
      <c r="G9335" s="139"/>
    </row>
    <row r="9336" spans="6:7">
      <c r="F9336" s="139"/>
      <c r="G9336" s="139"/>
    </row>
    <row r="9337" spans="6:7">
      <c r="F9337" s="139"/>
      <c r="G9337" s="139"/>
    </row>
    <row r="9338" spans="6:7">
      <c r="F9338" s="139"/>
      <c r="G9338" s="139"/>
    </row>
    <row r="9339" spans="6:7">
      <c r="F9339" s="139"/>
      <c r="G9339" s="139"/>
    </row>
    <row r="9340" spans="6:7">
      <c r="F9340" s="139"/>
      <c r="G9340" s="139"/>
    </row>
    <row r="9341" spans="6:7">
      <c r="F9341" s="139"/>
      <c r="G9341" s="139"/>
    </row>
    <row r="9342" spans="6:7">
      <c r="F9342" s="139"/>
      <c r="G9342" s="139"/>
    </row>
    <row r="9343" spans="6:7">
      <c r="F9343" s="139"/>
      <c r="G9343" s="139"/>
    </row>
    <row r="9344" spans="6:7">
      <c r="F9344" s="139"/>
      <c r="G9344" s="139"/>
    </row>
    <row r="9345" spans="6:7">
      <c r="F9345" s="139"/>
      <c r="G9345" s="139"/>
    </row>
    <row r="9346" spans="6:7">
      <c r="F9346" s="139"/>
      <c r="G9346" s="139"/>
    </row>
    <row r="9347" spans="6:7">
      <c r="F9347" s="139"/>
      <c r="G9347" s="139"/>
    </row>
    <row r="9348" spans="6:7">
      <c r="F9348" s="139"/>
      <c r="G9348" s="139"/>
    </row>
    <row r="9349" spans="6:7">
      <c r="F9349" s="139"/>
      <c r="G9349" s="139"/>
    </row>
    <row r="9350" spans="6:7">
      <c r="F9350" s="139"/>
      <c r="G9350" s="139"/>
    </row>
    <row r="9351" spans="6:7">
      <c r="F9351" s="139"/>
      <c r="G9351" s="139"/>
    </row>
    <row r="9352" spans="6:7">
      <c r="F9352" s="139"/>
      <c r="G9352" s="139"/>
    </row>
    <row r="9353" spans="6:7">
      <c r="F9353" s="139"/>
      <c r="G9353" s="139"/>
    </row>
    <row r="9354" spans="6:7">
      <c r="F9354" s="139"/>
      <c r="G9354" s="139"/>
    </row>
    <row r="9355" spans="6:7">
      <c r="F9355" s="139"/>
      <c r="G9355" s="139"/>
    </row>
    <row r="9356" spans="6:7">
      <c r="F9356" s="139"/>
      <c r="G9356" s="139"/>
    </row>
    <row r="9357" spans="6:7">
      <c r="F9357" s="139"/>
      <c r="G9357" s="139"/>
    </row>
    <row r="9358" spans="6:7">
      <c r="F9358" s="139"/>
      <c r="G9358" s="139"/>
    </row>
    <row r="9359" spans="6:7">
      <c r="F9359" s="139"/>
      <c r="G9359" s="139"/>
    </row>
    <row r="9360" spans="6:7">
      <c r="F9360" s="139"/>
      <c r="G9360" s="139"/>
    </row>
    <row r="9361" spans="6:7">
      <c r="F9361" s="139"/>
      <c r="G9361" s="139"/>
    </row>
    <row r="9362" spans="6:7">
      <c r="F9362" s="139"/>
      <c r="G9362" s="139"/>
    </row>
    <row r="9363" spans="6:7">
      <c r="F9363" s="139"/>
      <c r="G9363" s="139"/>
    </row>
    <row r="9364" spans="6:7">
      <c r="F9364" s="139"/>
      <c r="G9364" s="139"/>
    </row>
    <row r="9365" spans="6:7">
      <c r="F9365" s="139"/>
      <c r="G9365" s="139"/>
    </row>
    <row r="9366" spans="6:7">
      <c r="F9366" s="139"/>
      <c r="G9366" s="139"/>
    </row>
    <row r="9367" spans="6:7">
      <c r="F9367" s="139"/>
      <c r="G9367" s="139"/>
    </row>
    <row r="9368" spans="6:7">
      <c r="F9368" s="139"/>
      <c r="G9368" s="139"/>
    </row>
    <row r="9369" spans="6:7">
      <c r="F9369" s="139"/>
      <c r="G9369" s="139"/>
    </row>
    <row r="9370" spans="6:7">
      <c r="F9370" s="139"/>
      <c r="G9370" s="139"/>
    </row>
    <row r="9371" spans="6:7">
      <c r="F9371" s="139"/>
      <c r="G9371" s="139"/>
    </row>
    <row r="9372" spans="6:7">
      <c r="F9372" s="139"/>
      <c r="G9372" s="139"/>
    </row>
    <row r="9373" spans="6:7">
      <c r="F9373" s="139"/>
      <c r="G9373" s="139"/>
    </row>
    <row r="9374" spans="6:7">
      <c r="F9374" s="139"/>
      <c r="G9374" s="139"/>
    </row>
    <row r="9375" spans="6:7">
      <c r="F9375" s="139"/>
      <c r="G9375" s="139"/>
    </row>
    <row r="9376" spans="6:7">
      <c r="F9376" s="139"/>
      <c r="G9376" s="139"/>
    </row>
    <row r="9377" spans="6:7">
      <c r="F9377" s="139"/>
      <c r="G9377" s="139"/>
    </row>
    <row r="9378" spans="6:7">
      <c r="F9378" s="139"/>
      <c r="G9378" s="139"/>
    </row>
    <row r="9379" spans="6:7">
      <c r="F9379" s="139"/>
      <c r="G9379" s="139"/>
    </row>
    <row r="9380" spans="6:7">
      <c r="F9380" s="139"/>
      <c r="G9380" s="139"/>
    </row>
    <row r="9381" spans="6:7">
      <c r="F9381" s="139"/>
      <c r="G9381" s="139"/>
    </row>
    <row r="9382" spans="6:7">
      <c r="F9382" s="139"/>
      <c r="G9382" s="139"/>
    </row>
    <row r="9383" spans="6:7">
      <c r="F9383" s="139"/>
      <c r="G9383" s="139"/>
    </row>
    <row r="9384" spans="6:7">
      <c r="F9384" s="139"/>
      <c r="G9384" s="139"/>
    </row>
    <row r="9385" spans="6:7">
      <c r="F9385" s="139"/>
      <c r="G9385" s="139"/>
    </row>
    <row r="9386" spans="6:7">
      <c r="F9386" s="139"/>
      <c r="G9386" s="139"/>
    </row>
    <row r="9387" spans="6:7">
      <c r="F9387" s="139"/>
      <c r="G9387" s="139"/>
    </row>
    <row r="9388" spans="6:7">
      <c r="F9388" s="139"/>
      <c r="G9388" s="139"/>
    </row>
    <row r="9389" spans="6:7">
      <c r="F9389" s="139"/>
      <c r="G9389" s="139"/>
    </row>
    <row r="9390" spans="6:7">
      <c r="F9390" s="139"/>
      <c r="G9390" s="139"/>
    </row>
    <row r="9391" spans="6:7">
      <c r="F9391" s="139"/>
      <c r="G9391" s="139"/>
    </row>
    <row r="9392" spans="6:7">
      <c r="F9392" s="139"/>
      <c r="G9392" s="139"/>
    </row>
    <row r="9393" spans="6:7">
      <c r="F9393" s="139"/>
      <c r="G9393" s="139"/>
    </row>
    <row r="9394" spans="6:7">
      <c r="F9394" s="139"/>
      <c r="G9394" s="139"/>
    </row>
    <row r="9395" spans="6:7">
      <c r="F9395" s="139"/>
      <c r="G9395" s="139"/>
    </row>
    <row r="9396" spans="6:7">
      <c r="F9396" s="139"/>
      <c r="G9396" s="139"/>
    </row>
    <row r="9397" spans="6:7">
      <c r="F9397" s="139"/>
      <c r="G9397" s="139"/>
    </row>
    <row r="9398" spans="6:7">
      <c r="F9398" s="139"/>
      <c r="G9398" s="139"/>
    </row>
    <row r="9399" spans="6:7">
      <c r="F9399" s="139"/>
      <c r="G9399" s="139"/>
    </row>
    <row r="9400" spans="6:7">
      <c r="F9400" s="139"/>
      <c r="G9400" s="139"/>
    </row>
    <row r="9401" spans="6:7">
      <c r="F9401" s="139"/>
      <c r="G9401" s="139"/>
    </row>
    <row r="9402" spans="6:7">
      <c r="F9402" s="139"/>
      <c r="G9402" s="139"/>
    </row>
    <row r="9403" spans="6:7">
      <c r="F9403" s="139"/>
      <c r="G9403" s="139"/>
    </row>
    <row r="9404" spans="6:7">
      <c r="F9404" s="139"/>
      <c r="G9404" s="139"/>
    </row>
    <row r="9405" spans="6:7">
      <c r="F9405" s="139"/>
      <c r="G9405" s="139"/>
    </row>
    <row r="9406" spans="6:7">
      <c r="F9406" s="139"/>
      <c r="G9406" s="139"/>
    </row>
    <row r="9407" spans="6:7">
      <c r="F9407" s="139"/>
      <c r="G9407" s="139"/>
    </row>
    <row r="9408" spans="6:7">
      <c r="F9408" s="139"/>
      <c r="G9408" s="139"/>
    </row>
    <row r="9409" spans="6:7">
      <c r="F9409" s="139"/>
      <c r="G9409" s="139"/>
    </row>
    <row r="9410" spans="6:7">
      <c r="F9410" s="139"/>
      <c r="G9410" s="139"/>
    </row>
    <row r="9411" spans="6:7">
      <c r="F9411" s="139"/>
      <c r="G9411" s="139"/>
    </row>
    <row r="9412" spans="6:7">
      <c r="F9412" s="139"/>
      <c r="G9412" s="139"/>
    </row>
    <row r="9413" spans="6:7">
      <c r="F9413" s="139"/>
      <c r="G9413" s="139"/>
    </row>
    <row r="9414" spans="6:7">
      <c r="F9414" s="139"/>
      <c r="G9414" s="139"/>
    </row>
    <row r="9415" spans="6:7">
      <c r="F9415" s="139"/>
      <c r="G9415" s="139"/>
    </row>
    <row r="9416" spans="6:7">
      <c r="F9416" s="139"/>
      <c r="G9416" s="139"/>
    </row>
    <row r="9417" spans="6:7">
      <c r="F9417" s="139"/>
      <c r="G9417" s="139"/>
    </row>
    <row r="9418" spans="6:7">
      <c r="F9418" s="139"/>
      <c r="G9418" s="139"/>
    </row>
    <row r="9419" spans="6:7">
      <c r="F9419" s="139"/>
      <c r="G9419" s="139"/>
    </row>
    <row r="9420" spans="6:7">
      <c r="F9420" s="139"/>
      <c r="G9420" s="139"/>
    </row>
    <row r="9421" spans="6:7">
      <c r="F9421" s="139"/>
      <c r="G9421" s="139"/>
    </row>
    <row r="9422" spans="6:7">
      <c r="F9422" s="139"/>
      <c r="G9422" s="139"/>
    </row>
    <row r="9423" spans="6:7">
      <c r="F9423" s="139"/>
      <c r="G9423" s="139"/>
    </row>
    <row r="9424" spans="6:7">
      <c r="F9424" s="139"/>
      <c r="G9424" s="139"/>
    </row>
    <row r="9425" spans="6:7">
      <c r="F9425" s="139"/>
      <c r="G9425" s="139"/>
    </row>
    <row r="9426" spans="6:7">
      <c r="F9426" s="139"/>
      <c r="G9426" s="139"/>
    </row>
    <row r="9427" spans="6:7">
      <c r="F9427" s="139"/>
      <c r="G9427" s="139"/>
    </row>
    <row r="9428" spans="6:7">
      <c r="F9428" s="139"/>
      <c r="G9428" s="139"/>
    </row>
    <row r="9429" spans="6:7">
      <c r="F9429" s="139"/>
      <c r="G9429" s="139"/>
    </row>
    <row r="9430" spans="6:7">
      <c r="F9430" s="139"/>
      <c r="G9430" s="139"/>
    </row>
    <row r="9431" spans="6:7">
      <c r="F9431" s="139"/>
      <c r="G9431" s="139"/>
    </row>
    <row r="9432" spans="6:7">
      <c r="F9432" s="139"/>
      <c r="G9432" s="139"/>
    </row>
    <row r="9433" spans="6:7">
      <c r="F9433" s="139"/>
      <c r="G9433" s="139"/>
    </row>
    <row r="9434" spans="6:7">
      <c r="F9434" s="139"/>
      <c r="G9434" s="139"/>
    </row>
    <row r="9435" spans="6:7">
      <c r="F9435" s="139"/>
      <c r="G9435" s="139"/>
    </row>
    <row r="9436" spans="6:7">
      <c r="F9436" s="139"/>
      <c r="G9436" s="139"/>
    </row>
    <row r="9437" spans="6:7">
      <c r="F9437" s="139"/>
      <c r="G9437" s="139"/>
    </row>
    <row r="9438" spans="6:7">
      <c r="F9438" s="139"/>
      <c r="G9438" s="139"/>
    </row>
    <row r="9439" spans="6:7">
      <c r="F9439" s="139"/>
      <c r="G9439" s="139"/>
    </row>
    <row r="9440" spans="6:7">
      <c r="F9440" s="139"/>
      <c r="G9440" s="139"/>
    </row>
    <row r="9441" spans="6:7">
      <c r="F9441" s="139"/>
      <c r="G9441" s="139"/>
    </row>
    <row r="9442" spans="6:7">
      <c r="F9442" s="139"/>
      <c r="G9442" s="139"/>
    </row>
    <row r="9443" spans="6:7">
      <c r="F9443" s="139"/>
      <c r="G9443" s="139"/>
    </row>
    <row r="9444" spans="6:7">
      <c r="F9444" s="139"/>
      <c r="G9444" s="139"/>
    </row>
    <row r="9445" spans="6:7">
      <c r="F9445" s="139"/>
      <c r="G9445" s="139"/>
    </row>
    <row r="9446" spans="6:7">
      <c r="F9446" s="139"/>
      <c r="G9446" s="139"/>
    </row>
    <row r="9447" spans="6:7">
      <c r="F9447" s="139"/>
      <c r="G9447" s="139"/>
    </row>
    <row r="9448" spans="6:7">
      <c r="F9448" s="139"/>
      <c r="G9448" s="139"/>
    </row>
    <row r="9449" spans="6:7">
      <c r="F9449" s="139"/>
      <c r="G9449" s="139"/>
    </row>
    <row r="9450" spans="6:7">
      <c r="F9450" s="139"/>
      <c r="G9450" s="139"/>
    </row>
    <row r="9451" spans="6:7">
      <c r="F9451" s="139"/>
      <c r="G9451" s="139"/>
    </row>
    <row r="9452" spans="6:7">
      <c r="F9452" s="139"/>
      <c r="G9452" s="139"/>
    </row>
    <row r="9453" spans="6:7">
      <c r="F9453" s="139"/>
      <c r="G9453" s="139"/>
    </row>
    <row r="9454" spans="6:7">
      <c r="F9454" s="139"/>
      <c r="G9454" s="139"/>
    </row>
    <row r="9455" spans="6:7">
      <c r="F9455" s="139"/>
      <c r="G9455" s="139"/>
    </row>
    <row r="9456" spans="6:7">
      <c r="F9456" s="139"/>
      <c r="G9456" s="139"/>
    </row>
    <row r="9457" spans="6:7">
      <c r="F9457" s="139"/>
      <c r="G9457" s="139"/>
    </row>
    <row r="9458" spans="6:7">
      <c r="F9458" s="139"/>
      <c r="G9458" s="139"/>
    </row>
    <row r="9459" spans="6:7">
      <c r="F9459" s="139"/>
      <c r="G9459" s="139"/>
    </row>
    <row r="9460" spans="6:7">
      <c r="F9460" s="139"/>
      <c r="G9460" s="139"/>
    </row>
    <row r="9461" spans="6:7">
      <c r="F9461" s="139"/>
      <c r="G9461" s="139"/>
    </row>
    <row r="9462" spans="6:7">
      <c r="F9462" s="139"/>
      <c r="G9462" s="139"/>
    </row>
    <row r="9463" spans="6:7">
      <c r="F9463" s="139"/>
      <c r="G9463" s="139"/>
    </row>
    <row r="9464" spans="6:7">
      <c r="F9464" s="139"/>
      <c r="G9464" s="139"/>
    </row>
    <row r="9465" spans="6:7">
      <c r="F9465" s="139"/>
      <c r="G9465" s="139"/>
    </row>
    <row r="9466" spans="6:7">
      <c r="F9466" s="139"/>
      <c r="G9466" s="139"/>
    </row>
    <row r="9467" spans="6:7">
      <c r="F9467" s="139"/>
      <c r="G9467" s="139"/>
    </row>
    <row r="9468" spans="6:7">
      <c r="F9468" s="139"/>
      <c r="G9468" s="139"/>
    </row>
    <row r="9469" spans="6:7">
      <c r="F9469" s="139"/>
      <c r="G9469" s="139"/>
    </row>
    <row r="9470" spans="6:7">
      <c r="F9470" s="139"/>
      <c r="G9470" s="139"/>
    </row>
    <row r="9471" spans="6:7">
      <c r="F9471" s="139"/>
      <c r="G9471" s="139"/>
    </row>
    <row r="9472" spans="6:7">
      <c r="F9472" s="139"/>
      <c r="G9472" s="139"/>
    </row>
    <row r="9473" spans="6:7">
      <c r="F9473" s="139"/>
      <c r="G9473" s="139"/>
    </row>
    <row r="9474" spans="6:7">
      <c r="F9474" s="139"/>
      <c r="G9474" s="139"/>
    </row>
    <row r="9475" spans="6:7">
      <c r="F9475" s="139"/>
      <c r="G9475" s="139"/>
    </row>
    <row r="9476" spans="6:7">
      <c r="F9476" s="139"/>
      <c r="G9476" s="139"/>
    </row>
    <row r="9477" spans="6:7">
      <c r="F9477" s="139"/>
      <c r="G9477" s="139"/>
    </row>
    <row r="9478" spans="6:7">
      <c r="F9478" s="139"/>
      <c r="G9478" s="139"/>
    </row>
    <row r="9479" spans="6:7">
      <c r="F9479" s="139"/>
      <c r="G9479" s="139"/>
    </row>
    <row r="9480" spans="6:7">
      <c r="F9480" s="139"/>
      <c r="G9480" s="139"/>
    </row>
    <row r="9481" spans="6:7">
      <c r="F9481" s="139"/>
      <c r="G9481" s="139"/>
    </row>
    <row r="9482" spans="6:7">
      <c r="F9482" s="139"/>
      <c r="G9482" s="139"/>
    </row>
    <row r="9483" spans="6:7">
      <c r="F9483" s="139"/>
      <c r="G9483" s="139"/>
    </row>
    <row r="9484" spans="6:7">
      <c r="F9484" s="139"/>
      <c r="G9484" s="139"/>
    </row>
    <row r="9485" spans="6:7">
      <c r="F9485" s="139"/>
      <c r="G9485" s="139"/>
    </row>
    <row r="9486" spans="6:7">
      <c r="F9486" s="139"/>
      <c r="G9486" s="139"/>
    </row>
    <row r="9487" spans="6:7">
      <c r="F9487" s="139"/>
      <c r="G9487" s="139"/>
    </row>
    <row r="9488" spans="6:7">
      <c r="F9488" s="139"/>
      <c r="G9488" s="139"/>
    </row>
    <row r="9489" spans="6:7">
      <c r="F9489" s="139"/>
      <c r="G9489" s="139"/>
    </row>
    <row r="9490" spans="6:7">
      <c r="F9490" s="139"/>
      <c r="G9490" s="139"/>
    </row>
    <row r="9491" spans="6:7">
      <c r="F9491" s="139"/>
      <c r="G9491" s="139"/>
    </row>
    <row r="9492" spans="6:7">
      <c r="F9492" s="139"/>
      <c r="G9492" s="139"/>
    </row>
    <row r="9493" spans="6:7">
      <c r="F9493" s="139"/>
      <c r="G9493" s="139"/>
    </row>
    <row r="9494" spans="6:7">
      <c r="F9494" s="139"/>
      <c r="G9494" s="139"/>
    </row>
    <row r="9495" spans="6:7">
      <c r="F9495" s="139"/>
      <c r="G9495" s="139"/>
    </row>
    <row r="9496" spans="6:7">
      <c r="F9496" s="139"/>
      <c r="G9496" s="139"/>
    </row>
    <row r="9497" spans="6:7">
      <c r="F9497" s="139"/>
      <c r="G9497" s="139"/>
    </row>
    <row r="9498" spans="6:7">
      <c r="F9498" s="139"/>
      <c r="G9498" s="139"/>
    </row>
    <row r="9499" spans="6:7">
      <c r="F9499" s="139"/>
      <c r="G9499" s="139"/>
    </row>
    <row r="9500" spans="6:7">
      <c r="F9500" s="139"/>
      <c r="G9500" s="139"/>
    </row>
    <row r="9501" spans="6:7">
      <c r="F9501" s="139"/>
      <c r="G9501" s="139"/>
    </row>
    <row r="9502" spans="6:7">
      <c r="F9502" s="139"/>
      <c r="G9502" s="139"/>
    </row>
    <row r="9503" spans="6:7">
      <c r="F9503" s="139"/>
      <c r="G9503" s="139"/>
    </row>
    <row r="9504" spans="6:7">
      <c r="F9504" s="139"/>
      <c r="G9504" s="139"/>
    </row>
    <row r="9505" spans="6:7">
      <c r="F9505" s="139"/>
      <c r="G9505" s="139"/>
    </row>
    <row r="9506" spans="6:7">
      <c r="F9506" s="139"/>
      <c r="G9506" s="139"/>
    </row>
    <row r="9507" spans="6:7">
      <c r="F9507" s="139"/>
      <c r="G9507" s="139"/>
    </row>
    <row r="9508" spans="6:7">
      <c r="F9508" s="139"/>
      <c r="G9508" s="139"/>
    </row>
    <row r="9509" spans="6:7">
      <c r="F9509" s="139"/>
      <c r="G9509" s="139"/>
    </row>
    <row r="9510" spans="6:7">
      <c r="F9510" s="139"/>
      <c r="G9510" s="139"/>
    </row>
    <row r="9511" spans="6:7">
      <c r="F9511" s="139"/>
      <c r="G9511" s="139"/>
    </row>
    <row r="9512" spans="6:7">
      <c r="F9512" s="139"/>
      <c r="G9512" s="139"/>
    </row>
    <row r="9513" spans="6:7">
      <c r="F9513" s="139"/>
      <c r="G9513" s="139"/>
    </row>
    <row r="9514" spans="6:7">
      <c r="F9514" s="139"/>
      <c r="G9514" s="139"/>
    </row>
    <row r="9515" spans="6:7">
      <c r="F9515" s="139"/>
      <c r="G9515" s="139"/>
    </row>
    <row r="9516" spans="6:7">
      <c r="F9516" s="139"/>
      <c r="G9516" s="139"/>
    </row>
    <row r="9517" spans="6:7">
      <c r="F9517" s="139"/>
      <c r="G9517" s="139"/>
    </row>
    <row r="9518" spans="6:7">
      <c r="F9518" s="139"/>
      <c r="G9518" s="139"/>
    </row>
    <row r="9519" spans="6:7">
      <c r="F9519" s="139"/>
      <c r="G9519" s="139"/>
    </row>
    <row r="9520" spans="6:7">
      <c r="F9520" s="139"/>
      <c r="G9520" s="139"/>
    </row>
    <row r="9521" spans="6:7">
      <c r="F9521" s="139"/>
      <c r="G9521" s="139"/>
    </row>
    <row r="9522" spans="6:7">
      <c r="F9522" s="139"/>
      <c r="G9522" s="139"/>
    </row>
    <row r="9523" spans="6:7">
      <c r="F9523" s="139"/>
      <c r="G9523" s="139"/>
    </row>
    <row r="9524" spans="6:7">
      <c r="F9524" s="139"/>
      <c r="G9524" s="139"/>
    </row>
    <row r="9525" spans="6:7">
      <c r="F9525" s="139"/>
      <c r="G9525" s="139"/>
    </row>
    <row r="9526" spans="6:7">
      <c r="F9526" s="139"/>
      <c r="G9526" s="139"/>
    </row>
    <row r="9527" spans="6:7">
      <c r="F9527" s="139"/>
      <c r="G9527" s="139"/>
    </row>
    <row r="9528" spans="6:7">
      <c r="F9528" s="139"/>
      <c r="G9528" s="139"/>
    </row>
    <row r="9529" spans="6:7">
      <c r="F9529" s="139"/>
      <c r="G9529" s="139"/>
    </row>
    <row r="9530" spans="6:7">
      <c r="F9530" s="139"/>
      <c r="G9530" s="139"/>
    </row>
    <row r="9531" spans="6:7">
      <c r="F9531" s="139"/>
      <c r="G9531" s="139"/>
    </row>
    <row r="9532" spans="6:7">
      <c r="F9532" s="139"/>
      <c r="G9532" s="139"/>
    </row>
    <row r="9533" spans="6:7">
      <c r="F9533" s="139"/>
      <c r="G9533" s="139"/>
    </row>
    <row r="9534" spans="6:7">
      <c r="F9534" s="139"/>
      <c r="G9534" s="139"/>
    </row>
    <row r="9535" spans="6:7">
      <c r="F9535" s="139"/>
      <c r="G9535" s="139"/>
    </row>
    <row r="9536" spans="6:7">
      <c r="F9536" s="139"/>
      <c r="G9536" s="139"/>
    </row>
    <row r="9537" spans="6:7">
      <c r="F9537" s="139"/>
      <c r="G9537" s="139"/>
    </row>
    <row r="9538" spans="6:7">
      <c r="F9538" s="139"/>
      <c r="G9538" s="139"/>
    </row>
    <row r="9539" spans="6:7">
      <c r="F9539" s="139"/>
      <c r="G9539" s="139"/>
    </row>
    <row r="9540" spans="6:7">
      <c r="F9540" s="139"/>
      <c r="G9540" s="139"/>
    </row>
    <row r="9541" spans="6:7">
      <c r="F9541" s="139"/>
      <c r="G9541" s="139"/>
    </row>
    <row r="9542" spans="6:7">
      <c r="F9542" s="139"/>
      <c r="G9542" s="139"/>
    </row>
    <row r="9543" spans="6:7">
      <c r="F9543" s="139"/>
      <c r="G9543" s="139"/>
    </row>
    <row r="9544" spans="6:7">
      <c r="F9544" s="139"/>
      <c r="G9544" s="139"/>
    </row>
    <row r="9545" spans="6:7">
      <c r="F9545" s="139"/>
      <c r="G9545" s="139"/>
    </row>
    <row r="9546" spans="6:7">
      <c r="F9546" s="139"/>
      <c r="G9546" s="139"/>
    </row>
    <row r="9547" spans="6:7">
      <c r="F9547" s="139"/>
      <c r="G9547" s="139"/>
    </row>
    <row r="9548" spans="6:7">
      <c r="F9548" s="139"/>
      <c r="G9548" s="139"/>
    </row>
    <row r="9549" spans="6:7">
      <c r="F9549" s="139"/>
      <c r="G9549" s="139"/>
    </row>
    <row r="9550" spans="6:7">
      <c r="F9550" s="139"/>
      <c r="G9550" s="139"/>
    </row>
    <row r="9551" spans="6:7">
      <c r="F9551" s="139"/>
      <c r="G9551" s="139"/>
    </row>
    <row r="9552" spans="6:7">
      <c r="F9552" s="139"/>
      <c r="G9552" s="139"/>
    </row>
    <row r="9553" spans="6:7">
      <c r="F9553" s="139"/>
      <c r="G9553" s="139"/>
    </row>
    <row r="9554" spans="6:7">
      <c r="F9554" s="139"/>
      <c r="G9554" s="139"/>
    </row>
    <row r="9555" spans="6:7">
      <c r="F9555" s="139"/>
      <c r="G9555" s="139"/>
    </row>
    <row r="9556" spans="6:7">
      <c r="F9556" s="139"/>
      <c r="G9556" s="139"/>
    </row>
    <row r="9557" spans="6:7">
      <c r="F9557" s="139"/>
      <c r="G9557" s="139"/>
    </row>
    <row r="9558" spans="6:7">
      <c r="F9558" s="139"/>
      <c r="G9558" s="139"/>
    </row>
    <row r="9559" spans="6:7">
      <c r="F9559" s="139"/>
      <c r="G9559" s="139"/>
    </row>
    <row r="9560" spans="6:7">
      <c r="F9560" s="139"/>
      <c r="G9560" s="139"/>
    </row>
    <row r="9561" spans="6:7">
      <c r="F9561" s="139"/>
      <c r="G9561" s="139"/>
    </row>
    <row r="9562" spans="6:7">
      <c r="F9562" s="139"/>
      <c r="G9562" s="139"/>
    </row>
    <row r="9563" spans="6:7">
      <c r="F9563" s="139"/>
      <c r="G9563" s="139"/>
    </row>
    <row r="9564" spans="6:7">
      <c r="F9564" s="139"/>
      <c r="G9564" s="139"/>
    </row>
    <row r="9565" spans="6:7">
      <c r="F9565" s="139"/>
      <c r="G9565" s="139"/>
    </row>
    <row r="9566" spans="6:7">
      <c r="F9566" s="139"/>
      <c r="G9566" s="139"/>
    </row>
    <row r="9567" spans="6:7">
      <c r="F9567" s="139"/>
      <c r="G9567" s="139"/>
    </row>
    <row r="9568" spans="6:7">
      <c r="F9568" s="139"/>
      <c r="G9568" s="139"/>
    </row>
    <row r="9569" spans="6:7">
      <c r="F9569" s="139"/>
      <c r="G9569" s="139"/>
    </row>
    <row r="9570" spans="6:7">
      <c r="F9570" s="139"/>
      <c r="G9570" s="139"/>
    </row>
    <row r="9571" spans="6:7">
      <c r="F9571" s="139"/>
      <c r="G9571" s="139"/>
    </row>
    <row r="9572" spans="6:7">
      <c r="F9572" s="139"/>
      <c r="G9572" s="139"/>
    </row>
    <row r="9573" spans="6:7">
      <c r="F9573" s="139"/>
      <c r="G9573" s="139"/>
    </row>
    <row r="9574" spans="6:7">
      <c r="F9574" s="139"/>
      <c r="G9574" s="139"/>
    </row>
    <row r="9575" spans="6:7">
      <c r="F9575" s="139"/>
      <c r="G9575" s="139"/>
    </row>
    <row r="9576" spans="6:7">
      <c r="F9576" s="139"/>
      <c r="G9576" s="139"/>
    </row>
    <row r="9577" spans="6:7">
      <c r="F9577" s="139"/>
      <c r="G9577" s="139"/>
    </row>
    <row r="9578" spans="6:7">
      <c r="F9578" s="139"/>
      <c r="G9578" s="139"/>
    </row>
    <row r="9579" spans="6:7">
      <c r="F9579" s="139"/>
      <c r="G9579" s="139"/>
    </row>
    <row r="9580" spans="6:7">
      <c r="F9580" s="139"/>
      <c r="G9580" s="139"/>
    </row>
    <row r="9581" spans="6:7">
      <c r="F9581" s="139"/>
      <c r="G9581" s="139"/>
    </row>
    <row r="9582" spans="6:7">
      <c r="F9582" s="139"/>
      <c r="G9582" s="139"/>
    </row>
    <row r="9583" spans="6:7">
      <c r="F9583" s="139"/>
      <c r="G9583" s="139"/>
    </row>
    <row r="9584" spans="6:7">
      <c r="F9584" s="139"/>
      <c r="G9584" s="139"/>
    </row>
    <row r="9585" spans="6:7">
      <c r="F9585" s="139"/>
      <c r="G9585" s="139"/>
    </row>
    <row r="9586" spans="6:7">
      <c r="F9586" s="139"/>
      <c r="G9586" s="139"/>
    </row>
    <row r="9587" spans="6:7">
      <c r="F9587" s="139"/>
      <c r="G9587" s="139"/>
    </row>
    <row r="9588" spans="6:7">
      <c r="F9588" s="139"/>
      <c r="G9588" s="139"/>
    </row>
    <row r="9589" spans="6:7">
      <c r="F9589" s="139"/>
      <c r="G9589" s="139"/>
    </row>
    <row r="9590" spans="6:7">
      <c r="F9590" s="139"/>
      <c r="G9590" s="139"/>
    </row>
    <row r="9591" spans="6:7">
      <c r="F9591" s="139"/>
      <c r="G9591" s="139"/>
    </row>
    <row r="9592" spans="6:7">
      <c r="F9592" s="139"/>
      <c r="G9592" s="139"/>
    </row>
    <row r="9593" spans="6:7">
      <c r="F9593" s="139"/>
      <c r="G9593" s="139"/>
    </row>
    <row r="9594" spans="6:7">
      <c r="F9594" s="139"/>
      <c r="G9594" s="139"/>
    </row>
    <row r="9595" spans="6:7">
      <c r="F9595" s="139"/>
      <c r="G9595" s="139"/>
    </row>
    <row r="9596" spans="6:7">
      <c r="F9596" s="139"/>
      <c r="G9596" s="139"/>
    </row>
    <row r="9597" spans="6:7">
      <c r="F9597" s="139"/>
      <c r="G9597" s="139"/>
    </row>
    <row r="9598" spans="6:7">
      <c r="F9598" s="139"/>
      <c r="G9598" s="139"/>
    </row>
    <row r="9599" spans="6:7">
      <c r="F9599" s="139"/>
      <c r="G9599" s="139"/>
    </row>
    <row r="9600" spans="6:7">
      <c r="F9600" s="139"/>
      <c r="G9600" s="139"/>
    </row>
    <row r="9601" spans="6:7">
      <c r="F9601" s="139"/>
      <c r="G9601" s="139"/>
    </row>
    <row r="9602" spans="6:7">
      <c r="F9602" s="139"/>
      <c r="G9602" s="139"/>
    </row>
    <row r="9603" spans="6:7">
      <c r="F9603" s="139"/>
      <c r="G9603" s="139"/>
    </row>
    <row r="9604" spans="6:7">
      <c r="F9604" s="139"/>
      <c r="G9604" s="139"/>
    </row>
    <row r="9605" spans="6:7">
      <c r="F9605" s="139"/>
      <c r="G9605" s="139"/>
    </row>
    <row r="9606" spans="6:7">
      <c r="F9606" s="139"/>
      <c r="G9606" s="139"/>
    </row>
    <row r="9607" spans="6:7">
      <c r="F9607" s="139"/>
      <c r="G9607" s="139"/>
    </row>
    <row r="9608" spans="6:7">
      <c r="F9608" s="139"/>
      <c r="G9608" s="139"/>
    </row>
    <row r="9609" spans="6:7">
      <c r="F9609" s="139"/>
      <c r="G9609" s="139"/>
    </row>
    <row r="9610" spans="6:7">
      <c r="F9610" s="139"/>
      <c r="G9610" s="139"/>
    </row>
    <row r="9611" spans="6:7">
      <c r="F9611" s="139"/>
      <c r="G9611" s="139"/>
    </row>
    <row r="9612" spans="6:7">
      <c r="F9612" s="139"/>
      <c r="G9612" s="139"/>
    </row>
    <row r="9613" spans="6:7">
      <c r="F9613" s="139"/>
      <c r="G9613" s="139"/>
    </row>
    <row r="9614" spans="6:7">
      <c r="F9614" s="139"/>
      <c r="G9614" s="139"/>
    </row>
    <row r="9615" spans="6:7">
      <c r="F9615" s="139"/>
      <c r="G9615" s="139"/>
    </row>
    <row r="9616" spans="6:7">
      <c r="F9616" s="139"/>
      <c r="G9616" s="139"/>
    </row>
    <row r="9617" spans="6:7">
      <c r="F9617" s="139"/>
      <c r="G9617" s="139"/>
    </row>
    <row r="9618" spans="6:7">
      <c r="F9618" s="139"/>
      <c r="G9618" s="139"/>
    </row>
    <row r="9619" spans="6:7">
      <c r="F9619" s="139"/>
      <c r="G9619" s="139"/>
    </row>
    <row r="9620" spans="6:7">
      <c r="F9620" s="139"/>
      <c r="G9620" s="139"/>
    </row>
    <row r="9621" spans="6:7">
      <c r="F9621" s="139"/>
      <c r="G9621" s="139"/>
    </row>
    <row r="9622" spans="6:7">
      <c r="F9622" s="139"/>
      <c r="G9622" s="139"/>
    </row>
    <row r="9623" spans="6:7">
      <c r="F9623" s="139"/>
      <c r="G9623" s="139"/>
    </row>
    <row r="9624" spans="6:7">
      <c r="F9624" s="139"/>
      <c r="G9624" s="139"/>
    </row>
    <row r="9625" spans="6:7">
      <c r="F9625" s="139"/>
      <c r="G9625" s="139"/>
    </row>
    <row r="9626" spans="6:7">
      <c r="F9626" s="139"/>
      <c r="G9626" s="139"/>
    </row>
    <row r="9627" spans="6:7">
      <c r="F9627" s="139"/>
      <c r="G9627" s="139"/>
    </row>
    <row r="9628" spans="6:7">
      <c r="F9628" s="139"/>
      <c r="G9628" s="139"/>
    </row>
    <row r="9629" spans="6:7">
      <c r="F9629" s="139"/>
      <c r="G9629" s="139"/>
    </row>
    <row r="9630" spans="6:7">
      <c r="F9630" s="139"/>
      <c r="G9630" s="139"/>
    </row>
    <row r="9631" spans="6:7">
      <c r="F9631" s="139"/>
      <c r="G9631" s="139"/>
    </row>
    <row r="9632" spans="6:7">
      <c r="F9632" s="139"/>
      <c r="G9632" s="139"/>
    </row>
    <row r="9633" spans="6:7">
      <c r="F9633" s="139"/>
      <c r="G9633" s="139"/>
    </row>
    <row r="9634" spans="6:7">
      <c r="F9634" s="139"/>
      <c r="G9634" s="139"/>
    </row>
    <row r="9635" spans="6:7">
      <c r="F9635" s="139"/>
      <c r="G9635" s="139"/>
    </row>
    <row r="9636" spans="6:7">
      <c r="F9636" s="139"/>
      <c r="G9636" s="139"/>
    </row>
    <row r="9637" spans="6:7">
      <c r="F9637" s="139"/>
      <c r="G9637" s="139"/>
    </row>
    <row r="9638" spans="6:7">
      <c r="F9638" s="139"/>
      <c r="G9638" s="139"/>
    </row>
    <row r="9639" spans="6:7">
      <c r="F9639" s="139"/>
      <c r="G9639" s="139"/>
    </row>
    <row r="9640" spans="6:7">
      <c r="F9640" s="139"/>
      <c r="G9640" s="139"/>
    </row>
    <row r="9641" spans="6:7">
      <c r="F9641" s="139"/>
      <c r="G9641" s="139"/>
    </row>
    <row r="9642" spans="6:7">
      <c r="F9642" s="139"/>
      <c r="G9642" s="139"/>
    </row>
    <row r="9643" spans="6:7">
      <c r="F9643" s="139"/>
      <c r="G9643" s="139"/>
    </row>
    <row r="9644" spans="6:7">
      <c r="F9644" s="139"/>
      <c r="G9644" s="139"/>
    </row>
    <row r="9645" spans="6:7">
      <c r="F9645" s="139"/>
      <c r="G9645" s="139"/>
    </row>
    <row r="9646" spans="6:7">
      <c r="F9646" s="139"/>
      <c r="G9646" s="139"/>
    </row>
    <row r="9647" spans="6:7">
      <c r="F9647" s="139"/>
      <c r="G9647" s="139"/>
    </row>
    <row r="9648" spans="6:7">
      <c r="F9648" s="139"/>
      <c r="G9648" s="139"/>
    </row>
    <row r="9649" spans="6:7">
      <c r="F9649" s="139"/>
      <c r="G9649" s="139"/>
    </row>
    <row r="9650" spans="6:7">
      <c r="F9650" s="139"/>
      <c r="G9650" s="139"/>
    </row>
    <row r="9651" spans="6:7">
      <c r="F9651" s="139"/>
      <c r="G9651" s="139"/>
    </row>
    <row r="9652" spans="6:7">
      <c r="F9652" s="139"/>
      <c r="G9652" s="139"/>
    </row>
    <row r="9653" spans="6:7">
      <c r="F9653" s="139"/>
      <c r="G9653" s="139"/>
    </row>
    <row r="9654" spans="6:7">
      <c r="F9654" s="139"/>
      <c r="G9654" s="139"/>
    </row>
    <row r="9655" spans="6:7">
      <c r="F9655" s="139"/>
      <c r="G9655" s="139"/>
    </row>
    <row r="9656" spans="6:7">
      <c r="F9656" s="139"/>
      <c r="G9656" s="139"/>
    </row>
    <row r="9657" spans="6:7">
      <c r="F9657" s="139"/>
      <c r="G9657" s="139"/>
    </row>
    <row r="9658" spans="6:7">
      <c r="F9658" s="139"/>
      <c r="G9658" s="139"/>
    </row>
    <row r="9659" spans="6:7">
      <c r="F9659" s="139"/>
      <c r="G9659" s="139"/>
    </row>
    <row r="9660" spans="6:7">
      <c r="F9660" s="139"/>
      <c r="G9660" s="139"/>
    </row>
    <row r="9661" spans="6:7">
      <c r="F9661" s="139"/>
      <c r="G9661" s="139"/>
    </row>
    <row r="9662" spans="6:7">
      <c r="F9662" s="139"/>
      <c r="G9662" s="139"/>
    </row>
    <row r="9663" spans="6:7">
      <c r="F9663" s="139"/>
      <c r="G9663" s="139"/>
    </row>
    <row r="9664" spans="6:7">
      <c r="F9664" s="139"/>
      <c r="G9664" s="139"/>
    </row>
    <row r="9665" spans="6:7">
      <c r="F9665" s="139"/>
      <c r="G9665" s="139"/>
    </row>
    <row r="9666" spans="6:7">
      <c r="F9666" s="139"/>
      <c r="G9666" s="139"/>
    </row>
    <row r="9667" spans="6:7">
      <c r="F9667" s="139"/>
      <c r="G9667" s="139"/>
    </row>
    <row r="9668" spans="6:7">
      <c r="F9668" s="139"/>
      <c r="G9668" s="139"/>
    </row>
    <row r="9669" spans="6:7">
      <c r="F9669" s="139"/>
      <c r="G9669" s="139"/>
    </row>
    <row r="9670" spans="6:7">
      <c r="F9670" s="139"/>
      <c r="G9670" s="139"/>
    </row>
    <row r="9671" spans="6:7">
      <c r="F9671" s="139"/>
      <c r="G9671" s="139"/>
    </row>
    <row r="9672" spans="6:7">
      <c r="F9672" s="139"/>
      <c r="G9672" s="139"/>
    </row>
    <row r="9673" spans="6:7">
      <c r="F9673" s="139"/>
      <c r="G9673" s="139"/>
    </row>
    <row r="9674" spans="6:7">
      <c r="F9674" s="139"/>
      <c r="G9674" s="139"/>
    </row>
    <row r="9675" spans="6:7">
      <c r="F9675" s="139"/>
      <c r="G9675" s="139"/>
    </row>
    <row r="9676" spans="6:7">
      <c r="F9676" s="139"/>
      <c r="G9676" s="139"/>
    </row>
    <row r="9677" spans="6:7">
      <c r="F9677" s="139"/>
      <c r="G9677" s="139"/>
    </row>
    <row r="9678" spans="6:7">
      <c r="F9678" s="139"/>
      <c r="G9678" s="139"/>
    </row>
    <row r="9679" spans="6:7">
      <c r="F9679" s="139"/>
      <c r="G9679" s="139"/>
    </row>
    <row r="9680" spans="6:7">
      <c r="F9680" s="139"/>
      <c r="G9680" s="139"/>
    </row>
    <row r="9681" spans="6:7">
      <c r="F9681" s="139"/>
      <c r="G9681" s="139"/>
    </row>
    <row r="9682" spans="6:7">
      <c r="F9682" s="139"/>
      <c r="G9682" s="139"/>
    </row>
    <row r="9683" spans="6:7">
      <c r="F9683" s="139"/>
      <c r="G9683" s="139"/>
    </row>
    <row r="9684" spans="6:7">
      <c r="F9684" s="139"/>
      <c r="G9684" s="139"/>
    </row>
    <row r="9685" spans="6:7">
      <c r="F9685" s="139"/>
      <c r="G9685" s="139"/>
    </row>
    <row r="9686" spans="6:7">
      <c r="F9686" s="139"/>
      <c r="G9686" s="139"/>
    </row>
    <row r="9687" spans="6:7">
      <c r="F9687" s="139"/>
      <c r="G9687" s="139"/>
    </row>
    <row r="9688" spans="6:7">
      <c r="F9688" s="139"/>
      <c r="G9688" s="139"/>
    </row>
    <row r="9689" spans="6:7">
      <c r="F9689" s="139"/>
      <c r="G9689" s="139"/>
    </row>
    <row r="9690" spans="6:7">
      <c r="F9690" s="139"/>
      <c r="G9690" s="139"/>
    </row>
    <row r="9691" spans="6:7">
      <c r="F9691" s="139"/>
      <c r="G9691" s="139"/>
    </row>
    <row r="9692" spans="6:7">
      <c r="F9692" s="139"/>
      <c r="G9692" s="139"/>
    </row>
    <row r="9693" spans="6:7">
      <c r="F9693" s="139"/>
      <c r="G9693" s="139"/>
    </row>
    <row r="9694" spans="6:7">
      <c r="F9694" s="139"/>
      <c r="G9694" s="139"/>
    </row>
    <row r="9695" spans="6:7">
      <c r="F9695" s="139"/>
      <c r="G9695" s="139"/>
    </row>
    <row r="9696" spans="6:7">
      <c r="F9696" s="139"/>
      <c r="G9696" s="139"/>
    </row>
    <row r="9697" spans="6:7">
      <c r="F9697" s="139"/>
      <c r="G9697" s="139"/>
    </row>
    <row r="9698" spans="6:7">
      <c r="F9698" s="139"/>
      <c r="G9698" s="139"/>
    </row>
    <row r="9699" spans="6:7">
      <c r="F9699" s="139"/>
      <c r="G9699" s="139"/>
    </row>
    <row r="9700" spans="6:7">
      <c r="F9700" s="139"/>
      <c r="G9700" s="139"/>
    </row>
    <row r="9701" spans="6:7">
      <c r="F9701" s="139"/>
      <c r="G9701" s="139"/>
    </row>
    <row r="9702" spans="6:7">
      <c r="F9702" s="139"/>
      <c r="G9702" s="139"/>
    </row>
    <row r="9703" spans="6:7">
      <c r="F9703" s="139"/>
      <c r="G9703" s="139"/>
    </row>
    <row r="9704" spans="6:7">
      <c r="F9704" s="139"/>
      <c r="G9704" s="139"/>
    </row>
    <row r="9705" spans="6:7">
      <c r="F9705" s="139"/>
      <c r="G9705" s="139"/>
    </row>
    <row r="9706" spans="6:7">
      <c r="F9706" s="139"/>
      <c r="G9706" s="139"/>
    </row>
    <row r="9707" spans="6:7">
      <c r="F9707" s="139"/>
      <c r="G9707" s="139"/>
    </row>
    <row r="9708" spans="6:7">
      <c r="F9708" s="139"/>
      <c r="G9708" s="139"/>
    </row>
    <row r="9709" spans="6:7">
      <c r="F9709" s="139"/>
      <c r="G9709" s="139"/>
    </row>
    <row r="9710" spans="6:7">
      <c r="F9710" s="139"/>
      <c r="G9710" s="139"/>
    </row>
    <row r="9711" spans="6:7">
      <c r="F9711" s="139"/>
      <c r="G9711" s="139"/>
    </row>
    <row r="9712" spans="6:7">
      <c r="F9712" s="139"/>
      <c r="G9712" s="139"/>
    </row>
    <row r="9713" spans="6:7">
      <c r="F9713" s="139"/>
      <c r="G9713" s="139"/>
    </row>
    <row r="9714" spans="6:7">
      <c r="F9714" s="139"/>
      <c r="G9714" s="139"/>
    </row>
    <row r="9715" spans="6:7">
      <c r="F9715" s="139"/>
      <c r="G9715" s="139"/>
    </row>
    <row r="9716" spans="6:7">
      <c r="F9716" s="139"/>
      <c r="G9716" s="139"/>
    </row>
    <row r="9717" spans="6:7">
      <c r="F9717" s="139"/>
      <c r="G9717" s="139"/>
    </row>
    <row r="9718" spans="6:7">
      <c r="F9718" s="139"/>
      <c r="G9718" s="139"/>
    </row>
    <row r="9719" spans="6:7">
      <c r="F9719" s="139"/>
      <c r="G9719" s="139"/>
    </row>
    <row r="9720" spans="6:7">
      <c r="F9720" s="139"/>
      <c r="G9720" s="139"/>
    </row>
    <row r="9721" spans="6:7">
      <c r="F9721" s="139"/>
      <c r="G9721" s="139"/>
    </row>
    <row r="9722" spans="6:7">
      <c r="F9722" s="139"/>
      <c r="G9722" s="139"/>
    </row>
    <row r="9723" spans="6:7">
      <c r="F9723" s="139"/>
      <c r="G9723" s="139"/>
    </row>
    <row r="9724" spans="6:7">
      <c r="F9724" s="139"/>
      <c r="G9724" s="139"/>
    </row>
    <row r="9725" spans="6:7">
      <c r="F9725" s="139"/>
      <c r="G9725" s="139"/>
    </row>
    <row r="9726" spans="6:7">
      <c r="F9726" s="139"/>
      <c r="G9726" s="139"/>
    </row>
    <row r="9727" spans="6:7">
      <c r="F9727" s="139"/>
      <c r="G9727" s="139"/>
    </row>
    <row r="9728" spans="6:7">
      <c r="F9728" s="139"/>
      <c r="G9728" s="139"/>
    </row>
    <row r="9729" spans="6:7">
      <c r="F9729" s="139"/>
      <c r="G9729" s="139"/>
    </row>
    <row r="9730" spans="6:7">
      <c r="F9730" s="139"/>
      <c r="G9730" s="139"/>
    </row>
    <row r="9731" spans="6:7">
      <c r="F9731" s="139"/>
      <c r="G9731" s="139"/>
    </row>
    <row r="9732" spans="6:7">
      <c r="F9732" s="139"/>
      <c r="G9732" s="139"/>
    </row>
    <row r="9733" spans="6:7">
      <c r="F9733" s="139"/>
      <c r="G9733" s="139"/>
    </row>
    <row r="9734" spans="6:7">
      <c r="F9734" s="139"/>
      <c r="G9734" s="139"/>
    </row>
    <row r="9735" spans="6:7">
      <c r="F9735" s="139"/>
      <c r="G9735" s="139"/>
    </row>
    <row r="9736" spans="6:7">
      <c r="F9736" s="139"/>
      <c r="G9736" s="139"/>
    </row>
    <row r="9737" spans="6:7">
      <c r="F9737" s="139"/>
      <c r="G9737" s="139"/>
    </row>
    <row r="9738" spans="6:7">
      <c r="F9738" s="139"/>
      <c r="G9738" s="139"/>
    </row>
    <row r="9739" spans="6:7">
      <c r="F9739" s="139"/>
      <c r="G9739" s="139"/>
    </row>
    <row r="9740" spans="6:7">
      <c r="F9740" s="139"/>
      <c r="G9740" s="139"/>
    </row>
    <row r="9741" spans="6:7">
      <c r="F9741" s="139"/>
      <c r="G9741" s="139"/>
    </row>
    <row r="9742" spans="6:7">
      <c r="F9742" s="139"/>
      <c r="G9742" s="139"/>
    </row>
    <row r="9743" spans="6:7">
      <c r="F9743" s="139"/>
      <c r="G9743" s="139"/>
    </row>
    <row r="9744" spans="6:7">
      <c r="F9744" s="139"/>
      <c r="G9744" s="139"/>
    </row>
    <row r="9745" spans="6:7">
      <c r="F9745" s="139"/>
      <c r="G9745" s="139"/>
    </row>
    <row r="9746" spans="6:7">
      <c r="F9746" s="139"/>
      <c r="G9746" s="139"/>
    </row>
    <row r="9747" spans="6:7">
      <c r="F9747" s="139"/>
      <c r="G9747" s="139"/>
    </row>
    <row r="9748" spans="6:7">
      <c r="F9748" s="139"/>
      <c r="G9748" s="139"/>
    </row>
    <row r="9749" spans="6:7">
      <c r="F9749" s="139"/>
      <c r="G9749" s="139"/>
    </row>
    <row r="9750" spans="6:7">
      <c r="F9750" s="139"/>
      <c r="G9750" s="139"/>
    </row>
    <row r="9751" spans="6:7">
      <c r="F9751" s="139"/>
      <c r="G9751" s="139"/>
    </row>
    <row r="9752" spans="6:7">
      <c r="F9752" s="139"/>
      <c r="G9752" s="139"/>
    </row>
    <row r="9753" spans="6:7">
      <c r="F9753" s="139"/>
      <c r="G9753" s="139"/>
    </row>
    <row r="9754" spans="6:7">
      <c r="F9754" s="139"/>
      <c r="G9754" s="139"/>
    </row>
    <row r="9755" spans="6:7">
      <c r="F9755" s="139"/>
      <c r="G9755" s="139"/>
    </row>
    <row r="9756" spans="6:7">
      <c r="F9756" s="139"/>
      <c r="G9756" s="139"/>
    </row>
    <row r="9757" spans="6:7">
      <c r="F9757" s="139"/>
      <c r="G9757" s="139"/>
    </row>
    <row r="9758" spans="6:7">
      <c r="F9758" s="139"/>
      <c r="G9758" s="139"/>
    </row>
    <row r="9759" spans="6:7">
      <c r="F9759" s="139"/>
      <c r="G9759" s="139"/>
    </row>
    <row r="9760" spans="6:7">
      <c r="F9760" s="139"/>
      <c r="G9760" s="139"/>
    </row>
    <row r="9761" spans="6:7">
      <c r="F9761" s="139"/>
      <c r="G9761" s="139"/>
    </row>
    <row r="9762" spans="6:7">
      <c r="F9762" s="139"/>
      <c r="G9762" s="139"/>
    </row>
    <row r="9763" spans="6:7">
      <c r="F9763" s="139"/>
      <c r="G9763" s="139"/>
    </row>
    <row r="9764" spans="6:7">
      <c r="F9764" s="139"/>
      <c r="G9764" s="139"/>
    </row>
    <row r="9765" spans="6:7">
      <c r="F9765" s="139"/>
      <c r="G9765" s="139"/>
    </row>
    <row r="9766" spans="6:7">
      <c r="F9766" s="139"/>
      <c r="G9766" s="139"/>
    </row>
    <row r="9767" spans="6:7">
      <c r="F9767" s="139"/>
      <c r="G9767" s="139"/>
    </row>
    <row r="9768" spans="6:7">
      <c r="F9768" s="139"/>
      <c r="G9768" s="139"/>
    </row>
    <row r="9769" spans="6:7">
      <c r="F9769" s="139"/>
      <c r="G9769" s="139"/>
    </row>
    <row r="9770" spans="6:7">
      <c r="F9770" s="139"/>
      <c r="G9770" s="139"/>
    </row>
    <row r="9771" spans="6:7">
      <c r="F9771" s="139"/>
      <c r="G9771" s="139"/>
    </row>
    <row r="9772" spans="6:7">
      <c r="F9772" s="139"/>
      <c r="G9772" s="139"/>
    </row>
    <row r="9773" spans="6:7">
      <c r="F9773" s="139"/>
      <c r="G9773" s="139"/>
    </row>
    <row r="9774" spans="6:7">
      <c r="F9774" s="139"/>
      <c r="G9774" s="139"/>
    </row>
    <row r="9775" spans="6:7">
      <c r="F9775" s="139"/>
      <c r="G9775" s="139"/>
    </row>
    <row r="9776" spans="6:7">
      <c r="F9776" s="139"/>
      <c r="G9776" s="139"/>
    </row>
    <row r="9777" spans="6:7">
      <c r="F9777" s="139"/>
      <c r="G9777" s="139"/>
    </row>
    <row r="9778" spans="6:7">
      <c r="F9778" s="139"/>
      <c r="G9778" s="139"/>
    </row>
    <row r="9779" spans="6:7">
      <c r="F9779" s="139"/>
      <c r="G9779" s="139"/>
    </row>
    <row r="9780" spans="6:7">
      <c r="F9780" s="139"/>
      <c r="G9780" s="139"/>
    </row>
    <row r="9781" spans="6:7">
      <c r="F9781" s="139"/>
      <c r="G9781" s="139"/>
    </row>
    <row r="9782" spans="6:7">
      <c r="F9782" s="139"/>
      <c r="G9782" s="139"/>
    </row>
    <row r="9783" spans="6:7">
      <c r="F9783" s="139"/>
      <c r="G9783" s="139"/>
    </row>
    <row r="9784" spans="6:7">
      <c r="F9784" s="139"/>
      <c r="G9784" s="139"/>
    </row>
    <row r="9785" spans="6:7">
      <c r="F9785" s="139"/>
      <c r="G9785" s="139"/>
    </row>
    <row r="9786" spans="6:7">
      <c r="F9786" s="139"/>
      <c r="G9786" s="139"/>
    </row>
    <row r="9787" spans="6:7">
      <c r="F9787" s="139"/>
      <c r="G9787" s="139"/>
    </row>
    <row r="9788" spans="6:7">
      <c r="F9788" s="139"/>
      <c r="G9788" s="139"/>
    </row>
    <row r="9789" spans="6:7">
      <c r="F9789" s="139"/>
      <c r="G9789" s="139"/>
    </row>
    <row r="9790" spans="6:7">
      <c r="F9790" s="139"/>
      <c r="G9790" s="139"/>
    </row>
    <row r="9791" spans="6:7">
      <c r="F9791" s="139"/>
      <c r="G9791" s="139"/>
    </row>
    <row r="9792" spans="6:7">
      <c r="F9792" s="139"/>
      <c r="G9792" s="139"/>
    </row>
    <row r="9793" spans="6:7">
      <c r="F9793" s="139"/>
      <c r="G9793" s="139"/>
    </row>
    <row r="9794" spans="6:7">
      <c r="F9794" s="139"/>
      <c r="G9794" s="139"/>
    </row>
    <row r="9795" spans="6:7">
      <c r="F9795" s="139"/>
      <c r="G9795" s="139"/>
    </row>
    <row r="9796" spans="6:7">
      <c r="F9796" s="139"/>
      <c r="G9796" s="139"/>
    </row>
    <row r="9797" spans="6:7">
      <c r="F9797" s="139"/>
      <c r="G9797" s="139"/>
    </row>
    <row r="9798" spans="6:7">
      <c r="F9798" s="139"/>
      <c r="G9798" s="139"/>
    </row>
    <row r="9799" spans="6:7">
      <c r="F9799" s="139"/>
      <c r="G9799" s="139"/>
    </row>
    <row r="9800" spans="6:7">
      <c r="F9800" s="139"/>
      <c r="G9800" s="139"/>
    </row>
    <row r="9801" spans="6:7">
      <c r="F9801" s="139"/>
      <c r="G9801" s="139"/>
    </row>
    <row r="9802" spans="6:7">
      <c r="F9802" s="139"/>
      <c r="G9802" s="139"/>
    </row>
    <row r="9803" spans="6:7">
      <c r="F9803" s="139"/>
      <c r="G9803" s="139"/>
    </row>
    <row r="9804" spans="6:7">
      <c r="F9804" s="139"/>
      <c r="G9804" s="139"/>
    </row>
    <row r="9805" spans="6:7">
      <c r="F9805" s="139"/>
      <c r="G9805" s="139"/>
    </row>
    <row r="9806" spans="6:7">
      <c r="F9806" s="139"/>
      <c r="G9806" s="139"/>
    </row>
    <row r="9807" spans="6:7">
      <c r="F9807" s="139"/>
      <c r="G9807" s="139"/>
    </row>
    <row r="9808" spans="6:7">
      <c r="F9808" s="139"/>
      <c r="G9808" s="139"/>
    </row>
    <row r="9809" spans="6:7">
      <c r="F9809" s="139"/>
      <c r="G9809" s="139"/>
    </row>
    <row r="9810" spans="6:7">
      <c r="F9810" s="139"/>
      <c r="G9810" s="139"/>
    </row>
    <row r="9811" spans="6:7">
      <c r="F9811" s="139"/>
      <c r="G9811" s="139"/>
    </row>
    <row r="9812" spans="6:7">
      <c r="F9812" s="139"/>
      <c r="G9812" s="139"/>
    </row>
    <row r="9813" spans="6:7">
      <c r="F9813" s="139"/>
      <c r="G9813" s="139"/>
    </row>
    <row r="9814" spans="6:7">
      <c r="F9814" s="139"/>
      <c r="G9814" s="139"/>
    </row>
    <row r="9815" spans="6:7">
      <c r="F9815" s="139"/>
      <c r="G9815" s="139"/>
    </row>
    <row r="9816" spans="6:7">
      <c r="F9816" s="139"/>
      <c r="G9816" s="139"/>
    </row>
    <row r="9817" spans="6:7">
      <c r="F9817" s="139"/>
      <c r="G9817" s="139"/>
    </row>
    <row r="9818" spans="6:7">
      <c r="F9818" s="139"/>
      <c r="G9818" s="139"/>
    </row>
    <row r="9819" spans="6:7">
      <c r="F9819" s="139"/>
      <c r="G9819" s="139"/>
    </row>
    <row r="9820" spans="6:7">
      <c r="F9820" s="139"/>
      <c r="G9820" s="139"/>
    </row>
    <row r="9821" spans="6:7">
      <c r="F9821" s="139"/>
      <c r="G9821" s="139"/>
    </row>
    <row r="9822" spans="6:7">
      <c r="F9822" s="139"/>
      <c r="G9822" s="139"/>
    </row>
    <row r="9823" spans="6:7">
      <c r="F9823" s="139"/>
      <c r="G9823" s="139"/>
    </row>
    <row r="9824" spans="6:7">
      <c r="F9824" s="139"/>
      <c r="G9824" s="139"/>
    </row>
    <row r="9825" spans="6:7">
      <c r="F9825" s="139"/>
      <c r="G9825" s="139"/>
    </row>
    <row r="9826" spans="6:7">
      <c r="F9826" s="139"/>
      <c r="G9826" s="139"/>
    </row>
    <row r="9827" spans="6:7">
      <c r="F9827" s="139"/>
      <c r="G9827" s="139"/>
    </row>
    <row r="9828" spans="6:7">
      <c r="F9828" s="139"/>
      <c r="G9828" s="139"/>
    </row>
    <row r="9829" spans="6:7">
      <c r="F9829" s="139"/>
      <c r="G9829" s="139"/>
    </row>
    <row r="9830" spans="6:7">
      <c r="F9830" s="139"/>
      <c r="G9830" s="139"/>
    </row>
    <row r="9831" spans="6:7">
      <c r="F9831" s="139"/>
      <c r="G9831" s="139"/>
    </row>
    <row r="9832" spans="6:7">
      <c r="F9832" s="139"/>
      <c r="G9832" s="139"/>
    </row>
    <row r="9833" spans="6:7">
      <c r="F9833" s="139"/>
      <c r="G9833" s="139"/>
    </row>
    <row r="9834" spans="6:7">
      <c r="F9834" s="139"/>
      <c r="G9834" s="139"/>
    </row>
    <row r="9835" spans="6:7">
      <c r="F9835" s="139"/>
      <c r="G9835" s="139"/>
    </row>
    <row r="9836" spans="6:7">
      <c r="F9836" s="139"/>
      <c r="G9836" s="139"/>
    </row>
    <row r="9837" spans="6:7">
      <c r="F9837" s="139"/>
      <c r="G9837" s="139"/>
    </row>
    <row r="9838" spans="6:7">
      <c r="F9838" s="139"/>
      <c r="G9838" s="139"/>
    </row>
    <row r="9839" spans="6:7">
      <c r="F9839" s="139"/>
      <c r="G9839" s="139"/>
    </row>
    <row r="9840" spans="6:7">
      <c r="F9840" s="139"/>
      <c r="G9840" s="139"/>
    </row>
    <row r="9841" spans="6:7">
      <c r="F9841" s="139"/>
      <c r="G9841" s="139"/>
    </row>
    <row r="9842" spans="6:7">
      <c r="F9842" s="139"/>
      <c r="G9842" s="139"/>
    </row>
    <row r="9843" spans="6:7">
      <c r="F9843" s="139"/>
      <c r="G9843" s="139"/>
    </row>
    <row r="9844" spans="6:7">
      <c r="F9844" s="139"/>
      <c r="G9844" s="139"/>
    </row>
    <row r="9845" spans="6:7">
      <c r="F9845" s="139"/>
      <c r="G9845" s="139"/>
    </row>
    <row r="9846" spans="6:7">
      <c r="F9846" s="139"/>
      <c r="G9846" s="139"/>
    </row>
    <row r="9847" spans="6:7">
      <c r="F9847" s="139"/>
      <c r="G9847" s="139"/>
    </row>
    <row r="9848" spans="6:7">
      <c r="F9848" s="139"/>
      <c r="G9848" s="139"/>
    </row>
    <row r="9849" spans="6:7">
      <c r="F9849" s="139"/>
      <c r="G9849" s="139"/>
    </row>
    <row r="9850" spans="6:7">
      <c r="F9850" s="139"/>
      <c r="G9850" s="139"/>
    </row>
    <row r="9851" spans="6:7">
      <c r="F9851" s="139"/>
      <c r="G9851" s="139"/>
    </row>
    <row r="9852" spans="6:7">
      <c r="F9852" s="139"/>
      <c r="G9852" s="139"/>
    </row>
    <row r="9853" spans="6:7">
      <c r="F9853" s="139"/>
      <c r="G9853" s="139"/>
    </row>
    <row r="9854" spans="6:7">
      <c r="F9854" s="139"/>
      <c r="G9854" s="139"/>
    </row>
    <row r="9855" spans="6:7">
      <c r="F9855" s="139"/>
      <c r="G9855" s="139"/>
    </row>
    <row r="9856" spans="6:7">
      <c r="F9856" s="139"/>
      <c r="G9856" s="139"/>
    </row>
    <row r="9857" spans="6:7">
      <c r="F9857" s="139"/>
      <c r="G9857" s="139"/>
    </row>
    <row r="9858" spans="6:7">
      <c r="F9858" s="139"/>
      <c r="G9858" s="139"/>
    </row>
    <row r="9859" spans="6:7">
      <c r="F9859" s="139"/>
      <c r="G9859" s="139"/>
    </row>
    <row r="9860" spans="6:7">
      <c r="F9860" s="139"/>
      <c r="G9860" s="139"/>
    </row>
    <row r="9861" spans="6:7">
      <c r="F9861" s="139"/>
      <c r="G9861" s="139"/>
    </row>
    <row r="9862" spans="6:7">
      <c r="F9862" s="139"/>
      <c r="G9862" s="139"/>
    </row>
    <row r="9863" spans="6:7">
      <c r="F9863" s="139"/>
      <c r="G9863" s="139"/>
    </row>
    <row r="9864" spans="6:7">
      <c r="F9864" s="139"/>
      <c r="G9864" s="139"/>
    </row>
    <row r="9865" spans="6:7">
      <c r="F9865" s="139"/>
      <c r="G9865" s="139"/>
    </row>
    <row r="9866" spans="6:7">
      <c r="F9866" s="139"/>
      <c r="G9866" s="139"/>
    </row>
    <row r="9867" spans="6:7">
      <c r="F9867" s="139"/>
      <c r="G9867" s="139"/>
    </row>
    <row r="9868" spans="6:7">
      <c r="F9868" s="139"/>
      <c r="G9868" s="139"/>
    </row>
    <row r="9869" spans="6:7">
      <c r="F9869" s="139"/>
      <c r="G9869" s="139"/>
    </row>
    <row r="9870" spans="6:7">
      <c r="F9870" s="139"/>
      <c r="G9870" s="139"/>
    </row>
    <row r="9871" spans="6:7">
      <c r="F9871" s="139"/>
      <c r="G9871" s="139"/>
    </row>
    <row r="9872" spans="6:7">
      <c r="F9872" s="139"/>
      <c r="G9872" s="139"/>
    </row>
    <row r="9873" spans="6:7">
      <c r="F9873" s="139"/>
      <c r="G9873" s="139"/>
    </row>
    <row r="9874" spans="6:7">
      <c r="F9874" s="139"/>
      <c r="G9874" s="139"/>
    </row>
    <row r="9875" spans="6:7">
      <c r="F9875" s="139"/>
      <c r="G9875" s="139"/>
    </row>
    <row r="9876" spans="6:7">
      <c r="F9876" s="139"/>
      <c r="G9876" s="139"/>
    </row>
    <row r="9877" spans="6:7">
      <c r="F9877" s="139"/>
      <c r="G9877" s="139"/>
    </row>
    <row r="9878" spans="6:7">
      <c r="F9878" s="139"/>
      <c r="G9878" s="139"/>
    </row>
    <row r="9879" spans="6:7">
      <c r="F9879" s="139"/>
      <c r="G9879" s="139"/>
    </row>
    <row r="9880" spans="6:7">
      <c r="F9880" s="139"/>
      <c r="G9880" s="139"/>
    </row>
    <row r="9881" spans="6:7">
      <c r="F9881" s="139"/>
      <c r="G9881" s="139"/>
    </row>
    <row r="9882" spans="6:7">
      <c r="F9882" s="139"/>
      <c r="G9882" s="139"/>
    </row>
    <row r="9883" spans="6:7">
      <c r="F9883" s="139"/>
      <c r="G9883" s="139"/>
    </row>
    <row r="9884" spans="6:7">
      <c r="F9884" s="139"/>
      <c r="G9884" s="139"/>
    </row>
    <row r="9885" spans="6:7">
      <c r="F9885" s="139"/>
      <c r="G9885" s="139"/>
    </row>
    <row r="9886" spans="6:7">
      <c r="F9886" s="139"/>
      <c r="G9886" s="139"/>
    </row>
    <row r="9887" spans="6:7">
      <c r="F9887" s="139"/>
      <c r="G9887" s="139"/>
    </row>
    <row r="9888" spans="6:7">
      <c r="F9888" s="139"/>
      <c r="G9888" s="139"/>
    </row>
    <row r="9889" spans="6:7">
      <c r="F9889" s="139"/>
      <c r="G9889" s="139"/>
    </row>
    <row r="9890" spans="6:7">
      <c r="F9890" s="139"/>
      <c r="G9890" s="139"/>
    </row>
    <row r="9891" spans="6:7">
      <c r="F9891" s="139"/>
      <c r="G9891" s="139"/>
    </row>
    <row r="9892" spans="6:7">
      <c r="F9892" s="139"/>
      <c r="G9892" s="139"/>
    </row>
    <row r="9893" spans="6:7">
      <c r="F9893" s="139"/>
      <c r="G9893" s="139"/>
    </row>
    <row r="9894" spans="6:7">
      <c r="F9894" s="139"/>
      <c r="G9894" s="139"/>
    </row>
    <row r="9895" spans="6:7">
      <c r="F9895" s="139"/>
      <c r="G9895" s="139"/>
    </row>
    <row r="9896" spans="6:7">
      <c r="F9896" s="139"/>
      <c r="G9896" s="139"/>
    </row>
    <row r="9897" spans="6:7">
      <c r="F9897" s="139"/>
      <c r="G9897" s="139"/>
    </row>
    <row r="9898" spans="6:7">
      <c r="F9898" s="139"/>
      <c r="G9898" s="139"/>
    </row>
    <row r="9899" spans="6:7">
      <c r="F9899" s="139"/>
      <c r="G9899" s="139"/>
    </row>
    <row r="9900" spans="6:7">
      <c r="F9900" s="139"/>
      <c r="G9900" s="139"/>
    </row>
    <row r="9901" spans="6:7">
      <c r="F9901" s="139"/>
      <c r="G9901" s="139"/>
    </row>
    <row r="9902" spans="6:7">
      <c r="F9902" s="139"/>
      <c r="G9902" s="139"/>
    </row>
    <row r="9903" spans="6:7">
      <c r="F9903" s="139"/>
      <c r="G9903" s="139"/>
    </row>
    <row r="9904" spans="6:7">
      <c r="F9904" s="139"/>
      <c r="G9904" s="139"/>
    </row>
    <row r="9905" spans="6:7">
      <c r="F9905" s="139"/>
      <c r="G9905" s="139"/>
    </row>
    <row r="9906" spans="6:7">
      <c r="F9906" s="139"/>
      <c r="G9906" s="139"/>
    </row>
    <row r="9907" spans="6:7">
      <c r="F9907" s="139"/>
      <c r="G9907" s="139"/>
    </row>
    <row r="9908" spans="6:7">
      <c r="F9908" s="139"/>
      <c r="G9908" s="139"/>
    </row>
    <row r="9909" spans="6:7">
      <c r="F9909" s="139"/>
      <c r="G9909" s="139"/>
    </row>
    <row r="9910" spans="6:7">
      <c r="F9910" s="139"/>
      <c r="G9910" s="139"/>
    </row>
    <row r="9911" spans="6:7">
      <c r="F9911" s="139"/>
      <c r="G9911" s="139"/>
    </row>
    <row r="9912" spans="6:7">
      <c r="F9912" s="139"/>
      <c r="G9912" s="139"/>
    </row>
    <row r="9913" spans="6:7">
      <c r="F9913" s="139"/>
      <c r="G9913" s="139"/>
    </row>
    <row r="9914" spans="6:7">
      <c r="F9914" s="139"/>
      <c r="G9914" s="139"/>
    </row>
    <row r="9915" spans="6:7">
      <c r="F9915" s="139"/>
      <c r="G9915" s="139"/>
    </row>
    <row r="9916" spans="6:7">
      <c r="F9916" s="139"/>
      <c r="G9916" s="139"/>
    </row>
    <row r="9917" spans="6:7">
      <c r="F9917" s="139"/>
      <c r="G9917" s="139"/>
    </row>
    <row r="9918" spans="6:7">
      <c r="F9918" s="139"/>
      <c r="G9918" s="139"/>
    </row>
    <row r="9919" spans="6:7">
      <c r="F9919" s="139"/>
      <c r="G9919" s="139"/>
    </row>
    <row r="9920" spans="6:7">
      <c r="F9920" s="139"/>
      <c r="G9920" s="139"/>
    </row>
    <row r="9921" spans="6:7">
      <c r="F9921" s="139"/>
      <c r="G9921" s="139"/>
    </row>
    <row r="9922" spans="6:7">
      <c r="F9922" s="139"/>
      <c r="G9922" s="139"/>
    </row>
    <row r="9923" spans="6:7">
      <c r="F9923" s="139"/>
      <c r="G9923" s="139"/>
    </row>
    <row r="9924" spans="6:7">
      <c r="F9924" s="139"/>
      <c r="G9924" s="139"/>
    </row>
    <row r="9925" spans="6:7">
      <c r="F9925" s="139"/>
      <c r="G9925" s="139"/>
    </row>
    <row r="9926" spans="6:7">
      <c r="F9926" s="139"/>
      <c r="G9926" s="139"/>
    </row>
    <row r="9927" spans="6:7">
      <c r="F9927" s="139"/>
      <c r="G9927" s="139"/>
    </row>
    <row r="9928" spans="6:7">
      <c r="F9928" s="139"/>
      <c r="G9928" s="139"/>
    </row>
    <row r="9929" spans="6:7">
      <c r="F9929" s="139"/>
      <c r="G9929" s="139"/>
    </row>
    <row r="9930" spans="6:7">
      <c r="F9930" s="139"/>
      <c r="G9930" s="139"/>
    </row>
    <row r="9931" spans="6:7">
      <c r="F9931" s="139"/>
      <c r="G9931" s="139"/>
    </row>
    <row r="9932" spans="6:7">
      <c r="F9932" s="139"/>
      <c r="G9932" s="139"/>
    </row>
    <row r="9933" spans="6:7">
      <c r="F9933" s="139"/>
      <c r="G9933" s="139"/>
    </row>
    <row r="9934" spans="6:7">
      <c r="F9934" s="139"/>
      <c r="G9934" s="139"/>
    </row>
    <row r="9935" spans="6:7">
      <c r="F9935" s="139"/>
      <c r="G9935" s="139"/>
    </row>
    <row r="9936" spans="6:7">
      <c r="F9936" s="139"/>
      <c r="G9936" s="139"/>
    </row>
    <row r="9937" spans="6:7">
      <c r="F9937" s="139"/>
      <c r="G9937" s="139"/>
    </row>
    <row r="9938" spans="6:7">
      <c r="F9938" s="139"/>
      <c r="G9938" s="139"/>
    </row>
    <row r="9939" spans="6:7">
      <c r="F9939" s="139"/>
      <c r="G9939" s="139"/>
    </row>
    <row r="9940" spans="6:7">
      <c r="F9940" s="139"/>
      <c r="G9940" s="139"/>
    </row>
    <row r="9941" spans="6:7">
      <c r="F9941" s="139"/>
      <c r="G9941" s="139"/>
    </row>
    <row r="9942" spans="6:7">
      <c r="F9942" s="139"/>
      <c r="G9942" s="139"/>
    </row>
    <row r="9943" spans="6:7">
      <c r="F9943" s="139"/>
      <c r="G9943" s="139"/>
    </row>
    <row r="9944" spans="6:7">
      <c r="F9944" s="139"/>
      <c r="G9944" s="139"/>
    </row>
    <row r="9945" spans="6:7">
      <c r="F9945" s="139"/>
      <c r="G9945" s="139"/>
    </row>
    <row r="9946" spans="6:7">
      <c r="F9946" s="139"/>
      <c r="G9946" s="139"/>
    </row>
    <row r="9947" spans="6:7">
      <c r="F9947" s="139"/>
      <c r="G9947" s="139"/>
    </row>
    <row r="9948" spans="6:7">
      <c r="F9948" s="139"/>
      <c r="G9948" s="139"/>
    </row>
    <row r="9949" spans="6:7">
      <c r="F9949" s="139"/>
      <c r="G9949" s="139"/>
    </row>
    <row r="9950" spans="6:7">
      <c r="F9950" s="139"/>
      <c r="G9950" s="139"/>
    </row>
    <row r="9951" spans="6:7">
      <c r="F9951" s="139"/>
      <c r="G9951" s="139"/>
    </row>
    <row r="9952" spans="6:7">
      <c r="F9952" s="139"/>
      <c r="G9952" s="139"/>
    </row>
    <row r="9953" spans="6:7">
      <c r="F9953" s="139"/>
      <c r="G9953" s="139"/>
    </row>
    <row r="9954" spans="6:7">
      <c r="F9954" s="139"/>
      <c r="G9954" s="139"/>
    </row>
    <row r="9955" spans="6:7">
      <c r="F9955" s="139"/>
      <c r="G9955" s="139"/>
    </row>
    <row r="9956" spans="6:7">
      <c r="F9956" s="139"/>
      <c r="G9956" s="139"/>
    </row>
    <row r="9957" spans="6:7">
      <c r="F9957" s="139"/>
      <c r="G9957" s="139"/>
    </row>
    <row r="9958" spans="6:7">
      <c r="F9958" s="139"/>
      <c r="G9958" s="139"/>
    </row>
    <row r="9959" spans="6:7">
      <c r="F9959" s="139"/>
      <c r="G9959" s="139"/>
    </row>
    <row r="9960" spans="6:7">
      <c r="F9960" s="139"/>
      <c r="G9960" s="139"/>
    </row>
    <row r="9961" spans="6:7">
      <c r="F9961" s="139"/>
      <c r="G9961" s="139"/>
    </row>
    <row r="9962" spans="6:7">
      <c r="F9962" s="139"/>
      <c r="G9962" s="139"/>
    </row>
    <row r="9963" spans="6:7">
      <c r="F9963" s="139"/>
      <c r="G9963" s="139"/>
    </row>
    <row r="9964" spans="6:7">
      <c r="F9964" s="139"/>
      <c r="G9964" s="139"/>
    </row>
    <row r="9965" spans="6:7">
      <c r="F9965" s="139"/>
      <c r="G9965" s="139"/>
    </row>
    <row r="9966" spans="6:7">
      <c r="F9966" s="139"/>
      <c r="G9966" s="139"/>
    </row>
    <row r="9967" spans="6:7">
      <c r="F9967" s="139"/>
      <c r="G9967" s="139"/>
    </row>
    <row r="9968" spans="6:7">
      <c r="F9968" s="139"/>
      <c r="G9968" s="139"/>
    </row>
    <row r="9969" spans="6:7">
      <c r="F9969" s="139"/>
      <c r="G9969" s="139"/>
    </row>
    <row r="9970" spans="6:7">
      <c r="F9970" s="139"/>
      <c r="G9970" s="139"/>
    </row>
    <row r="9971" spans="6:7">
      <c r="F9971" s="139"/>
      <c r="G9971" s="139"/>
    </row>
    <row r="9972" spans="6:7">
      <c r="F9972" s="139"/>
      <c r="G9972" s="139"/>
    </row>
    <row r="9973" spans="6:7">
      <c r="F9973" s="139"/>
      <c r="G9973" s="139"/>
    </row>
    <row r="9974" spans="6:7">
      <c r="F9974" s="139"/>
      <c r="G9974" s="139"/>
    </row>
    <row r="9975" spans="6:7">
      <c r="F9975" s="139"/>
      <c r="G9975" s="139"/>
    </row>
    <row r="9976" spans="6:7">
      <c r="F9976" s="139"/>
      <c r="G9976" s="139"/>
    </row>
    <row r="9977" spans="6:7">
      <c r="F9977" s="139"/>
      <c r="G9977" s="139"/>
    </row>
    <row r="9978" spans="6:7">
      <c r="F9978" s="139"/>
      <c r="G9978" s="139"/>
    </row>
    <row r="9979" spans="6:7">
      <c r="F9979" s="139"/>
      <c r="G9979" s="139"/>
    </row>
    <row r="9980" spans="6:7">
      <c r="F9980" s="139"/>
      <c r="G9980" s="139"/>
    </row>
    <row r="9981" spans="6:7">
      <c r="F9981" s="139"/>
      <c r="G9981" s="139"/>
    </row>
    <row r="9982" spans="6:7">
      <c r="F9982" s="139"/>
      <c r="G9982" s="139"/>
    </row>
    <row r="9983" spans="6:7">
      <c r="F9983" s="139"/>
      <c r="G9983" s="139"/>
    </row>
    <row r="9984" spans="6:7">
      <c r="F9984" s="139"/>
      <c r="G9984" s="139"/>
    </row>
    <row r="9985" spans="6:7">
      <c r="F9985" s="139"/>
      <c r="G9985" s="139"/>
    </row>
    <row r="9986" spans="6:7">
      <c r="F9986" s="139"/>
      <c r="G9986" s="139"/>
    </row>
    <row r="9987" spans="6:7">
      <c r="F9987" s="139"/>
      <c r="G9987" s="139"/>
    </row>
    <row r="9988" spans="6:7">
      <c r="F9988" s="139"/>
      <c r="G9988" s="139"/>
    </row>
    <row r="9989" spans="6:7">
      <c r="F9989" s="139"/>
      <c r="G9989" s="139"/>
    </row>
    <row r="9990" spans="6:7">
      <c r="F9990" s="139"/>
      <c r="G9990" s="139"/>
    </row>
    <row r="9991" spans="6:7">
      <c r="F9991" s="139"/>
      <c r="G9991" s="139"/>
    </row>
    <row r="9992" spans="6:7">
      <c r="F9992" s="139"/>
      <c r="G9992" s="139"/>
    </row>
    <row r="9993" spans="6:7">
      <c r="F9993" s="139"/>
      <c r="G9993" s="139"/>
    </row>
    <row r="9994" spans="6:7">
      <c r="F9994" s="139"/>
      <c r="G9994" s="139"/>
    </row>
    <row r="9995" spans="6:7">
      <c r="F9995" s="139"/>
      <c r="G9995" s="139"/>
    </row>
    <row r="9996" spans="6:7">
      <c r="F9996" s="139"/>
      <c r="G9996" s="139"/>
    </row>
    <row r="9997" spans="6:7">
      <c r="F9997" s="139"/>
      <c r="G9997" s="139"/>
    </row>
    <row r="9998" spans="6:7">
      <c r="F9998" s="139"/>
      <c r="G9998" s="139"/>
    </row>
    <row r="9999" spans="6:7">
      <c r="F9999" s="139"/>
      <c r="G9999" s="139"/>
    </row>
    <row r="10000" spans="6:7">
      <c r="F10000" s="139"/>
      <c r="G10000" s="139"/>
    </row>
    <row r="10001" spans="6:7">
      <c r="F10001" s="139"/>
      <c r="G10001" s="139"/>
    </row>
    <row r="10002" spans="6:7">
      <c r="F10002" s="139"/>
      <c r="G10002" s="139"/>
    </row>
    <row r="10003" spans="6:7">
      <c r="F10003" s="139"/>
      <c r="G10003" s="139"/>
    </row>
    <row r="10004" spans="6:7">
      <c r="F10004" s="139"/>
      <c r="G10004" s="139"/>
    </row>
    <row r="10005" spans="6:7">
      <c r="F10005" s="139"/>
      <c r="G10005" s="139"/>
    </row>
    <row r="10006" spans="6:7">
      <c r="F10006" s="139"/>
      <c r="G10006" s="139"/>
    </row>
    <row r="10007" spans="6:7">
      <c r="F10007" s="139"/>
      <c r="G10007" s="139"/>
    </row>
    <row r="10008" spans="6:7">
      <c r="F10008" s="139"/>
      <c r="G10008" s="139"/>
    </row>
    <row r="10009" spans="6:7">
      <c r="F10009" s="139"/>
      <c r="G10009" s="139"/>
    </row>
    <row r="10010" spans="6:7">
      <c r="F10010" s="139"/>
      <c r="G10010" s="139"/>
    </row>
    <row r="10011" spans="6:7">
      <c r="F10011" s="139"/>
      <c r="G10011" s="139"/>
    </row>
    <row r="10012" spans="6:7">
      <c r="F10012" s="139"/>
      <c r="G10012" s="139"/>
    </row>
    <row r="10013" spans="6:7">
      <c r="F10013" s="139"/>
      <c r="G10013" s="139"/>
    </row>
    <row r="10014" spans="6:7">
      <c r="F10014" s="139"/>
      <c r="G10014" s="139"/>
    </row>
    <row r="10015" spans="6:7">
      <c r="F10015" s="139"/>
      <c r="G10015" s="139"/>
    </row>
    <row r="10016" spans="6:7">
      <c r="F10016" s="139"/>
      <c r="G10016" s="139"/>
    </row>
    <row r="10017" spans="6:7">
      <c r="F10017" s="139"/>
      <c r="G10017" s="139"/>
    </row>
    <row r="10018" spans="6:7">
      <c r="F10018" s="139"/>
      <c r="G10018" s="139"/>
    </row>
    <row r="10019" spans="6:7">
      <c r="F10019" s="139"/>
      <c r="G10019" s="139"/>
    </row>
    <row r="10020" spans="6:7">
      <c r="F10020" s="139"/>
      <c r="G10020" s="139"/>
    </row>
    <row r="10021" spans="6:7">
      <c r="F10021" s="139"/>
      <c r="G10021" s="139"/>
    </row>
    <row r="10022" spans="6:7">
      <c r="F10022" s="139"/>
      <c r="G10022" s="139"/>
    </row>
    <row r="10023" spans="6:7">
      <c r="F10023" s="139"/>
      <c r="G10023" s="139"/>
    </row>
    <row r="10024" spans="6:7">
      <c r="F10024" s="139"/>
      <c r="G10024" s="139"/>
    </row>
    <row r="10025" spans="6:7">
      <c r="F10025" s="139"/>
      <c r="G10025" s="139"/>
    </row>
    <row r="10026" spans="6:7">
      <c r="F10026" s="139"/>
      <c r="G10026" s="139"/>
    </row>
    <row r="10027" spans="6:7">
      <c r="F10027" s="139"/>
      <c r="G10027" s="139"/>
    </row>
    <row r="10028" spans="6:7">
      <c r="F10028" s="139"/>
      <c r="G10028" s="139"/>
    </row>
    <row r="10029" spans="6:7">
      <c r="F10029" s="139"/>
      <c r="G10029" s="139"/>
    </row>
    <row r="10030" spans="6:7">
      <c r="F10030" s="139"/>
      <c r="G10030" s="139"/>
    </row>
    <row r="10031" spans="6:7">
      <c r="F10031" s="139"/>
      <c r="G10031" s="139"/>
    </row>
    <row r="10032" spans="6:7">
      <c r="F10032" s="139"/>
      <c r="G10032" s="139"/>
    </row>
    <row r="10033" spans="6:7">
      <c r="F10033" s="139"/>
      <c r="G10033" s="139"/>
    </row>
    <row r="10034" spans="6:7">
      <c r="F10034" s="139"/>
      <c r="G10034" s="139"/>
    </row>
    <row r="10035" spans="6:7">
      <c r="F10035" s="139"/>
      <c r="G10035" s="139"/>
    </row>
    <row r="10036" spans="6:7">
      <c r="F10036" s="139"/>
      <c r="G10036" s="139"/>
    </row>
    <row r="10037" spans="6:7">
      <c r="F10037" s="139"/>
      <c r="G10037" s="139"/>
    </row>
    <row r="10038" spans="6:7">
      <c r="F10038" s="139"/>
      <c r="G10038" s="139"/>
    </row>
    <row r="10039" spans="6:7">
      <c r="F10039" s="139"/>
      <c r="G10039" s="139"/>
    </row>
    <row r="10040" spans="6:7">
      <c r="F10040" s="139"/>
      <c r="G10040" s="139"/>
    </row>
    <row r="10041" spans="6:7">
      <c r="F10041" s="139"/>
      <c r="G10041" s="139"/>
    </row>
    <row r="10042" spans="6:7">
      <c r="F10042" s="139"/>
      <c r="G10042" s="139"/>
    </row>
    <row r="10043" spans="6:7">
      <c r="F10043" s="139"/>
      <c r="G10043" s="139"/>
    </row>
    <row r="10044" spans="6:7">
      <c r="F10044" s="139"/>
      <c r="G10044" s="139"/>
    </row>
    <row r="10045" spans="6:7">
      <c r="F10045" s="139"/>
      <c r="G10045" s="139"/>
    </row>
    <row r="10046" spans="6:7">
      <c r="F10046" s="139"/>
      <c r="G10046" s="139"/>
    </row>
    <row r="10047" spans="6:7">
      <c r="F10047" s="139"/>
      <c r="G10047" s="139"/>
    </row>
    <row r="10048" spans="6:7">
      <c r="F10048" s="139"/>
      <c r="G10048" s="139"/>
    </row>
    <row r="10049" spans="6:7">
      <c r="F10049" s="139"/>
      <c r="G10049" s="139"/>
    </row>
    <row r="10050" spans="6:7">
      <c r="F10050" s="139"/>
      <c r="G10050" s="139"/>
    </row>
    <row r="10051" spans="6:7">
      <c r="F10051" s="139"/>
      <c r="G10051" s="139"/>
    </row>
    <row r="10052" spans="6:7">
      <c r="F10052" s="139"/>
      <c r="G10052" s="139"/>
    </row>
    <row r="10053" spans="6:7">
      <c r="F10053" s="139"/>
      <c r="G10053" s="139"/>
    </row>
    <row r="10054" spans="6:7">
      <c r="F10054" s="139"/>
      <c r="G10054" s="139"/>
    </row>
    <row r="10055" spans="6:7">
      <c r="F10055" s="139"/>
      <c r="G10055" s="139"/>
    </row>
    <row r="10056" spans="6:7">
      <c r="F10056" s="139"/>
      <c r="G10056" s="139"/>
    </row>
    <row r="10057" spans="6:7">
      <c r="F10057" s="139"/>
      <c r="G10057" s="139"/>
    </row>
    <row r="10058" spans="6:7">
      <c r="F10058" s="139"/>
      <c r="G10058" s="139"/>
    </row>
    <row r="10059" spans="6:7">
      <c r="F10059" s="139"/>
      <c r="G10059" s="139"/>
    </row>
    <row r="10060" spans="6:7">
      <c r="F10060" s="139"/>
      <c r="G10060" s="139"/>
    </row>
    <row r="10061" spans="6:7">
      <c r="F10061" s="139"/>
      <c r="G10061" s="139"/>
    </row>
    <row r="10062" spans="6:7">
      <c r="F10062" s="139"/>
      <c r="G10062" s="139"/>
    </row>
    <row r="10063" spans="6:7">
      <c r="F10063" s="139"/>
      <c r="G10063" s="139"/>
    </row>
    <row r="10064" spans="6:7">
      <c r="F10064" s="139"/>
      <c r="G10064" s="139"/>
    </row>
    <row r="10065" spans="6:7">
      <c r="F10065" s="139"/>
      <c r="G10065" s="139"/>
    </row>
    <row r="10066" spans="6:7">
      <c r="F10066" s="139"/>
      <c r="G10066" s="139"/>
    </row>
    <row r="10067" spans="6:7">
      <c r="F10067" s="139"/>
      <c r="G10067" s="139"/>
    </row>
    <row r="10068" spans="6:7">
      <c r="F10068" s="139"/>
      <c r="G10068" s="139"/>
    </row>
    <row r="10069" spans="6:7">
      <c r="F10069" s="139"/>
      <c r="G10069" s="139"/>
    </row>
    <row r="10070" spans="6:7">
      <c r="F10070" s="139"/>
      <c r="G10070" s="139"/>
    </row>
    <row r="10071" spans="6:7">
      <c r="F10071" s="139"/>
      <c r="G10071" s="139"/>
    </row>
    <row r="10072" spans="6:7">
      <c r="F10072" s="139"/>
      <c r="G10072" s="139"/>
    </row>
    <row r="10073" spans="6:7">
      <c r="F10073" s="139"/>
      <c r="G10073" s="139"/>
    </row>
    <row r="10074" spans="6:7">
      <c r="F10074" s="139"/>
      <c r="G10074" s="139"/>
    </row>
    <row r="10075" spans="6:7">
      <c r="F10075" s="139"/>
      <c r="G10075" s="139"/>
    </row>
    <row r="10076" spans="6:7">
      <c r="F10076" s="139"/>
      <c r="G10076" s="139"/>
    </row>
    <row r="10077" spans="6:7">
      <c r="F10077" s="139"/>
      <c r="G10077" s="139"/>
    </row>
    <row r="10078" spans="6:7">
      <c r="F10078" s="139"/>
      <c r="G10078" s="139"/>
    </row>
    <row r="10079" spans="6:7">
      <c r="F10079" s="139"/>
      <c r="G10079" s="139"/>
    </row>
    <row r="10080" spans="6:7">
      <c r="F10080" s="139"/>
      <c r="G10080" s="139"/>
    </row>
    <row r="10081" spans="6:7">
      <c r="F10081" s="139"/>
      <c r="G10081" s="139"/>
    </row>
    <row r="10082" spans="6:7">
      <c r="F10082" s="139"/>
      <c r="G10082" s="139"/>
    </row>
    <row r="10083" spans="6:7">
      <c r="F10083" s="139"/>
      <c r="G10083" s="139"/>
    </row>
    <row r="10084" spans="6:7">
      <c r="F10084" s="139"/>
      <c r="G10084" s="139"/>
    </row>
    <row r="10085" spans="6:7">
      <c r="F10085" s="139"/>
      <c r="G10085" s="139"/>
    </row>
    <row r="10086" spans="6:7">
      <c r="F10086" s="139"/>
      <c r="G10086" s="139"/>
    </row>
    <row r="10087" spans="6:7">
      <c r="F10087" s="139"/>
      <c r="G10087" s="139"/>
    </row>
    <row r="10088" spans="6:7">
      <c r="F10088" s="139"/>
      <c r="G10088" s="139"/>
    </row>
    <row r="10089" spans="6:7">
      <c r="F10089" s="139"/>
      <c r="G10089" s="139"/>
    </row>
    <row r="10090" spans="6:7">
      <c r="F10090" s="139"/>
      <c r="G10090" s="139"/>
    </row>
    <row r="10091" spans="6:7">
      <c r="F10091" s="139"/>
      <c r="G10091" s="139"/>
    </row>
    <row r="10092" spans="6:7">
      <c r="F10092" s="139"/>
      <c r="G10092" s="139"/>
    </row>
    <row r="10093" spans="6:7">
      <c r="F10093" s="139"/>
      <c r="G10093" s="139"/>
    </row>
    <row r="10094" spans="6:7">
      <c r="F10094" s="139"/>
      <c r="G10094" s="139"/>
    </row>
    <row r="10095" spans="6:7">
      <c r="F10095" s="139"/>
      <c r="G10095" s="139"/>
    </row>
    <row r="10096" spans="6:7">
      <c r="F10096" s="139"/>
      <c r="G10096" s="139"/>
    </row>
    <row r="10097" spans="6:7">
      <c r="F10097" s="139"/>
      <c r="G10097" s="139"/>
    </row>
    <row r="10098" spans="6:7">
      <c r="F10098" s="139"/>
      <c r="G10098" s="139"/>
    </row>
    <row r="10099" spans="6:7">
      <c r="F10099" s="139"/>
      <c r="G10099" s="139"/>
    </row>
    <row r="10100" spans="6:7">
      <c r="F10100" s="139"/>
      <c r="G10100" s="139"/>
    </row>
    <row r="10101" spans="6:7">
      <c r="F10101" s="139"/>
      <c r="G10101" s="139"/>
    </row>
    <row r="10102" spans="6:7">
      <c r="F10102" s="139"/>
      <c r="G10102" s="139"/>
    </row>
    <row r="10103" spans="6:7">
      <c r="F10103" s="139"/>
      <c r="G10103" s="139"/>
    </row>
    <row r="10104" spans="6:7">
      <c r="F10104" s="139"/>
      <c r="G10104" s="139"/>
    </row>
    <row r="10105" spans="6:7">
      <c r="F10105" s="139"/>
      <c r="G10105" s="139"/>
    </row>
    <row r="10106" spans="6:7">
      <c r="F10106" s="139"/>
      <c r="G10106" s="139"/>
    </row>
    <row r="10107" spans="6:7">
      <c r="F10107" s="139"/>
      <c r="G10107" s="139"/>
    </row>
    <row r="10108" spans="6:7">
      <c r="F10108" s="139"/>
      <c r="G10108" s="139"/>
    </row>
    <row r="10109" spans="6:7">
      <c r="F10109" s="139"/>
      <c r="G10109" s="139"/>
    </row>
    <row r="10110" spans="6:7">
      <c r="F10110" s="139"/>
      <c r="G10110" s="139"/>
    </row>
    <row r="10111" spans="6:7">
      <c r="F10111" s="139"/>
      <c r="G10111" s="139"/>
    </row>
    <row r="10112" spans="6:7">
      <c r="F10112" s="139"/>
      <c r="G10112" s="139"/>
    </row>
    <row r="10113" spans="6:7">
      <c r="F10113" s="139"/>
      <c r="G10113" s="139"/>
    </row>
    <row r="10114" spans="6:7">
      <c r="F10114" s="139"/>
      <c r="G10114" s="139"/>
    </row>
    <row r="10115" spans="6:7">
      <c r="F10115" s="139"/>
      <c r="G10115" s="139"/>
    </row>
    <row r="10116" spans="6:7">
      <c r="F10116" s="139"/>
      <c r="G10116" s="139"/>
    </row>
    <row r="10117" spans="6:7">
      <c r="F10117" s="139"/>
      <c r="G10117" s="139"/>
    </row>
    <row r="10118" spans="6:7">
      <c r="F10118" s="139"/>
      <c r="G10118" s="139"/>
    </row>
    <row r="10119" spans="6:7">
      <c r="F10119" s="139"/>
      <c r="G10119" s="139"/>
    </row>
    <row r="10120" spans="6:7">
      <c r="F10120" s="139"/>
      <c r="G10120" s="139"/>
    </row>
    <row r="10121" spans="6:7">
      <c r="F10121" s="139"/>
      <c r="G10121" s="139"/>
    </row>
    <row r="10122" spans="6:7">
      <c r="F10122" s="139"/>
      <c r="G10122" s="139"/>
    </row>
    <row r="10123" spans="6:7">
      <c r="F10123" s="139"/>
      <c r="G10123" s="139"/>
    </row>
    <row r="10124" spans="6:7">
      <c r="F10124" s="139"/>
      <c r="G10124" s="139"/>
    </row>
    <row r="10125" spans="6:7">
      <c r="F10125" s="139"/>
      <c r="G10125" s="139"/>
    </row>
    <row r="10126" spans="6:7">
      <c r="F10126" s="139"/>
      <c r="G10126" s="139"/>
    </row>
    <row r="10127" spans="6:7">
      <c r="F10127" s="139"/>
      <c r="G10127" s="139"/>
    </row>
    <row r="10128" spans="6:7">
      <c r="F10128" s="139"/>
      <c r="G10128" s="139"/>
    </row>
    <row r="10129" spans="6:7">
      <c r="F10129" s="139"/>
      <c r="G10129" s="139"/>
    </row>
    <row r="10130" spans="6:7">
      <c r="F10130" s="139"/>
      <c r="G10130" s="139"/>
    </row>
    <row r="10131" spans="6:7">
      <c r="F10131" s="139"/>
      <c r="G10131" s="139"/>
    </row>
    <row r="10132" spans="6:7">
      <c r="F10132" s="139"/>
      <c r="G10132" s="139"/>
    </row>
    <row r="10133" spans="6:7">
      <c r="F10133" s="139"/>
      <c r="G10133" s="139"/>
    </row>
    <row r="10134" spans="6:7">
      <c r="F10134" s="139"/>
      <c r="G10134" s="139"/>
    </row>
    <row r="10135" spans="6:7">
      <c r="F10135" s="139"/>
      <c r="G10135" s="139"/>
    </row>
    <row r="10136" spans="6:7">
      <c r="F10136" s="139"/>
      <c r="G10136" s="139"/>
    </row>
    <row r="10137" spans="6:7">
      <c r="F10137" s="139"/>
      <c r="G10137" s="139"/>
    </row>
    <row r="10138" spans="6:7">
      <c r="F10138" s="139"/>
      <c r="G10138" s="139"/>
    </row>
    <row r="10139" spans="6:7">
      <c r="F10139" s="139"/>
      <c r="G10139" s="139"/>
    </row>
    <row r="10140" spans="6:7">
      <c r="F10140" s="139"/>
      <c r="G10140" s="139"/>
    </row>
    <row r="10141" spans="6:7">
      <c r="F10141" s="139"/>
      <c r="G10141" s="139"/>
    </row>
    <row r="10142" spans="6:7">
      <c r="F10142" s="139"/>
      <c r="G10142" s="139"/>
    </row>
    <row r="10143" spans="6:7">
      <c r="F10143" s="139"/>
      <c r="G10143" s="139"/>
    </row>
    <row r="10144" spans="6:7">
      <c r="F10144" s="139"/>
      <c r="G10144" s="139"/>
    </row>
    <row r="10145" spans="6:7">
      <c r="F10145" s="139"/>
      <c r="G10145" s="139"/>
    </row>
    <row r="10146" spans="6:7">
      <c r="F10146" s="139"/>
      <c r="G10146" s="139"/>
    </row>
    <row r="10147" spans="6:7">
      <c r="F10147" s="139"/>
      <c r="G10147" s="139"/>
    </row>
    <row r="10148" spans="6:7">
      <c r="F10148" s="139"/>
      <c r="G10148" s="139"/>
    </row>
    <row r="10149" spans="6:7">
      <c r="F10149" s="139"/>
      <c r="G10149" s="139"/>
    </row>
    <row r="10150" spans="6:7">
      <c r="F10150" s="139"/>
      <c r="G10150" s="139"/>
    </row>
    <row r="10151" spans="6:7">
      <c r="F10151" s="139"/>
      <c r="G10151" s="139"/>
    </row>
    <row r="10152" spans="6:7">
      <c r="F10152" s="139"/>
      <c r="G10152" s="139"/>
    </row>
    <row r="10153" spans="6:7">
      <c r="F10153" s="139"/>
      <c r="G10153" s="139"/>
    </row>
    <row r="10154" spans="6:7">
      <c r="F10154" s="139"/>
      <c r="G10154" s="139"/>
    </row>
    <row r="10155" spans="6:7">
      <c r="F10155" s="139"/>
      <c r="G10155" s="139"/>
    </row>
    <row r="10156" spans="6:7">
      <c r="F10156" s="139"/>
      <c r="G10156" s="139"/>
    </row>
    <row r="10157" spans="6:7">
      <c r="F10157" s="139"/>
      <c r="G10157" s="139"/>
    </row>
    <row r="10158" spans="6:7">
      <c r="F10158" s="139"/>
      <c r="G10158" s="139"/>
    </row>
    <row r="10159" spans="6:7">
      <c r="F10159" s="139"/>
      <c r="G10159" s="139"/>
    </row>
    <row r="10160" spans="6:7">
      <c r="F10160" s="139"/>
      <c r="G10160" s="139"/>
    </row>
    <row r="10161" spans="6:7">
      <c r="F10161" s="139"/>
      <c r="G10161" s="139"/>
    </row>
    <row r="10162" spans="6:7">
      <c r="F10162" s="139"/>
      <c r="G10162" s="139"/>
    </row>
    <row r="10163" spans="6:7">
      <c r="F10163" s="139"/>
      <c r="G10163" s="139"/>
    </row>
    <row r="10164" spans="6:7">
      <c r="F10164" s="139"/>
      <c r="G10164" s="139"/>
    </row>
    <row r="10165" spans="6:7">
      <c r="F10165" s="139"/>
      <c r="G10165" s="139"/>
    </row>
    <row r="10166" spans="6:7">
      <c r="F10166" s="139"/>
      <c r="G10166" s="139"/>
    </row>
    <row r="10167" spans="6:7">
      <c r="F10167" s="139"/>
      <c r="G10167" s="139"/>
    </row>
    <row r="10168" spans="6:7">
      <c r="F10168" s="139"/>
      <c r="G10168" s="139"/>
    </row>
    <row r="10169" spans="6:7">
      <c r="F10169" s="139"/>
      <c r="G10169" s="139"/>
    </row>
    <row r="10170" spans="6:7">
      <c r="F10170" s="139"/>
      <c r="G10170" s="139"/>
    </row>
    <row r="10171" spans="6:7">
      <c r="F10171" s="139"/>
      <c r="G10171" s="139"/>
    </row>
    <row r="10172" spans="6:7">
      <c r="F10172" s="139"/>
      <c r="G10172" s="139"/>
    </row>
    <row r="10173" spans="6:7">
      <c r="F10173" s="139"/>
      <c r="G10173" s="139"/>
    </row>
    <row r="10174" spans="6:7">
      <c r="F10174" s="139"/>
      <c r="G10174" s="139"/>
    </row>
    <row r="10175" spans="6:7">
      <c r="F10175" s="139"/>
      <c r="G10175" s="139"/>
    </row>
    <row r="10176" spans="6:7">
      <c r="F10176" s="139"/>
      <c r="G10176" s="139"/>
    </row>
    <row r="10177" spans="6:7">
      <c r="F10177" s="139"/>
      <c r="G10177" s="139"/>
    </row>
    <row r="10178" spans="6:7">
      <c r="F10178" s="139"/>
      <c r="G10178" s="139"/>
    </row>
    <row r="10179" spans="6:7">
      <c r="F10179" s="139"/>
      <c r="G10179" s="139"/>
    </row>
    <row r="10180" spans="6:7">
      <c r="F10180" s="139"/>
      <c r="G10180" s="139"/>
    </row>
    <row r="10181" spans="6:7">
      <c r="F10181" s="139"/>
      <c r="G10181" s="139"/>
    </row>
    <row r="10182" spans="6:7">
      <c r="F10182" s="139"/>
      <c r="G10182" s="139"/>
    </row>
    <row r="10183" spans="6:7">
      <c r="F10183" s="139"/>
      <c r="G10183" s="139"/>
    </row>
    <row r="10184" spans="6:7">
      <c r="F10184" s="139"/>
      <c r="G10184" s="139"/>
    </row>
    <row r="10185" spans="6:7">
      <c r="F10185" s="139"/>
      <c r="G10185" s="139"/>
    </row>
    <row r="10186" spans="6:7">
      <c r="F10186" s="139"/>
      <c r="G10186" s="139"/>
    </row>
    <row r="10187" spans="6:7">
      <c r="F10187" s="139"/>
      <c r="G10187" s="139"/>
    </row>
    <row r="10188" spans="6:7">
      <c r="F10188" s="139"/>
      <c r="G10188" s="139"/>
    </row>
    <row r="10189" spans="6:7">
      <c r="F10189" s="139"/>
      <c r="G10189" s="139"/>
    </row>
    <row r="10190" spans="6:7">
      <c r="F10190" s="139"/>
      <c r="G10190" s="139"/>
    </row>
    <row r="10191" spans="6:7">
      <c r="F10191" s="139"/>
      <c r="G10191" s="139"/>
    </row>
    <row r="10192" spans="6:7">
      <c r="F10192" s="139"/>
      <c r="G10192" s="139"/>
    </row>
    <row r="10193" spans="6:7">
      <c r="F10193" s="139"/>
      <c r="G10193" s="139"/>
    </row>
    <row r="10194" spans="6:7">
      <c r="F10194" s="139"/>
      <c r="G10194" s="139"/>
    </row>
    <row r="10195" spans="6:7">
      <c r="F10195" s="139"/>
      <c r="G10195" s="139"/>
    </row>
    <row r="10196" spans="6:7">
      <c r="F10196" s="139"/>
      <c r="G10196" s="139"/>
    </row>
    <row r="10197" spans="6:7">
      <c r="F10197" s="139"/>
      <c r="G10197" s="139"/>
    </row>
    <row r="10198" spans="6:7">
      <c r="F10198" s="139"/>
      <c r="G10198" s="139"/>
    </row>
    <row r="10199" spans="6:7">
      <c r="F10199" s="139"/>
      <c r="G10199" s="139"/>
    </row>
    <row r="10200" spans="6:7">
      <c r="F10200" s="139"/>
      <c r="G10200" s="139"/>
    </row>
    <row r="10201" spans="6:7">
      <c r="F10201" s="139"/>
      <c r="G10201" s="139"/>
    </row>
    <row r="10202" spans="6:7">
      <c r="F10202" s="139"/>
      <c r="G10202" s="139"/>
    </row>
    <row r="10203" spans="6:7">
      <c r="F10203" s="139"/>
      <c r="G10203" s="139"/>
    </row>
    <row r="10204" spans="6:7">
      <c r="F10204" s="139"/>
      <c r="G10204" s="139"/>
    </row>
    <row r="10205" spans="6:7">
      <c r="F10205" s="139"/>
      <c r="G10205" s="139"/>
    </row>
    <row r="10206" spans="6:7">
      <c r="F10206" s="139"/>
      <c r="G10206" s="139"/>
    </row>
    <row r="10207" spans="6:7">
      <c r="F10207" s="139"/>
      <c r="G10207" s="139"/>
    </row>
    <row r="10208" spans="6:7">
      <c r="F10208" s="139"/>
      <c r="G10208" s="139"/>
    </row>
    <row r="10209" spans="6:7">
      <c r="F10209" s="139"/>
      <c r="G10209" s="139"/>
    </row>
    <row r="10210" spans="6:7">
      <c r="F10210" s="139"/>
      <c r="G10210" s="139"/>
    </row>
    <row r="10211" spans="6:7">
      <c r="F10211" s="139"/>
      <c r="G10211" s="139"/>
    </row>
    <row r="10212" spans="6:7">
      <c r="F10212" s="139"/>
      <c r="G10212" s="139"/>
    </row>
    <row r="10213" spans="6:7">
      <c r="F10213" s="139"/>
      <c r="G10213" s="139"/>
    </row>
    <row r="10214" spans="6:7">
      <c r="F10214" s="139"/>
      <c r="G10214" s="139"/>
    </row>
    <row r="10215" spans="6:7">
      <c r="F10215" s="139"/>
      <c r="G10215" s="139"/>
    </row>
    <row r="10216" spans="6:7">
      <c r="F10216" s="139"/>
      <c r="G10216" s="139"/>
    </row>
    <row r="10217" spans="6:7">
      <c r="F10217" s="139"/>
      <c r="G10217" s="139"/>
    </row>
    <row r="10218" spans="6:7">
      <c r="F10218" s="139"/>
      <c r="G10218" s="139"/>
    </row>
    <row r="10219" spans="6:7">
      <c r="F10219" s="139"/>
      <c r="G10219" s="139"/>
    </row>
    <row r="10220" spans="6:7">
      <c r="F10220" s="139"/>
      <c r="G10220" s="139"/>
    </row>
    <row r="10221" spans="6:7">
      <c r="F10221" s="139"/>
      <c r="G10221" s="139"/>
    </row>
    <row r="10222" spans="6:7">
      <c r="F10222" s="139"/>
      <c r="G10222" s="139"/>
    </row>
    <row r="10223" spans="6:7">
      <c r="F10223" s="139"/>
      <c r="G10223" s="139"/>
    </row>
    <row r="10224" spans="6:7">
      <c r="F10224" s="139"/>
      <c r="G10224" s="139"/>
    </row>
    <row r="10225" spans="6:7">
      <c r="F10225" s="139"/>
      <c r="G10225" s="139"/>
    </row>
    <row r="10226" spans="6:7">
      <c r="F10226" s="139"/>
      <c r="G10226" s="139"/>
    </row>
    <row r="10227" spans="6:7">
      <c r="F10227" s="139"/>
      <c r="G10227" s="139"/>
    </row>
    <row r="10228" spans="6:7">
      <c r="F10228" s="139"/>
      <c r="G10228" s="139"/>
    </row>
    <row r="10229" spans="6:7">
      <c r="F10229" s="139"/>
      <c r="G10229" s="139"/>
    </row>
    <row r="10230" spans="6:7">
      <c r="F10230" s="139"/>
      <c r="G10230" s="139"/>
    </row>
    <row r="10231" spans="6:7">
      <c r="F10231" s="139"/>
      <c r="G10231" s="139"/>
    </row>
    <row r="10232" spans="6:7">
      <c r="F10232" s="139"/>
      <c r="G10232" s="139"/>
    </row>
    <row r="10233" spans="6:7">
      <c r="F10233" s="139"/>
      <c r="G10233" s="139"/>
    </row>
    <row r="10234" spans="6:7">
      <c r="F10234" s="139"/>
      <c r="G10234" s="139"/>
    </row>
    <row r="10235" spans="6:7">
      <c r="F10235" s="139"/>
      <c r="G10235" s="139"/>
    </row>
    <row r="10236" spans="6:7">
      <c r="F10236" s="139"/>
      <c r="G10236" s="139"/>
    </row>
    <row r="10237" spans="6:7">
      <c r="F10237" s="139"/>
      <c r="G10237" s="139"/>
    </row>
    <row r="10238" spans="6:7">
      <c r="F10238" s="139"/>
      <c r="G10238" s="139"/>
    </row>
    <row r="10239" spans="6:7">
      <c r="F10239" s="139"/>
      <c r="G10239" s="139"/>
    </row>
    <row r="10240" spans="6:7">
      <c r="F10240" s="139"/>
      <c r="G10240" s="139"/>
    </row>
    <row r="10241" spans="6:7">
      <c r="F10241" s="139"/>
      <c r="G10241" s="139"/>
    </row>
    <row r="10242" spans="6:7">
      <c r="F10242" s="139"/>
      <c r="G10242" s="139"/>
    </row>
    <row r="10243" spans="6:7">
      <c r="F10243" s="139"/>
      <c r="G10243" s="139"/>
    </row>
    <row r="10244" spans="6:7">
      <c r="F10244" s="139"/>
      <c r="G10244" s="139"/>
    </row>
    <row r="10245" spans="6:7">
      <c r="F10245" s="139"/>
      <c r="G10245" s="139"/>
    </row>
    <row r="10246" spans="6:7">
      <c r="F10246" s="139"/>
      <c r="G10246" s="139"/>
    </row>
    <row r="10247" spans="6:7">
      <c r="F10247" s="139"/>
      <c r="G10247" s="139"/>
    </row>
    <row r="10248" spans="6:7">
      <c r="F10248" s="139"/>
      <c r="G10248" s="139"/>
    </row>
    <row r="10249" spans="6:7">
      <c r="F10249" s="139"/>
      <c r="G10249" s="139"/>
    </row>
    <row r="10250" spans="6:7">
      <c r="F10250" s="139"/>
      <c r="G10250" s="139"/>
    </row>
    <row r="10251" spans="6:7">
      <c r="F10251" s="139"/>
      <c r="G10251" s="139"/>
    </row>
    <row r="10252" spans="6:7">
      <c r="F10252" s="139"/>
      <c r="G10252" s="139"/>
    </row>
    <row r="10253" spans="6:7">
      <c r="F10253" s="139"/>
      <c r="G10253" s="139"/>
    </row>
    <row r="10254" spans="6:7">
      <c r="F10254" s="139"/>
      <c r="G10254" s="139"/>
    </row>
    <row r="10255" spans="6:7">
      <c r="F10255" s="139"/>
      <c r="G10255" s="139"/>
    </row>
    <row r="10256" spans="6:7">
      <c r="F10256" s="139"/>
      <c r="G10256" s="139"/>
    </row>
    <row r="10257" spans="6:7">
      <c r="F10257" s="139"/>
      <c r="G10257" s="139"/>
    </row>
    <row r="10258" spans="6:7">
      <c r="F10258" s="139"/>
      <c r="G10258" s="139"/>
    </row>
    <row r="10259" spans="6:7">
      <c r="F10259" s="139"/>
      <c r="G10259" s="139"/>
    </row>
    <row r="10260" spans="6:7">
      <c r="F10260" s="139"/>
      <c r="G10260" s="139"/>
    </row>
    <row r="10261" spans="6:7">
      <c r="F10261" s="139"/>
      <c r="G10261" s="139"/>
    </row>
    <row r="10262" spans="6:7">
      <c r="F10262" s="139"/>
      <c r="G10262" s="139"/>
    </row>
    <row r="10263" spans="6:7">
      <c r="F10263" s="139"/>
      <c r="G10263" s="139"/>
    </row>
    <row r="10264" spans="6:7">
      <c r="F10264" s="139"/>
      <c r="G10264" s="139"/>
    </row>
    <row r="10265" spans="6:7">
      <c r="F10265" s="139"/>
      <c r="G10265" s="139"/>
    </row>
    <row r="10266" spans="6:7">
      <c r="F10266" s="139"/>
      <c r="G10266" s="139"/>
    </row>
    <row r="10267" spans="6:7">
      <c r="F10267" s="139"/>
      <c r="G10267" s="139"/>
    </row>
    <row r="10268" spans="6:7">
      <c r="F10268" s="139"/>
      <c r="G10268" s="139"/>
    </row>
    <row r="10269" spans="6:7">
      <c r="F10269" s="139"/>
      <c r="G10269" s="139"/>
    </row>
    <row r="10270" spans="6:7">
      <c r="F10270" s="139"/>
      <c r="G10270" s="139"/>
    </row>
    <row r="10271" spans="6:7">
      <c r="F10271" s="139"/>
      <c r="G10271" s="139"/>
    </row>
    <row r="10272" spans="6:7">
      <c r="F10272" s="139"/>
      <c r="G10272" s="139"/>
    </row>
    <row r="10273" spans="6:7">
      <c r="F10273" s="139"/>
      <c r="G10273" s="139"/>
    </row>
    <row r="10274" spans="6:7">
      <c r="F10274" s="139"/>
      <c r="G10274" s="139"/>
    </row>
    <row r="10275" spans="6:7">
      <c r="F10275" s="139"/>
      <c r="G10275" s="139"/>
    </row>
    <row r="10276" spans="6:7">
      <c r="F10276" s="139"/>
      <c r="G10276" s="139"/>
    </row>
    <row r="10277" spans="6:7">
      <c r="F10277" s="139"/>
      <c r="G10277" s="139"/>
    </row>
    <row r="10278" spans="6:7">
      <c r="F10278" s="139"/>
      <c r="G10278" s="139"/>
    </row>
    <row r="10279" spans="6:7">
      <c r="F10279" s="139"/>
      <c r="G10279" s="139"/>
    </row>
    <row r="10280" spans="6:7">
      <c r="F10280" s="139"/>
      <c r="G10280" s="139"/>
    </row>
    <row r="10281" spans="6:7">
      <c r="F10281" s="139"/>
      <c r="G10281" s="139"/>
    </row>
    <row r="10282" spans="6:7">
      <c r="F10282" s="139"/>
      <c r="G10282" s="139"/>
    </row>
    <row r="10283" spans="6:7">
      <c r="F10283" s="139"/>
      <c r="G10283" s="139"/>
    </row>
    <row r="10284" spans="6:7">
      <c r="F10284" s="139"/>
      <c r="G10284" s="139"/>
    </row>
    <row r="10285" spans="6:7">
      <c r="F10285" s="139"/>
      <c r="G10285" s="139"/>
    </row>
    <row r="10286" spans="6:7">
      <c r="F10286" s="139"/>
      <c r="G10286" s="139"/>
    </row>
    <row r="10287" spans="6:7">
      <c r="F10287" s="139"/>
      <c r="G10287" s="139"/>
    </row>
    <row r="10288" spans="6:7">
      <c r="F10288" s="139"/>
      <c r="G10288" s="139"/>
    </row>
    <row r="10289" spans="6:7">
      <c r="F10289" s="139"/>
      <c r="G10289" s="139"/>
    </row>
    <row r="10290" spans="6:7">
      <c r="F10290" s="139"/>
      <c r="G10290" s="139"/>
    </row>
    <row r="10291" spans="6:7">
      <c r="F10291" s="139"/>
      <c r="G10291" s="139"/>
    </row>
    <row r="10292" spans="6:7">
      <c r="F10292" s="139"/>
      <c r="G10292" s="139"/>
    </row>
    <row r="10293" spans="6:7">
      <c r="F10293" s="139"/>
      <c r="G10293" s="139"/>
    </row>
    <row r="10294" spans="6:7">
      <c r="F10294" s="139"/>
      <c r="G10294" s="139"/>
    </row>
    <row r="10295" spans="6:7">
      <c r="F10295" s="139"/>
      <c r="G10295" s="139"/>
    </row>
    <row r="10296" spans="6:7">
      <c r="F10296" s="139"/>
      <c r="G10296" s="139"/>
    </row>
    <row r="10297" spans="6:7">
      <c r="F10297" s="139"/>
      <c r="G10297" s="139"/>
    </row>
    <row r="10298" spans="6:7">
      <c r="F10298" s="139"/>
      <c r="G10298" s="139"/>
    </row>
    <row r="10299" spans="6:7">
      <c r="F10299" s="139"/>
      <c r="G10299" s="139"/>
    </row>
    <row r="10300" spans="6:7">
      <c r="F10300" s="139"/>
      <c r="G10300" s="139"/>
    </row>
    <row r="10301" spans="6:7">
      <c r="F10301" s="139"/>
      <c r="G10301" s="139"/>
    </row>
    <row r="10302" spans="6:7">
      <c r="F10302" s="139"/>
      <c r="G10302" s="139"/>
    </row>
    <row r="10303" spans="6:7">
      <c r="F10303" s="139"/>
      <c r="G10303" s="139"/>
    </row>
    <row r="10304" spans="6:7">
      <c r="F10304" s="139"/>
      <c r="G10304" s="139"/>
    </row>
    <row r="10305" spans="6:7">
      <c r="F10305" s="139"/>
      <c r="G10305" s="139"/>
    </row>
    <row r="10306" spans="6:7">
      <c r="F10306" s="139"/>
      <c r="G10306" s="139"/>
    </row>
    <row r="10307" spans="6:7">
      <c r="F10307" s="139"/>
      <c r="G10307" s="139"/>
    </row>
    <row r="10308" spans="6:7">
      <c r="F10308" s="139"/>
      <c r="G10308" s="139"/>
    </row>
    <row r="10309" spans="6:7">
      <c r="F10309" s="139"/>
      <c r="G10309" s="139"/>
    </row>
    <row r="10310" spans="6:7">
      <c r="F10310" s="139"/>
      <c r="G10310" s="139"/>
    </row>
    <row r="10311" spans="6:7">
      <c r="F10311" s="139"/>
      <c r="G10311" s="139"/>
    </row>
    <row r="10312" spans="6:7">
      <c r="F10312" s="139"/>
      <c r="G10312" s="139"/>
    </row>
    <row r="10313" spans="6:7">
      <c r="F10313" s="139"/>
      <c r="G10313" s="139"/>
    </row>
    <row r="10314" spans="6:7">
      <c r="F10314" s="139"/>
      <c r="G10314" s="139"/>
    </row>
    <row r="10315" spans="6:7">
      <c r="F10315" s="139"/>
      <c r="G10315" s="139"/>
    </row>
    <row r="10316" spans="6:7">
      <c r="F10316" s="139"/>
      <c r="G10316" s="139"/>
    </row>
    <row r="10317" spans="6:7">
      <c r="F10317" s="139"/>
      <c r="G10317" s="139"/>
    </row>
    <row r="10318" spans="6:7">
      <c r="F10318" s="139"/>
      <c r="G10318" s="139"/>
    </row>
    <row r="10319" spans="6:7">
      <c r="F10319" s="139"/>
      <c r="G10319" s="139"/>
    </row>
    <row r="10320" spans="6:7">
      <c r="F10320" s="139"/>
      <c r="G10320" s="139"/>
    </row>
    <row r="10321" spans="6:7">
      <c r="F10321" s="139"/>
      <c r="G10321" s="139"/>
    </row>
    <row r="10322" spans="6:7">
      <c r="F10322" s="139"/>
      <c r="G10322" s="139"/>
    </row>
    <row r="10323" spans="6:7">
      <c r="F10323" s="139"/>
      <c r="G10323" s="139"/>
    </row>
    <row r="10324" spans="6:7">
      <c r="F10324" s="139"/>
      <c r="G10324" s="139"/>
    </row>
    <row r="10325" spans="6:7">
      <c r="F10325" s="139"/>
      <c r="G10325" s="139"/>
    </row>
    <row r="10326" spans="6:7">
      <c r="F10326" s="139"/>
      <c r="G10326" s="139"/>
    </row>
    <row r="10327" spans="6:7">
      <c r="F10327" s="139"/>
      <c r="G10327" s="139"/>
    </row>
    <row r="10328" spans="6:7">
      <c r="F10328" s="139"/>
      <c r="G10328" s="139"/>
    </row>
    <row r="10329" spans="6:7">
      <c r="F10329" s="139"/>
      <c r="G10329" s="139"/>
    </row>
    <row r="10330" spans="6:7">
      <c r="F10330" s="139"/>
      <c r="G10330" s="139"/>
    </row>
    <row r="10331" spans="6:7">
      <c r="F10331" s="139"/>
      <c r="G10331" s="139"/>
    </row>
    <row r="10332" spans="6:7">
      <c r="F10332" s="139"/>
      <c r="G10332" s="139"/>
    </row>
    <row r="10333" spans="6:7">
      <c r="F10333" s="139"/>
      <c r="G10333" s="139"/>
    </row>
    <row r="10334" spans="6:7">
      <c r="F10334" s="139"/>
      <c r="G10334" s="139"/>
    </row>
    <row r="10335" spans="6:7">
      <c r="F10335" s="139"/>
      <c r="G10335" s="139"/>
    </row>
    <row r="10336" spans="6:7">
      <c r="F10336" s="139"/>
      <c r="G10336" s="139"/>
    </row>
    <row r="10337" spans="6:7">
      <c r="F10337" s="139"/>
      <c r="G10337" s="139"/>
    </row>
    <row r="10338" spans="6:7">
      <c r="F10338" s="139"/>
      <c r="G10338" s="139"/>
    </row>
    <row r="10339" spans="6:7">
      <c r="F10339" s="139"/>
      <c r="G10339" s="139"/>
    </row>
    <row r="10340" spans="6:7">
      <c r="F10340" s="139"/>
      <c r="G10340" s="139"/>
    </row>
    <row r="10341" spans="6:7">
      <c r="F10341" s="139"/>
      <c r="G10341" s="139"/>
    </row>
    <row r="10342" spans="6:7">
      <c r="F10342" s="139"/>
      <c r="G10342" s="139"/>
    </row>
    <row r="10343" spans="6:7">
      <c r="F10343" s="139"/>
      <c r="G10343" s="139"/>
    </row>
    <row r="10344" spans="6:7">
      <c r="F10344" s="139"/>
      <c r="G10344" s="139"/>
    </row>
    <row r="10345" spans="6:7">
      <c r="F10345" s="139"/>
      <c r="G10345" s="139"/>
    </row>
    <row r="10346" spans="6:7">
      <c r="F10346" s="139"/>
      <c r="G10346" s="139"/>
    </row>
    <row r="10347" spans="6:7">
      <c r="F10347" s="139"/>
      <c r="G10347" s="139"/>
    </row>
    <row r="10348" spans="6:7">
      <c r="F10348" s="139"/>
      <c r="G10348" s="139"/>
    </row>
    <row r="10349" spans="6:7">
      <c r="F10349" s="139"/>
      <c r="G10349" s="139"/>
    </row>
    <row r="10350" spans="6:7">
      <c r="F10350" s="139"/>
      <c r="G10350" s="139"/>
    </row>
    <row r="10351" spans="6:7">
      <c r="F10351" s="139"/>
      <c r="G10351" s="139"/>
    </row>
    <row r="10352" spans="6:7">
      <c r="F10352" s="139"/>
      <c r="G10352" s="139"/>
    </row>
    <row r="10353" spans="6:7">
      <c r="F10353" s="139"/>
      <c r="G10353" s="139"/>
    </row>
    <row r="10354" spans="6:7">
      <c r="F10354" s="139"/>
      <c r="G10354" s="139"/>
    </row>
    <row r="10355" spans="6:7">
      <c r="F10355" s="139"/>
      <c r="G10355" s="139"/>
    </row>
    <row r="10356" spans="6:7">
      <c r="F10356" s="139"/>
      <c r="G10356" s="139"/>
    </row>
    <row r="10357" spans="6:7">
      <c r="F10357" s="139"/>
      <c r="G10357" s="139"/>
    </row>
    <row r="10358" spans="6:7">
      <c r="F10358" s="139"/>
      <c r="G10358" s="139"/>
    </row>
    <row r="10359" spans="6:7">
      <c r="F10359" s="139"/>
      <c r="G10359" s="139"/>
    </row>
    <row r="10360" spans="6:7">
      <c r="F10360" s="139"/>
      <c r="G10360" s="139"/>
    </row>
    <row r="10361" spans="6:7">
      <c r="F10361" s="139"/>
      <c r="G10361" s="139"/>
    </row>
    <row r="10362" spans="6:7">
      <c r="F10362" s="139"/>
      <c r="G10362" s="139"/>
    </row>
    <row r="10363" spans="6:7">
      <c r="F10363" s="139"/>
      <c r="G10363" s="139"/>
    </row>
    <row r="10364" spans="6:7">
      <c r="F10364" s="139"/>
      <c r="G10364" s="139"/>
    </row>
    <row r="10365" spans="6:7">
      <c r="F10365" s="139"/>
      <c r="G10365" s="139"/>
    </row>
    <row r="10366" spans="6:7">
      <c r="F10366" s="139"/>
      <c r="G10366" s="139"/>
    </row>
    <row r="10367" spans="6:7">
      <c r="F10367" s="139"/>
      <c r="G10367" s="139"/>
    </row>
    <row r="10368" spans="6:7">
      <c r="F10368" s="139"/>
      <c r="G10368" s="139"/>
    </row>
    <row r="10369" spans="6:7">
      <c r="F10369" s="139"/>
      <c r="G10369" s="139"/>
    </row>
    <row r="10370" spans="6:7">
      <c r="F10370" s="139"/>
      <c r="G10370" s="139"/>
    </row>
    <row r="10371" spans="6:7">
      <c r="F10371" s="139"/>
      <c r="G10371" s="139"/>
    </row>
    <row r="10372" spans="6:7">
      <c r="F10372" s="139"/>
      <c r="G10372" s="139"/>
    </row>
    <row r="10373" spans="6:7">
      <c r="F10373" s="139"/>
      <c r="G10373" s="139"/>
    </row>
    <row r="10374" spans="6:7">
      <c r="F10374" s="139"/>
      <c r="G10374" s="139"/>
    </row>
    <row r="10375" spans="6:7">
      <c r="F10375" s="139"/>
      <c r="G10375" s="139"/>
    </row>
    <row r="10376" spans="6:7">
      <c r="F10376" s="139"/>
      <c r="G10376" s="139"/>
    </row>
    <row r="10377" spans="6:7">
      <c r="F10377" s="139"/>
      <c r="G10377" s="139"/>
    </row>
    <row r="10378" spans="6:7">
      <c r="F10378" s="139"/>
      <c r="G10378" s="139"/>
    </row>
    <row r="10379" spans="6:7">
      <c r="F10379" s="139"/>
      <c r="G10379" s="139"/>
    </row>
    <row r="10380" spans="6:7">
      <c r="F10380" s="139"/>
      <c r="G10380" s="139"/>
    </row>
    <row r="10381" spans="6:7">
      <c r="F10381" s="139"/>
      <c r="G10381" s="139"/>
    </row>
    <row r="10382" spans="6:7">
      <c r="F10382" s="139"/>
      <c r="G10382" s="139"/>
    </row>
    <row r="10383" spans="6:7">
      <c r="F10383" s="139"/>
      <c r="G10383" s="139"/>
    </row>
    <row r="10384" spans="6:7">
      <c r="F10384" s="139"/>
      <c r="G10384" s="139"/>
    </row>
    <row r="10385" spans="6:7">
      <c r="F10385" s="139"/>
      <c r="G10385" s="139"/>
    </row>
    <row r="10386" spans="6:7">
      <c r="F10386" s="139"/>
      <c r="G10386" s="139"/>
    </row>
    <row r="10387" spans="6:7">
      <c r="F10387" s="139"/>
      <c r="G10387" s="139"/>
    </row>
    <row r="10388" spans="6:7">
      <c r="F10388" s="139"/>
      <c r="G10388" s="139"/>
    </row>
    <row r="10389" spans="6:7">
      <c r="F10389" s="139"/>
      <c r="G10389" s="139"/>
    </row>
    <row r="10390" spans="6:7">
      <c r="F10390" s="139"/>
      <c r="G10390" s="139"/>
    </row>
    <row r="10391" spans="6:7">
      <c r="F10391" s="139"/>
      <c r="G10391" s="139"/>
    </row>
    <row r="10392" spans="6:7">
      <c r="F10392" s="139"/>
      <c r="G10392" s="139"/>
    </row>
    <row r="10393" spans="6:7">
      <c r="F10393" s="139"/>
      <c r="G10393" s="139"/>
    </row>
    <row r="10394" spans="6:7">
      <c r="F10394" s="139"/>
      <c r="G10394" s="139"/>
    </row>
    <row r="10395" spans="6:7">
      <c r="F10395" s="139"/>
      <c r="G10395" s="139"/>
    </row>
    <row r="10396" spans="6:7">
      <c r="F10396" s="139"/>
      <c r="G10396" s="139"/>
    </row>
    <row r="10397" spans="6:7">
      <c r="F10397" s="139"/>
      <c r="G10397" s="139"/>
    </row>
    <row r="10398" spans="6:7">
      <c r="F10398" s="139"/>
      <c r="G10398" s="139"/>
    </row>
    <row r="10399" spans="6:7">
      <c r="F10399" s="139"/>
      <c r="G10399" s="139"/>
    </row>
    <row r="10400" spans="6:7">
      <c r="F10400" s="139"/>
      <c r="G10400" s="139"/>
    </row>
    <row r="10401" spans="6:7">
      <c r="F10401" s="139"/>
      <c r="G10401" s="139"/>
    </row>
    <row r="10402" spans="6:7">
      <c r="F10402" s="139"/>
      <c r="G10402" s="139"/>
    </row>
    <row r="10403" spans="6:7">
      <c r="F10403" s="139"/>
      <c r="G10403" s="139"/>
    </row>
    <row r="10404" spans="6:7">
      <c r="F10404" s="139"/>
      <c r="G10404" s="139"/>
    </row>
    <row r="10405" spans="6:7">
      <c r="F10405" s="139"/>
      <c r="G10405" s="139"/>
    </row>
    <row r="10406" spans="6:7">
      <c r="F10406" s="139"/>
      <c r="G10406" s="139"/>
    </row>
    <row r="10407" spans="6:7">
      <c r="F10407" s="139"/>
      <c r="G10407" s="139"/>
    </row>
    <row r="10408" spans="6:7">
      <c r="F10408" s="139"/>
      <c r="G10408" s="139"/>
    </row>
    <row r="10409" spans="6:7">
      <c r="F10409" s="139"/>
      <c r="G10409" s="139"/>
    </row>
    <row r="10410" spans="6:7">
      <c r="F10410" s="139"/>
      <c r="G10410" s="139"/>
    </row>
    <row r="10411" spans="6:7">
      <c r="F10411" s="139"/>
      <c r="G10411" s="139"/>
    </row>
    <row r="10412" spans="6:7">
      <c r="F10412" s="139"/>
      <c r="G10412" s="139"/>
    </row>
    <row r="10413" spans="6:7">
      <c r="F10413" s="139"/>
      <c r="G10413" s="139"/>
    </row>
    <row r="10414" spans="6:7">
      <c r="F10414" s="139"/>
      <c r="G10414" s="139"/>
    </row>
    <row r="10415" spans="6:7">
      <c r="F10415" s="139"/>
      <c r="G10415" s="139"/>
    </row>
    <row r="10416" spans="6:7">
      <c r="F10416" s="139"/>
      <c r="G10416" s="139"/>
    </row>
    <row r="10417" spans="6:7">
      <c r="F10417" s="139"/>
      <c r="G10417" s="139"/>
    </row>
    <row r="10418" spans="6:7">
      <c r="F10418" s="139"/>
      <c r="G10418" s="139"/>
    </row>
    <row r="10419" spans="6:7">
      <c r="F10419" s="139"/>
      <c r="G10419" s="139"/>
    </row>
    <row r="10420" spans="6:7">
      <c r="F10420" s="139"/>
      <c r="G10420" s="139"/>
    </row>
    <row r="10421" spans="6:7">
      <c r="F10421" s="139"/>
      <c r="G10421" s="139"/>
    </row>
    <row r="10422" spans="6:7">
      <c r="F10422" s="139"/>
      <c r="G10422" s="139"/>
    </row>
    <row r="10423" spans="6:7">
      <c r="F10423" s="139"/>
      <c r="G10423" s="139"/>
    </row>
    <row r="10424" spans="6:7">
      <c r="F10424" s="139"/>
      <c r="G10424" s="139"/>
    </row>
    <row r="10425" spans="6:7">
      <c r="F10425" s="139"/>
      <c r="G10425" s="139"/>
    </row>
    <row r="10426" spans="6:7">
      <c r="F10426" s="139"/>
      <c r="G10426" s="139"/>
    </row>
    <row r="10427" spans="6:7">
      <c r="F10427" s="139"/>
      <c r="G10427" s="139"/>
    </row>
    <row r="10428" spans="6:7">
      <c r="F10428" s="139"/>
      <c r="G10428" s="139"/>
    </row>
    <row r="10429" spans="6:7">
      <c r="F10429" s="139"/>
      <c r="G10429" s="139"/>
    </row>
    <row r="10430" spans="6:7">
      <c r="F10430" s="139"/>
      <c r="G10430" s="139"/>
    </row>
    <row r="10431" spans="6:7">
      <c r="F10431" s="139"/>
      <c r="G10431" s="139"/>
    </row>
    <row r="10432" spans="6:7">
      <c r="F10432" s="139"/>
      <c r="G10432" s="139"/>
    </row>
    <row r="10433" spans="6:7">
      <c r="F10433" s="139"/>
      <c r="G10433" s="139"/>
    </row>
    <row r="10434" spans="6:7">
      <c r="F10434" s="139"/>
      <c r="G10434" s="139"/>
    </row>
    <row r="10435" spans="6:7">
      <c r="F10435" s="139"/>
      <c r="G10435" s="139"/>
    </row>
    <row r="10436" spans="6:7">
      <c r="F10436" s="139"/>
      <c r="G10436" s="139"/>
    </row>
    <row r="10437" spans="6:7">
      <c r="F10437" s="139"/>
      <c r="G10437" s="139"/>
    </row>
    <row r="10438" spans="6:7">
      <c r="F10438" s="139"/>
      <c r="G10438" s="139"/>
    </row>
    <row r="10439" spans="6:7">
      <c r="F10439" s="139"/>
      <c r="G10439" s="139"/>
    </row>
    <row r="10440" spans="6:7">
      <c r="F10440" s="139"/>
      <c r="G10440" s="139"/>
    </row>
    <row r="10441" spans="6:7">
      <c r="F10441" s="139"/>
      <c r="G10441" s="139"/>
    </row>
    <row r="10442" spans="6:7">
      <c r="F10442" s="139"/>
      <c r="G10442" s="139"/>
    </row>
    <row r="10443" spans="6:7">
      <c r="F10443" s="139"/>
      <c r="G10443" s="139"/>
    </row>
    <row r="10444" spans="6:7">
      <c r="F10444" s="139"/>
      <c r="G10444" s="139"/>
    </row>
    <row r="10445" spans="6:7">
      <c r="F10445" s="139"/>
      <c r="G10445" s="139"/>
    </row>
    <row r="10446" spans="6:7">
      <c r="F10446" s="139"/>
      <c r="G10446" s="139"/>
    </row>
    <row r="10447" spans="6:7">
      <c r="F10447" s="139"/>
      <c r="G10447" s="139"/>
    </row>
    <row r="10448" spans="6:7">
      <c r="F10448" s="139"/>
      <c r="G10448" s="139"/>
    </row>
    <row r="10449" spans="6:7">
      <c r="F10449" s="139"/>
      <c r="G10449" s="139"/>
    </row>
    <row r="10450" spans="6:7">
      <c r="F10450" s="139"/>
      <c r="G10450" s="139"/>
    </row>
    <row r="10451" spans="6:7">
      <c r="F10451" s="139"/>
      <c r="G10451" s="139"/>
    </row>
    <row r="10452" spans="6:7">
      <c r="F10452" s="139"/>
      <c r="G10452" s="139"/>
    </row>
    <row r="10453" spans="6:7">
      <c r="F10453" s="139"/>
      <c r="G10453" s="139"/>
    </row>
    <row r="10454" spans="6:7">
      <c r="F10454" s="139"/>
      <c r="G10454" s="139"/>
    </row>
    <row r="10455" spans="6:7">
      <c r="F10455" s="139"/>
      <c r="G10455" s="139"/>
    </row>
    <row r="10456" spans="6:7">
      <c r="F10456" s="139"/>
      <c r="G10456" s="139"/>
    </row>
    <row r="10457" spans="6:7">
      <c r="F10457" s="139"/>
      <c r="G10457" s="139"/>
    </row>
    <row r="10458" spans="6:7">
      <c r="F10458" s="139"/>
      <c r="G10458" s="139"/>
    </row>
    <row r="10459" spans="6:7">
      <c r="F10459" s="139"/>
      <c r="G10459" s="139"/>
    </row>
    <row r="10460" spans="6:7">
      <c r="F10460" s="139"/>
      <c r="G10460" s="139"/>
    </row>
    <row r="10461" spans="6:7">
      <c r="F10461" s="139"/>
      <c r="G10461" s="139"/>
    </row>
    <row r="10462" spans="6:7">
      <c r="F10462" s="139"/>
      <c r="G10462" s="139"/>
    </row>
    <row r="10463" spans="6:7">
      <c r="F10463" s="139"/>
      <c r="G10463" s="139"/>
    </row>
    <row r="10464" spans="6:7">
      <c r="F10464" s="139"/>
      <c r="G10464" s="139"/>
    </row>
    <row r="10465" spans="6:7">
      <c r="F10465" s="139"/>
      <c r="G10465" s="139"/>
    </row>
    <row r="10466" spans="6:7">
      <c r="F10466" s="139"/>
      <c r="G10466" s="139"/>
    </row>
    <row r="10467" spans="6:7">
      <c r="F10467" s="139"/>
      <c r="G10467" s="139"/>
    </row>
    <row r="10468" spans="6:7">
      <c r="F10468" s="139"/>
      <c r="G10468" s="139"/>
    </row>
    <row r="10469" spans="6:7">
      <c r="F10469" s="139"/>
      <c r="G10469" s="139"/>
    </row>
    <row r="10470" spans="6:7">
      <c r="F10470" s="139"/>
      <c r="G10470" s="139"/>
    </row>
    <row r="10471" spans="6:7">
      <c r="F10471" s="139"/>
      <c r="G10471" s="139"/>
    </row>
    <row r="10472" spans="6:7">
      <c r="F10472" s="139"/>
      <c r="G10472" s="139"/>
    </row>
    <row r="10473" spans="6:7">
      <c r="F10473" s="139"/>
      <c r="G10473" s="139"/>
    </row>
    <row r="10474" spans="6:7">
      <c r="F10474" s="139"/>
      <c r="G10474" s="139"/>
    </row>
    <row r="10475" spans="6:7">
      <c r="F10475" s="139"/>
      <c r="G10475" s="139"/>
    </row>
    <row r="10476" spans="6:7">
      <c r="F10476" s="139"/>
      <c r="G10476" s="139"/>
    </row>
    <row r="10477" spans="6:7">
      <c r="F10477" s="139"/>
      <c r="G10477" s="139"/>
    </row>
    <row r="10478" spans="6:7">
      <c r="F10478" s="139"/>
      <c r="G10478" s="139"/>
    </row>
    <row r="10479" spans="6:7">
      <c r="F10479" s="139"/>
      <c r="G10479" s="139"/>
    </row>
    <row r="10480" spans="6:7">
      <c r="F10480" s="139"/>
      <c r="G10480" s="139"/>
    </row>
    <row r="10481" spans="6:7">
      <c r="F10481" s="139"/>
      <c r="G10481" s="139"/>
    </row>
    <row r="10482" spans="6:7">
      <c r="F10482" s="139"/>
      <c r="G10482" s="139"/>
    </row>
    <row r="10483" spans="6:7">
      <c r="F10483" s="139"/>
      <c r="G10483" s="139"/>
    </row>
    <row r="10484" spans="6:7">
      <c r="F10484" s="139"/>
      <c r="G10484" s="139"/>
    </row>
    <row r="10485" spans="6:7">
      <c r="F10485" s="139"/>
      <c r="G10485" s="139"/>
    </row>
    <row r="10486" spans="6:7">
      <c r="F10486" s="139"/>
      <c r="G10486" s="139"/>
    </row>
    <row r="10487" spans="6:7">
      <c r="F10487" s="139"/>
      <c r="G10487" s="139"/>
    </row>
    <row r="10488" spans="6:7">
      <c r="F10488" s="139"/>
      <c r="G10488" s="139"/>
    </row>
    <row r="10489" spans="6:7">
      <c r="F10489" s="139"/>
      <c r="G10489" s="139"/>
    </row>
    <row r="10490" spans="6:7">
      <c r="F10490" s="139"/>
      <c r="G10490" s="139"/>
    </row>
    <row r="10491" spans="6:7">
      <c r="F10491" s="139"/>
      <c r="G10491" s="139"/>
    </row>
    <row r="10492" spans="6:7">
      <c r="F10492" s="139"/>
      <c r="G10492" s="139"/>
    </row>
    <row r="10493" spans="6:7">
      <c r="F10493" s="139"/>
      <c r="G10493" s="139"/>
    </row>
    <row r="10494" spans="6:7">
      <c r="F10494" s="139"/>
      <c r="G10494" s="139"/>
    </row>
    <row r="10495" spans="6:7">
      <c r="F10495" s="139"/>
      <c r="G10495" s="139"/>
    </row>
    <row r="10496" spans="6:7">
      <c r="F10496" s="139"/>
      <c r="G10496" s="139"/>
    </row>
    <row r="10497" spans="6:7">
      <c r="F10497" s="139"/>
      <c r="G10497" s="139"/>
    </row>
    <row r="10498" spans="6:7">
      <c r="F10498" s="139"/>
      <c r="G10498" s="139"/>
    </row>
    <row r="10499" spans="6:7">
      <c r="F10499" s="139"/>
      <c r="G10499" s="139"/>
    </row>
    <row r="10500" spans="6:7">
      <c r="F10500" s="139"/>
      <c r="G10500" s="139"/>
    </row>
    <row r="10501" spans="6:7">
      <c r="F10501" s="139"/>
      <c r="G10501" s="139"/>
    </row>
    <row r="10502" spans="6:7">
      <c r="F10502" s="139"/>
      <c r="G10502" s="139"/>
    </row>
    <row r="10503" spans="6:7">
      <c r="F10503" s="139"/>
      <c r="G10503" s="139"/>
    </row>
    <row r="10504" spans="6:7">
      <c r="F10504" s="139"/>
      <c r="G10504" s="139"/>
    </row>
    <row r="10505" spans="6:7">
      <c r="F10505" s="139"/>
      <c r="G10505" s="139"/>
    </row>
    <row r="10506" spans="6:7">
      <c r="F10506" s="139"/>
      <c r="G10506" s="139"/>
    </row>
    <row r="10507" spans="6:7">
      <c r="F10507" s="139"/>
      <c r="G10507" s="139"/>
    </row>
    <row r="10508" spans="6:7">
      <c r="F10508" s="139"/>
      <c r="G10508" s="139"/>
    </row>
    <row r="10509" spans="6:7">
      <c r="F10509" s="139"/>
      <c r="G10509" s="139"/>
    </row>
    <row r="10510" spans="6:7">
      <c r="F10510" s="139"/>
      <c r="G10510" s="139"/>
    </row>
    <row r="10511" spans="6:7">
      <c r="F10511" s="139"/>
      <c r="G10511" s="139"/>
    </row>
    <row r="10512" spans="6:7">
      <c r="F10512" s="139"/>
      <c r="G10512" s="139"/>
    </row>
    <row r="10513" spans="6:7">
      <c r="F10513" s="139"/>
      <c r="G10513" s="139"/>
    </row>
    <row r="10514" spans="6:7">
      <c r="F10514" s="139"/>
      <c r="G10514" s="139"/>
    </row>
    <row r="10515" spans="6:7">
      <c r="F10515" s="139"/>
      <c r="G10515" s="139"/>
    </row>
    <row r="10516" spans="6:7">
      <c r="F10516" s="139"/>
      <c r="G10516" s="139"/>
    </row>
    <row r="10517" spans="6:7">
      <c r="F10517" s="139"/>
      <c r="G10517" s="139"/>
    </row>
    <row r="10518" spans="6:7">
      <c r="F10518" s="139"/>
      <c r="G10518" s="139"/>
    </row>
    <row r="10519" spans="6:7">
      <c r="F10519" s="139"/>
      <c r="G10519" s="139"/>
    </row>
    <row r="10520" spans="6:7">
      <c r="F10520" s="139"/>
      <c r="G10520" s="139"/>
    </row>
    <row r="10521" spans="6:7">
      <c r="F10521" s="139"/>
      <c r="G10521" s="139"/>
    </row>
    <row r="10522" spans="6:7">
      <c r="F10522" s="139"/>
      <c r="G10522" s="139"/>
    </row>
    <row r="10523" spans="6:7">
      <c r="F10523" s="139"/>
      <c r="G10523" s="139"/>
    </row>
    <row r="10524" spans="6:7">
      <c r="F10524" s="139"/>
      <c r="G10524" s="139"/>
    </row>
    <row r="10525" spans="6:7">
      <c r="F10525" s="139"/>
      <c r="G10525" s="139"/>
    </row>
    <row r="10526" spans="6:7">
      <c r="F10526" s="139"/>
      <c r="G10526" s="139"/>
    </row>
    <row r="10527" spans="6:7">
      <c r="F10527" s="139"/>
      <c r="G10527" s="139"/>
    </row>
    <row r="10528" spans="6:7">
      <c r="F10528" s="139"/>
      <c r="G10528" s="139"/>
    </row>
    <row r="10529" spans="6:7">
      <c r="F10529" s="139"/>
      <c r="G10529" s="139"/>
    </row>
    <row r="10530" spans="6:7">
      <c r="F10530" s="139"/>
      <c r="G10530" s="139"/>
    </row>
    <row r="10531" spans="6:7">
      <c r="F10531" s="139"/>
      <c r="G10531" s="139"/>
    </row>
    <row r="10532" spans="6:7">
      <c r="F10532" s="139"/>
      <c r="G10532" s="139"/>
    </row>
    <row r="10533" spans="6:7">
      <c r="F10533" s="139"/>
      <c r="G10533" s="139"/>
    </row>
    <row r="10534" spans="6:7">
      <c r="F10534" s="139"/>
      <c r="G10534" s="139"/>
    </row>
    <row r="10535" spans="6:7">
      <c r="F10535" s="139"/>
      <c r="G10535" s="139"/>
    </row>
    <row r="10536" spans="6:7">
      <c r="F10536" s="139"/>
      <c r="G10536" s="139"/>
    </row>
    <row r="10537" spans="6:7">
      <c r="F10537" s="139"/>
      <c r="G10537" s="139"/>
    </row>
    <row r="10538" spans="6:7">
      <c r="F10538" s="139"/>
      <c r="G10538" s="139"/>
    </row>
    <row r="10539" spans="6:7">
      <c r="F10539" s="139"/>
      <c r="G10539" s="139"/>
    </row>
    <row r="10540" spans="6:7">
      <c r="F10540" s="139"/>
      <c r="G10540" s="139"/>
    </row>
    <row r="10541" spans="6:7">
      <c r="F10541" s="139"/>
      <c r="G10541" s="139"/>
    </row>
    <row r="10542" spans="6:7">
      <c r="F10542" s="139"/>
      <c r="G10542" s="139"/>
    </row>
    <row r="10543" spans="6:7">
      <c r="F10543" s="139"/>
      <c r="G10543" s="139"/>
    </row>
    <row r="10544" spans="6:7">
      <c r="F10544" s="139"/>
      <c r="G10544" s="139"/>
    </row>
    <row r="10545" spans="6:7">
      <c r="F10545" s="139"/>
      <c r="G10545" s="139"/>
    </row>
    <row r="10546" spans="6:7">
      <c r="F10546" s="139"/>
      <c r="G10546" s="139"/>
    </row>
    <row r="10547" spans="6:7">
      <c r="F10547" s="139"/>
      <c r="G10547" s="139"/>
    </row>
    <row r="10548" spans="6:7">
      <c r="F10548" s="139"/>
      <c r="G10548" s="139"/>
    </row>
    <row r="10549" spans="6:7">
      <c r="F10549" s="139"/>
      <c r="G10549" s="139"/>
    </row>
    <row r="10550" spans="6:7">
      <c r="F10550" s="139"/>
      <c r="G10550" s="139"/>
    </row>
    <row r="10551" spans="6:7">
      <c r="F10551" s="139"/>
      <c r="G10551" s="139"/>
    </row>
    <row r="10552" spans="6:7">
      <c r="F10552" s="139"/>
      <c r="G10552" s="139"/>
    </row>
    <row r="10553" spans="6:7">
      <c r="F10553" s="139"/>
      <c r="G10553" s="139"/>
    </row>
    <row r="10554" spans="6:7">
      <c r="F10554" s="139"/>
      <c r="G10554" s="139"/>
    </row>
    <row r="10555" spans="6:7">
      <c r="F10555" s="139"/>
      <c r="G10555" s="139"/>
    </row>
    <row r="10556" spans="6:7">
      <c r="F10556" s="139"/>
      <c r="G10556" s="139"/>
    </row>
    <row r="10557" spans="6:7">
      <c r="F10557" s="139"/>
      <c r="G10557" s="139"/>
    </row>
    <row r="10558" spans="6:7">
      <c r="F10558" s="139"/>
      <c r="G10558" s="139"/>
    </row>
    <row r="10559" spans="6:7">
      <c r="F10559" s="139"/>
      <c r="G10559" s="139"/>
    </row>
    <row r="10560" spans="6:7">
      <c r="F10560" s="139"/>
      <c r="G10560" s="139"/>
    </row>
    <row r="10561" spans="6:7">
      <c r="F10561" s="139"/>
      <c r="G10561" s="139"/>
    </row>
    <row r="10562" spans="6:7">
      <c r="F10562" s="139"/>
      <c r="G10562" s="139"/>
    </row>
    <row r="10563" spans="6:7">
      <c r="F10563" s="139"/>
      <c r="G10563" s="139"/>
    </row>
    <row r="10564" spans="6:7">
      <c r="F10564" s="139"/>
      <c r="G10564" s="139"/>
    </row>
    <row r="10565" spans="6:7">
      <c r="F10565" s="139"/>
      <c r="G10565" s="139"/>
    </row>
    <row r="10566" spans="6:7">
      <c r="F10566" s="139"/>
      <c r="G10566" s="139"/>
    </row>
    <row r="10567" spans="6:7">
      <c r="F10567" s="139"/>
      <c r="G10567" s="139"/>
    </row>
    <row r="10568" spans="6:7">
      <c r="F10568" s="139"/>
      <c r="G10568" s="139"/>
    </row>
    <row r="10569" spans="6:7">
      <c r="F10569" s="139"/>
      <c r="G10569" s="139"/>
    </row>
    <row r="10570" spans="6:7">
      <c r="F10570" s="139"/>
      <c r="G10570" s="139"/>
    </row>
    <row r="10571" spans="6:7">
      <c r="F10571" s="139"/>
      <c r="G10571" s="139"/>
    </row>
    <row r="10572" spans="6:7">
      <c r="F10572" s="139"/>
      <c r="G10572" s="139"/>
    </row>
    <row r="10573" spans="6:7">
      <c r="F10573" s="139"/>
      <c r="G10573" s="139"/>
    </row>
    <row r="10574" spans="6:7">
      <c r="F10574" s="139"/>
      <c r="G10574" s="139"/>
    </row>
    <row r="10575" spans="6:7">
      <c r="F10575" s="139"/>
      <c r="G10575" s="139"/>
    </row>
    <row r="10576" spans="6:7">
      <c r="F10576" s="139"/>
      <c r="G10576" s="139"/>
    </row>
    <row r="10577" spans="6:7">
      <c r="F10577" s="139"/>
      <c r="G10577" s="139"/>
    </row>
    <row r="10578" spans="6:7">
      <c r="F10578" s="139"/>
      <c r="G10578" s="139"/>
    </row>
    <row r="10579" spans="6:7">
      <c r="F10579" s="139"/>
      <c r="G10579" s="139"/>
    </row>
    <row r="10580" spans="6:7">
      <c r="F10580" s="139"/>
      <c r="G10580" s="139"/>
    </row>
    <row r="10581" spans="6:7">
      <c r="F10581" s="139"/>
      <c r="G10581" s="139"/>
    </row>
    <row r="10582" spans="6:7">
      <c r="F10582" s="139"/>
      <c r="G10582" s="139"/>
    </row>
    <row r="10583" spans="6:7">
      <c r="F10583" s="139"/>
      <c r="G10583" s="139"/>
    </row>
    <row r="10584" spans="6:7">
      <c r="F10584" s="139"/>
      <c r="G10584" s="139"/>
    </row>
    <row r="10585" spans="6:7">
      <c r="F10585" s="139"/>
      <c r="G10585" s="139"/>
    </row>
    <row r="10586" spans="6:7">
      <c r="F10586" s="139"/>
      <c r="G10586" s="139"/>
    </row>
    <row r="10587" spans="6:7">
      <c r="F10587" s="139"/>
      <c r="G10587" s="139"/>
    </row>
    <row r="10588" spans="6:7">
      <c r="F10588" s="139"/>
      <c r="G10588" s="139"/>
    </row>
    <row r="10589" spans="6:7">
      <c r="F10589" s="139"/>
      <c r="G10589" s="139"/>
    </row>
    <row r="10590" spans="6:7">
      <c r="F10590" s="139"/>
      <c r="G10590" s="139"/>
    </row>
    <row r="10591" spans="6:7">
      <c r="F10591" s="139"/>
      <c r="G10591" s="139"/>
    </row>
    <row r="10592" spans="6:7">
      <c r="F10592" s="139"/>
      <c r="G10592" s="139"/>
    </row>
    <row r="10593" spans="6:7">
      <c r="F10593" s="139"/>
      <c r="G10593" s="139"/>
    </row>
    <row r="10594" spans="6:7">
      <c r="F10594" s="139"/>
      <c r="G10594" s="139"/>
    </row>
    <row r="10595" spans="6:7">
      <c r="F10595" s="139"/>
      <c r="G10595" s="139"/>
    </row>
    <row r="10596" spans="6:7">
      <c r="F10596" s="139"/>
      <c r="G10596" s="139"/>
    </row>
    <row r="10597" spans="6:7">
      <c r="F10597" s="139"/>
      <c r="G10597" s="139"/>
    </row>
    <row r="10598" spans="6:7">
      <c r="F10598" s="139"/>
      <c r="G10598" s="139"/>
    </row>
    <row r="10599" spans="6:7">
      <c r="F10599" s="139"/>
      <c r="G10599" s="139"/>
    </row>
    <row r="10600" spans="6:7">
      <c r="F10600" s="139"/>
      <c r="G10600" s="139"/>
    </row>
    <row r="10601" spans="6:7">
      <c r="F10601" s="139"/>
      <c r="G10601" s="139"/>
    </row>
    <row r="10602" spans="6:7">
      <c r="F10602" s="139"/>
      <c r="G10602" s="139"/>
    </row>
    <row r="10603" spans="6:7">
      <c r="F10603" s="139"/>
      <c r="G10603" s="139"/>
    </row>
    <row r="10604" spans="6:7">
      <c r="F10604" s="139"/>
      <c r="G10604" s="139"/>
    </row>
    <row r="10605" spans="6:7">
      <c r="F10605" s="139"/>
      <c r="G10605" s="139"/>
    </row>
    <row r="10606" spans="6:7">
      <c r="F10606" s="139"/>
      <c r="G10606" s="139"/>
    </row>
    <row r="10607" spans="6:7">
      <c r="F10607" s="139"/>
      <c r="G10607" s="139"/>
    </row>
    <row r="10608" spans="6:7">
      <c r="F10608" s="139"/>
      <c r="G10608" s="139"/>
    </row>
    <row r="10609" spans="6:7">
      <c r="F10609" s="139"/>
      <c r="G10609" s="139"/>
    </row>
    <row r="10610" spans="6:7">
      <c r="F10610" s="139"/>
      <c r="G10610" s="139"/>
    </row>
    <row r="10611" spans="6:7">
      <c r="F10611" s="139"/>
      <c r="G10611" s="139"/>
    </row>
    <row r="10612" spans="6:7">
      <c r="F10612" s="139"/>
      <c r="G10612" s="139"/>
    </row>
    <row r="10613" spans="6:7">
      <c r="F10613" s="139"/>
      <c r="G10613" s="139"/>
    </row>
    <row r="10614" spans="6:7">
      <c r="F10614" s="139"/>
      <c r="G10614" s="139"/>
    </row>
    <row r="10615" spans="6:7">
      <c r="F10615" s="139"/>
      <c r="G10615" s="139"/>
    </row>
    <row r="10616" spans="6:7">
      <c r="F10616" s="139"/>
      <c r="G10616" s="139"/>
    </row>
    <row r="10617" spans="6:7">
      <c r="F10617" s="139"/>
      <c r="G10617" s="139"/>
    </row>
    <row r="10618" spans="6:7">
      <c r="F10618" s="139"/>
      <c r="G10618" s="139"/>
    </row>
    <row r="10619" spans="6:7">
      <c r="F10619" s="139"/>
      <c r="G10619" s="139"/>
    </row>
    <row r="10620" spans="6:7">
      <c r="F10620" s="139"/>
      <c r="G10620" s="139"/>
    </row>
    <row r="10621" spans="6:7">
      <c r="F10621" s="139"/>
      <c r="G10621" s="139"/>
    </row>
    <row r="10622" spans="6:7">
      <c r="F10622" s="139"/>
      <c r="G10622" s="139"/>
    </row>
    <row r="10623" spans="6:7">
      <c r="F10623" s="139"/>
      <c r="G10623" s="139"/>
    </row>
    <row r="10624" spans="6:7">
      <c r="F10624" s="139"/>
      <c r="G10624" s="139"/>
    </row>
    <row r="10625" spans="6:7">
      <c r="F10625" s="139"/>
      <c r="G10625" s="139"/>
    </row>
    <row r="10626" spans="6:7">
      <c r="F10626" s="139"/>
      <c r="G10626" s="139"/>
    </row>
    <row r="10627" spans="6:7">
      <c r="F10627" s="139"/>
      <c r="G10627" s="139"/>
    </row>
    <row r="10628" spans="6:7">
      <c r="F10628" s="139"/>
      <c r="G10628" s="139"/>
    </row>
    <row r="10629" spans="6:7">
      <c r="F10629" s="139"/>
      <c r="G10629" s="139"/>
    </row>
    <row r="10630" spans="6:7">
      <c r="F10630" s="139"/>
      <c r="G10630" s="139"/>
    </row>
    <row r="10631" spans="6:7">
      <c r="F10631" s="139"/>
      <c r="G10631" s="139"/>
    </row>
    <row r="10632" spans="6:7">
      <c r="F10632" s="139"/>
      <c r="G10632" s="139"/>
    </row>
    <row r="10633" spans="6:7">
      <c r="F10633" s="139"/>
      <c r="G10633" s="139"/>
    </row>
    <row r="10634" spans="6:7">
      <c r="F10634" s="139"/>
      <c r="G10634" s="139"/>
    </row>
    <row r="10635" spans="6:7">
      <c r="F10635" s="139"/>
      <c r="G10635" s="139"/>
    </row>
    <row r="10636" spans="6:7">
      <c r="F10636" s="139"/>
      <c r="G10636" s="139"/>
    </row>
    <row r="10637" spans="6:7">
      <c r="F10637" s="139"/>
      <c r="G10637" s="139"/>
    </row>
    <row r="10638" spans="6:7">
      <c r="F10638" s="139"/>
      <c r="G10638" s="139"/>
    </row>
    <row r="10639" spans="6:7">
      <c r="F10639" s="139"/>
      <c r="G10639" s="139"/>
    </row>
    <row r="10640" spans="6:7">
      <c r="F10640" s="139"/>
      <c r="G10640" s="139"/>
    </row>
    <row r="10641" spans="6:7">
      <c r="F10641" s="139"/>
      <c r="G10641" s="139"/>
    </row>
    <row r="10642" spans="6:7">
      <c r="F10642" s="139"/>
      <c r="G10642" s="139"/>
    </row>
    <row r="10643" spans="6:7">
      <c r="F10643" s="139"/>
      <c r="G10643" s="139"/>
    </row>
    <row r="10644" spans="6:7">
      <c r="F10644" s="139"/>
      <c r="G10644" s="139"/>
    </row>
    <row r="10645" spans="6:7">
      <c r="F10645" s="139"/>
      <c r="G10645" s="139"/>
    </row>
    <row r="10646" spans="6:7">
      <c r="F10646" s="139"/>
      <c r="G10646" s="139"/>
    </row>
    <row r="10647" spans="6:7">
      <c r="F10647" s="139"/>
      <c r="G10647" s="139"/>
    </row>
    <row r="10648" spans="6:7">
      <c r="F10648" s="139"/>
      <c r="G10648" s="139"/>
    </row>
    <row r="10649" spans="6:7">
      <c r="F10649" s="139"/>
      <c r="G10649" s="139"/>
    </row>
    <row r="10650" spans="6:7">
      <c r="F10650" s="139"/>
      <c r="G10650" s="139"/>
    </row>
    <row r="10651" spans="6:7">
      <c r="F10651" s="139"/>
      <c r="G10651" s="139"/>
    </row>
    <row r="10652" spans="6:7">
      <c r="F10652" s="139"/>
      <c r="G10652" s="139"/>
    </row>
    <row r="10653" spans="6:7">
      <c r="F10653" s="139"/>
      <c r="G10653" s="139"/>
    </row>
    <row r="10654" spans="6:7">
      <c r="F10654" s="139"/>
      <c r="G10654" s="139"/>
    </row>
    <row r="10655" spans="6:7">
      <c r="F10655" s="139"/>
      <c r="G10655" s="139"/>
    </row>
    <row r="10656" spans="6:7">
      <c r="F10656" s="139"/>
      <c r="G10656" s="139"/>
    </row>
    <row r="10657" spans="6:7">
      <c r="F10657" s="139"/>
      <c r="G10657" s="139"/>
    </row>
    <row r="10658" spans="6:7">
      <c r="F10658" s="139"/>
      <c r="G10658" s="139"/>
    </row>
    <row r="10659" spans="6:7">
      <c r="F10659" s="139"/>
      <c r="G10659" s="139"/>
    </row>
    <row r="10660" spans="6:7">
      <c r="F10660" s="139"/>
      <c r="G10660" s="139"/>
    </row>
    <row r="10661" spans="6:7">
      <c r="F10661" s="139"/>
      <c r="G10661" s="139"/>
    </row>
    <row r="10662" spans="6:7">
      <c r="F10662" s="139"/>
      <c r="G10662" s="139"/>
    </row>
    <row r="10663" spans="6:7">
      <c r="F10663" s="139"/>
      <c r="G10663" s="139"/>
    </row>
    <row r="10664" spans="6:7">
      <c r="F10664" s="139"/>
      <c r="G10664" s="139"/>
    </row>
    <row r="10665" spans="6:7">
      <c r="F10665" s="139"/>
      <c r="G10665" s="139"/>
    </row>
    <row r="10666" spans="6:7">
      <c r="F10666" s="139"/>
      <c r="G10666" s="139"/>
    </row>
    <row r="10667" spans="6:7">
      <c r="F10667" s="139"/>
      <c r="G10667" s="139"/>
    </row>
    <row r="10668" spans="6:7">
      <c r="F10668" s="139"/>
      <c r="G10668" s="139"/>
    </row>
    <row r="10669" spans="6:7">
      <c r="F10669" s="139"/>
      <c r="G10669" s="139"/>
    </row>
    <row r="10670" spans="6:7">
      <c r="F10670" s="139"/>
      <c r="G10670" s="139"/>
    </row>
    <row r="10671" spans="6:7">
      <c r="F10671" s="139"/>
      <c r="G10671" s="139"/>
    </row>
    <row r="10672" spans="6:7">
      <c r="F10672" s="139"/>
      <c r="G10672" s="139"/>
    </row>
    <row r="10673" spans="6:7">
      <c r="F10673" s="139"/>
      <c r="G10673" s="139"/>
    </row>
    <row r="10674" spans="6:7">
      <c r="F10674" s="139"/>
      <c r="G10674" s="139"/>
    </row>
    <row r="10675" spans="6:7">
      <c r="F10675" s="139"/>
      <c r="G10675" s="139"/>
    </row>
    <row r="10676" spans="6:7">
      <c r="F10676" s="139"/>
      <c r="G10676" s="139"/>
    </row>
    <row r="10677" spans="6:7">
      <c r="F10677" s="139"/>
      <c r="G10677" s="139"/>
    </row>
    <row r="10678" spans="6:7">
      <c r="F10678" s="139"/>
      <c r="G10678" s="139"/>
    </row>
    <row r="10679" spans="6:7">
      <c r="F10679" s="139"/>
      <c r="G10679" s="139"/>
    </row>
    <row r="10680" spans="6:7">
      <c r="F10680" s="139"/>
      <c r="G10680" s="139"/>
    </row>
    <row r="10681" spans="6:7">
      <c r="F10681" s="139"/>
      <c r="G10681" s="139"/>
    </row>
    <row r="10682" spans="6:7">
      <c r="F10682" s="139"/>
      <c r="G10682" s="139"/>
    </row>
    <row r="10683" spans="6:7">
      <c r="F10683" s="139"/>
      <c r="G10683" s="139"/>
    </row>
    <row r="10684" spans="6:7">
      <c r="F10684" s="139"/>
      <c r="G10684" s="139"/>
    </row>
    <row r="10685" spans="6:7">
      <c r="F10685" s="139"/>
      <c r="G10685" s="139"/>
    </row>
    <row r="10686" spans="6:7">
      <c r="F10686" s="139"/>
      <c r="G10686" s="139"/>
    </row>
    <row r="10687" spans="6:7">
      <c r="F10687" s="139"/>
      <c r="G10687" s="139"/>
    </row>
    <row r="10688" spans="6:7">
      <c r="F10688" s="139"/>
      <c r="G10688" s="139"/>
    </row>
    <row r="10689" spans="6:7">
      <c r="F10689" s="139"/>
      <c r="G10689" s="139"/>
    </row>
    <row r="10690" spans="6:7">
      <c r="F10690" s="139"/>
      <c r="G10690" s="139"/>
    </row>
    <row r="10691" spans="6:7">
      <c r="F10691" s="139"/>
      <c r="G10691" s="139"/>
    </row>
    <row r="10692" spans="6:7">
      <c r="F10692" s="139"/>
      <c r="G10692" s="139"/>
    </row>
    <row r="10693" spans="6:7">
      <c r="F10693" s="139"/>
      <c r="G10693" s="139"/>
    </row>
    <row r="10694" spans="6:7">
      <c r="F10694" s="139"/>
      <c r="G10694" s="139"/>
    </row>
    <row r="10695" spans="6:7">
      <c r="F10695" s="139"/>
      <c r="G10695" s="139"/>
    </row>
    <row r="10696" spans="6:7">
      <c r="F10696" s="139"/>
      <c r="G10696" s="139"/>
    </row>
    <row r="10697" spans="6:7">
      <c r="F10697" s="139"/>
      <c r="G10697" s="139"/>
    </row>
    <row r="10698" spans="6:7">
      <c r="F10698" s="139"/>
      <c r="G10698" s="139"/>
    </row>
    <row r="10699" spans="6:7">
      <c r="F10699" s="139"/>
      <c r="G10699" s="139"/>
    </row>
    <row r="10700" spans="6:7">
      <c r="F10700" s="139"/>
      <c r="G10700" s="139"/>
    </row>
    <row r="10701" spans="6:7">
      <c r="F10701" s="139"/>
      <c r="G10701" s="139"/>
    </row>
    <row r="10702" spans="6:7">
      <c r="F10702" s="139"/>
      <c r="G10702" s="139"/>
    </row>
    <row r="10703" spans="6:7">
      <c r="F10703" s="139"/>
      <c r="G10703" s="139"/>
    </row>
    <row r="10704" spans="6:7">
      <c r="F10704" s="139"/>
      <c r="G10704" s="139"/>
    </row>
    <row r="10705" spans="6:7">
      <c r="F10705" s="139"/>
      <c r="G10705" s="139"/>
    </row>
    <row r="10706" spans="6:7">
      <c r="F10706" s="139"/>
      <c r="G10706" s="139"/>
    </row>
    <row r="10707" spans="6:7">
      <c r="F10707" s="139"/>
      <c r="G10707" s="139"/>
    </row>
    <row r="10708" spans="6:7">
      <c r="F10708" s="139"/>
      <c r="G10708" s="139"/>
    </row>
    <row r="10709" spans="6:7">
      <c r="F10709" s="139"/>
      <c r="G10709" s="139"/>
    </row>
    <row r="10710" spans="6:7">
      <c r="F10710" s="139"/>
      <c r="G10710" s="139"/>
    </row>
    <row r="10711" spans="6:7">
      <c r="F10711" s="139"/>
      <c r="G10711" s="139"/>
    </row>
    <row r="10712" spans="6:7">
      <c r="F10712" s="139"/>
      <c r="G10712" s="139"/>
    </row>
    <row r="10713" spans="6:7">
      <c r="F10713" s="139"/>
      <c r="G10713" s="139"/>
    </row>
    <row r="10714" spans="6:7">
      <c r="F10714" s="139"/>
      <c r="G10714" s="139"/>
    </row>
    <row r="10715" spans="6:7">
      <c r="F10715" s="139"/>
      <c r="G10715" s="139"/>
    </row>
    <row r="10716" spans="6:7">
      <c r="F10716" s="139"/>
      <c r="G10716" s="139"/>
    </row>
    <row r="10717" spans="6:7">
      <c r="F10717" s="139"/>
      <c r="G10717" s="139"/>
    </row>
    <row r="10718" spans="6:7">
      <c r="F10718" s="139"/>
      <c r="G10718" s="139"/>
    </row>
    <row r="10719" spans="6:7">
      <c r="F10719" s="139"/>
      <c r="G10719" s="139"/>
    </row>
    <row r="10720" spans="6:7">
      <c r="F10720" s="139"/>
      <c r="G10720" s="139"/>
    </row>
    <row r="10721" spans="6:7">
      <c r="F10721" s="139"/>
      <c r="G10721" s="139"/>
    </row>
    <row r="10722" spans="6:7">
      <c r="F10722" s="139"/>
      <c r="G10722" s="139"/>
    </row>
    <row r="10723" spans="6:7">
      <c r="F10723" s="139"/>
      <c r="G10723" s="139"/>
    </row>
    <row r="10724" spans="6:7">
      <c r="F10724" s="139"/>
      <c r="G10724" s="139"/>
    </row>
    <row r="10725" spans="6:7">
      <c r="F10725" s="139"/>
      <c r="G10725" s="139"/>
    </row>
    <row r="10726" spans="6:7">
      <c r="F10726" s="139"/>
      <c r="G10726" s="139"/>
    </row>
    <row r="10727" spans="6:7">
      <c r="F10727" s="139"/>
      <c r="G10727" s="139"/>
    </row>
    <row r="10728" spans="6:7">
      <c r="F10728" s="139"/>
      <c r="G10728" s="139"/>
    </row>
    <row r="10729" spans="6:7">
      <c r="F10729" s="139"/>
      <c r="G10729" s="139"/>
    </row>
    <row r="10730" spans="6:7">
      <c r="F10730" s="139"/>
      <c r="G10730" s="139"/>
    </row>
    <row r="10731" spans="6:7">
      <c r="F10731" s="139"/>
      <c r="G10731" s="139"/>
    </row>
    <row r="10732" spans="6:7">
      <c r="F10732" s="139"/>
      <c r="G10732" s="139"/>
    </row>
    <row r="10733" spans="6:7">
      <c r="F10733" s="139"/>
      <c r="G10733" s="139"/>
    </row>
    <row r="10734" spans="6:7">
      <c r="F10734" s="139"/>
      <c r="G10734" s="139"/>
    </row>
    <row r="10735" spans="6:7">
      <c r="F10735" s="139"/>
      <c r="G10735" s="139"/>
    </row>
    <row r="10736" spans="6:7">
      <c r="F10736" s="139"/>
      <c r="G10736" s="139"/>
    </row>
    <row r="10737" spans="6:7">
      <c r="F10737" s="139"/>
      <c r="G10737" s="139"/>
    </row>
    <row r="10738" spans="6:7">
      <c r="F10738" s="139"/>
      <c r="G10738" s="139"/>
    </row>
    <row r="10739" spans="6:7">
      <c r="F10739" s="139"/>
      <c r="G10739" s="139"/>
    </row>
    <row r="10740" spans="6:7">
      <c r="F10740" s="139"/>
      <c r="G10740" s="139"/>
    </row>
    <row r="10741" spans="6:7">
      <c r="F10741" s="139"/>
      <c r="G10741" s="139"/>
    </row>
    <row r="10742" spans="6:7">
      <c r="F10742" s="139"/>
      <c r="G10742" s="139"/>
    </row>
    <row r="10743" spans="6:7">
      <c r="F10743" s="139"/>
      <c r="G10743" s="139"/>
    </row>
    <row r="10744" spans="6:7">
      <c r="F10744" s="139"/>
      <c r="G10744" s="139"/>
    </row>
    <row r="10745" spans="6:7">
      <c r="F10745" s="139"/>
      <c r="G10745" s="139"/>
    </row>
    <row r="10746" spans="6:7">
      <c r="F10746" s="139"/>
      <c r="G10746" s="139"/>
    </row>
    <row r="10747" spans="6:7">
      <c r="F10747" s="139"/>
      <c r="G10747" s="139"/>
    </row>
    <row r="10748" spans="6:7">
      <c r="F10748" s="139"/>
      <c r="G10748" s="139"/>
    </row>
    <row r="10749" spans="6:7">
      <c r="F10749" s="139"/>
      <c r="G10749" s="139"/>
    </row>
    <row r="10750" spans="6:7">
      <c r="F10750" s="139"/>
      <c r="G10750" s="139"/>
    </row>
    <row r="10751" spans="6:7">
      <c r="F10751" s="139"/>
      <c r="G10751" s="139"/>
    </row>
    <row r="10752" spans="6:7">
      <c r="F10752" s="139"/>
      <c r="G10752" s="139"/>
    </row>
    <row r="10753" spans="6:7">
      <c r="F10753" s="139"/>
      <c r="G10753" s="139"/>
    </row>
    <row r="10754" spans="6:7">
      <c r="F10754" s="139"/>
      <c r="G10754" s="139"/>
    </row>
    <row r="10755" spans="6:7">
      <c r="F10755" s="139"/>
      <c r="G10755" s="139"/>
    </row>
    <row r="10756" spans="6:7">
      <c r="F10756" s="139"/>
      <c r="G10756" s="139"/>
    </row>
    <row r="10757" spans="6:7">
      <c r="F10757" s="139"/>
      <c r="G10757" s="139"/>
    </row>
    <row r="10758" spans="6:7">
      <c r="F10758" s="139"/>
      <c r="G10758" s="139"/>
    </row>
    <row r="10759" spans="6:7">
      <c r="F10759" s="139"/>
      <c r="G10759" s="139"/>
    </row>
    <row r="10760" spans="6:7">
      <c r="F10760" s="139"/>
      <c r="G10760" s="139"/>
    </row>
    <row r="10761" spans="6:7">
      <c r="F10761" s="139"/>
      <c r="G10761" s="139"/>
    </row>
    <row r="10762" spans="6:7">
      <c r="F10762" s="139"/>
      <c r="G10762" s="139"/>
    </row>
    <row r="10763" spans="6:7">
      <c r="F10763" s="139"/>
      <c r="G10763" s="139"/>
    </row>
    <row r="10764" spans="6:7">
      <c r="F10764" s="139"/>
      <c r="G10764" s="139"/>
    </row>
    <row r="10765" spans="6:7">
      <c r="F10765" s="139"/>
      <c r="G10765" s="139"/>
    </row>
    <row r="10766" spans="6:7">
      <c r="F10766" s="139"/>
      <c r="G10766" s="139"/>
    </row>
    <row r="10767" spans="6:7">
      <c r="F10767" s="139"/>
      <c r="G10767" s="139"/>
    </row>
    <row r="10768" spans="6:7">
      <c r="F10768" s="139"/>
      <c r="G10768" s="139"/>
    </row>
    <row r="10769" spans="6:7">
      <c r="F10769" s="139"/>
      <c r="G10769" s="139"/>
    </row>
    <row r="10770" spans="6:7">
      <c r="F10770" s="139"/>
      <c r="G10770" s="139"/>
    </row>
    <row r="10771" spans="6:7">
      <c r="F10771" s="139"/>
      <c r="G10771" s="139"/>
    </row>
    <row r="10772" spans="6:7">
      <c r="F10772" s="139"/>
      <c r="G10772" s="139"/>
    </row>
    <row r="10773" spans="6:7">
      <c r="F10773" s="139"/>
      <c r="G10773" s="139"/>
    </row>
    <row r="10774" spans="6:7">
      <c r="F10774" s="139"/>
      <c r="G10774" s="139"/>
    </row>
    <row r="10775" spans="6:7">
      <c r="F10775" s="139"/>
      <c r="G10775" s="139"/>
    </row>
    <row r="10776" spans="6:7">
      <c r="F10776" s="139"/>
      <c r="G10776" s="139"/>
    </row>
    <row r="10777" spans="6:7">
      <c r="F10777" s="139"/>
      <c r="G10777" s="139"/>
    </row>
    <row r="10778" spans="6:7">
      <c r="F10778" s="139"/>
      <c r="G10778" s="139"/>
    </row>
    <row r="10779" spans="6:7">
      <c r="F10779" s="139"/>
      <c r="G10779" s="139"/>
    </row>
    <row r="10780" spans="6:7">
      <c r="F10780" s="139"/>
      <c r="G10780" s="139"/>
    </row>
    <row r="10781" spans="6:7">
      <c r="F10781" s="139"/>
      <c r="G10781" s="139"/>
    </row>
    <row r="10782" spans="6:7">
      <c r="F10782" s="139"/>
      <c r="G10782" s="139"/>
    </row>
    <row r="10783" spans="6:7">
      <c r="F10783" s="139"/>
      <c r="G10783" s="139"/>
    </row>
    <row r="10784" spans="6:7">
      <c r="F10784" s="139"/>
      <c r="G10784" s="139"/>
    </row>
    <row r="10785" spans="6:7">
      <c r="F10785" s="139"/>
      <c r="G10785" s="139"/>
    </row>
    <row r="10786" spans="6:7">
      <c r="F10786" s="139"/>
      <c r="G10786" s="139"/>
    </row>
    <row r="10787" spans="6:7">
      <c r="F10787" s="139"/>
      <c r="G10787" s="139"/>
    </row>
    <row r="10788" spans="6:7">
      <c r="F10788" s="139"/>
      <c r="G10788" s="139"/>
    </row>
    <row r="10789" spans="6:7">
      <c r="F10789" s="139"/>
      <c r="G10789" s="139"/>
    </row>
    <row r="10790" spans="6:7">
      <c r="F10790" s="139"/>
      <c r="G10790" s="139"/>
    </row>
    <row r="10791" spans="6:7">
      <c r="F10791" s="139"/>
      <c r="G10791" s="139"/>
    </row>
    <row r="10792" spans="6:7">
      <c r="F10792" s="139"/>
      <c r="G10792" s="139"/>
    </row>
    <row r="10793" spans="6:7">
      <c r="F10793" s="139"/>
      <c r="G10793" s="139"/>
    </row>
    <row r="10794" spans="6:7">
      <c r="F10794" s="139"/>
      <c r="G10794" s="139"/>
    </row>
    <row r="10795" spans="6:7">
      <c r="F10795" s="139"/>
      <c r="G10795" s="139"/>
    </row>
    <row r="10796" spans="6:7">
      <c r="F10796" s="139"/>
      <c r="G10796" s="139"/>
    </row>
    <row r="10797" spans="6:7">
      <c r="F10797" s="139"/>
      <c r="G10797" s="139"/>
    </row>
    <row r="10798" spans="6:7">
      <c r="F10798" s="139"/>
      <c r="G10798" s="139"/>
    </row>
    <row r="10799" spans="6:7">
      <c r="F10799" s="139"/>
      <c r="G10799" s="139"/>
    </row>
    <row r="10800" spans="6:7">
      <c r="F10800" s="139"/>
      <c r="G10800" s="139"/>
    </row>
    <row r="10801" spans="6:7">
      <c r="F10801" s="139"/>
      <c r="G10801" s="139"/>
    </row>
    <row r="10802" spans="6:7">
      <c r="F10802" s="139"/>
      <c r="G10802" s="139"/>
    </row>
    <row r="10803" spans="6:7">
      <c r="F10803" s="139"/>
      <c r="G10803" s="139"/>
    </row>
    <row r="10804" spans="6:7">
      <c r="F10804" s="139"/>
      <c r="G10804" s="139"/>
    </row>
    <row r="10805" spans="6:7">
      <c r="F10805" s="139"/>
      <c r="G10805" s="139"/>
    </row>
    <row r="10806" spans="6:7">
      <c r="F10806" s="139"/>
      <c r="G10806" s="139"/>
    </row>
    <row r="10807" spans="6:7">
      <c r="F10807" s="139"/>
      <c r="G10807" s="139"/>
    </row>
    <row r="10808" spans="6:7">
      <c r="F10808" s="139"/>
      <c r="G10808" s="139"/>
    </row>
    <row r="10809" spans="6:7">
      <c r="F10809" s="139"/>
      <c r="G10809" s="139"/>
    </row>
    <row r="10810" spans="6:7">
      <c r="F10810" s="139"/>
      <c r="G10810" s="139"/>
    </row>
    <row r="10811" spans="6:7">
      <c r="F10811" s="139"/>
      <c r="G10811" s="139"/>
    </row>
    <row r="10812" spans="6:7">
      <c r="F10812" s="139"/>
      <c r="G10812" s="139"/>
    </row>
    <row r="10813" spans="6:7">
      <c r="F10813" s="139"/>
      <c r="G10813" s="139"/>
    </row>
    <row r="10814" spans="6:7">
      <c r="F10814" s="139"/>
      <c r="G10814" s="139"/>
    </row>
    <row r="10815" spans="6:7">
      <c r="F10815" s="139"/>
      <c r="G10815" s="139"/>
    </row>
    <row r="10816" spans="6:7">
      <c r="F10816" s="139"/>
      <c r="G10816" s="139"/>
    </row>
    <row r="10817" spans="6:7">
      <c r="F10817" s="139"/>
      <c r="G10817" s="139"/>
    </row>
    <row r="10818" spans="6:7">
      <c r="F10818" s="139"/>
      <c r="G10818" s="139"/>
    </row>
    <row r="10819" spans="6:7">
      <c r="F10819" s="139"/>
      <c r="G10819" s="139"/>
    </row>
    <row r="10820" spans="6:7">
      <c r="F10820" s="139"/>
      <c r="G10820" s="139"/>
    </row>
    <row r="10821" spans="6:7">
      <c r="F10821" s="139"/>
      <c r="G10821" s="139"/>
    </row>
    <row r="10822" spans="6:7">
      <c r="F10822" s="139"/>
      <c r="G10822" s="139"/>
    </row>
    <row r="10823" spans="6:7">
      <c r="F10823" s="139"/>
      <c r="G10823" s="139"/>
    </row>
    <row r="10824" spans="6:7">
      <c r="F10824" s="139"/>
      <c r="G10824" s="139"/>
    </row>
    <row r="10825" spans="6:7">
      <c r="F10825" s="139"/>
      <c r="G10825" s="139"/>
    </row>
    <row r="10826" spans="6:7">
      <c r="F10826" s="139"/>
      <c r="G10826" s="139"/>
    </row>
    <row r="10827" spans="6:7">
      <c r="F10827" s="139"/>
      <c r="G10827" s="139"/>
    </row>
    <row r="10828" spans="6:7">
      <c r="F10828" s="139"/>
      <c r="G10828" s="139"/>
    </row>
    <row r="10829" spans="6:7">
      <c r="F10829" s="139"/>
      <c r="G10829" s="139"/>
    </row>
    <row r="10830" spans="6:7">
      <c r="F10830" s="139"/>
      <c r="G10830" s="139"/>
    </row>
    <row r="10831" spans="6:7">
      <c r="F10831" s="139"/>
      <c r="G10831" s="139"/>
    </row>
    <row r="10832" spans="6:7">
      <c r="F10832" s="139"/>
      <c r="G10832" s="139"/>
    </row>
    <row r="10833" spans="6:7">
      <c r="F10833" s="139"/>
      <c r="G10833" s="139"/>
    </row>
    <row r="10834" spans="6:7">
      <c r="F10834" s="139"/>
      <c r="G10834" s="139"/>
    </row>
    <row r="10835" spans="6:7">
      <c r="F10835" s="139"/>
      <c r="G10835" s="139"/>
    </row>
    <row r="10836" spans="6:7">
      <c r="F10836" s="139"/>
      <c r="G10836" s="139"/>
    </row>
    <row r="10837" spans="6:7">
      <c r="F10837" s="139"/>
      <c r="G10837" s="139"/>
    </row>
    <row r="10838" spans="6:7">
      <c r="F10838" s="139"/>
      <c r="G10838" s="139"/>
    </row>
    <row r="10839" spans="6:7">
      <c r="F10839" s="139"/>
      <c r="G10839" s="139"/>
    </row>
    <row r="10840" spans="6:7">
      <c r="F10840" s="139"/>
      <c r="G10840" s="139"/>
    </row>
    <row r="10841" spans="6:7">
      <c r="F10841" s="139"/>
      <c r="G10841" s="139"/>
    </row>
    <row r="10842" spans="6:7">
      <c r="F10842" s="139"/>
      <c r="G10842" s="139"/>
    </row>
    <row r="10843" spans="6:7">
      <c r="F10843" s="139"/>
      <c r="G10843" s="139"/>
    </row>
    <row r="10844" spans="6:7">
      <c r="F10844" s="139"/>
      <c r="G10844" s="139"/>
    </row>
    <row r="10845" spans="6:7">
      <c r="F10845" s="139"/>
      <c r="G10845" s="139"/>
    </row>
    <row r="10846" spans="6:7">
      <c r="F10846" s="139"/>
      <c r="G10846" s="139"/>
    </row>
    <row r="10847" spans="6:7">
      <c r="F10847" s="139"/>
      <c r="G10847" s="139"/>
    </row>
    <row r="10848" spans="6:7">
      <c r="F10848" s="139"/>
      <c r="G10848" s="139"/>
    </row>
    <row r="10849" spans="6:7">
      <c r="F10849" s="139"/>
      <c r="G10849" s="139"/>
    </row>
    <row r="10850" spans="6:7">
      <c r="F10850" s="139"/>
      <c r="G10850" s="139"/>
    </row>
    <row r="10851" spans="6:7">
      <c r="F10851" s="139"/>
      <c r="G10851" s="139"/>
    </row>
    <row r="10852" spans="6:7">
      <c r="F10852" s="139"/>
      <c r="G10852" s="139"/>
    </row>
    <row r="10853" spans="6:7">
      <c r="F10853" s="139"/>
      <c r="G10853" s="139"/>
    </row>
    <row r="10854" spans="6:7">
      <c r="F10854" s="139"/>
      <c r="G10854" s="139"/>
    </row>
    <row r="10855" spans="6:7">
      <c r="F10855" s="139"/>
      <c r="G10855" s="139"/>
    </row>
    <row r="10856" spans="6:7">
      <c r="F10856" s="139"/>
      <c r="G10856" s="139"/>
    </row>
    <row r="10857" spans="6:7">
      <c r="F10857" s="139"/>
      <c r="G10857" s="139"/>
    </row>
    <row r="10858" spans="6:7">
      <c r="F10858" s="139"/>
      <c r="G10858" s="139"/>
    </row>
    <row r="10859" spans="6:7">
      <c r="F10859" s="139"/>
      <c r="G10859" s="139"/>
    </row>
    <row r="10860" spans="6:7">
      <c r="F10860" s="139"/>
      <c r="G10860" s="139"/>
    </row>
    <row r="10861" spans="6:7">
      <c r="F10861" s="139"/>
      <c r="G10861" s="139"/>
    </row>
    <row r="10862" spans="6:7">
      <c r="F10862" s="139"/>
      <c r="G10862" s="139"/>
    </row>
    <row r="10863" spans="6:7">
      <c r="F10863" s="139"/>
      <c r="G10863" s="139"/>
    </row>
    <row r="10864" spans="6:7">
      <c r="F10864" s="139"/>
      <c r="G10864" s="139"/>
    </row>
    <row r="10865" spans="6:7">
      <c r="F10865" s="139"/>
      <c r="G10865" s="139"/>
    </row>
    <row r="10866" spans="6:7">
      <c r="F10866" s="139"/>
      <c r="G10866" s="139"/>
    </row>
    <row r="10867" spans="6:7">
      <c r="F10867" s="139"/>
      <c r="G10867" s="139"/>
    </row>
    <row r="10868" spans="6:7">
      <c r="F10868" s="139"/>
      <c r="G10868" s="139"/>
    </row>
    <row r="10869" spans="6:7">
      <c r="F10869" s="139"/>
      <c r="G10869" s="139"/>
    </row>
    <row r="10870" spans="6:7">
      <c r="F10870" s="139"/>
      <c r="G10870" s="139"/>
    </row>
    <row r="10871" spans="6:7">
      <c r="F10871" s="139"/>
      <c r="G10871" s="139"/>
    </row>
    <row r="10872" spans="6:7">
      <c r="F10872" s="139"/>
      <c r="G10872" s="139"/>
    </row>
    <row r="10873" spans="6:7">
      <c r="F10873" s="139"/>
      <c r="G10873" s="139"/>
    </row>
    <row r="10874" spans="6:7">
      <c r="F10874" s="139"/>
      <c r="G10874" s="139"/>
    </row>
    <row r="10875" spans="6:7">
      <c r="F10875" s="139"/>
      <c r="G10875" s="139"/>
    </row>
    <row r="10876" spans="6:7">
      <c r="F10876" s="139"/>
      <c r="G10876" s="139"/>
    </row>
    <row r="10877" spans="6:7">
      <c r="F10877" s="139"/>
      <c r="G10877" s="139"/>
    </row>
    <row r="10878" spans="6:7">
      <c r="F10878" s="139"/>
      <c r="G10878" s="139"/>
    </row>
    <row r="10879" spans="6:7">
      <c r="F10879" s="139"/>
      <c r="G10879" s="139"/>
    </row>
    <row r="10880" spans="6:7">
      <c r="F10880" s="139"/>
      <c r="G10880" s="139"/>
    </row>
    <row r="10881" spans="6:7">
      <c r="F10881" s="139"/>
      <c r="G10881" s="139"/>
    </row>
    <row r="10882" spans="6:7">
      <c r="F10882" s="139"/>
      <c r="G10882" s="139"/>
    </row>
    <row r="10883" spans="6:7">
      <c r="F10883" s="139"/>
      <c r="G10883" s="139"/>
    </row>
    <row r="10884" spans="6:7">
      <c r="F10884" s="139"/>
      <c r="G10884" s="139"/>
    </row>
    <row r="10885" spans="6:7">
      <c r="F10885" s="139"/>
      <c r="G10885" s="139"/>
    </row>
    <row r="10886" spans="6:7">
      <c r="F10886" s="139"/>
      <c r="G10886" s="139"/>
    </row>
    <row r="10887" spans="6:7">
      <c r="F10887" s="139"/>
      <c r="G10887" s="139"/>
    </row>
    <row r="10888" spans="6:7">
      <c r="F10888" s="139"/>
      <c r="G10888" s="139"/>
    </row>
    <row r="10889" spans="6:7">
      <c r="F10889" s="139"/>
      <c r="G10889" s="139"/>
    </row>
    <row r="10890" spans="6:7">
      <c r="F10890" s="139"/>
      <c r="G10890" s="139"/>
    </row>
    <row r="10891" spans="6:7">
      <c r="F10891" s="139"/>
      <c r="G10891" s="139"/>
    </row>
    <row r="10892" spans="6:7">
      <c r="F10892" s="139"/>
      <c r="G10892" s="139"/>
    </row>
    <row r="10893" spans="6:7">
      <c r="F10893" s="139"/>
      <c r="G10893" s="139"/>
    </row>
    <row r="10894" spans="6:7">
      <c r="F10894" s="139"/>
      <c r="G10894" s="139"/>
    </row>
    <row r="10895" spans="6:7">
      <c r="F10895" s="139"/>
      <c r="G10895" s="139"/>
    </row>
    <row r="10896" spans="6:7">
      <c r="F10896" s="139"/>
      <c r="G10896" s="139"/>
    </row>
    <row r="10897" spans="6:7">
      <c r="F10897" s="139"/>
      <c r="G10897" s="139"/>
    </row>
    <row r="10898" spans="6:7">
      <c r="F10898" s="139"/>
      <c r="G10898" s="139"/>
    </row>
    <row r="10899" spans="6:7">
      <c r="F10899" s="139"/>
      <c r="G10899" s="139"/>
    </row>
    <row r="10900" spans="6:7">
      <c r="F10900" s="139"/>
      <c r="G10900" s="139"/>
    </row>
    <row r="10901" spans="6:7">
      <c r="F10901" s="139"/>
      <c r="G10901" s="139"/>
    </row>
    <row r="10902" spans="6:7">
      <c r="F10902" s="139"/>
      <c r="G10902" s="139"/>
    </row>
    <row r="10903" spans="6:7">
      <c r="F10903" s="139"/>
      <c r="G10903" s="139"/>
    </row>
    <row r="10904" spans="6:7">
      <c r="F10904" s="139"/>
      <c r="G10904" s="139"/>
    </row>
    <row r="10905" spans="6:7">
      <c r="F10905" s="139"/>
      <c r="G10905" s="139"/>
    </row>
    <row r="10906" spans="6:7">
      <c r="F10906" s="139"/>
      <c r="G10906" s="139"/>
    </row>
    <row r="10907" spans="6:7">
      <c r="F10907" s="139"/>
      <c r="G10907" s="139"/>
    </row>
    <row r="10908" spans="6:7">
      <c r="F10908" s="139"/>
      <c r="G10908" s="139"/>
    </row>
    <row r="10909" spans="6:7">
      <c r="F10909" s="139"/>
      <c r="G10909" s="139"/>
    </row>
    <row r="10910" spans="6:7">
      <c r="F10910" s="139"/>
      <c r="G10910" s="139"/>
    </row>
    <row r="10911" spans="6:7">
      <c r="F10911" s="139"/>
      <c r="G10911" s="139"/>
    </row>
    <row r="10912" spans="6:7">
      <c r="F10912" s="139"/>
      <c r="G10912" s="139"/>
    </row>
    <row r="10913" spans="6:7">
      <c r="F10913" s="139"/>
      <c r="G10913" s="139"/>
    </row>
    <row r="10914" spans="6:7">
      <c r="F10914" s="139"/>
      <c r="G10914" s="139"/>
    </row>
    <row r="10915" spans="6:7">
      <c r="F10915" s="139"/>
      <c r="G10915" s="139"/>
    </row>
    <row r="10916" spans="6:7">
      <c r="F10916" s="139"/>
      <c r="G10916" s="139"/>
    </row>
    <row r="10917" spans="6:7">
      <c r="F10917" s="139"/>
      <c r="G10917" s="139"/>
    </row>
    <row r="10918" spans="6:7">
      <c r="F10918" s="139"/>
      <c r="G10918" s="139"/>
    </row>
    <row r="10919" spans="6:7">
      <c r="F10919" s="139"/>
      <c r="G10919" s="139"/>
    </row>
    <row r="10920" spans="6:7">
      <c r="F10920" s="139"/>
      <c r="G10920" s="139"/>
    </row>
    <row r="10921" spans="6:7">
      <c r="F10921" s="139"/>
      <c r="G10921" s="139"/>
    </row>
    <row r="10922" spans="6:7">
      <c r="F10922" s="139"/>
      <c r="G10922" s="139"/>
    </row>
    <row r="10923" spans="6:7">
      <c r="F10923" s="139"/>
      <c r="G10923" s="139"/>
    </row>
    <row r="10924" spans="6:7">
      <c r="F10924" s="139"/>
      <c r="G10924" s="139"/>
    </row>
    <row r="10925" spans="6:7">
      <c r="F10925" s="139"/>
      <c r="G10925" s="139"/>
    </row>
    <row r="10926" spans="6:7">
      <c r="F10926" s="139"/>
      <c r="G10926" s="139"/>
    </row>
    <row r="10927" spans="6:7">
      <c r="F10927" s="139"/>
      <c r="G10927" s="139"/>
    </row>
    <row r="10928" spans="6:7">
      <c r="F10928" s="139"/>
      <c r="G10928" s="139"/>
    </row>
    <row r="10929" spans="6:7">
      <c r="F10929" s="139"/>
      <c r="G10929" s="139"/>
    </row>
    <row r="10930" spans="6:7">
      <c r="F10930" s="139"/>
      <c r="G10930" s="139"/>
    </row>
    <row r="10931" spans="6:7">
      <c r="F10931" s="139"/>
      <c r="G10931" s="139"/>
    </row>
    <row r="10932" spans="6:7">
      <c r="F10932" s="139"/>
      <c r="G10932" s="139"/>
    </row>
    <row r="10933" spans="6:7">
      <c r="F10933" s="139"/>
      <c r="G10933" s="139"/>
    </row>
    <row r="10934" spans="6:7">
      <c r="F10934" s="139"/>
      <c r="G10934" s="139"/>
    </row>
    <row r="10935" spans="6:7">
      <c r="F10935" s="139"/>
      <c r="G10935" s="139"/>
    </row>
    <row r="10936" spans="6:7">
      <c r="F10936" s="139"/>
      <c r="G10936" s="139"/>
    </row>
    <row r="10937" spans="6:7">
      <c r="F10937" s="139"/>
      <c r="G10937" s="139"/>
    </row>
    <row r="10938" spans="6:7">
      <c r="F10938" s="139"/>
      <c r="G10938" s="139"/>
    </row>
    <row r="10939" spans="6:7">
      <c r="F10939" s="139"/>
      <c r="G10939" s="139"/>
    </row>
    <row r="10940" spans="6:7">
      <c r="F10940" s="139"/>
      <c r="G10940" s="139"/>
    </row>
    <row r="10941" spans="6:7">
      <c r="F10941" s="139"/>
      <c r="G10941" s="139"/>
    </row>
    <row r="10942" spans="6:7">
      <c r="F10942" s="139"/>
      <c r="G10942" s="139"/>
    </row>
    <row r="10943" spans="6:7">
      <c r="F10943" s="139"/>
      <c r="G10943" s="139"/>
    </row>
    <row r="10944" spans="6:7">
      <c r="F10944" s="139"/>
      <c r="G10944" s="139"/>
    </row>
    <row r="10945" spans="6:7">
      <c r="F10945" s="139"/>
      <c r="G10945" s="139"/>
    </row>
    <row r="10946" spans="6:7">
      <c r="F10946" s="139"/>
      <c r="G10946" s="139"/>
    </row>
    <row r="10947" spans="6:7">
      <c r="F10947" s="139"/>
      <c r="G10947" s="139"/>
    </row>
    <row r="10948" spans="6:7">
      <c r="F10948" s="139"/>
      <c r="G10948" s="139"/>
    </row>
    <row r="10949" spans="6:7">
      <c r="F10949" s="139"/>
      <c r="G10949" s="139"/>
    </row>
    <row r="10950" spans="6:7">
      <c r="F10950" s="139"/>
      <c r="G10950" s="139"/>
    </row>
    <row r="10951" spans="6:7">
      <c r="F10951" s="139"/>
      <c r="G10951" s="139"/>
    </row>
    <row r="10952" spans="6:7">
      <c r="F10952" s="139"/>
      <c r="G10952" s="139"/>
    </row>
    <row r="10953" spans="6:7">
      <c r="F10953" s="139"/>
      <c r="G10953" s="139"/>
    </row>
    <row r="10954" spans="6:7">
      <c r="F10954" s="139"/>
      <c r="G10954" s="139"/>
    </row>
    <row r="10955" spans="6:7">
      <c r="F10955" s="139"/>
      <c r="G10955" s="139"/>
    </row>
    <row r="10956" spans="6:7">
      <c r="F10956" s="139"/>
      <c r="G10956" s="139"/>
    </row>
    <row r="10957" spans="6:7">
      <c r="F10957" s="139"/>
      <c r="G10957" s="139"/>
    </row>
    <row r="10958" spans="6:7">
      <c r="F10958" s="139"/>
      <c r="G10958" s="139"/>
    </row>
    <row r="10959" spans="6:7">
      <c r="F10959" s="139"/>
      <c r="G10959" s="139"/>
    </row>
    <row r="10960" spans="6:7">
      <c r="F10960" s="139"/>
      <c r="G10960" s="139"/>
    </row>
    <row r="10961" spans="6:7">
      <c r="F10961" s="139"/>
      <c r="G10961" s="139"/>
    </row>
    <row r="10962" spans="6:7">
      <c r="F10962" s="139"/>
      <c r="G10962" s="139"/>
    </row>
    <row r="10963" spans="6:7">
      <c r="F10963" s="139"/>
      <c r="G10963" s="139"/>
    </row>
    <row r="10964" spans="6:7">
      <c r="F10964" s="139"/>
      <c r="G10964" s="139"/>
    </row>
    <row r="10965" spans="6:7">
      <c r="F10965" s="139"/>
      <c r="G10965" s="139"/>
    </row>
    <row r="10966" spans="6:7">
      <c r="F10966" s="139"/>
      <c r="G10966" s="139"/>
    </row>
    <row r="10967" spans="6:7">
      <c r="F10967" s="139"/>
      <c r="G10967" s="139"/>
    </row>
    <row r="10968" spans="6:7">
      <c r="F10968" s="139"/>
      <c r="G10968" s="139"/>
    </row>
    <row r="10969" spans="6:7">
      <c r="F10969" s="139"/>
      <c r="G10969" s="139"/>
    </row>
    <row r="10970" spans="6:7">
      <c r="F10970" s="139"/>
      <c r="G10970" s="139"/>
    </row>
    <row r="10971" spans="6:7">
      <c r="F10971" s="139"/>
      <c r="G10971" s="139"/>
    </row>
    <row r="10972" spans="6:7">
      <c r="F10972" s="139"/>
      <c r="G10972" s="139"/>
    </row>
    <row r="10973" spans="6:7">
      <c r="F10973" s="139"/>
      <c r="G10973" s="139"/>
    </row>
    <row r="10974" spans="6:7">
      <c r="F10974" s="139"/>
      <c r="G10974" s="139"/>
    </row>
    <row r="10975" spans="6:7">
      <c r="F10975" s="139"/>
      <c r="G10975" s="139"/>
    </row>
    <row r="10976" spans="6:7">
      <c r="F10976" s="139"/>
      <c r="G10976" s="139"/>
    </row>
    <row r="10977" spans="6:7">
      <c r="F10977" s="139"/>
      <c r="G10977" s="139"/>
    </row>
    <row r="10978" spans="6:7">
      <c r="F10978" s="139"/>
      <c r="G10978" s="139"/>
    </row>
    <row r="10979" spans="6:7">
      <c r="F10979" s="139"/>
      <c r="G10979" s="139"/>
    </row>
    <row r="10980" spans="6:7">
      <c r="F10980" s="139"/>
      <c r="G10980" s="139"/>
    </row>
    <row r="10981" spans="6:7">
      <c r="F10981" s="139"/>
      <c r="G10981" s="139"/>
    </row>
    <row r="10982" spans="6:7">
      <c r="F10982" s="139"/>
      <c r="G10982" s="139"/>
    </row>
    <row r="10983" spans="6:7">
      <c r="F10983" s="139"/>
      <c r="G10983" s="139"/>
    </row>
    <row r="10984" spans="6:7">
      <c r="F10984" s="139"/>
      <c r="G10984" s="139"/>
    </row>
    <row r="10985" spans="6:7">
      <c r="F10985" s="139"/>
      <c r="G10985" s="139"/>
    </row>
    <row r="10986" spans="6:7">
      <c r="F10986" s="139"/>
      <c r="G10986" s="139"/>
    </row>
    <row r="10987" spans="6:7">
      <c r="F10987" s="139"/>
      <c r="G10987" s="139"/>
    </row>
    <row r="10988" spans="6:7">
      <c r="F10988" s="139"/>
      <c r="G10988" s="139"/>
    </row>
    <row r="10989" spans="6:7">
      <c r="F10989" s="139"/>
      <c r="G10989" s="139"/>
    </row>
    <row r="10990" spans="6:7">
      <c r="F10990" s="139"/>
      <c r="G10990" s="139"/>
    </row>
    <row r="10991" spans="6:7">
      <c r="F10991" s="139"/>
      <c r="G10991" s="139"/>
    </row>
    <row r="10992" spans="6:7">
      <c r="F10992" s="139"/>
      <c r="G10992" s="139"/>
    </row>
    <row r="10993" spans="6:7">
      <c r="F10993" s="139"/>
      <c r="G10993" s="139"/>
    </row>
    <row r="10994" spans="6:7">
      <c r="F10994" s="139"/>
      <c r="G10994" s="139"/>
    </row>
    <row r="10995" spans="6:7">
      <c r="F10995" s="139"/>
      <c r="G10995" s="139"/>
    </row>
    <row r="10996" spans="6:7">
      <c r="F10996" s="139"/>
      <c r="G10996" s="139"/>
    </row>
    <row r="10997" spans="6:7">
      <c r="F10997" s="139"/>
      <c r="G10997" s="139"/>
    </row>
    <row r="10998" spans="6:7">
      <c r="F10998" s="139"/>
      <c r="G10998" s="139"/>
    </row>
    <row r="10999" spans="6:7">
      <c r="F10999" s="139"/>
      <c r="G10999" s="139"/>
    </row>
    <row r="11000" spans="6:7">
      <c r="F11000" s="139"/>
      <c r="G11000" s="139"/>
    </row>
    <row r="11001" spans="6:7">
      <c r="F11001" s="139"/>
      <c r="G11001" s="139"/>
    </row>
    <row r="11002" spans="6:7">
      <c r="F11002" s="139"/>
      <c r="G11002" s="139"/>
    </row>
    <row r="11003" spans="6:7">
      <c r="F11003" s="139"/>
      <c r="G11003" s="139"/>
    </row>
    <row r="11004" spans="6:7">
      <c r="F11004" s="139"/>
      <c r="G11004" s="139"/>
    </row>
    <row r="11005" spans="6:7">
      <c r="F11005" s="139"/>
      <c r="G11005" s="139"/>
    </row>
    <row r="11006" spans="6:7">
      <c r="F11006" s="139"/>
      <c r="G11006" s="139"/>
    </row>
    <row r="11007" spans="6:7">
      <c r="F11007" s="139"/>
      <c r="G11007" s="139"/>
    </row>
    <row r="11008" spans="6:7">
      <c r="F11008" s="139"/>
      <c r="G11008" s="139"/>
    </row>
    <row r="11009" spans="6:7">
      <c r="F11009" s="139"/>
      <c r="G11009" s="139"/>
    </row>
    <row r="11010" spans="6:7">
      <c r="F11010" s="139"/>
      <c r="G11010" s="139"/>
    </row>
    <row r="11011" spans="6:7">
      <c r="F11011" s="139"/>
      <c r="G11011" s="139"/>
    </row>
    <row r="11012" spans="6:7">
      <c r="F11012" s="139"/>
      <c r="G11012" s="139"/>
    </row>
    <row r="11013" spans="6:7">
      <c r="F11013" s="139"/>
      <c r="G11013" s="139"/>
    </row>
    <row r="11014" spans="6:7">
      <c r="F11014" s="139"/>
      <c r="G11014" s="139"/>
    </row>
    <row r="11015" spans="6:7">
      <c r="F11015" s="139"/>
      <c r="G11015" s="139"/>
    </row>
    <row r="11016" spans="6:7">
      <c r="F11016" s="139"/>
      <c r="G11016" s="139"/>
    </row>
    <row r="11017" spans="6:7">
      <c r="F11017" s="139"/>
      <c r="G11017" s="139"/>
    </row>
    <row r="11018" spans="6:7">
      <c r="F11018" s="139"/>
      <c r="G11018" s="139"/>
    </row>
    <row r="11019" spans="6:7">
      <c r="F11019" s="139"/>
      <c r="G11019" s="139"/>
    </row>
    <row r="11020" spans="6:7">
      <c r="F11020" s="139"/>
      <c r="G11020" s="139"/>
    </row>
    <row r="11021" spans="6:7">
      <c r="F11021" s="139"/>
      <c r="G11021" s="139"/>
    </row>
    <row r="11022" spans="6:7">
      <c r="F11022" s="139"/>
      <c r="G11022" s="139"/>
    </row>
    <row r="11023" spans="6:7">
      <c r="F11023" s="139"/>
      <c r="G11023" s="139"/>
    </row>
    <row r="11024" spans="6:7">
      <c r="F11024" s="139"/>
      <c r="G11024" s="139"/>
    </row>
    <row r="11025" spans="6:7">
      <c r="F11025" s="139"/>
      <c r="G11025" s="139"/>
    </row>
    <row r="11026" spans="6:7">
      <c r="F11026" s="139"/>
      <c r="G11026" s="139"/>
    </row>
    <row r="11027" spans="6:7">
      <c r="F11027" s="139"/>
      <c r="G11027" s="139"/>
    </row>
    <row r="11028" spans="6:7">
      <c r="F11028" s="139"/>
      <c r="G11028" s="139"/>
    </row>
    <row r="11029" spans="6:7">
      <c r="F11029" s="139"/>
      <c r="G11029" s="139"/>
    </row>
    <row r="11030" spans="6:7">
      <c r="F11030" s="139"/>
      <c r="G11030" s="139"/>
    </row>
    <row r="11031" spans="6:7">
      <c r="F11031" s="139"/>
      <c r="G11031" s="139"/>
    </row>
    <row r="11032" spans="6:7">
      <c r="F11032" s="139"/>
      <c r="G11032" s="139"/>
    </row>
    <row r="11033" spans="6:7">
      <c r="F11033" s="139"/>
      <c r="G11033" s="139"/>
    </row>
    <row r="11034" spans="6:7">
      <c r="F11034" s="139"/>
      <c r="G11034" s="139"/>
    </row>
    <row r="11035" spans="6:7">
      <c r="F11035" s="139"/>
      <c r="G11035" s="139"/>
    </row>
    <row r="11036" spans="6:7">
      <c r="F11036" s="139"/>
      <c r="G11036" s="139"/>
    </row>
    <row r="11037" spans="6:7">
      <c r="F11037" s="139"/>
      <c r="G11037" s="139"/>
    </row>
    <row r="11038" spans="6:7">
      <c r="F11038" s="139"/>
      <c r="G11038" s="139"/>
    </row>
    <row r="11039" spans="6:7">
      <c r="F11039" s="139"/>
      <c r="G11039" s="139"/>
    </row>
    <row r="11040" spans="6:7">
      <c r="F11040" s="139"/>
      <c r="G11040" s="139"/>
    </row>
    <row r="11041" spans="6:7">
      <c r="F11041" s="139"/>
      <c r="G11041" s="139"/>
    </row>
    <row r="11042" spans="6:7">
      <c r="F11042" s="139"/>
      <c r="G11042" s="139"/>
    </row>
    <row r="11043" spans="6:7">
      <c r="F11043" s="139"/>
      <c r="G11043" s="139"/>
    </row>
    <row r="11044" spans="6:7">
      <c r="F11044" s="139"/>
      <c r="G11044" s="139"/>
    </row>
    <row r="11045" spans="6:7">
      <c r="F11045" s="139"/>
      <c r="G11045" s="139"/>
    </row>
    <row r="11046" spans="6:7">
      <c r="F11046" s="139"/>
      <c r="G11046" s="139"/>
    </row>
    <row r="11047" spans="6:7">
      <c r="F11047" s="139"/>
      <c r="G11047" s="139"/>
    </row>
    <row r="11048" spans="6:7">
      <c r="F11048" s="139"/>
      <c r="G11048" s="139"/>
    </row>
    <row r="11049" spans="6:7">
      <c r="F11049" s="139"/>
      <c r="G11049" s="139"/>
    </row>
    <row r="11050" spans="6:7">
      <c r="F11050" s="139"/>
      <c r="G11050" s="139"/>
    </row>
    <row r="11051" spans="6:7">
      <c r="F11051" s="139"/>
      <c r="G11051" s="139"/>
    </row>
    <row r="11052" spans="6:7">
      <c r="F11052" s="139"/>
      <c r="G11052" s="139"/>
    </row>
    <row r="11053" spans="6:7">
      <c r="F11053" s="139"/>
      <c r="G11053" s="139"/>
    </row>
    <row r="11054" spans="6:7">
      <c r="F11054" s="139"/>
      <c r="G11054" s="139"/>
    </row>
    <row r="11055" spans="6:7">
      <c r="F11055" s="139"/>
      <c r="G11055" s="139"/>
    </row>
    <row r="11056" spans="6:7">
      <c r="F11056" s="139"/>
      <c r="G11056" s="139"/>
    </row>
    <row r="11057" spans="6:7">
      <c r="F11057" s="139"/>
      <c r="G11057" s="139"/>
    </row>
    <row r="11058" spans="6:7">
      <c r="F11058" s="139"/>
      <c r="G11058" s="139"/>
    </row>
    <row r="11059" spans="6:7">
      <c r="F11059" s="139"/>
      <c r="G11059" s="139"/>
    </row>
    <row r="11060" spans="6:7">
      <c r="F11060" s="139"/>
      <c r="G11060" s="139"/>
    </row>
    <row r="11061" spans="6:7">
      <c r="F11061" s="139"/>
      <c r="G11061" s="139"/>
    </row>
    <row r="11062" spans="6:7">
      <c r="F11062" s="139"/>
      <c r="G11062" s="139"/>
    </row>
    <row r="11063" spans="6:7">
      <c r="F11063" s="139"/>
      <c r="G11063" s="139"/>
    </row>
    <row r="11064" spans="6:7">
      <c r="F11064" s="139"/>
      <c r="G11064" s="139"/>
    </row>
    <row r="11065" spans="6:7">
      <c r="F11065" s="139"/>
      <c r="G11065" s="139"/>
    </row>
    <row r="11066" spans="6:7">
      <c r="F11066" s="139"/>
      <c r="G11066" s="139"/>
    </row>
    <row r="11067" spans="6:7">
      <c r="F11067" s="139"/>
      <c r="G11067" s="139"/>
    </row>
    <row r="11068" spans="6:7">
      <c r="F11068" s="139"/>
      <c r="G11068" s="139"/>
    </row>
    <row r="11069" spans="6:7">
      <c r="F11069" s="139"/>
      <c r="G11069" s="139"/>
    </row>
    <row r="11070" spans="6:7">
      <c r="F11070" s="139"/>
      <c r="G11070" s="139"/>
    </row>
    <row r="11071" spans="6:7">
      <c r="F11071" s="139"/>
      <c r="G11071" s="139"/>
    </row>
    <row r="11072" spans="6:7">
      <c r="F11072" s="139"/>
      <c r="G11072" s="139"/>
    </row>
    <row r="11073" spans="6:7">
      <c r="F11073" s="139"/>
      <c r="G11073" s="139"/>
    </row>
    <row r="11074" spans="6:7">
      <c r="F11074" s="139"/>
      <c r="G11074" s="139"/>
    </row>
    <row r="11075" spans="6:7">
      <c r="F11075" s="139"/>
      <c r="G11075" s="139"/>
    </row>
    <row r="11076" spans="6:7">
      <c r="F11076" s="139"/>
      <c r="G11076" s="139"/>
    </row>
    <row r="11077" spans="6:7">
      <c r="F11077" s="139"/>
      <c r="G11077" s="139"/>
    </row>
    <row r="11078" spans="6:7">
      <c r="F11078" s="139"/>
      <c r="G11078" s="139"/>
    </row>
    <row r="11079" spans="6:7">
      <c r="F11079" s="139"/>
      <c r="G11079" s="139"/>
    </row>
    <row r="11080" spans="6:7">
      <c r="F11080" s="139"/>
      <c r="G11080" s="139"/>
    </row>
    <row r="11081" spans="6:7">
      <c r="F11081" s="139"/>
      <c r="G11081" s="139"/>
    </row>
    <row r="11082" spans="6:7">
      <c r="F11082" s="139"/>
      <c r="G11082" s="139"/>
    </row>
    <row r="11083" spans="6:7">
      <c r="F11083" s="139"/>
      <c r="G11083" s="139"/>
    </row>
    <row r="11084" spans="6:7">
      <c r="F11084" s="139"/>
      <c r="G11084" s="139"/>
    </row>
    <row r="11085" spans="6:7">
      <c r="F11085" s="139"/>
      <c r="G11085" s="139"/>
    </row>
    <row r="11086" spans="6:7">
      <c r="F11086" s="139"/>
      <c r="G11086" s="139"/>
    </row>
    <row r="11087" spans="6:7">
      <c r="F11087" s="139"/>
      <c r="G11087" s="139"/>
    </row>
    <row r="11088" spans="6:7">
      <c r="F11088" s="139"/>
      <c r="G11088" s="139"/>
    </row>
    <row r="11089" spans="6:7">
      <c r="F11089" s="139"/>
      <c r="G11089" s="139"/>
    </row>
    <row r="11090" spans="6:7">
      <c r="F11090" s="139"/>
      <c r="G11090" s="139"/>
    </row>
    <row r="11091" spans="6:7">
      <c r="F11091" s="139"/>
      <c r="G11091" s="139"/>
    </row>
    <row r="11092" spans="6:7">
      <c r="F11092" s="139"/>
      <c r="G11092" s="139"/>
    </row>
    <row r="11093" spans="6:7">
      <c r="F11093" s="139"/>
      <c r="G11093" s="139"/>
    </row>
    <row r="11094" spans="6:7">
      <c r="F11094" s="139"/>
      <c r="G11094" s="139"/>
    </row>
    <row r="11095" spans="6:7">
      <c r="F11095" s="139"/>
      <c r="G11095" s="139"/>
    </row>
    <row r="11096" spans="6:7">
      <c r="F11096" s="139"/>
      <c r="G11096" s="139"/>
    </row>
    <row r="11097" spans="6:7">
      <c r="F11097" s="139"/>
      <c r="G11097" s="139"/>
    </row>
    <row r="11098" spans="6:7">
      <c r="F11098" s="139"/>
      <c r="G11098" s="139"/>
    </row>
    <row r="11099" spans="6:7">
      <c r="F11099" s="139"/>
      <c r="G11099" s="139"/>
    </row>
    <row r="11100" spans="6:7">
      <c r="F11100" s="139"/>
      <c r="G11100" s="139"/>
    </row>
    <row r="11101" spans="6:7">
      <c r="F11101" s="139"/>
      <c r="G11101" s="139"/>
    </row>
    <row r="11102" spans="6:7">
      <c r="F11102" s="139"/>
      <c r="G11102" s="139"/>
    </row>
    <row r="11103" spans="6:7">
      <c r="F11103" s="139"/>
      <c r="G11103" s="139"/>
    </row>
    <row r="11104" spans="6:7">
      <c r="F11104" s="139"/>
      <c r="G11104" s="139"/>
    </row>
    <row r="11105" spans="6:7">
      <c r="F11105" s="139"/>
      <c r="G11105" s="139"/>
    </row>
    <row r="11106" spans="6:7">
      <c r="F11106" s="139"/>
      <c r="G11106" s="139"/>
    </row>
    <row r="11107" spans="6:7">
      <c r="F11107" s="139"/>
      <c r="G11107" s="139"/>
    </row>
    <row r="11108" spans="6:7">
      <c r="F11108" s="139"/>
      <c r="G11108" s="139"/>
    </row>
    <row r="11109" spans="6:7">
      <c r="F11109" s="139"/>
      <c r="G11109" s="139"/>
    </row>
    <row r="11110" spans="6:7">
      <c r="F11110" s="139"/>
      <c r="G11110" s="139"/>
    </row>
    <row r="11111" spans="6:7">
      <c r="F11111" s="139"/>
      <c r="G11111" s="139"/>
    </row>
    <row r="11112" spans="6:7">
      <c r="F11112" s="139"/>
      <c r="G11112" s="139"/>
    </row>
    <row r="11113" spans="6:7">
      <c r="F11113" s="139"/>
      <c r="G11113" s="139"/>
    </row>
    <row r="11114" spans="6:7">
      <c r="F11114" s="139"/>
      <c r="G11114" s="139"/>
    </row>
    <row r="11115" spans="6:7">
      <c r="F11115" s="139"/>
      <c r="G11115" s="139"/>
    </row>
    <row r="11116" spans="6:7">
      <c r="F11116" s="139"/>
      <c r="G11116" s="139"/>
    </row>
    <row r="11117" spans="6:7">
      <c r="F11117" s="139"/>
      <c r="G11117" s="139"/>
    </row>
    <row r="11118" spans="6:7">
      <c r="F11118" s="139"/>
      <c r="G11118" s="139"/>
    </row>
    <row r="11119" spans="6:7">
      <c r="F11119" s="139"/>
      <c r="G11119" s="139"/>
    </row>
    <row r="11120" spans="6:7">
      <c r="F11120" s="139"/>
      <c r="G11120" s="139"/>
    </row>
    <row r="11121" spans="6:7">
      <c r="F11121" s="139"/>
      <c r="G11121" s="139"/>
    </row>
    <row r="11122" spans="6:7">
      <c r="F11122" s="139"/>
      <c r="G11122" s="139"/>
    </row>
    <row r="11123" spans="6:7">
      <c r="F11123" s="139"/>
      <c r="G11123" s="139"/>
    </row>
    <row r="11124" spans="6:7">
      <c r="F11124" s="139"/>
      <c r="G11124" s="139"/>
    </row>
    <row r="11125" spans="6:7">
      <c r="F11125" s="139"/>
      <c r="G11125" s="139"/>
    </row>
    <row r="11126" spans="6:7">
      <c r="F11126" s="139"/>
      <c r="G11126" s="139"/>
    </row>
    <row r="11127" spans="6:7">
      <c r="F11127" s="139"/>
      <c r="G11127" s="139"/>
    </row>
    <row r="11128" spans="6:7">
      <c r="F11128" s="139"/>
      <c r="G11128" s="139"/>
    </row>
    <row r="11129" spans="6:7">
      <c r="F11129" s="139"/>
      <c r="G11129" s="139"/>
    </row>
    <row r="11130" spans="6:7">
      <c r="F11130" s="139"/>
      <c r="G11130" s="139"/>
    </row>
    <row r="11131" spans="6:7">
      <c r="F11131" s="139"/>
      <c r="G11131" s="139"/>
    </row>
    <row r="11132" spans="6:7">
      <c r="F11132" s="139"/>
      <c r="G11132" s="139"/>
    </row>
    <row r="11133" spans="6:7">
      <c r="F11133" s="139"/>
      <c r="G11133" s="139"/>
    </row>
    <row r="11134" spans="6:7">
      <c r="F11134" s="139"/>
      <c r="G11134" s="139"/>
    </row>
    <row r="11135" spans="6:7">
      <c r="F11135" s="139"/>
      <c r="G11135" s="139"/>
    </row>
    <row r="11136" spans="6:7">
      <c r="F11136" s="139"/>
      <c r="G11136" s="139"/>
    </row>
    <row r="11137" spans="6:7">
      <c r="F11137" s="139"/>
      <c r="G11137" s="139"/>
    </row>
    <row r="11138" spans="6:7">
      <c r="F11138" s="139"/>
      <c r="G11138" s="139"/>
    </row>
    <row r="11139" spans="6:7">
      <c r="F11139" s="139"/>
      <c r="G11139" s="139"/>
    </row>
    <row r="11140" spans="6:7">
      <c r="F11140" s="139"/>
      <c r="G11140" s="139"/>
    </row>
    <row r="11141" spans="6:7">
      <c r="F11141" s="139"/>
      <c r="G11141" s="139"/>
    </row>
    <row r="11142" spans="6:7">
      <c r="F11142" s="139"/>
      <c r="G11142" s="139"/>
    </row>
    <row r="11143" spans="6:7">
      <c r="F11143" s="139"/>
      <c r="G11143" s="139"/>
    </row>
    <row r="11144" spans="6:7">
      <c r="F11144" s="139"/>
      <c r="G11144" s="139"/>
    </row>
    <row r="11145" spans="6:7">
      <c r="F11145" s="139"/>
      <c r="G11145" s="139"/>
    </row>
    <row r="11146" spans="6:7">
      <c r="F11146" s="139"/>
      <c r="G11146" s="139"/>
    </row>
    <row r="11147" spans="6:7">
      <c r="F11147" s="139"/>
      <c r="G11147" s="139"/>
    </row>
    <row r="11148" spans="6:7">
      <c r="F11148" s="139"/>
      <c r="G11148" s="139"/>
    </row>
    <row r="11149" spans="6:7">
      <c r="F11149" s="139"/>
      <c r="G11149" s="139"/>
    </row>
    <row r="11150" spans="6:7">
      <c r="F11150" s="139"/>
      <c r="G11150" s="139"/>
    </row>
    <row r="11151" spans="6:7">
      <c r="F11151" s="139"/>
      <c r="G11151" s="139"/>
    </row>
    <row r="11152" spans="6:7">
      <c r="F11152" s="139"/>
      <c r="G11152" s="139"/>
    </row>
    <row r="11153" spans="6:7">
      <c r="F11153" s="139"/>
      <c r="G11153" s="139"/>
    </row>
    <row r="11154" spans="6:7">
      <c r="F11154" s="139"/>
      <c r="G11154" s="139"/>
    </row>
    <row r="11155" spans="6:7">
      <c r="F11155" s="139"/>
      <c r="G11155" s="139"/>
    </row>
    <row r="11156" spans="6:7">
      <c r="F11156" s="139"/>
      <c r="G11156" s="139"/>
    </row>
    <row r="11157" spans="6:7">
      <c r="F11157" s="139"/>
      <c r="G11157" s="139"/>
    </row>
    <row r="11158" spans="6:7">
      <c r="F11158" s="139"/>
      <c r="G11158" s="139"/>
    </row>
    <row r="11159" spans="6:7">
      <c r="F11159" s="139"/>
      <c r="G11159" s="139"/>
    </row>
    <row r="11160" spans="6:7">
      <c r="F11160" s="139"/>
      <c r="G11160" s="139"/>
    </row>
    <row r="11161" spans="6:7">
      <c r="F11161" s="139"/>
      <c r="G11161" s="139"/>
    </row>
    <row r="11162" spans="6:7">
      <c r="F11162" s="139"/>
      <c r="G11162" s="139"/>
    </row>
    <row r="11163" spans="6:7">
      <c r="F11163" s="139"/>
      <c r="G11163" s="139"/>
    </row>
    <row r="11164" spans="6:7">
      <c r="F11164" s="139"/>
      <c r="G11164" s="139"/>
    </row>
    <row r="11165" spans="6:7">
      <c r="F11165" s="139"/>
      <c r="G11165" s="139"/>
    </row>
    <row r="11166" spans="6:7">
      <c r="F11166" s="139"/>
      <c r="G11166" s="139"/>
    </row>
    <row r="11167" spans="6:7">
      <c r="F11167" s="139"/>
      <c r="G11167" s="139"/>
    </row>
    <row r="11168" spans="6:7">
      <c r="F11168" s="139"/>
      <c r="G11168" s="139"/>
    </row>
    <row r="11169" spans="6:7">
      <c r="F11169" s="139"/>
      <c r="G11169" s="139"/>
    </row>
    <row r="11170" spans="6:7">
      <c r="F11170" s="139"/>
      <c r="G11170" s="139"/>
    </row>
    <row r="11171" spans="6:7">
      <c r="F11171" s="139"/>
      <c r="G11171" s="139"/>
    </row>
    <row r="11172" spans="6:7">
      <c r="F11172" s="139"/>
      <c r="G11172" s="139"/>
    </row>
    <row r="11173" spans="6:7">
      <c r="F11173" s="139"/>
      <c r="G11173" s="139"/>
    </row>
    <row r="11174" spans="6:7">
      <c r="F11174" s="139"/>
      <c r="G11174" s="139"/>
    </row>
    <row r="11175" spans="6:7">
      <c r="F11175" s="139"/>
      <c r="G11175" s="139"/>
    </row>
    <row r="11176" spans="6:7">
      <c r="F11176" s="139"/>
      <c r="G11176" s="139"/>
    </row>
    <row r="11177" spans="6:7">
      <c r="F11177" s="139"/>
      <c r="G11177" s="139"/>
    </row>
    <row r="11178" spans="6:7">
      <c r="F11178" s="139"/>
      <c r="G11178" s="139"/>
    </row>
    <row r="11179" spans="6:7">
      <c r="F11179" s="139"/>
      <c r="G11179" s="139"/>
    </row>
    <row r="11180" spans="6:7">
      <c r="F11180" s="139"/>
      <c r="G11180" s="139"/>
    </row>
    <row r="11181" spans="6:7">
      <c r="F11181" s="139"/>
      <c r="G11181" s="139"/>
    </row>
    <row r="11182" spans="6:7">
      <c r="F11182" s="139"/>
      <c r="G11182" s="139"/>
    </row>
    <row r="11183" spans="6:7">
      <c r="F11183" s="139"/>
      <c r="G11183" s="139"/>
    </row>
    <row r="11184" spans="6:7">
      <c r="F11184" s="139"/>
      <c r="G11184" s="139"/>
    </row>
    <row r="11185" spans="6:7">
      <c r="F11185" s="139"/>
      <c r="G11185" s="139"/>
    </row>
    <row r="11186" spans="6:7">
      <c r="F11186" s="139"/>
      <c r="G11186" s="139"/>
    </row>
    <row r="11187" spans="6:7">
      <c r="F11187" s="139"/>
      <c r="G11187" s="139"/>
    </row>
    <row r="11188" spans="6:7">
      <c r="F11188" s="139"/>
      <c r="G11188" s="139"/>
    </row>
    <row r="11189" spans="6:7">
      <c r="F11189" s="139"/>
      <c r="G11189" s="139"/>
    </row>
    <row r="11190" spans="6:7">
      <c r="F11190" s="139"/>
      <c r="G11190" s="139"/>
    </row>
    <row r="11191" spans="6:7">
      <c r="F11191" s="139"/>
      <c r="G11191" s="139"/>
    </row>
    <row r="11192" spans="6:7">
      <c r="F11192" s="139"/>
      <c r="G11192" s="139"/>
    </row>
    <row r="11193" spans="6:7">
      <c r="F11193" s="139"/>
      <c r="G11193" s="139"/>
    </row>
    <row r="11194" spans="6:7">
      <c r="F11194" s="139"/>
      <c r="G11194" s="139"/>
    </row>
    <row r="11195" spans="6:7">
      <c r="F11195" s="139"/>
      <c r="G11195" s="139"/>
    </row>
    <row r="11196" spans="6:7">
      <c r="F11196" s="139"/>
      <c r="G11196" s="139"/>
    </row>
    <row r="11197" spans="6:7">
      <c r="F11197" s="139"/>
      <c r="G11197" s="139"/>
    </row>
    <row r="11198" spans="6:7">
      <c r="F11198" s="139"/>
      <c r="G11198" s="139"/>
    </row>
    <row r="11199" spans="6:7">
      <c r="F11199" s="139"/>
      <c r="G11199" s="139"/>
    </row>
    <row r="11200" spans="6:7">
      <c r="F11200" s="139"/>
      <c r="G11200" s="139"/>
    </row>
    <row r="11201" spans="6:7">
      <c r="F11201" s="139"/>
      <c r="G11201" s="139"/>
    </row>
    <row r="11202" spans="6:7">
      <c r="F11202" s="139"/>
      <c r="G11202" s="139"/>
    </row>
    <row r="11203" spans="6:7">
      <c r="F11203" s="139"/>
      <c r="G11203" s="139"/>
    </row>
    <row r="11204" spans="6:7">
      <c r="F11204" s="139"/>
      <c r="G11204" s="139"/>
    </row>
    <row r="11205" spans="6:7">
      <c r="F11205" s="139"/>
      <c r="G11205" s="139"/>
    </row>
    <row r="11206" spans="6:7">
      <c r="F11206" s="139"/>
      <c r="G11206" s="139"/>
    </row>
    <row r="11207" spans="6:7">
      <c r="F11207" s="139"/>
      <c r="G11207" s="139"/>
    </row>
    <row r="11208" spans="6:7">
      <c r="F11208" s="139"/>
      <c r="G11208" s="139"/>
    </row>
    <row r="11209" spans="6:7">
      <c r="F11209" s="139"/>
      <c r="G11209" s="139"/>
    </row>
    <row r="11210" spans="6:7">
      <c r="F11210" s="139"/>
      <c r="G11210" s="139"/>
    </row>
    <row r="11211" spans="6:7">
      <c r="F11211" s="139"/>
      <c r="G11211" s="139"/>
    </row>
    <row r="11212" spans="6:7">
      <c r="F11212" s="139"/>
      <c r="G11212" s="139"/>
    </row>
    <row r="11213" spans="6:7">
      <c r="F11213" s="139"/>
      <c r="G11213" s="139"/>
    </row>
    <row r="11214" spans="6:7">
      <c r="F11214" s="139"/>
      <c r="G11214" s="139"/>
    </row>
    <row r="11215" spans="6:7">
      <c r="F11215" s="139"/>
      <c r="G11215" s="139"/>
    </row>
    <row r="11216" spans="6:7">
      <c r="F11216" s="139"/>
      <c r="G11216" s="139"/>
    </row>
    <row r="11217" spans="6:7">
      <c r="F11217" s="139"/>
      <c r="G11217" s="139"/>
    </row>
    <row r="11218" spans="6:7">
      <c r="F11218" s="139"/>
      <c r="G11218" s="139"/>
    </row>
    <row r="11219" spans="6:7">
      <c r="F11219" s="139"/>
      <c r="G11219" s="139"/>
    </row>
    <row r="11220" spans="6:7">
      <c r="F11220" s="139"/>
      <c r="G11220" s="139"/>
    </row>
    <row r="11221" spans="6:7">
      <c r="F11221" s="139"/>
      <c r="G11221" s="139"/>
    </row>
    <row r="11222" spans="6:7">
      <c r="F11222" s="139"/>
      <c r="G11222" s="139"/>
    </row>
    <row r="11223" spans="6:7">
      <c r="F11223" s="139"/>
      <c r="G11223" s="139"/>
    </row>
    <row r="11224" spans="6:7">
      <c r="F11224" s="139"/>
      <c r="G11224" s="139"/>
    </row>
    <row r="11225" spans="6:7">
      <c r="F11225" s="139"/>
      <c r="G11225" s="139"/>
    </row>
    <row r="11226" spans="6:7">
      <c r="F11226" s="139"/>
      <c r="G11226" s="139"/>
    </row>
    <row r="11227" spans="6:7">
      <c r="F11227" s="139"/>
      <c r="G11227" s="139"/>
    </row>
    <row r="11228" spans="6:7">
      <c r="F11228" s="139"/>
      <c r="G11228" s="139"/>
    </row>
    <row r="11229" spans="6:7">
      <c r="F11229" s="139"/>
      <c r="G11229" s="139"/>
    </row>
    <row r="11230" spans="6:7">
      <c r="F11230" s="139"/>
      <c r="G11230" s="139"/>
    </row>
    <row r="11231" spans="6:7">
      <c r="F11231" s="139"/>
      <c r="G11231" s="139"/>
    </row>
    <row r="11232" spans="6:7">
      <c r="F11232" s="139"/>
      <c r="G11232" s="139"/>
    </row>
    <row r="11233" spans="6:7">
      <c r="F11233" s="139"/>
      <c r="G11233" s="139"/>
    </row>
    <row r="11234" spans="6:7">
      <c r="F11234" s="139"/>
      <c r="G11234" s="139"/>
    </row>
    <row r="11235" spans="6:7">
      <c r="F11235" s="139"/>
      <c r="G11235" s="139"/>
    </row>
    <row r="11236" spans="6:7">
      <c r="F11236" s="139"/>
      <c r="G11236" s="139"/>
    </row>
    <row r="11237" spans="6:7">
      <c r="F11237" s="139"/>
      <c r="G11237" s="139"/>
    </row>
    <row r="11238" spans="6:7">
      <c r="F11238" s="139"/>
      <c r="G11238" s="139"/>
    </row>
    <row r="11239" spans="6:7">
      <c r="F11239" s="139"/>
      <c r="G11239" s="139"/>
    </row>
    <row r="11240" spans="6:7">
      <c r="F11240" s="139"/>
      <c r="G11240" s="139"/>
    </row>
    <row r="11241" spans="6:7">
      <c r="F11241" s="139"/>
      <c r="G11241" s="139"/>
    </row>
    <row r="11242" spans="6:7">
      <c r="F11242" s="139"/>
      <c r="G11242" s="139"/>
    </row>
    <row r="11243" spans="6:7">
      <c r="F11243" s="139"/>
      <c r="G11243" s="139"/>
    </row>
    <row r="11244" spans="6:7">
      <c r="F11244" s="139"/>
      <c r="G11244" s="139"/>
    </row>
    <row r="11245" spans="6:7">
      <c r="F11245" s="139"/>
      <c r="G11245" s="139"/>
    </row>
    <row r="11246" spans="6:7">
      <c r="F11246" s="139"/>
      <c r="G11246" s="139"/>
    </row>
    <row r="11247" spans="6:7">
      <c r="F11247" s="139"/>
      <c r="G11247" s="139"/>
    </row>
    <row r="11248" spans="6:7">
      <c r="F11248" s="139"/>
      <c r="G11248" s="139"/>
    </row>
    <row r="11249" spans="6:7">
      <c r="F11249" s="139"/>
      <c r="G11249" s="139"/>
    </row>
    <row r="11250" spans="6:7">
      <c r="F11250" s="139"/>
      <c r="G11250" s="139"/>
    </row>
    <row r="11251" spans="6:7">
      <c r="F11251" s="139"/>
      <c r="G11251" s="139"/>
    </row>
    <row r="11252" spans="6:7">
      <c r="F11252" s="139"/>
      <c r="G11252" s="139"/>
    </row>
    <row r="11253" spans="6:7">
      <c r="F11253" s="139"/>
      <c r="G11253" s="139"/>
    </row>
    <row r="11254" spans="6:7">
      <c r="F11254" s="139"/>
      <c r="G11254" s="139"/>
    </row>
    <row r="11255" spans="6:7">
      <c r="F11255" s="139"/>
      <c r="G11255" s="139"/>
    </row>
    <row r="11256" spans="6:7">
      <c r="F11256" s="139"/>
      <c r="G11256" s="139"/>
    </row>
    <row r="11257" spans="6:7">
      <c r="F11257" s="139"/>
      <c r="G11257" s="139"/>
    </row>
    <row r="11258" spans="6:7">
      <c r="F11258" s="139"/>
      <c r="G11258" s="139"/>
    </row>
    <row r="11259" spans="6:7">
      <c r="F11259" s="139"/>
      <c r="G11259" s="139"/>
    </row>
    <row r="11260" spans="6:7">
      <c r="F11260" s="139"/>
      <c r="G11260" s="139"/>
    </row>
    <row r="11261" spans="6:7">
      <c r="F11261" s="139"/>
      <c r="G11261" s="139"/>
    </row>
    <row r="11262" spans="6:7">
      <c r="F11262" s="139"/>
      <c r="G11262" s="139"/>
    </row>
    <row r="11263" spans="6:7">
      <c r="F11263" s="139"/>
      <c r="G11263" s="139"/>
    </row>
    <row r="11264" spans="6:7">
      <c r="F11264" s="139"/>
      <c r="G11264" s="139"/>
    </row>
    <row r="11265" spans="6:7">
      <c r="F11265" s="139"/>
      <c r="G11265" s="139"/>
    </row>
    <row r="11266" spans="6:7">
      <c r="F11266" s="139"/>
      <c r="G11266" s="139"/>
    </row>
    <row r="11267" spans="6:7">
      <c r="F11267" s="139"/>
      <c r="G11267" s="139"/>
    </row>
    <row r="11268" spans="6:7">
      <c r="F11268" s="139"/>
      <c r="G11268" s="139"/>
    </row>
    <row r="11269" spans="6:7">
      <c r="F11269" s="139"/>
      <c r="G11269" s="139"/>
    </row>
    <row r="11270" spans="6:7">
      <c r="F11270" s="139"/>
      <c r="G11270" s="139"/>
    </row>
    <row r="11271" spans="6:7">
      <c r="F11271" s="139"/>
      <c r="G11271" s="139"/>
    </row>
    <row r="11272" spans="6:7">
      <c r="F11272" s="139"/>
      <c r="G11272" s="139"/>
    </row>
    <row r="11273" spans="6:7">
      <c r="F11273" s="139"/>
      <c r="G11273" s="139"/>
    </row>
    <row r="11274" spans="6:7">
      <c r="F11274" s="139"/>
      <c r="G11274" s="139"/>
    </row>
    <row r="11275" spans="6:7">
      <c r="F11275" s="139"/>
      <c r="G11275" s="139"/>
    </row>
    <row r="11276" spans="6:7">
      <c r="F11276" s="139"/>
      <c r="G11276" s="139"/>
    </row>
    <row r="11277" spans="6:7">
      <c r="F11277" s="139"/>
      <c r="G11277" s="139"/>
    </row>
    <row r="11278" spans="6:7">
      <c r="F11278" s="139"/>
      <c r="G11278" s="139"/>
    </row>
    <row r="11279" spans="6:7">
      <c r="F11279" s="139"/>
      <c r="G11279" s="139"/>
    </row>
    <row r="11280" spans="6:7">
      <c r="F11280" s="139"/>
      <c r="G11280" s="139"/>
    </row>
    <row r="11281" spans="6:7">
      <c r="F11281" s="139"/>
      <c r="G11281" s="139"/>
    </row>
    <row r="11282" spans="6:7">
      <c r="F11282" s="139"/>
      <c r="G11282" s="139"/>
    </row>
    <row r="11283" spans="6:7">
      <c r="F11283" s="139"/>
      <c r="G11283" s="139"/>
    </row>
    <row r="11284" spans="6:7">
      <c r="F11284" s="139"/>
      <c r="G11284" s="139"/>
    </row>
    <row r="11285" spans="6:7">
      <c r="F11285" s="139"/>
      <c r="G11285" s="139"/>
    </row>
    <row r="11286" spans="6:7">
      <c r="F11286" s="139"/>
      <c r="G11286" s="139"/>
    </row>
    <row r="11287" spans="6:7">
      <c r="F11287" s="139"/>
      <c r="G11287" s="139"/>
    </row>
    <row r="11288" spans="6:7">
      <c r="F11288" s="139"/>
      <c r="G11288" s="139"/>
    </row>
    <row r="11289" spans="6:7">
      <c r="F11289" s="139"/>
      <c r="G11289" s="139"/>
    </row>
    <row r="11290" spans="6:7">
      <c r="F11290" s="139"/>
      <c r="G11290" s="139"/>
    </row>
    <row r="11291" spans="6:7">
      <c r="F11291" s="139"/>
      <c r="G11291" s="139"/>
    </row>
    <row r="11292" spans="6:7">
      <c r="F11292" s="139"/>
      <c r="G11292" s="139"/>
    </row>
    <row r="11293" spans="6:7">
      <c r="F11293" s="139"/>
      <c r="G11293" s="139"/>
    </row>
    <row r="11294" spans="6:7">
      <c r="F11294" s="139"/>
      <c r="G11294" s="139"/>
    </row>
    <row r="11295" spans="6:7">
      <c r="F11295" s="139"/>
      <c r="G11295" s="139"/>
    </row>
    <row r="11296" spans="6:7">
      <c r="F11296" s="139"/>
      <c r="G11296" s="139"/>
    </row>
    <row r="11297" spans="6:7">
      <c r="F11297" s="139"/>
      <c r="G11297" s="139"/>
    </row>
    <row r="11298" spans="6:7">
      <c r="F11298" s="139"/>
      <c r="G11298" s="139"/>
    </row>
    <row r="11299" spans="6:7">
      <c r="F11299" s="139"/>
      <c r="G11299" s="139"/>
    </row>
    <row r="11300" spans="6:7">
      <c r="F11300" s="139"/>
      <c r="G11300" s="139"/>
    </row>
    <row r="11301" spans="6:7">
      <c r="F11301" s="139"/>
      <c r="G11301" s="139"/>
    </row>
    <row r="11302" spans="6:7">
      <c r="F11302" s="139"/>
      <c r="G11302" s="139"/>
    </row>
    <row r="11303" spans="6:7">
      <c r="F11303" s="139"/>
      <c r="G11303" s="139"/>
    </row>
    <row r="11304" spans="6:7">
      <c r="F11304" s="139"/>
      <c r="G11304" s="139"/>
    </row>
    <row r="11305" spans="6:7">
      <c r="F11305" s="139"/>
      <c r="G11305" s="139"/>
    </row>
    <row r="11306" spans="6:7">
      <c r="F11306" s="139"/>
      <c r="G11306" s="139"/>
    </row>
    <row r="11307" spans="6:7">
      <c r="F11307" s="139"/>
      <c r="G11307" s="139"/>
    </row>
    <row r="11308" spans="6:7">
      <c r="F11308" s="139"/>
      <c r="G11308" s="139"/>
    </row>
    <row r="11309" spans="6:7">
      <c r="F11309" s="139"/>
      <c r="G11309" s="139"/>
    </row>
    <row r="11310" spans="6:7">
      <c r="F11310" s="139"/>
      <c r="G11310" s="139"/>
    </row>
    <row r="11311" spans="6:7">
      <c r="F11311" s="139"/>
      <c r="G11311" s="139"/>
    </row>
    <row r="11312" spans="6:7">
      <c r="F11312" s="139"/>
      <c r="G11312" s="139"/>
    </row>
    <row r="11313" spans="6:7">
      <c r="F11313" s="139"/>
      <c r="G11313" s="139"/>
    </row>
    <row r="11314" spans="6:7">
      <c r="F11314" s="139"/>
      <c r="G11314" s="139"/>
    </row>
    <row r="11315" spans="6:7">
      <c r="F11315" s="139"/>
      <c r="G11315" s="139"/>
    </row>
    <row r="11316" spans="6:7">
      <c r="F11316" s="139"/>
      <c r="G11316" s="139"/>
    </row>
    <row r="11317" spans="6:7">
      <c r="F11317" s="139"/>
      <c r="G11317" s="139"/>
    </row>
    <row r="11318" spans="6:7">
      <c r="F11318" s="139"/>
      <c r="G11318" s="139"/>
    </row>
    <row r="11319" spans="6:7">
      <c r="F11319" s="139"/>
      <c r="G11319" s="139"/>
    </row>
    <row r="11320" spans="6:7">
      <c r="F11320" s="139"/>
      <c r="G11320" s="139"/>
    </row>
    <row r="11321" spans="6:7">
      <c r="F11321" s="139"/>
      <c r="G11321" s="139"/>
    </row>
    <row r="11322" spans="6:7">
      <c r="F11322" s="139"/>
      <c r="G11322" s="139"/>
    </row>
    <row r="11323" spans="6:7">
      <c r="F11323" s="139"/>
      <c r="G11323" s="139"/>
    </row>
    <row r="11324" spans="6:7">
      <c r="F11324" s="139"/>
      <c r="G11324" s="139"/>
    </row>
    <row r="11325" spans="6:7">
      <c r="F11325" s="139"/>
      <c r="G11325" s="139"/>
    </row>
    <row r="11326" spans="6:7">
      <c r="F11326" s="139"/>
      <c r="G11326" s="139"/>
    </row>
    <row r="11327" spans="6:7">
      <c r="F11327" s="139"/>
      <c r="G11327" s="139"/>
    </row>
    <row r="11328" spans="6:7">
      <c r="F11328" s="139"/>
      <c r="G11328" s="139"/>
    </row>
    <row r="11329" spans="6:7">
      <c r="F11329" s="139"/>
      <c r="G11329" s="139"/>
    </row>
    <row r="11330" spans="6:7">
      <c r="F11330" s="139"/>
      <c r="G11330" s="139"/>
    </row>
    <row r="11331" spans="6:7">
      <c r="F11331" s="139"/>
      <c r="G11331" s="139"/>
    </row>
    <row r="11332" spans="6:7">
      <c r="F11332" s="139"/>
      <c r="G11332" s="139"/>
    </row>
    <row r="11333" spans="6:7">
      <c r="F11333" s="139"/>
      <c r="G11333" s="139"/>
    </row>
    <row r="11334" spans="6:7">
      <c r="F11334" s="139"/>
      <c r="G11334" s="139"/>
    </row>
    <row r="11335" spans="6:7">
      <c r="F11335" s="139"/>
      <c r="G11335" s="139"/>
    </row>
    <row r="11336" spans="6:7">
      <c r="F11336" s="139"/>
      <c r="G11336" s="139"/>
    </row>
    <row r="11337" spans="6:7">
      <c r="F11337" s="139"/>
      <c r="G11337" s="139"/>
    </row>
    <row r="11338" spans="6:7">
      <c r="F11338" s="139"/>
      <c r="G11338" s="139"/>
    </row>
    <row r="11339" spans="6:7">
      <c r="F11339" s="139"/>
      <c r="G11339" s="139"/>
    </row>
    <row r="11340" spans="6:7">
      <c r="F11340" s="139"/>
      <c r="G11340" s="139"/>
    </row>
    <row r="11341" spans="6:7">
      <c r="F11341" s="139"/>
      <c r="G11341" s="139"/>
    </row>
    <row r="11342" spans="6:7">
      <c r="F11342" s="139"/>
      <c r="G11342" s="139"/>
    </row>
    <row r="11343" spans="6:7">
      <c r="F11343" s="139"/>
      <c r="G11343" s="139"/>
    </row>
    <row r="11344" spans="6:7">
      <c r="F11344" s="139"/>
      <c r="G11344" s="139"/>
    </row>
    <row r="11345" spans="6:7">
      <c r="F11345" s="139"/>
      <c r="G11345" s="139"/>
    </row>
    <row r="11346" spans="6:7">
      <c r="F11346" s="139"/>
      <c r="G11346" s="139"/>
    </row>
    <row r="11347" spans="6:7">
      <c r="F11347" s="139"/>
      <c r="G11347" s="139"/>
    </row>
    <row r="11348" spans="6:7">
      <c r="F11348" s="139"/>
      <c r="G11348" s="139"/>
    </row>
    <row r="11349" spans="6:7">
      <c r="F11349" s="139"/>
      <c r="G11349" s="139"/>
    </row>
    <row r="11350" spans="6:7">
      <c r="F11350" s="139"/>
      <c r="G11350" s="139"/>
    </row>
    <row r="11351" spans="6:7">
      <c r="F11351" s="139"/>
      <c r="G11351" s="139"/>
    </row>
    <row r="11352" spans="6:7">
      <c r="F11352" s="139"/>
      <c r="G11352" s="139"/>
    </row>
    <row r="11353" spans="6:7">
      <c r="F11353" s="139"/>
      <c r="G11353" s="139"/>
    </row>
    <row r="11354" spans="6:7">
      <c r="F11354" s="139"/>
      <c r="G11354" s="139"/>
    </row>
    <row r="11355" spans="6:7">
      <c r="F11355" s="139"/>
      <c r="G11355" s="139"/>
    </row>
    <row r="11356" spans="6:7">
      <c r="F11356" s="139"/>
      <c r="G11356" s="139"/>
    </row>
    <row r="11357" spans="6:7">
      <c r="F11357" s="139"/>
      <c r="G11357" s="139"/>
    </row>
    <row r="11358" spans="6:7">
      <c r="F11358" s="139"/>
      <c r="G11358" s="139"/>
    </row>
    <row r="11359" spans="6:7">
      <c r="F11359" s="139"/>
      <c r="G11359" s="139"/>
    </row>
    <row r="11360" spans="6:7">
      <c r="F11360" s="139"/>
      <c r="G11360" s="139"/>
    </row>
    <row r="11361" spans="6:7">
      <c r="F11361" s="139"/>
      <c r="G11361" s="139"/>
    </row>
    <row r="11362" spans="6:7">
      <c r="F11362" s="139"/>
      <c r="G11362" s="139"/>
    </row>
    <row r="11363" spans="6:7">
      <c r="F11363" s="139"/>
      <c r="G11363" s="139"/>
    </row>
    <row r="11364" spans="6:7">
      <c r="F11364" s="139"/>
      <c r="G11364" s="139"/>
    </row>
    <row r="11365" spans="6:7">
      <c r="F11365" s="139"/>
      <c r="G11365" s="139"/>
    </row>
    <row r="11366" spans="6:7">
      <c r="F11366" s="139"/>
      <c r="G11366" s="139"/>
    </row>
    <row r="11367" spans="6:7">
      <c r="F11367" s="139"/>
      <c r="G11367" s="139"/>
    </row>
    <row r="11368" spans="6:7">
      <c r="F11368" s="139"/>
      <c r="G11368" s="139"/>
    </row>
    <row r="11369" spans="6:7">
      <c r="F11369" s="139"/>
      <c r="G11369" s="139"/>
    </row>
    <row r="11370" spans="6:7">
      <c r="F11370" s="139"/>
      <c r="G11370" s="139"/>
    </row>
    <row r="11371" spans="6:7">
      <c r="F11371" s="139"/>
      <c r="G11371" s="139"/>
    </row>
    <row r="11372" spans="6:7">
      <c r="F11372" s="139"/>
      <c r="G11372" s="139"/>
    </row>
    <row r="11373" spans="6:7">
      <c r="F11373" s="139"/>
      <c r="G11373" s="139"/>
    </row>
    <row r="11374" spans="6:7">
      <c r="F11374" s="139"/>
      <c r="G11374" s="139"/>
    </row>
    <row r="11375" spans="6:7">
      <c r="F11375" s="139"/>
      <c r="G11375" s="139"/>
    </row>
    <row r="11376" spans="6:7">
      <c r="F11376" s="139"/>
      <c r="G11376" s="139"/>
    </row>
    <row r="11377" spans="6:7">
      <c r="F11377" s="139"/>
      <c r="G11377" s="139"/>
    </row>
    <row r="11378" spans="6:7">
      <c r="F11378" s="139"/>
      <c r="G11378" s="139"/>
    </row>
    <row r="11379" spans="6:7">
      <c r="F11379" s="139"/>
      <c r="G11379" s="139"/>
    </row>
    <row r="11380" spans="6:7">
      <c r="F11380" s="139"/>
      <c r="G11380" s="139"/>
    </row>
    <row r="11381" spans="6:7">
      <c r="F11381" s="139"/>
      <c r="G11381" s="139"/>
    </row>
    <row r="11382" spans="6:7">
      <c r="F11382" s="139"/>
      <c r="G11382" s="139"/>
    </row>
    <row r="11383" spans="6:7">
      <c r="F11383" s="139"/>
      <c r="G11383" s="139"/>
    </row>
    <row r="11384" spans="6:7">
      <c r="F11384" s="139"/>
      <c r="G11384" s="139"/>
    </row>
    <row r="11385" spans="6:7">
      <c r="F11385" s="139"/>
      <c r="G11385" s="139"/>
    </row>
    <row r="11386" spans="6:7">
      <c r="F11386" s="139"/>
      <c r="G11386" s="139"/>
    </row>
    <row r="11387" spans="6:7">
      <c r="F11387" s="139"/>
      <c r="G11387" s="139"/>
    </row>
    <row r="11388" spans="6:7">
      <c r="F11388" s="139"/>
      <c r="G11388" s="139"/>
    </row>
    <row r="11389" spans="6:7">
      <c r="F11389" s="139"/>
      <c r="G11389" s="139"/>
    </row>
    <row r="11390" spans="6:7">
      <c r="F11390" s="139"/>
      <c r="G11390" s="139"/>
    </row>
    <row r="11391" spans="6:7">
      <c r="F11391" s="139"/>
      <c r="G11391" s="139"/>
    </row>
    <row r="11392" spans="6:7">
      <c r="F11392" s="139"/>
      <c r="G11392" s="139"/>
    </row>
    <row r="11393" spans="6:7">
      <c r="F11393" s="139"/>
      <c r="G11393" s="139"/>
    </row>
    <row r="11394" spans="6:7">
      <c r="F11394" s="139"/>
      <c r="G11394" s="139"/>
    </row>
    <row r="11395" spans="6:7">
      <c r="F11395" s="139"/>
      <c r="G11395" s="139"/>
    </row>
    <row r="11396" spans="6:7">
      <c r="F11396" s="139"/>
      <c r="G11396" s="139"/>
    </row>
    <row r="11397" spans="6:7">
      <c r="F11397" s="139"/>
      <c r="G11397" s="139"/>
    </row>
    <row r="11398" spans="6:7">
      <c r="F11398" s="139"/>
      <c r="G11398" s="139"/>
    </row>
    <row r="11399" spans="6:7">
      <c r="F11399" s="139"/>
      <c r="G11399" s="139"/>
    </row>
    <row r="11400" spans="6:7">
      <c r="F11400" s="139"/>
      <c r="G11400" s="139"/>
    </row>
    <row r="11401" spans="6:7">
      <c r="F11401" s="139"/>
      <c r="G11401" s="139"/>
    </row>
    <row r="11402" spans="6:7">
      <c r="F11402" s="139"/>
      <c r="G11402" s="139"/>
    </row>
    <row r="11403" spans="6:7">
      <c r="F11403" s="139"/>
      <c r="G11403" s="139"/>
    </row>
    <row r="11404" spans="6:7">
      <c r="F11404" s="139"/>
      <c r="G11404" s="139"/>
    </row>
    <row r="11405" spans="6:7">
      <c r="F11405" s="139"/>
      <c r="G11405" s="139"/>
    </row>
    <row r="11406" spans="6:7">
      <c r="F11406" s="139"/>
      <c r="G11406" s="139"/>
    </row>
    <row r="11407" spans="6:7">
      <c r="F11407" s="139"/>
      <c r="G11407" s="139"/>
    </row>
    <row r="11408" spans="6:7">
      <c r="F11408" s="139"/>
      <c r="G11408" s="139"/>
    </row>
    <row r="11409" spans="6:7">
      <c r="F11409" s="139"/>
      <c r="G11409" s="139"/>
    </row>
    <row r="11410" spans="6:7">
      <c r="F11410" s="139"/>
      <c r="G11410" s="139"/>
    </row>
    <row r="11411" spans="6:7">
      <c r="F11411" s="139"/>
      <c r="G11411" s="139"/>
    </row>
    <row r="11412" spans="6:7">
      <c r="F11412" s="139"/>
      <c r="G11412" s="139"/>
    </row>
    <row r="11413" spans="6:7">
      <c r="F11413" s="139"/>
      <c r="G11413" s="139"/>
    </row>
    <row r="11414" spans="6:7">
      <c r="F11414" s="139"/>
      <c r="G11414" s="139"/>
    </row>
    <row r="11415" spans="6:7">
      <c r="F11415" s="139"/>
      <c r="G11415" s="139"/>
    </row>
    <row r="11416" spans="6:7">
      <c r="F11416" s="139"/>
      <c r="G11416" s="139"/>
    </row>
    <row r="11417" spans="6:7">
      <c r="F11417" s="139"/>
      <c r="G11417" s="139"/>
    </row>
    <row r="11418" spans="6:7">
      <c r="F11418" s="139"/>
      <c r="G11418" s="139"/>
    </row>
    <row r="11419" spans="6:7">
      <c r="F11419" s="139"/>
      <c r="G11419" s="139"/>
    </row>
    <row r="11420" spans="6:7">
      <c r="F11420" s="139"/>
      <c r="G11420" s="139"/>
    </row>
    <row r="11421" spans="6:7">
      <c r="F11421" s="139"/>
      <c r="G11421" s="139"/>
    </row>
    <row r="11422" spans="6:7">
      <c r="F11422" s="139"/>
      <c r="G11422" s="139"/>
    </row>
    <row r="11423" spans="6:7">
      <c r="F11423" s="139"/>
      <c r="G11423" s="139"/>
    </row>
    <row r="11424" spans="6:7">
      <c r="F11424" s="139"/>
      <c r="G11424" s="139"/>
    </row>
    <row r="11425" spans="6:7">
      <c r="F11425" s="139"/>
      <c r="G11425" s="139"/>
    </row>
    <row r="11426" spans="6:7">
      <c r="F11426" s="139"/>
      <c r="G11426" s="139"/>
    </row>
    <row r="11427" spans="6:7">
      <c r="F11427" s="139"/>
      <c r="G11427" s="139"/>
    </row>
    <row r="11428" spans="6:7">
      <c r="F11428" s="139"/>
      <c r="G11428" s="139"/>
    </row>
    <row r="11429" spans="6:7">
      <c r="F11429" s="139"/>
      <c r="G11429" s="139"/>
    </row>
    <row r="11430" spans="6:7">
      <c r="F11430" s="139"/>
      <c r="G11430" s="139"/>
    </row>
    <row r="11431" spans="6:7">
      <c r="F11431" s="139"/>
      <c r="G11431" s="139"/>
    </row>
    <row r="11432" spans="6:7">
      <c r="F11432" s="139"/>
      <c r="G11432" s="139"/>
    </row>
    <row r="11433" spans="6:7">
      <c r="F11433" s="139"/>
      <c r="G11433" s="139"/>
    </row>
    <row r="11434" spans="6:7">
      <c r="F11434" s="139"/>
      <c r="G11434" s="139"/>
    </row>
    <row r="11435" spans="6:7">
      <c r="F11435" s="139"/>
      <c r="G11435" s="139"/>
    </row>
    <row r="11436" spans="6:7">
      <c r="F11436" s="139"/>
      <c r="G11436" s="139"/>
    </row>
    <row r="11437" spans="6:7">
      <c r="F11437" s="139"/>
      <c r="G11437" s="139"/>
    </row>
    <row r="11438" spans="6:7">
      <c r="F11438" s="139"/>
      <c r="G11438" s="139"/>
    </row>
    <row r="11439" spans="6:7">
      <c r="F11439" s="139"/>
      <c r="G11439" s="139"/>
    </row>
    <row r="11440" spans="6:7">
      <c r="F11440" s="139"/>
      <c r="G11440" s="139"/>
    </row>
    <row r="11441" spans="6:7">
      <c r="F11441" s="139"/>
      <c r="G11441" s="139"/>
    </row>
    <row r="11442" spans="6:7">
      <c r="F11442" s="139"/>
      <c r="G11442" s="139"/>
    </row>
    <row r="11443" spans="6:7">
      <c r="F11443" s="139"/>
      <c r="G11443" s="139"/>
    </row>
    <row r="11444" spans="6:7">
      <c r="F11444" s="139"/>
      <c r="G11444" s="139"/>
    </row>
    <row r="11445" spans="6:7">
      <c r="F11445" s="139"/>
      <c r="G11445" s="139"/>
    </row>
    <row r="11446" spans="6:7">
      <c r="F11446" s="139"/>
      <c r="G11446" s="139"/>
    </row>
    <row r="11447" spans="6:7">
      <c r="F11447" s="139"/>
      <c r="G11447" s="139"/>
    </row>
    <row r="11448" spans="6:7">
      <c r="F11448" s="139"/>
      <c r="G11448" s="139"/>
    </row>
    <row r="11449" spans="6:7">
      <c r="F11449" s="139"/>
      <c r="G11449" s="139"/>
    </row>
    <row r="11450" spans="6:7">
      <c r="F11450" s="139"/>
      <c r="G11450" s="139"/>
    </row>
    <row r="11451" spans="6:7">
      <c r="F11451" s="139"/>
      <c r="G11451" s="139"/>
    </row>
    <row r="11452" spans="6:7">
      <c r="F11452" s="139"/>
      <c r="G11452" s="139"/>
    </row>
    <row r="11453" spans="6:7">
      <c r="F11453" s="139"/>
      <c r="G11453" s="139"/>
    </row>
    <row r="11454" spans="6:7">
      <c r="F11454" s="139"/>
      <c r="G11454" s="139"/>
    </row>
    <row r="11455" spans="6:7">
      <c r="F11455" s="139"/>
      <c r="G11455" s="139"/>
    </row>
    <row r="11456" spans="6:7">
      <c r="F11456" s="139"/>
      <c r="G11456" s="139"/>
    </row>
    <row r="11457" spans="6:7">
      <c r="F11457" s="139"/>
      <c r="G11457" s="139"/>
    </row>
    <row r="11458" spans="6:7">
      <c r="F11458" s="139"/>
      <c r="G11458" s="139"/>
    </row>
    <row r="11459" spans="6:7">
      <c r="F11459" s="139"/>
      <c r="G11459" s="139"/>
    </row>
    <row r="11460" spans="6:7">
      <c r="F11460" s="139"/>
      <c r="G11460" s="139"/>
    </row>
    <row r="11461" spans="6:7">
      <c r="F11461" s="139"/>
      <c r="G11461" s="139"/>
    </row>
    <row r="11462" spans="6:7">
      <c r="F11462" s="139"/>
      <c r="G11462" s="139"/>
    </row>
    <row r="11463" spans="6:7">
      <c r="F11463" s="139"/>
      <c r="G11463" s="139"/>
    </row>
    <row r="11464" spans="6:7">
      <c r="F11464" s="139"/>
      <c r="G11464" s="139"/>
    </row>
    <row r="11465" spans="6:7">
      <c r="F11465" s="139"/>
      <c r="G11465" s="139"/>
    </row>
    <row r="11466" spans="6:7">
      <c r="F11466" s="139"/>
      <c r="G11466" s="139"/>
    </row>
    <row r="11467" spans="6:7">
      <c r="F11467" s="139"/>
      <c r="G11467" s="139"/>
    </row>
    <row r="11468" spans="6:7">
      <c r="F11468" s="139"/>
      <c r="G11468" s="139"/>
    </row>
    <row r="11469" spans="6:7">
      <c r="F11469" s="139"/>
      <c r="G11469" s="139"/>
    </row>
    <row r="11470" spans="6:7">
      <c r="F11470" s="139"/>
      <c r="G11470" s="139"/>
    </row>
    <row r="11471" spans="6:7">
      <c r="F11471" s="139"/>
      <c r="G11471" s="139"/>
    </row>
    <row r="11472" spans="6:7">
      <c r="F11472" s="139"/>
      <c r="G11472" s="139"/>
    </row>
    <row r="11473" spans="6:7">
      <c r="F11473" s="139"/>
      <c r="G11473" s="139"/>
    </row>
    <row r="11474" spans="6:7">
      <c r="F11474" s="139"/>
      <c r="G11474" s="139"/>
    </row>
    <row r="11475" spans="6:7">
      <c r="F11475" s="139"/>
      <c r="G11475" s="139"/>
    </row>
    <row r="11476" spans="6:7">
      <c r="F11476" s="139"/>
      <c r="G11476" s="139"/>
    </row>
    <row r="11477" spans="6:7">
      <c r="F11477" s="139"/>
      <c r="G11477" s="139"/>
    </row>
    <row r="11478" spans="6:7">
      <c r="F11478" s="139"/>
      <c r="G11478" s="139"/>
    </row>
    <row r="11479" spans="6:7">
      <c r="F11479" s="139"/>
      <c r="G11479" s="139"/>
    </row>
    <row r="11480" spans="6:7">
      <c r="F11480" s="139"/>
      <c r="G11480" s="139"/>
    </row>
    <row r="11481" spans="6:7">
      <c r="F11481" s="139"/>
      <c r="G11481" s="139"/>
    </row>
    <row r="11482" spans="6:7">
      <c r="F11482" s="139"/>
      <c r="G11482" s="139"/>
    </row>
    <row r="11483" spans="6:7">
      <c r="F11483" s="139"/>
      <c r="G11483" s="139"/>
    </row>
    <row r="11484" spans="6:7">
      <c r="F11484" s="139"/>
      <c r="G11484" s="139"/>
    </row>
    <row r="11485" spans="6:7">
      <c r="F11485" s="139"/>
      <c r="G11485" s="139"/>
    </row>
    <row r="11486" spans="6:7">
      <c r="F11486" s="139"/>
      <c r="G11486" s="139"/>
    </row>
    <row r="11487" spans="6:7">
      <c r="F11487" s="139"/>
      <c r="G11487" s="139"/>
    </row>
    <row r="11488" spans="6:7">
      <c r="F11488" s="139"/>
      <c r="G11488" s="139"/>
    </row>
    <row r="11489" spans="6:7">
      <c r="F11489" s="139"/>
      <c r="G11489" s="139"/>
    </row>
    <row r="11490" spans="6:7">
      <c r="F11490" s="139"/>
      <c r="G11490" s="139"/>
    </row>
    <row r="11491" spans="6:7">
      <c r="F11491" s="139"/>
      <c r="G11491" s="139"/>
    </row>
    <row r="11492" spans="6:7">
      <c r="F11492" s="139"/>
      <c r="G11492" s="139"/>
    </row>
    <row r="11493" spans="6:7">
      <c r="F11493" s="139"/>
      <c r="G11493" s="139"/>
    </row>
    <row r="11494" spans="6:7">
      <c r="F11494" s="139"/>
      <c r="G11494" s="139"/>
    </row>
    <row r="11495" spans="6:7">
      <c r="F11495" s="139"/>
      <c r="G11495" s="139"/>
    </row>
    <row r="11496" spans="6:7">
      <c r="F11496" s="139"/>
      <c r="G11496" s="139"/>
    </row>
    <row r="11497" spans="6:7">
      <c r="F11497" s="139"/>
      <c r="G11497" s="139"/>
    </row>
    <row r="11498" spans="6:7">
      <c r="F11498" s="139"/>
      <c r="G11498" s="139"/>
    </row>
    <row r="11499" spans="6:7">
      <c r="F11499" s="139"/>
      <c r="G11499" s="139"/>
    </row>
    <row r="11500" spans="6:7">
      <c r="F11500" s="139"/>
      <c r="G11500" s="139"/>
    </row>
    <row r="11501" spans="6:7">
      <c r="F11501" s="139"/>
      <c r="G11501" s="139"/>
    </row>
    <row r="11502" spans="6:7">
      <c r="F11502" s="139"/>
      <c r="G11502" s="139"/>
    </row>
    <row r="11503" spans="6:7">
      <c r="F11503" s="139"/>
      <c r="G11503" s="139"/>
    </row>
    <row r="11504" spans="6:7">
      <c r="F11504" s="139"/>
      <c r="G11504" s="139"/>
    </row>
    <row r="11505" spans="6:7">
      <c r="F11505" s="139"/>
      <c r="G11505" s="139"/>
    </row>
    <row r="11506" spans="6:7">
      <c r="F11506" s="139"/>
      <c r="G11506" s="139"/>
    </row>
    <row r="11507" spans="6:7">
      <c r="F11507" s="139"/>
      <c r="G11507" s="139"/>
    </row>
    <row r="11508" spans="6:7">
      <c r="F11508" s="139"/>
      <c r="G11508" s="139"/>
    </row>
    <row r="11509" spans="6:7">
      <c r="F11509" s="139"/>
      <c r="G11509" s="139"/>
    </row>
    <row r="11510" spans="6:7">
      <c r="F11510" s="139"/>
      <c r="G11510" s="139"/>
    </row>
    <row r="11511" spans="6:7">
      <c r="F11511" s="139"/>
      <c r="G11511" s="139"/>
    </row>
    <row r="11512" spans="6:7">
      <c r="F11512" s="139"/>
      <c r="G11512" s="139"/>
    </row>
    <row r="11513" spans="6:7">
      <c r="F11513" s="139"/>
      <c r="G11513" s="139"/>
    </row>
    <row r="11514" spans="6:7">
      <c r="F11514" s="139"/>
      <c r="G11514" s="139"/>
    </row>
    <row r="11515" spans="6:7">
      <c r="F11515" s="139"/>
      <c r="G11515" s="139"/>
    </row>
    <row r="11516" spans="6:7">
      <c r="F11516" s="139"/>
      <c r="G11516" s="139"/>
    </row>
    <row r="11517" spans="6:7">
      <c r="F11517" s="139"/>
      <c r="G11517" s="139"/>
    </row>
    <row r="11518" spans="6:7">
      <c r="F11518" s="139"/>
      <c r="G11518" s="139"/>
    </row>
    <row r="11519" spans="6:7">
      <c r="F11519" s="139"/>
      <c r="G11519" s="139"/>
    </row>
    <row r="11520" spans="6:7">
      <c r="F11520" s="139"/>
      <c r="G11520" s="139"/>
    </row>
    <row r="11521" spans="6:7">
      <c r="F11521" s="139"/>
      <c r="G11521" s="139"/>
    </row>
    <row r="11522" spans="6:7">
      <c r="F11522" s="139"/>
      <c r="G11522" s="139"/>
    </row>
    <row r="11523" spans="6:7">
      <c r="F11523" s="139"/>
      <c r="G11523" s="139"/>
    </row>
    <row r="11524" spans="6:7">
      <c r="F11524" s="139"/>
      <c r="G11524" s="139"/>
    </row>
    <row r="11525" spans="6:7">
      <c r="F11525" s="139"/>
      <c r="G11525" s="139"/>
    </row>
    <row r="11526" spans="6:7">
      <c r="F11526" s="139"/>
      <c r="G11526" s="139"/>
    </row>
    <row r="11527" spans="6:7">
      <c r="F11527" s="139"/>
      <c r="G11527" s="139"/>
    </row>
    <row r="11528" spans="6:7">
      <c r="F11528" s="139"/>
      <c r="G11528" s="139"/>
    </row>
    <row r="11529" spans="6:7">
      <c r="F11529" s="139"/>
      <c r="G11529" s="139"/>
    </row>
    <row r="11530" spans="6:7">
      <c r="F11530" s="139"/>
      <c r="G11530" s="139"/>
    </row>
    <row r="11531" spans="6:7">
      <c r="F11531" s="139"/>
      <c r="G11531" s="139"/>
    </row>
    <row r="11532" spans="6:7">
      <c r="F11532" s="139"/>
      <c r="G11532" s="139"/>
    </row>
    <row r="11533" spans="6:7">
      <c r="F11533" s="139"/>
      <c r="G11533" s="139"/>
    </row>
    <row r="11534" spans="6:7">
      <c r="F11534" s="139"/>
      <c r="G11534" s="139"/>
    </row>
    <row r="11535" spans="6:7">
      <c r="F11535" s="139"/>
      <c r="G11535" s="139"/>
    </row>
    <row r="11536" spans="6:7">
      <c r="F11536" s="139"/>
      <c r="G11536" s="139"/>
    </row>
    <row r="11537" spans="6:7">
      <c r="F11537" s="139"/>
      <c r="G11537" s="139"/>
    </row>
    <row r="11538" spans="6:7">
      <c r="F11538" s="139"/>
      <c r="G11538" s="139"/>
    </row>
    <row r="11539" spans="6:7">
      <c r="F11539" s="139"/>
      <c r="G11539" s="139"/>
    </row>
    <row r="11540" spans="6:7">
      <c r="F11540" s="139"/>
      <c r="G11540" s="139"/>
    </row>
    <row r="11541" spans="6:7">
      <c r="F11541" s="139"/>
      <c r="G11541" s="139"/>
    </row>
    <row r="11542" spans="6:7">
      <c r="F11542" s="139"/>
      <c r="G11542" s="139"/>
    </row>
    <row r="11543" spans="6:7">
      <c r="F11543" s="139"/>
      <c r="G11543" s="139"/>
    </row>
    <row r="11544" spans="6:7">
      <c r="F11544" s="139"/>
      <c r="G11544" s="139"/>
    </row>
    <row r="11545" spans="6:7">
      <c r="F11545" s="139"/>
      <c r="G11545" s="139"/>
    </row>
    <row r="11546" spans="6:7">
      <c r="F11546" s="139"/>
      <c r="G11546" s="139"/>
    </row>
    <row r="11547" spans="6:7">
      <c r="F11547" s="139"/>
      <c r="G11547" s="139"/>
    </row>
    <row r="11548" spans="6:7">
      <c r="F11548" s="139"/>
      <c r="G11548" s="139"/>
    </row>
    <row r="11549" spans="6:7">
      <c r="F11549" s="139"/>
      <c r="G11549" s="139"/>
    </row>
    <row r="11550" spans="6:7">
      <c r="F11550" s="139"/>
      <c r="G11550" s="139"/>
    </row>
    <row r="11551" spans="6:7">
      <c r="F11551" s="139"/>
      <c r="G11551" s="139"/>
    </row>
    <row r="11552" spans="6:7">
      <c r="F11552" s="139"/>
      <c r="G11552" s="139"/>
    </row>
    <row r="11553" spans="6:7">
      <c r="F11553" s="139"/>
      <c r="G11553" s="139"/>
    </row>
    <row r="11554" spans="6:7">
      <c r="F11554" s="139"/>
      <c r="G11554" s="139"/>
    </row>
    <row r="11555" spans="6:7">
      <c r="F11555" s="139"/>
      <c r="G11555" s="139"/>
    </row>
    <row r="11556" spans="6:7">
      <c r="F11556" s="139"/>
      <c r="G11556" s="139"/>
    </row>
    <row r="11557" spans="6:7">
      <c r="F11557" s="139"/>
      <c r="G11557" s="139"/>
    </row>
    <row r="11558" spans="6:7">
      <c r="F11558" s="139"/>
      <c r="G11558" s="139"/>
    </row>
    <row r="11559" spans="6:7">
      <c r="F11559" s="139"/>
      <c r="G11559" s="139"/>
    </row>
    <row r="11560" spans="6:7">
      <c r="F11560" s="139"/>
      <c r="G11560" s="139"/>
    </row>
    <row r="11561" spans="6:7">
      <c r="F11561" s="139"/>
      <c r="G11561" s="139"/>
    </row>
    <row r="11562" spans="6:7">
      <c r="F11562" s="139"/>
      <c r="G11562" s="139"/>
    </row>
    <row r="11563" spans="6:7">
      <c r="F11563" s="139"/>
      <c r="G11563" s="139"/>
    </row>
    <row r="11564" spans="6:7">
      <c r="F11564" s="139"/>
      <c r="G11564" s="139"/>
    </row>
    <row r="11565" spans="6:7">
      <c r="F11565" s="139"/>
      <c r="G11565" s="139"/>
    </row>
    <row r="11566" spans="6:7">
      <c r="F11566" s="139"/>
      <c r="G11566" s="139"/>
    </row>
    <row r="11567" spans="6:7">
      <c r="F11567" s="139"/>
      <c r="G11567" s="139"/>
    </row>
    <row r="11568" spans="6:7">
      <c r="F11568" s="139"/>
      <c r="G11568" s="139"/>
    </row>
    <row r="11569" spans="6:7">
      <c r="F11569" s="139"/>
      <c r="G11569" s="139"/>
    </row>
    <row r="11570" spans="6:7">
      <c r="F11570" s="139"/>
      <c r="G11570" s="139"/>
    </row>
    <row r="11571" spans="6:7">
      <c r="F11571" s="139"/>
      <c r="G11571" s="139"/>
    </row>
    <row r="11572" spans="6:7">
      <c r="F11572" s="139"/>
      <c r="G11572" s="139"/>
    </row>
    <row r="11573" spans="6:7">
      <c r="F11573" s="139"/>
      <c r="G11573" s="139"/>
    </row>
    <row r="11574" spans="6:7">
      <c r="F11574" s="139"/>
      <c r="G11574" s="139"/>
    </row>
    <row r="11575" spans="6:7">
      <c r="F11575" s="139"/>
      <c r="G11575" s="139"/>
    </row>
    <row r="11576" spans="6:7">
      <c r="F11576" s="139"/>
      <c r="G11576" s="139"/>
    </row>
    <row r="11577" spans="6:7">
      <c r="F11577" s="139"/>
      <c r="G11577" s="139"/>
    </row>
    <row r="11578" spans="6:7">
      <c r="F11578" s="139"/>
      <c r="G11578" s="139"/>
    </row>
    <row r="11579" spans="6:7">
      <c r="F11579" s="139"/>
      <c r="G11579" s="139"/>
    </row>
    <row r="11580" spans="6:7">
      <c r="F11580" s="139"/>
      <c r="G11580" s="139"/>
    </row>
    <row r="11581" spans="6:7">
      <c r="F11581" s="139"/>
      <c r="G11581" s="139"/>
    </row>
    <row r="11582" spans="6:7">
      <c r="F11582" s="139"/>
      <c r="G11582" s="139"/>
    </row>
    <row r="11583" spans="6:7">
      <c r="F11583" s="139"/>
      <c r="G11583" s="139"/>
    </row>
    <row r="11584" spans="6:7">
      <c r="F11584" s="139"/>
      <c r="G11584" s="139"/>
    </row>
    <row r="11585" spans="6:7">
      <c r="F11585" s="139"/>
      <c r="G11585" s="139"/>
    </row>
    <row r="11586" spans="6:7">
      <c r="F11586" s="139"/>
      <c r="G11586" s="139"/>
    </row>
    <row r="11587" spans="6:7">
      <c r="F11587" s="139"/>
      <c r="G11587" s="139"/>
    </row>
    <row r="11588" spans="6:7">
      <c r="F11588" s="139"/>
      <c r="G11588" s="139"/>
    </row>
    <row r="11589" spans="6:7">
      <c r="F11589" s="139"/>
      <c r="G11589" s="139"/>
    </row>
    <row r="11590" spans="6:7">
      <c r="F11590" s="139"/>
      <c r="G11590" s="139"/>
    </row>
    <row r="11591" spans="6:7">
      <c r="F11591" s="139"/>
      <c r="G11591" s="139"/>
    </row>
    <row r="11592" spans="6:7">
      <c r="F11592" s="139"/>
      <c r="G11592" s="139"/>
    </row>
    <row r="11593" spans="6:7">
      <c r="F11593" s="139"/>
      <c r="G11593" s="139"/>
    </row>
    <row r="11594" spans="6:7">
      <c r="F11594" s="139"/>
      <c r="G11594" s="139"/>
    </row>
    <row r="11595" spans="6:7">
      <c r="F11595" s="139"/>
      <c r="G11595" s="139"/>
    </row>
    <row r="11596" spans="6:7">
      <c r="F11596" s="139"/>
      <c r="G11596" s="139"/>
    </row>
    <row r="11597" spans="6:7">
      <c r="F11597" s="139"/>
      <c r="G11597" s="139"/>
    </row>
    <row r="11598" spans="6:7">
      <c r="F11598" s="139"/>
      <c r="G11598" s="139"/>
    </row>
    <row r="11599" spans="6:7">
      <c r="F11599" s="139"/>
      <c r="G11599" s="139"/>
    </row>
    <row r="11600" spans="6:7">
      <c r="F11600" s="139"/>
      <c r="G11600" s="139"/>
    </row>
    <row r="11601" spans="6:7">
      <c r="F11601" s="139"/>
      <c r="G11601" s="139"/>
    </row>
    <row r="11602" spans="6:7">
      <c r="F11602" s="139"/>
      <c r="G11602" s="139"/>
    </row>
    <row r="11603" spans="6:7">
      <c r="F11603" s="139"/>
      <c r="G11603" s="139"/>
    </row>
    <row r="11604" spans="6:7">
      <c r="F11604" s="139"/>
      <c r="G11604" s="139"/>
    </row>
    <row r="11605" spans="6:7">
      <c r="F11605" s="139"/>
      <c r="G11605" s="139"/>
    </row>
    <row r="11606" spans="6:7">
      <c r="F11606" s="139"/>
      <c r="G11606" s="139"/>
    </row>
    <row r="11607" spans="6:7">
      <c r="F11607" s="139"/>
      <c r="G11607" s="139"/>
    </row>
    <row r="11608" spans="6:7">
      <c r="F11608" s="139"/>
      <c r="G11608" s="139"/>
    </row>
    <row r="11609" spans="6:7">
      <c r="F11609" s="139"/>
      <c r="G11609" s="139"/>
    </row>
    <row r="11610" spans="6:7">
      <c r="F11610" s="139"/>
      <c r="G11610" s="139"/>
    </row>
    <row r="11611" spans="6:7">
      <c r="F11611" s="139"/>
      <c r="G11611" s="139"/>
    </row>
    <row r="11612" spans="6:7">
      <c r="F11612" s="139"/>
      <c r="G11612" s="139"/>
    </row>
    <row r="11613" spans="6:7">
      <c r="F11613" s="139"/>
      <c r="G11613" s="139"/>
    </row>
    <row r="11614" spans="6:7">
      <c r="F11614" s="139"/>
      <c r="G11614" s="139"/>
    </row>
    <row r="11615" spans="6:7">
      <c r="F11615" s="139"/>
      <c r="G11615" s="139"/>
    </row>
    <row r="11616" spans="6:7">
      <c r="F11616" s="139"/>
      <c r="G11616" s="139"/>
    </row>
    <row r="11617" spans="6:7">
      <c r="F11617" s="139"/>
      <c r="G11617" s="139"/>
    </row>
    <row r="11618" spans="6:7">
      <c r="F11618" s="139"/>
      <c r="G11618" s="139"/>
    </row>
    <row r="11619" spans="6:7">
      <c r="F11619" s="139"/>
      <c r="G11619" s="139"/>
    </row>
    <row r="11620" spans="6:7">
      <c r="F11620" s="139"/>
      <c r="G11620" s="139"/>
    </row>
    <row r="11621" spans="6:7">
      <c r="F11621" s="139"/>
      <c r="G11621" s="139"/>
    </row>
    <row r="11622" spans="6:7">
      <c r="F11622" s="139"/>
      <c r="G11622" s="139"/>
    </row>
    <row r="11623" spans="6:7">
      <c r="F11623" s="139"/>
      <c r="G11623" s="139"/>
    </row>
    <row r="11624" spans="6:7">
      <c r="F11624" s="139"/>
      <c r="G11624" s="139"/>
    </row>
    <row r="11625" spans="6:7">
      <c r="F11625" s="139"/>
      <c r="G11625" s="139"/>
    </row>
    <row r="11626" spans="6:7">
      <c r="F11626" s="139"/>
      <c r="G11626" s="139"/>
    </row>
    <row r="11627" spans="6:7">
      <c r="F11627" s="139"/>
      <c r="G11627" s="139"/>
    </row>
    <row r="11628" spans="6:7">
      <c r="F11628" s="139"/>
      <c r="G11628" s="139"/>
    </row>
    <row r="11629" spans="6:7">
      <c r="F11629" s="139"/>
      <c r="G11629" s="139"/>
    </row>
    <row r="11630" spans="6:7">
      <c r="F11630" s="139"/>
      <c r="G11630" s="139"/>
    </row>
    <row r="11631" spans="6:7">
      <c r="F11631" s="139"/>
      <c r="G11631" s="139"/>
    </row>
    <row r="11632" spans="6:7">
      <c r="F11632" s="139"/>
      <c r="G11632" s="139"/>
    </row>
    <row r="11633" spans="6:7">
      <c r="F11633" s="139"/>
      <c r="G11633" s="139"/>
    </row>
    <row r="11634" spans="6:7">
      <c r="F11634" s="139"/>
      <c r="G11634" s="139"/>
    </row>
    <row r="11635" spans="6:7">
      <c r="F11635" s="139"/>
      <c r="G11635" s="139"/>
    </row>
    <row r="11636" spans="6:7">
      <c r="F11636" s="139"/>
      <c r="G11636" s="139"/>
    </row>
    <row r="11637" spans="6:7">
      <c r="F11637" s="139"/>
      <c r="G11637" s="139"/>
    </row>
    <row r="11638" spans="6:7">
      <c r="F11638" s="139"/>
      <c r="G11638" s="139"/>
    </row>
    <row r="11639" spans="6:7">
      <c r="F11639" s="139"/>
      <c r="G11639" s="139"/>
    </row>
    <row r="11640" spans="6:7">
      <c r="F11640" s="139"/>
      <c r="G11640" s="139"/>
    </row>
    <row r="11641" spans="6:7">
      <c r="F11641" s="139"/>
      <c r="G11641" s="139"/>
    </row>
    <row r="11642" spans="6:7">
      <c r="F11642" s="139"/>
      <c r="G11642" s="139"/>
    </row>
    <row r="11643" spans="6:7">
      <c r="F11643" s="139"/>
      <c r="G11643" s="139"/>
    </row>
    <row r="11644" spans="6:7">
      <c r="F11644" s="139"/>
      <c r="G11644" s="139"/>
    </row>
    <row r="11645" spans="6:7">
      <c r="F11645" s="139"/>
      <c r="G11645" s="139"/>
    </row>
    <row r="11646" spans="6:7">
      <c r="F11646" s="139"/>
      <c r="G11646" s="139"/>
    </row>
    <row r="11647" spans="6:7">
      <c r="F11647" s="139"/>
      <c r="G11647" s="139"/>
    </row>
    <row r="11648" spans="6:7">
      <c r="F11648" s="139"/>
      <c r="G11648" s="139"/>
    </row>
    <row r="11649" spans="6:7">
      <c r="F11649" s="139"/>
      <c r="G11649" s="139"/>
    </row>
    <row r="11650" spans="6:7">
      <c r="F11650" s="139"/>
      <c r="G11650" s="139"/>
    </row>
    <row r="11651" spans="6:7">
      <c r="F11651" s="139"/>
      <c r="G11651" s="139"/>
    </row>
    <row r="11652" spans="6:7">
      <c r="F11652" s="139"/>
      <c r="G11652" s="139"/>
    </row>
    <row r="11653" spans="6:7">
      <c r="F11653" s="139"/>
      <c r="G11653" s="139"/>
    </row>
    <row r="11654" spans="6:7">
      <c r="F11654" s="139"/>
      <c r="G11654" s="139"/>
    </row>
    <row r="11655" spans="6:7">
      <c r="F11655" s="139"/>
      <c r="G11655" s="139"/>
    </row>
    <row r="11656" spans="6:7">
      <c r="F11656" s="139"/>
      <c r="G11656" s="139"/>
    </row>
    <row r="11657" spans="6:7">
      <c r="F11657" s="139"/>
      <c r="G11657" s="139"/>
    </row>
    <row r="11658" spans="6:7">
      <c r="F11658" s="139"/>
      <c r="G11658" s="139"/>
    </row>
    <row r="11659" spans="6:7">
      <c r="F11659" s="139"/>
      <c r="G11659" s="139"/>
    </row>
    <row r="11660" spans="6:7">
      <c r="F11660" s="139"/>
      <c r="G11660" s="139"/>
    </row>
    <row r="11661" spans="6:7">
      <c r="F11661" s="139"/>
      <c r="G11661" s="139"/>
    </row>
    <row r="11662" spans="6:7">
      <c r="F11662" s="139"/>
      <c r="G11662" s="139"/>
    </row>
    <row r="11663" spans="6:7">
      <c r="F11663" s="139"/>
      <c r="G11663" s="139"/>
    </row>
    <row r="11664" spans="6:7">
      <c r="F11664" s="139"/>
      <c r="G11664" s="139"/>
    </row>
    <row r="11665" spans="6:7">
      <c r="F11665" s="139"/>
      <c r="G11665" s="139"/>
    </row>
    <row r="11666" spans="6:7">
      <c r="F11666" s="139"/>
      <c r="G11666" s="139"/>
    </row>
    <row r="11667" spans="6:7">
      <c r="F11667" s="139"/>
      <c r="G11667" s="139"/>
    </row>
    <row r="11668" spans="6:7">
      <c r="F11668" s="139"/>
      <c r="G11668" s="139"/>
    </row>
    <row r="11669" spans="6:7">
      <c r="F11669" s="139"/>
      <c r="G11669" s="139"/>
    </row>
    <row r="11670" spans="6:7">
      <c r="F11670" s="139"/>
      <c r="G11670" s="139"/>
    </row>
    <row r="11671" spans="6:7">
      <c r="F11671" s="139"/>
      <c r="G11671" s="139"/>
    </row>
    <row r="11672" spans="6:7">
      <c r="F11672" s="139"/>
      <c r="G11672" s="139"/>
    </row>
    <row r="11673" spans="6:7">
      <c r="F11673" s="139"/>
      <c r="G11673" s="139"/>
    </row>
    <row r="11674" spans="6:7">
      <c r="F11674" s="139"/>
      <c r="G11674" s="139"/>
    </row>
    <row r="11675" spans="6:7">
      <c r="F11675" s="139"/>
      <c r="G11675" s="139"/>
    </row>
    <row r="11676" spans="6:7">
      <c r="F11676" s="139"/>
      <c r="G11676" s="139"/>
    </row>
    <row r="11677" spans="6:7">
      <c r="F11677" s="139"/>
      <c r="G11677" s="139"/>
    </row>
    <row r="11678" spans="6:7">
      <c r="F11678" s="139"/>
      <c r="G11678" s="139"/>
    </row>
    <row r="11679" spans="6:7">
      <c r="F11679" s="139"/>
      <c r="G11679" s="139"/>
    </row>
    <row r="11680" spans="6:7">
      <c r="F11680" s="139"/>
      <c r="G11680" s="139"/>
    </row>
    <row r="11681" spans="6:7">
      <c r="F11681" s="139"/>
      <c r="G11681" s="139"/>
    </row>
    <row r="11682" spans="6:7">
      <c r="F11682" s="139"/>
      <c r="G11682" s="139"/>
    </row>
    <row r="11683" spans="6:7">
      <c r="F11683" s="139"/>
      <c r="G11683" s="139"/>
    </row>
    <row r="11684" spans="6:7">
      <c r="F11684" s="139"/>
      <c r="G11684" s="139"/>
    </row>
    <row r="11685" spans="6:7">
      <c r="F11685" s="139"/>
      <c r="G11685" s="139"/>
    </row>
    <row r="11686" spans="6:7">
      <c r="F11686" s="139"/>
      <c r="G11686" s="139"/>
    </row>
    <row r="11687" spans="6:7">
      <c r="F11687" s="139"/>
      <c r="G11687" s="139"/>
    </row>
    <row r="11688" spans="6:7">
      <c r="F11688" s="139"/>
      <c r="G11688" s="139"/>
    </row>
    <row r="11689" spans="6:7">
      <c r="F11689" s="139"/>
      <c r="G11689" s="139"/>
    </row>
    <row r="11690" spans="6:7">
      <c r="F11690" s="139"/>
      <c r="G11690" s="139"/>
    </row>
    <row r="11691" spans="6:7">
      <c r="F11691" s="139"/>
      <c r="G11691" s="139"/>
    </row>
    <row r="11692" spans="6:7">
      <c r="F11692" s="139"/>
      <c r="G11692" s="139"/>
    </row>
    <row r="11693" spans="6:7">
      <c r="F11693" s="139"/>
      <c r="G11693" s="139"/>
    </row>
    <row r="11694" spans="6:7">
      <c r="F11694" s="139"/>
      <c r="G11694" s="139"/>
    </row>
    <row r="11695" spans="6:7">
      <c r="F11695" s="139"/>
      <c r="G11695" s="139"/>
    </row>
    <row r="11696" spans="6:7">
      <c r="F11696" s="139"/>
      <c r="G11696" s="139"/>
    </row>
    <row r="11697" spans="6:7">
      <c r="F11697" s="139"/>
      <c r="G11697" s="139"/>
    </row>
    <row r="11698" spans="6:7">
      <c r="F11698" s="139"/>
      <c r="G11698" s="139"/>
    </row>
    <row r="11699" spans="6:7">
      <c r="F11699" s="139"/>
      <c r="G11699" s="139"/>
    </row>
    <row r="11700" spans="6:7">
      <c r="F11700" s="139"/>
      <c r="G11700" s="139"/>
    </row>
    <row r="11701" spans="6:7">
      <c r="F11701" s="139"/>
      <c r="G11701" s="139"/>
    </row>
    <row r="11702" spans="6:7">
      <c r="F11702" s="139"/>
      <c r="G11702" s="139"/>
    </row>
    <row r="11703" spans="6:7">
      <c r="F11703" s="139"/>
      <c r="G11703" s="139"/>
    </row>
    <row r="11704" spans="6:7">
      <c r="F11704" s="139"/>
      <c r="G11704" s="139"/>
    </row>
    <row r="11705" spans="6:7">
      <c r="F11705" s="139"/>
      <c r="G11705" s="139"/>
    </row>
    <row r="11706" spans="6:7">
      <c r="F11706" s="139"/>
      <c r="G11706" s="139"/>
    </row>
    <row r="11707" spans="6:7">
      <c r="F11707" s="139"/>
      <c r="G11707" s="139"/>
    </row>
    <row r="11708" spans="6:7">
      <c r="F11708" s="139"/>
      <c r="G11708" s="139"/>
    </row>
    <row r="11709" spans="6:7">
      <c r="F11709" s="139"/>
      <c r="G11709" s="139"/>
    </row>
    <row r="11710" spans="6:7">
      <c r="F11710" s="139"/>
      <c r="G11710" s="139"/>
    </row>
    <row r="11711" spans="6:7">
      <c r="F11711" s="139"/>
      <c r="G11711" s="139"/>
    </row>
    <row r="11712" spans="6:7">
      <c r="F11712" s="139"/>
      <c r="G11712" s="139"/>
    </row>
    <row r="11713" spans="6:7">
      <c r="F11713" s="139"/>
      <c r="G11713" s="139"/>
    </row>
    <row r="11714" spans="6:7">
      <c r="F11714" s="139"/>
      <c r="G11714" s="139"/>
    </row>
    <row r="11715" spans="6:7">
      <c r="F11715" s="139"/>
      <c r="G11715" s="139"/>
    </row>
    <row r="11716" spans="6:7">
      <c r="F11716" s="139"/>
      <c r="G11716" s="139"/>
    </row>
    <row r="11717" spans="6:7">
      <c r="F11717" s="139"/>
      <c r="G11717" s="139"/>
    </row>
    <row r="11718" spans="6:7">
      <c r="F11718" s="139"/>
      <c r="G11718" s="139"/>
    </row>
    <row r="11719" spans="6:7">
      <c r="F11719" s="139"/>
      <c r="G11719" s="139"/>
    </row>
    <row r="11720" spans="6:7">
      <c r="F11720" s="139"/>
      <c r="G11720" s="139"/>
    </row>
    <row r="11721" spans="6:7">
      <c r="F11721" s="139"/>
      <c r="G11721" s="139"/>
    </row>
    <row r="11722" spans="6:7">
      <c r="F11722" s="139"/>
      <c r="G11722" s="139"/>
    </row>
    <row r="11723" spans="6:7">
      <c r="F11723" s="139"/>
      <c r="G11723" s="139"/>
    </row>
    <row r="11724" spans="6:7">
      <c r="F11724" s="139"/>
      <c r="G11724" s="139"/>
    </row>
    <row r="11725" spans="6:7">
      <c r="F11725" s="139"/>
      <c r="G11725" s="139"/>
    </row>
    <row r="11726" spans="6:7">
      <c r="F11726" s="139"/>
      <c r="G11726" s="139"/>
    </row>
    <row r="11727" spans="6:7">
      <c r="F11727" s="139"/>
      <c r="G11727" s="139"/>
    </row>
    <row r="11728" spans="6:7">
      <c r="F11728" s="139"/>
      <c r="G11728" s="139"/>
    </row>
    <row r="11729" spans="6:7">
      <c r="F11729" s="139"/>
      <c r="G11729" s="139"/>
    </row>
    <row r="11730" spans="6:7">
      <c r="F11730" s="139"/>
      <c r="G11730" s="139"/>
    </row>
    <row r="11731" spans="6:7">
      <c r="F11731" s="139"/>
      <c r="G11731" s="139"/>
    </row>
    <row r="11732" spans="6:7">
      <c r="F11732" s="139"/>
      <c r="G11732" s="139"/>
    </row>
    <row r="11733" spans="6:7">
      <c r="F11733" s="139"/>
      <c r="G11733" s="139"/>
    </row>
    <row r="11734" spans="6:7">
      <c r="F11734" s="139"/>
      <c r="G11734" s="139"/>
    </row>
    <row r="11735" spans="6:7">
      <c r="F11735" s="139"/>
      <c r="G11735" s="139"/>
    </row>
    <row r="11736" spans="6:7">
      <c r="F11736" s="139"/>
      <c r="G11736" s="139"/>
    </row>
    <row r="11737" spans="6:7">
      <c r="F11737" s="139"/>
      <c r="G11737" s="139"/>
    </row>
    <row r="11738" spans="6:7">
      <c r="F11738" s="139"/>
      <c r="G11738" s="139"/>
    </row>
    <row r="11739" spans="6:7">
      <c r="F11739" s="139"/>
      <c r="G11739" s="139"/>
    </row>
    <row r="11740" spans="6:7">
      <c r="F11740" s="139"/>
      <c r="G11740" s="139"/>
    </row>
    <row r="11741" spans="6:7">
      <c r="F11741" s="139"/>
      <c r="G11741" s="139"/>
    </row>
    <row r="11742" spans="6:7">
      <c r="F11742" s="139"/>
      <c r="G11742" s="139"/>
    </row>
    <row r="11743" spans="6:7">
      <c r="F11743" s="139"/>
      <c r="G11743" s="139"/>
    </row>
    <row r="11744" spans="6:7">
      <c r="F11744" s="139"/>
      <c r="G11744" s="139"/>
    </row>
    <row r="11745" spans="6:7">
      <c r="F11745" s="139"/>
      <c r="G11745" s="139"/>
    </row>
    <row r="11746" spans="6:7">
      <c r="F11746" s="139"/>
      <c r="G11746" s="139"/>
    </row>
    <row r="11747" spans="6:7">
      <c r="F11747" s="139"/>
      <c r="G11747" s="139"/>
    </row>
    <row r="11748" spans="6:7">
      <c r="F11748" s="139"/>
      <c r="G11748" s="139"/>
    </row>
    <row r="11749" spans="6:7">
      <c r="F11749" s="139"/>
      <c r="G11749" s="139"/>
    </row>
    <row r="11750" spans="6:7">
      <c r="F11750" s="139"/>
      <c r="G11750" s="139"/>
    </row>
    <row r="11751" spans="6:7">
      <c r="F11751" s="139"/>
      <c r="G11751" s="139"/>
    </row>
    <row r="11752" spans="6:7">
      <c r="F11752" s="139"/>
      <c r="G11752" s="139"/>
    </row>
    <row r="11753" spans="6:7">
      <c r="F11753" s="139"/>
      <c r="G11753" s="139"/>
    </row>
    <row r="11754" spans="6:7">
      <c r="F11754" s="139"/>
      <c r="G11754" s="139"/>
    </row>
    <row r="11755" spans="6:7">
      <c r="F11755" s="139"/>
      <c r="G11755" s="139"/>
    </row>
    <row r="11756" spans="6:7">
      <c r="F11756" s="139"/>
      <c r="G11756" s="139"/>
    </row>
    <row r="11757" spans="6:7">
      <c r="F11757" s="139"/>
      <c r="G11757" s="139"/>
    </row>
    <row r="11758" spans="6:7">
      <c r="F11758" s="139"/>
      <c r="G11758" s="139"/>
    </row>
    <row r="11759" spans="6:7">
      <c r="F11759" s="139"/>
      <c r="G11759" s="139"/>
    </row>
    <row r="11760" spans="6:7">
      <c r="F11760" s="139"/>
      <c r="G11760" s="139"/>
    </row>
    <row r="11761" spans="6:7">
      <c r="F11761" s="139"/>
      <c r="G11761" s="139"/>
    </row>
    <row r="11762" spans="6:7">
      <c r="F11762" s="139"/>
      <c r="G11762" s="139"/>
    </row>
    <row r="11763" spans="6:7">
      <c r="F11763" s="139"/>
      <c r="G11763" s="139"/>
    </row>
    <row r="11764" spans="6:7">
      <c r="F11764" s="139"/>
      <c r="G11764" s="139"/>
    </row>
    <row r="11765" spans="6:7">
      <c r="F11765" s="139"/>
      <c r="G11765" s="139"/>
    </row>
    <row r="11766" spans="6:7">
      <c r="F11766" s="139"/>
      <c r="G11766" s="139"/>
    </row>
    <row r="11767" spans="6:7">
      <c r="F11767" s="139"/>
      <c r="G11767" s="139"/>
    </row>
    <row r="11768" spans="6:7">
      <c r="F11768" s="139"/>
      <c r="G11768" s="139"/>
    </row>
    <row r="11769" spans="6:7">
      <c r="F11769" s="139"/>
      <c r="G11769" s="139"/>
    </row>
    <row r="11770" spans="6:7">
      <c r="F11770" s="139"/>
      <c r="G11770" s="139"/>
    </row>
    <row r="11771" spans="6:7">
      <c r="F11771" s="139"/>
      <c r="G11771" s="139"/>
    </row>
    <row r="11772" spans="6:7">
      <c r="F11772" s="139"/>
      <c r="G11772" s="139"/>
    </row>
    <row r="11773" spans="6:7">
      <c r="F11773" s="139"/>
      <c r="G11773" s="139"/>
    </row>
    <row r="11774" spans="6:7">
      <c r="F11774" s="139"/>
      <c r="G11774" s="139"/>
    </row>
    <row r="11775" spans="6:7">
      <c r="F11775" s="139"/>
      <c r="G11775" s="139"/>
    </row>
    <row r="11776" spans="6:7">
      <c r="F11776" s="139"/>
      <c r="G11776" s="139"/>
    </row>
    <row r="11777" spans="6:7">
      <c r="F11777" s="139"/>
      <c r="G11777" s="139"/>
    </row>
    <row r="11778" spans="6:7">
      <c r="F11778" s="139"/>
      <c r="G11778" s="139"/>
    </row>
    <row r="11779" spans="6:7">
      <c r="F11779" s="139"/>
      <c r="G11779" s="139"/>
    </row>
    <row r="11780" spans="6:7">
      <c r="F11780" s="139"/>
      <c r="G11780" s="139"/>
    </row>
    <row r="11781" spans="6:7">
      <c r="F11781" s="139"/>
      <c r="G11781" s="139"/>
    </row>
    <row r="11782" spans="6:7">
      <c r="F11782" s="139"/>
      <c r="G11782" s="139"/>
    </row>
    <row r="11783" spans="6:7">
      <c r="F11783" s="139"/>
      <c r="G11783" s="139"/>
    </row>
    <row r="11784" spans="6:7">
      <c r="F11784" s="139"/>
      <c r="G11784" s="139"/>
    </row>
    <row r="11785" spans="6:7">
      <c r="F11785" s="139"/>
      <c r="G11785" s="139"/>
    </row>
    <row r="11786" spans="6:7">
      <c r="F11786" s="139"/>
      <c r="G11786" s="139"/>
    </row>
    <row r="11787" spans="6:7">
      <c r="F11787" s="139"/>
      <c r="G11787" s="139"/>
    </row>
    <row r="11788" spans="6:7">
      <c r="F11788" s="139"/>
      <c r="G11788" s="139"/>
    </row>
    <row r="11789" spans="6:7">
      <c r="F11789" s="139"/>
      <c r="G11789" s="139"/>
    </row>
    <row r="11790" spans="6:7">
      <c r="F11790" s="139"/>
      <c r="G11790" s="139"/>
    </row>
    <row r="11791" spans="6:7">
      <c r="F11791" s="139"/>
      <c r="G11791" s="139"/>
    </row>
    <row r="11792" spans="6:7">
      <c r="F11792" s="139"/>
      <c r="G11792" s="139"/>
    </row>
    <row r="11793" spans="6:7">
      <c r="F11793" s="139"/>
      <c r="G11793" s="139"/>
    </row>
    <row r="11794" spans="6:7">
      <c r="F11794" s="139"/>
      <c r="G11794" s="139"/>
    </row>
    <row r="11795" spans="6:7">
      <c r="F11795" s="139"/>
      <c r="G11795" s="139"/>
    </row>
    <row r="11796" spans="6:7">
      <c r="F11796" s="139"/>
      <c r="G11796" s="139"/>
    </row>
    <row r="11797" spans="6:7">
      <c r="F11797" s="139"/>
      <c r="G11797" s="139"/>
    </row>
    <row r="11798" spans="6:7">
      <c r="F11798" s="139"/>
      <c r="G11798" s="139"/>
    </row>
    <row r="11799" spans="6:7">
      <c r="F11799" s="139"/>
      <c r="G11799" s="139"/>
    </row>
    <row r="11800" spans="6:7">
      <c r="F11800" s="139"/>
      <c r="G11800" s="139"/>
    </row>
    <row r="11801" spans="6:7">
      <c r="F11801" s="139"/>
      <c r="G11801" s="139"/>
    </row>
    <row r="11802" spans="6:7">
      <c r="F11802" s="139"/>
      <c r="G11802" s="139"/>
    </row>
    <row r="11803" spans="6:7">
      <c r="F11803" s="139"/>
      <c r="G11803" s="139"/>
    </row>
    <row r="11804" spans="6:7">
      <c r="F11804" s="139"/>
      <c r="G11804" s="139"/>
    </row>
    <row r="11805" spans="6:7">
      <c r="F11805" s="139"/>
      <c r="G11805" s="139"/>
    </row>
    <row r="11806" spans="6:7">
      <c r="F11806" s="139"/>
      <c r="G11806" s="139"/>
    </row>
    <row r="11807" spans="6:7">
      <c r="F11807" s="139"/>
      <c r="G11807" s="139"/>
    </row>
    <row r="11808" spans="6:7">
      <c r="F11808" s="139"/>
      <c r="G11808" s="139"/>
    </row>
    <row r="11809" spans="6:7">
      <c r="F11809" s="139"/>
      <c r="G11809" s="139"/>
    </row>
    <row r="11810" spans="6:7">
      <c r="F11810" s="139"/>
      <c r="G11810" s="139"/>
    </row>
    <row r="11811" spans="6:7">
      <c r="F11811" s="139"/>
      <c r="G11811" s="139"/>
    </row>
    <row r="11812" spans="6:7">
      <c r="F11812" s="139"/>
      <c r="G11812" s="139"/>
    </row>
    <row r="11813" spans="6:7">
      <c r="F11813" s="139"/>
      <c r="G11813" s="139"/>
    </row>
    <row r="11814" spans="6:7">
      <c r="F11814" s="139"/>
      <c r="G11814" s="139"/>
    </row>
    <row r="11815" spans="6:7">
      <c r="F11815" s="139"/>
      <c r="G11815" s="139"/>
    </row>
    <row r="11816" spans="6:7">
      <c r="F11816" s="139"/>
      <c r="G11816" s="139"/>
    </row>
    <row r="11817" spans="6:7">
      <c r="F11817" s="139"/>
      <c r="G11817" s="139"/>
    </row>
    <row r="11818" spans="6:7">
      <c r="F11818" s="139"/>
      <c r="G11818" s="139"/>
    </row>
    <row r="11819" spans="6:7">
      <c r="F11819" s="139"/>
      <c r="G11819" s="139"/>
    </row>
    <row r="11820" spans="6:7">
      <c r="F11820" s="139"/>
      <c r="G11820" s="139"/>
    </row>
    <row r="11821" spans="6:7">
      <c r="F11821" s="139"/>
      <c r="G11821" s="139"/>
    </row>
    <row r="11822" spans="6:7">
      <c r="F11822" s="139"/>
      <c r="G11822" s="139"/>
    </row>
    <row r="11823" spans="6:7">
      <c r="F11823" s="139"/>
      <c r="G11823" s="139"/>
    </row>
    <row r="11824" spans="6:7">
      <c r="F11824" s="139"/>
      <c r="G11824" s="139"/>
    </row>
    <row r="11825" spans="6:7">
      <c r="F11825" s="139"/>
      <c r="G11825" s="139"/>
    </row>
    <row r="11826" spans="6:7">
      <c r="F11826" s="139"/>
      <c r="G11826" s="139"/>
    </row>
    <row r="11827" spans="6:7">
      <c r="F11827" s="139"/>
      <c r="G11827" s="139"/>
    </row>
    <row r="11828" spans="6:7">
      <c r="F11828" s="139"/>
      <c r="G11828" s="139"/>
    </row>
    <row r="11829" spans="6:7">
      <c r="F11829" s="139"/>
      <c r="G11829" s="139"/>
    </row>
    <row r="11830" spans="6:7">
      <c r="F11830" s="139"/>
      <c r="G11830" s="139"/>
    </row>
    <row r="11831" spans="6:7">
      <c r="F11831" s="139"/>
      <c r="G11831" s="139"/>
    </row>
    <row r="11832" spans="6:7">
      <c r="F11832" s="139"/>
      <c r="G11832" s="139"/>
    </row>
    <row r="11833" spans="6:7">
      <c r="F11833" s="139"/>
      <c r="G11833" s="139"/>
    </row>
    <row r="11834" spans="6:7">
      <c r="F11834" s="139"/>
      <c r="G11834" s="139"/>
    </row>
    <row r="11835" spans="6:7">
      <c r="F11835" s="139"/>
      <c r="G11835" s="139"/>
    </row>
    <row r="11836" spans="6:7">
      <c r="F11836" s="139"/>
      <c r="G11836" s="139"/>
    </row>
    <row r="11837" spans="6:7">
      <c r="F11837" s="139"/>
      <c r="G11837" s="139"/>
    </row>
    <row r="11838" spans="6:7">
      <c r="F11838" s="139"/>
      <c r="G11838" s="139"/>
    </row>
    <row r="11839" spans="6:7">
      <c r="F11839" s="139"/>
      <c r="G11839" s="139"/>
    </row>
    <row r="11840" spans="6:7">
      <c r="F11840" s="139"/>
      <c r="G11840" s="139"/>
    </row>
    <row r="11841" spans="6:7">
      <c r="F11841" s="139"/>
      <c r="G11841" s="139"/>
    </row>
    <row r="11842" spans="6:7">
      <c r="F11842" s="139"/>
      <c r="G11842" s="139"/>
    </row>
    <row r="11843" spans="6:7">
      <c r="F11843" s="139"/>
      <c r="G11843" s="139"/>
    </row>
    <row r="11844" spans="6:7">
      <c r="F11844" s="139"/>
      <c r="G11844" s="139"/>
    </row>
    <row r="11845" spans="6:7">
      <c r="F11845" s="139"/>
      <c r="G11845" s="139"/>
    </row>
    <row r="11846" spans="6:7">
      <c r="F11846" s="139"/>
      <c r="G11846" s="139"/>
    </row>
    <row r="11847" spans="6:7">
      <c r="F11847" s="139"/>
      <c r="G11847" s="139"/>
    </row>
    <row r="11848" spans="6:7">
      <c r="F11848" s="139"/>
      <c r="G11848" s="139"/>
    </row>
    <row r="11849" spans="6:7">
      <c r="F11849" s="139"/>
      <c r="G11849" s="139"/>
    </row>
    <row r="11850" spans="6:7">
      <c r="F11850" s="139"/>
      <c r="G11850" s="139"/>
    </row>
    <row r="11851" spans="6:7">
      <c r="F11851" s="139"/>
      <c r="G11851" s="139"/>
    </row>
    <row r="11852" spans="6:7">
      <c r="F11852" s="139"/>
      <c r="G11852" s="139"/>
    </row>
    <row r="11853" spans="6:7">
      <c r="F11853" s="139"/>
      <c r="G11853" s="139"/>
    </row>
    <row r="11854" spans="6:7">
      <c r="F11854" s="139"/>
      <c r="G11854" s="139"/>
    </row>
    <row r="11855" spans="6:7">
      <c r="F11855" s="139"/>
      <c r="G11855" s="139"/>
    </row>
    <row r="11856" spans="6:7">
      <c r="F11856" s="139"/>
      <c r="G11856" s="139"/>
    </row>
    <row r="11857" spans="6:7">
      <c r="F11857" s="139"/>
      <c r="G11857" s="139"/>
    </row>
    <row r="11858" spans="6:7">
      <c r="F11858" s="139"/>
      <c r="G11858" s="139"/>
    </row>
    <row r="11859" spans="6:7">
      <c r="F11859" s="139"/>
      <c r="G11859" s="139"/>
    </row>
    <row r="11860" spans="6:7">
      <c r="F11860" s="139"/>
      <c r="G11860" s="139"/>
    </row>
    <row r="11861" spans="6:7">
      <c r="F11861" s="139"/>
      <c r="G11861" s="139"/>
    </row>
    <row r="11862" spans="6:7">
      <c r="F11862" s="139"/>
      <c r="G11862" s="139"/>
    </row>
    <row r="11863" spans="6:7">
      <c r="F11863" s="139"/>
      <c r="G11863" s="139"/>
    </row>
    <row r="11864" spans="6:7">
      <c r="F11864" s="139"/>
      <c r="G11864" s="139"/>
    </row>
    <row r="11865" spans="6:7">
      <c r="F11865" s="139"/>
      <c r="G11865" s="139"/>
    </row>
    <row r="11866" spans="6:7">
      <c r="F11866" s="139"/>
      <c r="G11866" s="139"/>
    </row>
    <row r="11867" spans="6:7">
      <c r="F11867" s="139"/>
      <c r="G11867" s="139"/>
    </row>
    <row r="11868" spans="6:7">
      <c r="F11868" s="139"/>
      <c r="G11868" s="139"/>
    </row>
    <row r="11869" spans="6:7">
      <c r="F11869" s="139"/>
      <c r="G11869" s="139"/>
    </row>
    <row r="11870" spans="6:7">
      <c r="F11870" s="139"/>
      <c r="G11870" s="139"/>
    </row>
    <row r="11871" spans="6:7">
      <c r="F11871" s="139"/>
      <c r="G11871" s="139"/>
    </row>
    <row r="11872" spans="6:7">
      <c r="F11872" s="139"/>
      <c r="G11872" s="139"/>
    </row>
    <row r="11873" spans="6:7">
      <c r="F11873" s="139"/>
      <c r="G11873" s="139"/>
    </row>
    <row r="11874" spans="6:7">
      <c r="F11874" s="139"/>
      <c r="G11874" s="139"/>
    </row>
    <row r="11875" spans="6:7">
      <c r="F11875" s="139"/>
      <c r="G11875" s="139"/>
    </row>
    <row r="11876" spans="6:7">
      <c r="F11876" s="139"/>
      <c r="G11876" s="139"/>
    </row>
    <row r="11877" spans="6:7">
      <c r="F11877" s="139"/>
      <c r="G11877" s="139"/>
    </row>
    <row r="11878" spans="6:7">
      <c r="F11878" s="139"/>
      <c r="G11878" s="139"/>
    </row>
    <row r="11879" spans="6:7">
      <c r="F11879" s="139"/>
      <c r="G11879" s="139"/>
    </row>
    <row r="11880" spans="6:7">
      <c r="F11880" s="139"/>
      <c r="G11880" s="139"/>
    </row>
    <row r="11881" spans="6:7">
      <c r="F11881" s="139"/>
      <c r="G11881" s="139"/>
    </row>
    <row r="11882" spans="6:7">
      <c r="F11882" s="139"/>
      <c r="G11882" s="139"/>
    </row>
    <row r="11883" spans="6:7">
      <c r="F11883" s="139"/>
      <c r="G11883" s="139"/>
    </row>
    <row r="11884" spans="6:7">
      <c r="F11884" s="139"/>
      <c r="G11884" s="139"/>
    </row>
    <row r="11885" spans="6:7">
      <c r="F11885" s="139"/>
      <c r="G11885" s="139"/>
    </row>
    <row r="11886" spans="6:7">
      <c r="F11886" s="139"/>
      <c r="G11886" s="139"/>
    </row>
    <row r="11887" spans="6:7">
      <c r="F11887" s="139"/>
      <c r="G11887" s="139"/>
    </row>
    <row r="11888" spans="6:7">
      <c r="F11888" s="139"/>
      <c r="G11888" s="139"/>
    </row>
    <row r="11889" spans="6:7">
      <c r="F11889" s="139"/>
      <c r="G11889" s="139"/>
    </row>
    <row r="11890" spans="6:7">
      <c r="F11890" s="139"/>
      <c r="G11890" s="139"/>
    </row>
    <row r="11891" spans="6:7">
      <c r="F11891" s="139"/>
      <c r="G11891" s="139"/>
    </row>
    <row r="11892" spans="6:7">
      <c r="F11892" s="139"/>
      <c r="G11892" s="139"/>
    </row>
    <row r="11893" spans="6:7">
      <c r="F11893" s="139"/>
      <c r="G11893" s="139"/>
    </row>
    <row r="11894" spans="6:7">
      <c r="F11894" s="139"/>
      <c r="G11894" s="139"/>
    </row>
    <row r="11895" spans="6:7">
      <c r="F11895" s="139"/>
      <c r="G11895" s="139"/>
    </row>
    <row r="11896" spans="6:7">
      <c r="F11896" s="139"/>
      <c r="G11896" s="139"/>
    </row>
    <row r="11897" spans="6:7">
      <c r="F11897" s="139"/>
      <c r="G11897" s="139"/>
    </row>
    <row r="11898" spans="6:7">
      <c r="F11898" s="139"/>
      <c r="G11898" s="139"/>
    </row>
    <row r="11899" spans="6:7">
      <c r="F11899" s="139"/>
      <c r="G11899" s="139"/>
    </row>
    <row r="11900" spans="6:7">
      <c r="F11900" s="139"/>
      <c r="G11900" s="139"/>
    </row>
    <row r="11901" spans="6:7">
      <c r="F11901" s="139"/>
      <c r="G11901" s="139"/>
    </row>
    <row r="11902" spans="6:7">
      <c r="F11902" s="139"/>
      <c r="G11902" s="139"/>
    </row>
    <row r="11903" spans="6:7">
      <c r="F11903" s="139"/>
      <c r="G11903" s="139"/>
    </row>
    <row r="11904" spans="6:7">
      <c r="F11904" s="139"/>
      <c r="G11904" s="139"/>
    </row>
    <row r="11905" spans="6:7">
      <c r="F11905" s="139"/>
      <c r="G11905" s="139"/>
    </row>
    <row r="11906" spans="6:7">
      <c r="F11906" s="139"/>
      <c r="G11906" s="139"/>
    </row>
    <row r="11907" spans="6:7">
      <c r="F11907" s="139"/>
      <c r="G11907" s="139"/>
    </row>
    <row r="11908" spans="6:7">
      <c r="F11908" s="139"/>
      <c r="G11908" s="139"/>
    </row>
    <row r="11909" spans="6:7">
      <c r="F11909" s="139"/>
      <c r="G11909" s="139"/>
    </row>
    <row r="11910" spans="6:7">
      <c r="F11910" s="139"/>
      <c r="G11910" s="139"/>
    </row>
    <row r="11911" spans="6:7">
      <c r="F11911" s="139"/>
      <c r="G11911" s="139"/>
    </row>
    <row r="11912" spans="6:7">
      <c r="F11912" s="139"/>
      <c r="G11912" s="139"/>
    </row>
    <row r="11913" spans="6:7">
      <c r="F11913" s="139"/>
      <c r="G11913" s="139"/>
    </row>
    <row r="11914" spans="6:7">
      <c r="F11914" s="139"/>
      <c r="G11914" s="139"/>
    </row>
    <row r="11915" spans="6:7">
      <c r="F11915" s="139"/>
      <c r="G11915" s="139"/>
    </row>
    <row r="11916" spans="6:7">
      <c r="F11916" s="139"/>
      <c r="G11916" s="139"/>
    </row>
    <row r="11917" spans="6:7">
      <c r="F11917" s="139"/>
      <c r="G11917" s="139"/>
    </row>
    <row r="11918" spans="6:7">
      <c r="F11918" s="139"/>
      <c r="G11918" s="139"/>
    </row>
    <row r="11919" spans="6:7">
      <c r="F11919" s="139"/>
      <c r="G11919" s="139"/>
    </row>
    <row r="11920" spans="6:7">
      <c r="F11920" s="139"/>
      <c r="G11920" s="139"/>
    </row>
    <row r="11921" spans="6:7">
      <c r="F11921" s="139"/>
      <c r="G11921" s="139"/>
    </row>
    <row r="11922" spans="6:7">
      <c r="F11922" s="139"/>
      <c r="G11922" s="139"/>
    </row>
    <row r="11923" spans="6:7">
      <c r="F11923" s="139"/>
      <c r="G11923" s="139"/>
    </row>
    <row r="11924" spans="6:7">
      <c r="F11924" s="139"/>
      <c r="G11924" s="139"/>
    </row>
    <row r="11925" spans="6:7">
      <c r="F11925" s="139"/>
      <c r="G11925" s="139"/>
    </row>
    <row r="11926" spans="6:7">
      <c r="F11926" s="139"/>
      <c r="G11926" s="139"/>
    </row>
    <row r="11927" spans="6:7">
      <c r="F11927" s="139"/>
      <c r="G11927" s="139"/>
    </row>
    <row r="11928" spans="6:7">
      <c r="F11928" s="139"/>
      <c r="G11928" s="139"/>
    </row>
    <row r="11929" spans="6:7">
      <c r="F11929" s="139"/>
      <c r="G11929" s="139"/>
    </row>
    <row r="11930" spans="6:7">
      <c r="F11930" s="139"/>
      <c r="G11930" s="139"/>
    </row>
    <row r="11931" spans="6:7">
      <c r="F11931" s="139"/>
      <c r="G11931" s="139"/>
    </row>
    <row r="11932" spans="6:7">
      <c r="F11932" s="139"/>
      <c r="G11932" s="139"/>
    </row>
    <row r="11933" spans="6:7">
      <c r="F11933" s="139"/>
      <c r="G11933" s="139"/>
    </row>
    <row r="11934" spans="6:7">
      <c r="F11934" s="139"/>
      <c r="G11934" s="139"/>
    </row>
    <row r="11935" spans="6:7">
      <c r="F11935" s="139"/>
      <c r="G11935" s="139"/>
    </row>
    <row r="11936" spans="6:7">
      <c r="F11936" s="139"/>
      <c r="G11936" s="139"/>
    </row>
    <row r="11937" spans="6:7">
      <c r="F11937" s="139"/>
      <c r="G11937" s="139"/>
    </row>
    <row r="11938" spans="6:7">
      <c r="F11938" s="139"/>
      <c r="G11938" s="139"/>
    </row>
    <row r="11939" spans="6:7">
      <c r="F11939" s="139"/>
      <c r="G11939" s="139"/>
    </row>
    <row r="11940" spans="6:7">
      <c r="F11940" s="139"/>
      <c r="G11940" s="139"/>
    </row>
    <row r="11941" spans="6:7">
      <c r="F11941" s="139"/>
      <c r="G11941" s="139"/>
    </row>
    <row r="11942" spans="6:7">
      <c r="F11942" s="139"/>
      <c r="G11942" s="139"/>
    </row>
    <row r="11943" spans="6:7">
      <c r="F11943" s="139"/>
      <c r="G11943" s="139"/>
    </row>
    <row r="11944" spans="6:7">
      <c r="F11944" s="139"/>
      <c r="G11944" s="139"/>
    </row>
    <row r="11945" spans="6:7">
      <c r="F11945" s="139"/>
      <c r="G11945" s="139"/>
    </row>
    <row r="11946" spans="6:7">
      <c r="F11946" s="139"/>
      <c r="G11946" s="139"/>
    </row>
    <row r="11947" spans="6:7">
      <c r="F11947" s="139"/>
      <c r="G11947" s="139"/>
    </row>
    <row r="11948" spans="6:7">
      <c r="F11948" s="139"/>
      <c r="G11948" s="139"/>
    </row>
    <row r="11949" spans="6:7">
      <c r="F11949" s="139"/>
      <c r="G11949" s="139"/>
    </row>
    <row r="11950" spans="6:7">
      <c r="F11950" s="139"/>
      <c r="G11950" s="139"/>
    </row>
    <row r="11951" spans="6:7">
      <c r="F11951" s="139"/>
      <c r="G11951" s="139"/>
    </row>
    <row r="11952" spans="6:7">
      <c r="F11952" s="139"/>
      <c r="G11952" s="139"/>
    </row>
    <row r="11953" spans="6:7">
      <c r="F11953" s="139"/>
      <c r="G11953" s="139"/>
    </row>
    <row r="11954" spans="6:7">
      <c r="F11954" s="139"/>
      <c r="G11954" s="139"/>
    </row>
    <row r="11955" spans="6:7">
      <c r="F11955" s="139"/>
      <c r="G11955" s="139"/>
    </row>
    <row r="11956" spans="6:7">
      <c r="F11956" s="139"/>
      <c r="G11956" s="139"/>
    </row>
    <row r="11957" spans="6:7">
      <c r="F11957" s="139"/>
      <c r="G11957" s="139"/>
    </row>
    <row r="11958" spans="6:7">
      <c r="F11958" s="139"/>
      <c r="G11958" s="139"/>
    </row>
    <row r="11959" spans="6:7">
      <c r="F11959" s="139"/>
      <c r="G11959" s="139"/>
    </row>
    <row r="11960" spans="6:7">
      <c r="F11960" s="139"/>
      <c r="G11960" s="139"/>
    </row>
    <row r="11961" spans="6:7">
      <c r="F11961" s="139"/>
      <c r="G11961" s="139"/>
    </row>
    <row r="11962" spans="6:7">
      <c r="F11962" s="139"/>
      <c r="G11962" s="139"/>
    </row>
    <row r="11963" spans="6:7">
      <c r="F11963" s="139"/>
      <c r="G11963" s="139"/>
    </row>
    <row r="11964" spans="6:7">
      <c r="F11964" s="139"/>
      <c r="G11964" s="139"/>
    </row>
    <row r="11965" spans="6:7">
      <c r="F11965" s="139"/>
      <c r="G11965" s="139"/>
    </row>
    <row r="11966" spans="6:7">
      <c r="F11966" s="139"/>
      <c r="G11966" s="139"/>
    </row>
    <row r="11967" spans="6:7">
      <c r="F11967" s="139"/>
      <c r="G11967" s="139"/>
    </row>
    <row r="11968" spans="6:7">
      <c r="F11968" s="139"/>
      <c r="G11968" s="139"/>
    </row>
    <row r="11969" spans="6:7">
      <c r="F11969" s="139"/>
      <c r="G11969" s="139"/>
    </row>
    <row r="11970" spans="6:7">
      <c r="F11970" s="139"/>
      <c r="G11970" s="139"/>
    </row>
    <row r="11971" spans="6:7">
      <c r="F11971" s="139"/>
      <c r="G11971" s="139"/>
    </row>
    <row r="11972" spans="6:7">
      <c r="F11972" s="139"/>
      <c r="G11972" s="139"/>
    </row>
    <row r="11973" spans="6:7">
      <c r="F11973" s="139"/>
      <c r="G11973" s="139"/>
    </row>
    <row r="11974" spans="6:7">
      <c r="F11974" s="139"/>
      <c r="G11974" s="139"/>
    </row>
    <row r="11975" spans="6:7">
      <c r="F11975" s="139"/>
      <c r="G11975" s="139"/>
    </row>
    <row r="11976" spans="6:7">
      <c r="F11976" s="139"/>
      <c r="G11976" s="139"/>
    </row>
    <row r="11977" spans="6:7">
      <c r="F11977" s="139"/>
      <c r="G11977" s="139"/>
    </row>
    <row r="11978" spans="6:7">
      <c r="F11978" s="139"/>
      <c r="G11978" s="139"/>
    </row>
    <row r="11979" spans="6:7">
      <c r="F11979" s="139"/>
      <c r="G11979" s="139"/>
    </row>
    <row r="11980" spans="6:7">
      <c r="F11980" s="139"/>
      <c r="G11980" s="139"/>
    </row>
    <row r="11981" spans="6:7">
      <c r="F11981" s="139"/>
      <c r="G11981" s="139"/>
    </row>
    <row r="11982" spans="6:7">
      <c r="F11982" s="139"/>
      <c r="G11982" s="139"/>
    </row>
    <row r="11983" spans="6:7">
      <c r="F11983" s="139"/>
      <c r="G11983" s="139"/>
    </row>
    <row r="11984" spans="6:7">
      <c r="F11984" s="139"/>
      <c r="G11984" s="139"/>
    </row>
    <row r="11985" spans="6:7">
      <c r="F11985" s="139"/>
      <c r="G11985" s="139"/>
    </row>
    <row r="11986" spans="6:7">
      <c r="F11986" s="139"/>
      <c r="G11986" s="139"/>
    </row>
    <row r="11987" spans="6:7">
      <c r="F11987" s="139"/>
      <c r="G11987" s="139"/>
    </row>
    <row r="11988" spans="6:7">
      <c r="F11988" s="139"/>
      <c r="G11988" s="139"/>
    </row>
    <row r="11989" spans="6:7">
      <c r="F11989" s="139"/>
      <c r="G11989" s="139"/>
    </row>
    <row r="11990" spans="6:7">
      <c r="F11990" s="139"/>
      <c r="G11990" s="139"/>
    </row>
    <row r="11991" spans="6:7">
      <c r="F11991" s="139"/>
      <c r="G11991" s="139"/>
    </row>
    <row r="11992" spans="6:7">
      <c r="F11992" s="139"/>
      <c r="G11992" s="139"/>
    </row>
    <row r="11993" spans="6:7">
      <c r="F11993" s="139"/>
      <c r="G11993" s="139"/>
    </row>
    <row r="11994" spans="6:7">
      <c r="F11994" s="139"/>
      <c r="G11994" s="139"/>
    </row>
    <row r="11995" spans="6:7">
      <c r="F11995" s="139"/>
      <c r="G11995" s="139"/>
    </row>
    <row r="11996" spans="6:7">
      <c r="F11996" s="139"/>
      <c r="G11996" s="139"/>
    </row>
    <row r="11997" spans="6:7">
      <c r="F11997" s="139"/>
      <c r="G11997" s="139"/>
    </row>
    <row r="11998" spans="6:7">
      <c r="F11998" s="139"/>
      <c r="G11998" s="139"/>
    </row>
    <row r="11999" spans="6:7">
      <c r="F11999" s="139"/>
      <c r="G11999" s="139"/>
    </row>
    <row r="12000" spans="6:7">
      <c r="F12000" s="139"/>
      <c r="G12000" s="139"/>
    </row>
    <row r="12001" spans="6:7">
      <c r="F12001" s="139"/>
      <c r="G12001" s="139"/>
    </row>
    <row r="12002" spans="6:7">
      <c r="F12002" s="139"/>
      <c r="G12002" s="139"/>
    </row>
    <row r="12003" spans="6:7">
      <c r="F12003" s="139"/>
      <c r="G12003" s="139"/>
    </row>
    <row r="12004" spans="6:7">
      <c r="F12004" s="139"/>
      <c r="G12004" s="139"/>
    </row>
    <row r="12005" spans="6:7">
      <c r="F12005" s="139"/>
      <c r="G12005" s="139"/>
    </row>
    <row r="12006" spans="6:7">
      <c r="F12006" s="139"/>
      <c r="G12006" s="139"/>
    </row>
    <row r="12007" spans="6:7">
      <c r="F12007" s="139"/>
      <c r="G12007" s="139"/>
    </row>
    <row r="12008" spans="6:7">
      <c r="F12008" s="139"/>
      <c r="G12008" s="139"/>
    </row>
    <row r="12009" spans="6:7">
      <c r="F12009" s="139"/>
      <c r="G12009" s="139"/>
    </row>
    <row r="12010" spans="6:7">
      <c r="F12010" s="139"/>
      <c r="G12010" s="139"/>
    </row>
    <row r="12011" spans="6:7">
      <c r="F12011" s="139"/>
      <c r="G12011" s="139"/>
    </row>
    <row r="12012" spans="6:7">
      <c r="F12012" s="139"/>
      <c r="G12012" s="139"/>
    </row>
    <row r="12013" spans="6:7">
      <c r="F12013" s="139"/>
      <c r="G12013" s="139"/>
    </row>
    <row r="12014" spans="6:7">
      <c r="F12014" s="139"/>
      <c r="G12014" s="139"/>
    </row>
    <row r="12015" spans="6:7">
      <c r="F12015" s="139"/>
      <c r="G12015" s="139"/>
    </row>
    <row r="12016" spans="6:7">
      <c r="F12016" s="139"/>
      <c r="G12016" s="139"/>
    </row>
    <row r="12017" spans="6:7">
      <c r="F12017" s="139"/>
      <c r="G12017" s="139"/>
    </row>
    <row r="12018" spans="6:7">
      <c r="F12018" s="139"/>
      <c r="G12018" s="139"/>
    </row>
    <row r="12019" spans="6:7">
      <c r="F12019" s="139"/>
      <c r="G12019" s="139"/>
    </row>
    <row r="12020" spans="6:7">
      <c r="F12020" s="139"/>
      <c r="G12020" s="139"/>
    </row>
    <row r="12021" spans="6:7">
      <c r="F12021" s="139"/>
      <c r="G12021" s="139"/>
    </row>
    <row r="12022" spans="6:7">
      <c r="F12022" s="139"/>
      <c r="G12022" s="139"/>
    </row>
    <row r="12023" spans="6:7">
      <c r="F12023" s="139"/>
      <c r="G12023" s="139"/>
    </row>
    <row r="12024" spans="6:7">
      <c r="F12024" s="139"/>
      <c r="G12024" s="139"/>
    </row>
    <row r="12025" spans="6:7">
      <c r="F12025" s="139"/>
      <c r="G12025" s="139"/>
    </row>
    <row r="12026" spans="6:7">
      <c r="F12026" s="139"/>
      <c r="G12026" s="139"/>
    </row>
    <row r="12027" spans="6:7">
      <c r="F12027" s="139"/>
      <c r="G12027" s="139"/>
    </row>
    <row r="12028" spans="6:7">
      <c r="F12028" s="139"/>
      <c r="G12028" s="139"/>
    </row>
    <row r="12029" spans="6:7">
      <c r="F12029" s="139"/>
      <c r="G12029" s="139"/>
    </row>
    <row r="12030" spans="6:7">
      <c r="F12030" s="139"/>
      <c r="G12030" s="139"/>
    </row>
    <row r="12031" spans="6:7">
      <c r="F12031" s="139"/>
      <c r="G12031" s="139"/>
    </row>
    <row r="12032" spans="6:7">
      <c r="F12032" s="139"/>
      <c r="G12032" s="139"/>
    </row>
    <row r="12033" spans="6:7">
      <c r="F12033" s="139"/>
      <c r="G12033" s="139"/>
    </row>
    <row r="12034" spans="6:7">
      <c r="F12034" s="139"/>
      <c r="G12034" s="139"/>
    </row>
    <row r="12035" spans="6:7">
      <c r="F12035" s="139"/>
      <c r="G12035" s="139"/>
    </row>
    <row r="12036" spans="6:7">
      <c r="F12036" s="139"/>
      <c r="G12036" s="139"/>
    </row>
    <row r="12037" spans="6:7">
      <c r="F12037" s="139"/>
      <c r="G12037" s="139"/>
    </row>
    <row r="12038" spans="6:7">
      <c r="F12038" s="139"/>
      <c r="G12038" s="139"/>
    </row>
    <row r="12039" spans="6:7">
      <c r="F12039" s="139"/>
      <c r="G12039" s="139"/>
    </row>
    <row r="12040" spans="6:7">
      <c r="F12040" s="139"/>
      <c r="G12040" s="139"/>
    </row>
    <row r="12041" spans="6:7">
      <c r="F12041" s="139"/>
      <c r="G12041" s="139"/>
    </row>
    <row r="12042" spans="6:7">
      <c r="F12042" s="139"/>
      <c r="G12042" s="139"/>
    </row>
    <row r="12043" spans="6:7">
      <c r="F12043" s="139"/>
      <c r="G12043" s="139"/>
    </row>
    <row r="12044" spans="6:7">
      <c r="F12044" s="139"/>
      <c r="G12044" s="139"/>
    </row>
    <row r="12045" spans="6:7">
      <c r="F12045" s="139"/>
      <c r="G12045" s="139"/>
    </row>
    <row r="12046" spans="6:7">
      <c r="F12046" s="139"/>
      <c r="G12046" s="139"/>
    </row>
    <row r="12047" spans="6:7">
      <c r="F12047" s="139"/>
      <c r="G12047" s="139"/>
    </row>
    <row r="12048" spans="6:7">
      <c r="F12048" s="139"/>
      <c r="G12048" s="139"/>
    </row>
    <row r="12049" spans="6:7">
      <c r="F12049" s="139"/>
      <c r="G12049" s="139"/>
    </row>
    <row r="12050" spans="6:7">
      <c r="F12050" s="139"/>
      <c r="G12050" s="139"/>
    </row>
    <row r="12051" spans="6:7">
      <c r="F12051" s="139"/>
      <c r="G12051" s="139"/>
    </row>
    <row r="12052" spans="6:7">
      <c r="F12052" s="139"/>
      <c r="G12052" s="139"/>
    </row>
    <row r="12053" spans="6:7">
      <c r="F12053" s="139"/>
      <c r="G12053" s="139"/>
    </row>
    <row r="12054" spans="6:7">
      <c r="F12054" s="139"/>
      <c r="G12054" s="139"/>
    </row>
    <row r="12055" spans="6:7">
      <c r="F12055" s="139"/>
      <c r="G12055" s="139"/>
    </row>
    <row r="12056" spans="6:7">
      <c r="F12056" s="139"/>
      <c r="G12056" s="139"/>
    </row>
    <row r="12057" spans="6:7">
      <c r="F12057" s="139"/>
      <c r="G12057" s="139"/>
    </row>
    <row r="12058" spans="6:7">
      <c r="F12058" s="139"/>
      <c r="G12058" s="139"/>
    </row>
    <row r="12059" spans="6:7">
      <c r="F12059" s="139"/>
      <c r="G12059" s="139"/>
    </row>
    <row r="12060" spans="6:7">
      <c r="F12060" s="139"/>
      <c r="G12060" s="139"/>
    </row>
    <row r="12061" spans="6:7">
      <c r="F12061" s="139"/>
      <c r="G12061" s="139"/>
    </row>
    <row r="12062" spans="6:7">
      <c r="F12062" s="139"/>
      <c r="G12062" s="139"/>
    </row>
    <row r="12063" spans="6:7">
      <c r="F12063" s="139"/>
      <c r="G12063" s="139"/>
    </row>
    <row r="12064" spans="6:7">
      <c r="F12064" s="139"/>
      <c r="G12064" s="139"/>
    </row>
    <row r="12065" spans="6:7">
      <c r="F12065" s="139"/>
      <c r="G12065" s="139"/>
    </row>
    <row r="12066" spans="6:7">
      <c r="F12066" s="139"/>
      <c r="G12066" s="139"/>
    </row>
    <row r="12067" spans="6:7">
      <c r="F12067" s="139"/>
      <c r="G12067" s="139"/>
    </row>
    <row r="12068" spans="6:7">
      <c r="F12068" s="139"/>
      <c r="G12068" s="139"/>
    </row>
    <row r="12069" spans="6:7">
      <c r="F12069" s="139"/>
      <c r="G12069" s="139"/>
    </row>
    <row r="12070" spans="6:7">
      <c r="F12070" s="139"/>
      <c r="G12070" s="139"/>
    </row>
    <row r="12071" spans="6:7">
      <c r="F12071" s="139"/>
      <c r="G12071" s="139"/>
    </row>
    <row r="12072" spans="6:7">
      <c r="F12072" s="139"/>
      <c r="G12072" s="139"/>
    </row>
    <row r="12073" spans="6:7">
      <c r="F12073" s="139"/>
      <c r="G12073" s="139"/>
    </row>
    <row r="12074" spans="6:7">
      <c r="F12074" s="139"/>
      <c r="G12074" s="139"/>
    </row>
    <row r="12075" spans="6:7">
      <c r="F12075" s="139"/>
      <c r="G12075" s="139"/>
    </row>
    <row r="12076" spans="6:7">
      <c r="F12076" s="139"/>
      <c r="G12076" s="139"/>
    </row>
    <row r="12077" spans="6:7">
      <c r="F12077" s="139"/>
      <c r="G12077" s="139"/>
    </row>
    <row r="12078" spans="6:7">
      <c r="F12078" s="139"/>
      <c r="G12078" s="139"/>
    </row>
    <row r="12079" spans="6:7">
      <c r="F12079" s="139"/>
      <c r="G12079" s="139"/>
    </row>
    <row r="12080" spans="6:7">
      <c r="F12080" s="139"/>
      <c r="G12080" s="139"/>
    </row>
    <row r="12081" spans="6:7">
      <c r="F12081" s="139"/>
      <c r="G12081" s="139"/>
    </row>
    <row r="12082" spans="6:7">
      <c r="F12082" s="139"/>
      <c r="G12082" s="139"/>
    </row>
    <row r="12083" spans="6:7">
      <c r="F12083" s="139"/>
      <c r="G12083" s="139"/>
    </row>
    <row r="12084" spans="6:7">
      <c r="F12084" s="139"/>
      <c r="G12084" s="139"/>
    </row>
    <row r="12085" spans="6:7">
      <c r="F12085" s="139"/>
      <c r="G12085" s="139"/>
    </row>
    <row r="12086" spans="6:7">
      <c r="F12086" s="139"/>
      <c r="G12086" s="139"/>
    </row>
    <row r="12087" spans="6:7">
      <c r="F12087" s="139"/>
      <c r="G12087" s="139"/>
    </row>
    <row r="12088" spans="6:7">
      <c r="F12088" s="139"/>
      <c r="G12088" s="139"/>
    </row>
    <row r="12089" spans="6:7">
      <c r="F12089" s="139"/>
      <c r="G12089" s="139"/>
    </row>
    <row r="12090" spans="6:7">
      <c r="F12090" s="139"/>
      <c r="G12090" s="139"/>
    </row>
    <row r="12091" spans="6:7">
      <c r="F12091" s="139"/>
      <c r="G12091" s="139"/>
    </row>
    <row r="12092" spans="6:7">
      <c r="F12092" s="139"/>
      <c r="G12092" s="139"/>
    </row>
    <row r="12093" spans="6:7">
      <c r="F12093" s="139"/>
      <c r="G12093" s="139"/>
    </row>
    <row r="12094" spans="6:7">
      <c r="F12094" s="139"/>
      <c r="G12094" s="139"/>
    </row>
    <row r="12095" spans="6:7">
      <c r="F12095" s="139"/>
      <c r="G12095" s="139"/>
    </row>
    <row r="12096" spans="6:7">
      <c r="F12096" s="139"/>
      <c r="G12096" s="139"/>
    </row>
    <row r="12097" spans="6:7">
      <c r="F12097" s="139"/>
      <c r="G12097" s="139"/>
    </row>
    <row r="12098" spans="6:7">
      <c r="F12098" s="139"/>
      <c r="G12098" s="139"/>
    </row>
    <row r="12099" spans="6:7">
      <c r="F12099" s="139"/>
      <c r="G12099" s="139"/>
    </row>
    <row r="12100" spans="6:7">
      <c r="F12100" s="139"/>
      <c r="G12100" s="139"/>
    </row>
    <row r="12101" spans="6:7">
      <c r="F12101" s="139"/>
      <c r="G12101" s="139"/>
    </row>
    <row r="12102" spans="6:7">
      <c r="F12102" s="139"/>
      <c r="G12102" s="139"/>
    </row>
    <row r="12103" spans="6:7">
      <c r="F12103" s="139"/>
      <c r="G12103" s="139"/>
    </row>
    <row r="12104" spans="6:7">
      <c r="F12104" s="139"/>
      <c r="G12104" s="139"/>
    </row>
    <row r="12105" spans="6:7">
      <c r="F12105" s="139"/>
      <c r="G12105" s="139"/>
    </row>
    <row r="12106" spans="6:7">
      <c r="F12106" s="139"/>
      <c r="G12106" s="139"/>
    </row>
    <row r="12107" spans="6:7">
      <c r="F12107" s="139"/>
      <c r="G12107" s="139"/>
    </row>
    <row r="12108" spans="6:7">
      <c r="F12108" s="139"/>
      <c r="G12108" s="139"/>
    </row>
    <row r="12109" spans="6:7">
      <c r="F12109" s="139"/>
      <c r="G12109" s="139"/>
    </row>
    <row r="12110" spans="6:7">
      <c r="F12110" s="139"/>
      <c r="G12110" s="139"/>
    </row>
    <row r="12111" spans="6:7">
      <c r="F12111" s="139"/>
      <c r="G12111" s="139"/>
    </row>
    <row r="12112" spans="6:7">
      <c r="F12112" s="139"/>
      <c r="G12112" s="139"/>
    </row>
    <row r="12113" spans="6:7">
      <c r="F12113" s="139"/>
      <c r="G12113" s="139"/>
    </row>
    <row r="12114" spans="6:7">
      <c r="F12114" s="139"/>
      <c r="G12114" s="139"/>
    </row>
    <row r="12115" spans="6:7">
      <c r="F12115" s="139"/>
      <c r="G12115" s="139"/>
    </row>
    <row r="12116" spans="6:7">
      <c r="F12116" s="139"/>
      <c r="G12116" s="139"/>
    </row>
    <row r="12117" spans="6:7">
      <c r="F12117" s="139"/>
      <c r="G12117" s="139"/>
    </row>
    <row r="12118" spans="6:7">
      <c r="F12118" s="139"/>
      <c r="G12118" s="139"/>
    </row>
    <row r="12119" spans="6:7">
      <c r="F12119" s="139"/>
      <c r="G12119" s="139"/>
    </row>
    <row r="12120" spans="6:7">
      <c r="F12120" s="139"/>
      <c r="G12120" s="139"/>
    </row>
    <row r="12121" spans="6:7">
      <c r="F12121" s="139"/>
      <c r="G12121" s="139"/>
    </row>
    <row r="12122" spans="6:7">
      <c r="F12122" s="139"/>
      <c r="G12122" s="139"/>
    </row>
    <row r="12123" spans="6:7">
      <c r="F12123" s="139"/>
      <c r="G12123" s="139"/>
    </row>
    <row r="12124" spans="6:7">
      <c r="F12124" s="139"/>
      <c r="G12124" s="139"/>
    </row>
    <row r="12125" spans="6:7">
      <c r="F12125" s="139"/>
      <c r="G12125" s="139"/>
    </row>
    <row r="12126" spans="6:7">
      <c r="F12126" s="139"/>
      <c r="G12126" s="139"/>
    </row>
    <row r="12127" spans="6:7">
      <c r="F12127" s="139"/>
      <c r="G12127" s="139"/>
    </row>
    <row r="12128" spans="6:7">
      <c r="F12128" s="139"/>
      <c r="G12128" s="139"/>
    </row>
    <row r="12129" spans="6:7">
      <c r="F12129" s="139"/>
      <c r="G12129" s="139"/>
    </row>
    <row r="12130" spans="6:7">
      <c r="F12130" s="139"/>
      <c r="G12130" s="139"/>
    </row>
    <row r="12131" spans="6:7">
      <c r="F12131" s="139"/>
      <c r="G12131" s="139"/>
    </row>
    <row r="12132" spans="6:7">
      <c r="F12132" s="139"/>
      <c r="G12132" s="139"/>
    </row>
    <row r="12133" spans="6:7">
      <c r="F12133" s="139"/>
      <c r="G12133" s="139"/>
    </row>
    <row r="12134" spans="6:7">
      <c r="F12134" s="139"/>
      <c r="G12134" s="139"/>
    </row>
    <row r="12135" spans="6:7">
      <c r="F12135" s="139"/>
      <c r="G12135" s="139"/>
    </row>
    <row r="12136" spans="6:7">
      <c r="F12136" s="139"/>
      <c r="G12136" s="139"/>
    </row>
    <row r="12137" spans="6:7">
      <c r="F12137" s="139"/>
      <c r="G12137" s="139"/>
    </row>
    <row r="12138" spans="6:7">
      <c r="F12138" s="139"/>
      <c r="G12138" s="139"/>
    </row>
    <row r="12139" spans="6:7">
      <c r="F12139" s="139"/>
      <c r="G12139" s="139"/>
    </row>
    <row r="12140" spans="6:7">
      <c r="F12140" s="139"/>
      <c r="G12140" s="139"/>
    </row>
    <row r="12141" spans="6:7">
      <c r="F12141" s="139"/>
      <c r="G12141" s="139"/>
    </row>
    <row r="12142" spans="6:7">
      <c r="F12142" s="139"/>
      <c r="G12142" s="139"/>
    </row>
    <row r="12143" spans="6:7">
      <c r="F12143" s="139"/>
      <c r="G12143" s="139"/>
    </row>
    <row r="12144" spans="6:7">
      <c r="F12144" s="139"/>
      <c r="G12144" s="139"/>
    </row>
    <row r="12145" spans="6:7">
      <c r="F12145" s="139"/>
      <c r="G12145" s="139"/>
    </row>
    <row r="12146" spans="6:7">
      <c r="F12146" s="139"/>
      <c r="G12146" s="139"/>
    </row>
    <row r="12147" spans="6:7">
      <c r="F12147" s="139"/>
      <c r="G12147" s="139"/>
    </row>
    <row r="12148" spans="6:7">
      <c r="F12148" s="139"/>
      <c r="G12148" s="139"/>
    </row>
    <row r="12149" spans="6:7">
      <c r="F12149" s="139"/>
      <c r="G12149" s="139"/>
    </row>
    <row r="12150" spans="6:7">
      <c r="F12150" s="139"/>
      <c r="G12150" s="139"/>
    </row>
    <row r="12151" spans="6:7">
      <c r="F12151" s="139"/>
      <c r="G12151" s="139"/>
    </row>
    <row r="12152" spans="6:7">
      <c r="F12152" s="139"/>
      <c r="G12152" s="139"/>
    </row>
    <row r="12153" spans="6:7">
      <c r="F12153" s="139"/>
      <c r="G12153" s="139"/>
    </row>
    <row r="12154" spans="6:7">
      <c r="F12154" s="139"/>
      <c r="G12154" s="139"/>
    </row>
    <row r="12155" spans="6:7">
      <c r="F12155" s="139"/>
      <c r="G12155" s="139"/>
    </row>
    <row r="12156" spans="6:7">
      <c r="F12156" s="139"/>
      <c r="G12156" s="139"/>
    </row>
    <row r="12157" spans="6:7">
      <c r="F12157" s="139"/>
      <c r="G12157" s="139"/>
    </row>
    <row r="12158" spans="6:7">
      <c r="F12158" s="139"/>
      <c r="G12158" s="139"/>
    </row>
    <row r="12159" spans="6:7">
      <c r="F12159" s="139"/>
      <c r="G12159" s="139"/>
    </row>
    <row r="12160" spans="6:7">
      <c r="F12160" s="139"/>
      <c r="G12160" s="139"/>
    </row>
    <row r="12161" spans="6:7">
      <c r="F12161" s="139"/>
      <c r="G12161" s="139"/>
    </row>
    <row r="12162" spans="6:7">
      <c r="F12162" s="139"/>
      <c r="G12162" s="139"/>
    </row>
    <row r="12163" spans="6:7">
      <c r="F12163" s="139"/>
      <c r="G12163" s="139"/>
    </row>
    <row r="12164" spans="6:7">
      <c r="F12164" s="139"/>
      <c r="G12164" s="139"/>
    </row>
    <row r="12165" spans="6:7">
      <c r="F12165" s="139"/>
      <c r="G12165" s="139"/>
    </row>
    <row r="12166" spans="6:7">
      <c r="F12166" s="139"/>
      <c r="G12166" s="139"/>
    </row>
    <row r="12167" spans="6:7">
      <c r="F12167" s="139"/>
      <c r="G12167" s="139"/>
    </row>
    <row r="12168" spans="6:7">
      <c r="F12168" s="139"/>
      <c r="G12168" s="139"/>
    </row>
    <row r="12169" spans="6:7">
      <c r="F12169" s="139"/>
      <c r="G12169" s="139"/>
    </row>
    <row r="12170" spans="6:7">
      <c r="F12170" s="139"/>
      <c r="G12170" s="139"/>
    </row>
    <row r="12171" spans="6:7">
      <c r="F12171" s="139"/>
      <c r="G12171" s="139"/>
    </row>
    <row r="12172" spans="6:7">
      <c r="F12172" s="139"/>
      <c r="G12172" s="139"/>
    </row>
    <row r="12173" spans="6:7">
      <c r="F12173" s="139"/>
      <c r="G12173" s="139"/>
    </row>
    <row r="12174" spans="6:7">
      <c r="F12174" s="139"/>
      <c r="G12174" s="139"/>
    </row>
    <row r="12175" spans="6:7">
      <c r="F12175" s="139"/>
      <c r="G12175" s="139"/>
    </row>
    <row r="12176" spans="6:7">
      <c r="F12176" s="139"/>
      <c r="G12176" s="139"/>
    </row>
    <row r="12177" spans="6:7">
      <c r="F12177" s="139"/>
      <c r="G12177" s="139"/>
    </row>
    <row r="12178" spans="6:7">
      <c r="F12178" s="139"/>
      <c r="G12178" s="139"/>
    </row>
    <row r="12179" spans="6:7">
      <c r="F12179" s="139"/>
      <c r="G12179" s="139"/>
    </row>
    <row r="12180" spans="6:7">
      <c r="F12180" s="139"/>
      <c r="G12180" s="139"/>
    </row>
    <row r="12181" spans="6:7">
      <c r="F12181" s="139"/>
      <c r="G12181" s="139"/>
    </row>
    <row r="12182" spans="6:7">
      <c r="F12182" s="139"/>
      <c r="G12182" s="139"/>
    </row>
    <row r="12183" spans="6:7">
      <c r="F12183" s="139"/>
      <c r="G12183" s="139"/>
    </row>
    <row r="12184" spans="6:7">
      <c r="F12184" s="139"/>
      <c r="G12184" s="139"/>
    </row>
    <row r="12185" spans="6:7">
      <c r="F12185" s="139"/>
      <c r="G12185" s="139"/>
    </row>
    <row r="12186" spans="6:7">
      <c r="F12186" s="139"/>
      <c r="G12186" s="139"/>
    </row>
    <row r="12187" spans="6:7">
      <c r="F12187" s="139"/>
      <c r="G12187" s="139"/>
    </row>
    <row r="12188" spans="6:7">
      <c r="F12188" s="139"/>
      <c r="G12188" s="139"/>
    </row>
    <row r="12189" spans="6:7">
      <c r="F12189" s="139"/>
      <c r="G12189" s="139"/>
    </row>
    <row r="12190" spans="6:7">
      <c r="F12190" s="139"/>
      <c r="G12190" s="139"/>
    </row>
    <row r="12191" spans="6:7">
      <c r="F12191" s="139"/>
      <c r="G12191" s="139"/>
    </row>
    <row r="12192" spans="6:7">
      <c r="F12192" s="139"/>
      <c r="G12192" s="139"/>
    </row>
    <row r="12193" spans="6:7">
      <c r="F12193" s="139"/>
      <c r="G12193" s="139"/>
    </row>
    <row r="12194" spans="6:7">
      <c r="F12194" s="139"/>
      <c r="G12194" s="139"/>
    </row>
    <row r="12195" spans="6:7">
      <c r="F12195" s="139"/>
      <c r="G12195" s="139"/>
    </row>
    <row r="12196" spans="6:7">
      <c r="F12196" s="139"/>
      <c r="G12196" s="139"/>
    </row>
    <row r="12197" spans="6:7">
      <c r="F12197" s="139"/>
      <c r="G12197" s="139"/>
    </row>
    <row r="12198" spans="6:7">
      <c r="F12198" s="139"/>
      <c r="G12198" s="139"/>
    </row>
    <row r="12199" spans="6:7">
      <c r="F12199" s="139"/>
      <c r="G12199" s="139"/>
    </row>
    <row r="12200" spans="6:7">
      <c r="F12200" s="139"/>
      <c r="G12200" s="139"/>
    </row>
    <row r="12201" spans="6:7">
      <c r="F12201" s="139"/>
      <c r="G12201" s="139"/>
    </row>
    <row r="12202" spans="6:7">
      <c r="F12202" s="139"/>
      <c r="G12202" s="139"/>
    </row>
    <row r="12203" spans="6:7">
      <c r="F12203" s="139"/>
      <c r="G12203" s="139"/>
    </row>
    <row r="12204" spans="6:7">
      <c r="F12204" s="139"/>
      <c r="G12204" s="139"/>
    </row>
    <row r="12205" spans="6:7">
      <c r="F12205" s="139"/>
      <c r="G12205" s="139"/>
    </row>
    <row r="12206" spans="6:7">
      <c r="F12206" s="139"/>
      <c r="G12206" s="139"/>
    </row>
    <row r="12207" spans="6:7">
      <c r="F12207" s="139"/>
      <c r="G12207" s="139"/>
    </row>
    <row r="12208" spans="6:7">
      <c r="F12208" s="139"/>
      <c r="G12208" s="139"/>
    </row>
    <row r="12209" spans="6:7">
      <c r="F12209" s="139"/>
      <c r="G12209" s="139"/>
    </row>
    <row r="12210" spans="6:7">
      <c r="F12210" s="139"/>
      <c r="G12210" s="139"/>
    </row>
    <row r="12211" spans="6:7">
      <c r="F12211" s="139"/>
      <c r="G12211" s="139"/>
    </row>
    <row r="12212" spans="6:7">
      <c r="F12212" s="139"/>
      <c r="G12212" s="139"/>
    </row>
    <row r="12213" spans="6:7">
      <c r="F12213" s="139"/>
      <c r="G12213" s="139"/>
    </row>
    <row r="12214" spans="6:7">
      <c r="F12214" s="139"/>
      <c r="G12214" s="139"/>
    </row>
    <row r="12215" spans="6:7">
      <c r="F12215" s="139"/>
      <c r="G12215" s="139"/>
    </row>
    <row r="12216" spans="6:7">
      <c r="F12216" s="139"/>
      <c r="G12216" s="139"/>
    </row>
    <row r="12217" spans="6:7">
      <c r="F12217" s="139"/>
      <c r="G12217" s="139"/>
    </row>
    <row r="12218" spans="6:7">
      <c r="F12218" s="139"/>
      <c r="G12218" s="139"/>
    </row>
    <row r="12219" spans="6:7">
      <c r="F12219" s="139"/>
      <c r="G12219" s="139"/>
    </row>
    <row r="12220" spans="6:7">
      <c r="F12220" s="139"/>
      <c r="G12220" s="139"/>
    </row>
    <row r="12221" spans="6:7">
      <c r="F12221" s="139"/>
      <c r="G12221" s="139"/>
    </row>
    <row r="12222" spans="6:7">
      <c r="F12222" s="139"/>
      <c r="G12222" s="139"/>
    </row>
    <row r="12223" spans="6:7">
      <c r="F12223" s="139"/>
      <c r="G12223" s="139"/>
    </row>
    <row r="12224" spans="6:7">
      <c r="F12224" s="139"/>
      <c r="G12224" s="139"/>
    </row>
    <row r="12225" spans="6:7">
      <c r="F12225" s="139"/>
      <c r="G12225" s="139"/>
    </row>
    <row r="12226" spans="6:7">
      <c r="F12226" s="139"/>
      <c r="G12226" s="139"/>
    </row>
    <row r="12227" spans="6:7">
      <c r="F12227" s="139"/>
      <c r="G12227" s="139"/>
    </row>
    <row r="12228" spans="6:7">
      <c r="F12228" s="139"/>
      <c r="G12228" s="139"/>
    </row>
    <row r="12229" spans="6:7">
      <c r="F12229" s="139"/>
      <c r="G12229" s="139"/>
    </row>
    <row r="12230" spans="6:7">
      <c r="F12230" s="139"/>
      <c r="G12230" s="139"/>
    </row>
    <row r="12231" spans="6:7">
      <c r="F12231" s="139"/>
      <c r="G12231" s="139"/>
    </row>
    <row r="12232" spans="6:7">
      <c r="F12232" s="139"/>
      <c r="G12232" s="139"/>
    </row>
    <row r="12233" spans="6:7">
      <c r="F12233" s="139"/>
      <c r="G12233" s="139"/>
    </row>
    <row r="12234" spans="6:7">
      <c r="F12234" s="139"/>
      <c r="G12234" s="139"/>
    </row>
    <row r="12235" spans="6:7">
      <c r="F12235" s="139"/>
      <c r="G12235" s="139"/>
    </row>
    <row r="12236" spans="6:7">
      <c r="F12236" s="139"/>
      <c r="G12236" s="139"/>
    </row>
    <row r="12237" spans="6:7">
      <c r="F12237" s="139"/>
      <c r="G12237" s="139"/>
    </row>
    <row r="12238" spans="6:7">
      <c r="F12238" s="139"/>
      <c r="G12238" s="139"/>
    </row>
    <row r="12239" spans="6:7">
      <c r="F12239" s="139"/>
      <c r="G12239" s="139"/>
    </row>
    <row r="12240" spans="6:7">
      <c r="F12240" s="139"/>
      <c r="G12240" s="139"/>
    </row>
    <row r="12241" spans="6:7">
      <c r="F12241" s="139"/>
      <c r="G12241" s="139"/>
    </row>
    <row r="12242" spans="6:7">
      <c r="F12242" s="139"/>
      <c r="G12242" s="139"/>
    </row>
    <row r="12243" spans="6:7">
      <c r="F12243" s="139"/>
      <c r="G12243" s="139"/>
    </row>
    <row r="12244" spans="6:7">
      <c r="F12244" s="139"/>
      <c r="G12244" s="139"/>
    </row>
    <row r="12245" spans="6:7">
      <c r="F12245" s="139"/>
      <c r="G12245" s="139"/>
    </row>
    <row r="12246" spans="6:7">
      <c r="F12246" s="139"/>
      <c r="G12246" s="139"/>
    </row>
    <row r="12247" spans="6:7">
      <c r="F12247" s="139"/>
      <c r="G12247" s="139"/>
    </row>
    <row r="12248" spans="6:7">
      <c r="F12248" s="139"/>
      <c r="G12248" s="139"/>
    </row>
    <row r="12249" spans="6:7">
      <c r="F12249" s="139"/>
      <c r="G12249" s="139"/>
    </row>
    <row r="12250" spans="6:7">
      <c r="F12250" s="139"/>
      <c r="G12250" s="139"/>
    </row>
    <row r="12251" spans="6:7">
      <c r="F12251" s="139"/>
      <c r="G12251" s="139"/>
    </row>
    <row r="12252" spans="6:7">
      <c r="F12252" s="139"/>
      <c r="G12252" s="139"/>
    </row>
    <row r="12253" spans="6:7">
      <c r="F12253" s="139"/>
      <c r="G12253" s="139"/>
    </row>
    <row r="12254" spans="6:7">
      <c r="F12254" s="139"/>
      <c r="G12254" s="139"/>
    </row>
    <row r="12255" spans="6:7">
      <c r="F12255" s="139"/>
      <c r="G12255" s="139"/>
    </row>
    <row r="12256" spans="6:7">
      <c r="F12256" s="139"/>
      <c r="G12256" s="139"/>
    </row>
    <row r="12257" spans="6:7">
      <c r="F12257" s="139"/>
      <c r="G12257" s="139"/>
    </row>
    <row r="12258" spans="6:7">
      <c r="F12258" s="139"/>
      <c r="G12258" s="139"/>
    </row>
    <row r="12259" spans="6:7">
      <c r="F12259" s="139"/>
      <c r="G12259" s="139"/>
    </row>
    <row r="12260" spans="6:7">
      <c r="F12260" s="139"/>
      <c r="G12260" s="139"/>
    </row>
    <row r="12261" spans="6:7">
      <c r="F12261" s="139"/>
      <c r="G12261" s="139"/>
    </row>
    <row r="12262" spans="6:7">
      <c r="F12262" s="139"/>
      <c r="G12262" s="139"/>
    </row>
    <row r="12263" spans="6:7">
      <c r="F12263" s="139"/>
      <c r="G12263" s="139"/>
    </row>
    <row r="12264" spans="6:7">
      <c r="F12264" s="139"/>
      <c r="G12264" s="139"/>
    </row>
    <row r="12265" spans="6:7">
      <c r="F12265" s="139"/>
      <c r="G12265" s="139"/>
    </row>
    <row r="12266" spans="6:7">
      <c r="F12266" s="139"/>
      <c r="G12266" s="139"/>
    </row>
    <row r="12267" spans="6:7">
      <c r="F12267" s="139"/>
      <c r="G12267" s="139"/>
    </row>
    <row r="12268" spans="6:7">
      <c r="F12268" s="139"/>
      <c r="G12268" s="139"/>
    </row>
    <row r="12269" spans="6:7">
      <c r="F12269" s="139"/>
      <c r="G12269" s="139"/>
    </row>
    <row r="12270" spans="6:7">
      <c r="F12270" s="139"/>
      <c r="G12270" s="139"/>
    </row>
    <row r="12271" spans="6:7">
      <c r="F12271" s="139"/>
      <c r="G12271" s="139"/>
    </row>
    <row r="12272" spans="6:7">
      <c r="F12272" s="139"/>
      <c r="G12272" s="139"/>
    </row>
    <row r="12273" spans="6:7">
      <c r="F12273" s="139"/>
      <c r="G12273" s="139"/>
    </row>
    <row r="12274" spans="6:7">
      <c r="F12274" s="139"/>
      <c r="G12274" s="139"/>
    </row>
    <row r="12275" spans="6:7">
      <c r="F12275" s="139"/>
      <c r="G12275" s="139"/>
    </row>
    <row r="12276" spans="6:7">
      <c r="F12276" s="139"/>
      <c r="G12276" s="139"/>
    </row>
    <row r="12277" spans="6:7">
      <c r="F12277" s="139"/>
      <c r="G12277" s="139"/>
    </row>
    <row r="12278" spans="6:7">
      <c r="F12278" s="139"/>
      <c r="G12278" s="139"/>
    </row>
    <row r="12279" spans="6:7">
      <c r="F12279" s="139"/>
      <c r="G12279" s="139"/>
    </row>
    <row r="12280" spans="6:7">
      <c r="F12280" s="139"/>
      <c r="G12280" s="139"/>
    </row>
    <row r="12281" spans="6:7">
      <c r="F12281" s="139"/>
      <c r="G12281" s="139"/>
    </row>
    <row r="12282" spans="6:7">
      <c r="F12282" s="139"/>
      <c r="G12282" s="139"/>
    </row>
    <row r="12283" spans="6:7">
      <c r="F12283" s="139"/>
      <c r="G12283" s="139"/>
    </row>
    <row r="12284" spans="6:7">
      <c r="F12284" s="139"/>
      <c r="G12284" s="139"/>
    </row>
    <row r="12285" spans="6:7">
      <c r="F12285" s="139"/>
      <c r="G12285" s="139"/>
    </row>
    <row r="12286" spans="6:7">
      <c r="F12286" s="139"/>
      <c r="G12286" s="139"/>
    </row>
    <row r="12287" spans="6:7">
      <c r="F12287" s="139"/>
      <c r="G12287" s="139"/>
    </row>
    <row r="12288" spans="6:7">
      <c r="F12288" s="139"/>
      <c r="G12288" s="139"/>
    </row>
    <row r="12289" spans="6:7">
      <c r="F12289" s="139"/>
      <c r="G12289" s="139"/>
    </row>
    <row r="12290" spans="6:7">
      <c r="F12290" s="139"/>
      <c r="G12290" s="139"/>
    </row>
    <row r="12291" spans="6:7">
      <c r="F12291" s="139"/>
      <c r="G12291" s="139"/>
    </row>
    <row r="12292" spans="6:7">
      <c r="F12292" s="139"/>
      <c r="G12292" s="139"/>
    </row>
    <row r="12293" spans="6:7">
      <c r="F12293" s="139"/>
      <c r="G12293" s="139"/>
    </row>
    <row r="12294" spans="6:7">
      <c r="F12294" s="139"/>
      <c r="G12294" s="139"/>
    </row>
    <row r="12295" spans="6:7">
      <c r="F12295" s="139"/>
      <c r="G12295" s="139"/>
    </row>
    <row r="12296" spans="6:7">
      <c r="F12296" s="139"/>
      <c r="G12296" s="139"/>
    </row>
    <row r="12297" spans="6:7">
      <c r="F12297" s="139"/>
      <c r="G12297" s="139"/>
    </row>
    <row r="12298" spans="6:7">
      <c r="F12298" s="139"/>
      <c r="G12298" s="139"/>
    </row>
    <row r="12299" spans="6:7">
      <c r="F12299" s="139"/>
      <c r="G12299" s="139"/>
    </row>
    <row r="12300" spans="6:7">
      <c r="F12300" s="139"/>
      <c r="G12300" s="139"/>
    </row>
    <row r="12301" spans="6:7">
      <c r="F12301" s="139"/>
      <c r="G12301" s="139"/>
    </row>
    <row r="12302" spans="6:7">
      <c r="F12302" s="139"/>
      <c r="G12302" s="139"/>
    </row>
    <row r="12303" spans="6:7">
      <c r="F12303" s="139"/>
      <c r="G12303" s="139"/>
    </row>
    <row r="12304" spans="6:7">
      <c r="F12304" s="139"/>
      <c r="G12304" s="139"/>
    </row>
    <row r="12305" spans="6:7">
      <c r="F12305" s="139"/>
      <c r="G12305" s="139"/>
    </row>
    <row r="12306" spans="6:7">
      <c r="F12306" s="139"/>
      <c r="G12306" s="139"/>
    </row>
    <row r="12307" spans="6:7">
      <c r="F12307" s="139"/>
      <c r="G12307" s="139"/>
    </row>
    <row r="12308" spans="6:7">
      <c r="F12308" s="139"/>
      <c r="G12308" s="139"/>
    </row>
    <row r="12309" spans="6:7">
      <c r="F12309" s="139"/>
      <c r="G12309" s="139"/>
    </row>
    <row r="12310" spans="6:7">
      <c r="F12310" s="139"/>
      <c r="G12310" s="139"/>
    </row>
    <row r="12311" spans="6:7">
      <c r="F12311" s="139"/>
      <c r="G12311" s="139"/>
    </row>
    <row r="12312" spans="6:7">
      <c r="F12312" s="139"/>
      <c r="G12312" s="139"/>
    </row>
    <row r="12313" spans="6:7">
      <c r="F12313" s="139"/>
      <c r="G12313" s="139"/>
    </row>
    <row r="12314" spans="6:7">
      <c r="F12314" s="139"/>
      <c r="G12314" s="139"/>
    </row>
    <row r="12315" spans="6:7">
      <c r="F12315" s="139"/>
      <c r="G12315" s="139"/>
    </row>
    <row r="12316" spans="6:7">
      <c r="F12316" s="139"/>
      <c r="G12316" s="139"/>
    </row>
    <row r="12317" spans="6:7">
      <c r="F12317" s="139"/>
      <c r="G12317" s="139"/>
    </row>
    <row r="12318" spans="6:7">
      <c r="F12318" s="139"/>
      <c r="G12318" s="139"/>
    </row>
    <row r="12319" spans="6:7">
      <c r="F12319" s="139"/>
      <c r="G12319" s="139"/>
    </row>
    <row r="12320" spans="6:7">
      <c r="F12320" s="139"/>
      <c r="G12320" s="139"/>
    </row>
    <row r="12321" spans="6:7">
      <c r="F12321" s="139"/>
      <c r="G12321" s="139"/>
    </row>
    <row r="12322" spans="6:7">
      <c r="F12322" s="139"/>
      <c r="G12322" s="139"/>
    </row>
    <row r="12323" spans="6:7">
      <c r="F12323" s="139"/>
      <c r="G12323" s="139"/>
    </row>
    <row r="12324" spans="6:7">
      <c r="F12324" s="139"/>
      <c r="G12324" s="139"/>
    </row>
    <row r="12325" spans="6:7">
      <c r="F12325" s="139"/>
      <c r="G12325" s="139"/>
    </row>
    <row r="12326" spans="6:7">
      <c r="F12326" s="139"/>
      <c r="G12326" s="139"/>
    </row>
    <row r="12327" spans="6:7">
      <c r="F12327" s="139"/>
      <c r="G12327" s="139"/>
    </row>
    <row r="12328" spans="6:7">
      <c r="F12328" s="139"/>
      <c r="G12328" s="139"/>
    </row>
    <row r="12329" spans="6:7">
      <c r="F12329" s="139"/>
      <c r="G12329" s="139"/>
    </row>
    <row r="12330" spans="6:7">
      <c r="F12330" s="139"/>
      <c r="G12330" s="139"/>
    </row>
    <row r="12331" spans="6:7">
      <c r="F12331" s="139"/>
      <c r="G12331" s="139"/>
    </row>
    <row r="12332" spans="6:7">
      <c r="F12332" s="139"/>
      <c r="G12332" s="139"/>
    </row>
    <row r="12333" spans="6:7">
      <c r="F12333" s="139"/>
      <c r="G12333" s="139"/>
    </row>
    <row r="12334" spans="6:7">
      <c r="F12334" s="139"/>
      <c r="G12334" s="139"/>
    </row>
    <row r="12335" spans="6:7">
      <c r="F12335" s="139"/>
      <c r="G12335" s="139"/>
    </row>
    <row r="12336" spans="6:7">
      <c r="F12336" s="139"/>
      <c r="G12336" s="139"/>
    </row>
    <row r="12337" spans="6:7">
      <c r="F12337" s="139"/>
      <c r="G12337" s="139"/>
    </row>
    <row r="12338" spans="6:7">
      <c r="F12338" s="139"/>
      <c r="G12338" s="139"/>
    </row>
    <row r="12339" spans="6:7">
      <c r="F12339" s="139"/>
      <c r="G12339" s="139"/>
    </row>
    <row r="12340" spans="6:7">
      <c r="F12340" s="139"/>
      <c r="G12340" s="139"/>
    </row>
    <row r="12341" spans="6:7">
      <c r="F12341" s="139"/>
      <c r="G12341" s="139"/>
    </row>
    <row r="12342" spans="6:7">
      <c r="F12342" s="139"/>
      <c r="G12342" s="139"/>
    </row>
    <row r="12343" spans="6:7">
      <c r="F12343" s="139"/>
      <c r="G12343" s="139"/>
    </row>
    <row r="12344" spans="6:7">
      <c r="F12344" s="139"/>
      <c r="G12344" s="139"/>
    </row>
    <row r="12345" spans="6:7">
      <c r="F12345" s="139"/>
      <c r="G12345" s="139"/>
    </row>
    <row r="12346" spans="6:7">
      <c r="F12346" s="139"/>
      <c r="G12346" s="139"/>
    </row>
    <row r="12347" spans="6:7">
      <c r="F12347" s="139"/>
      <c r="G12347" s="139"/>
    </row>
    <row r="12348" spans="6:7">
      <c r="F12348" s="139"/>
      <c r="G12348" s="139"/>
    </row>
    <row r="12349" spans="6:7">
      <c r="F12349" s="139"/>
      <c r="G12349" s="139"/>
    </row>
    <row r="12350" spans="6:7">
      <c r="F12350" s="139"/>
      <c r="G12350" s="139"/>
    </row>
    <row r="12351" spans="6:7">
      <c r="F12351" s="139"/>
      <c r="G12351" s="139"/>
    </row>
    <row r="12352" spans="6:7">
      <c r="F12352" s="139"/>
      <c r="G12352" s="139"/>
    </row>
    <row r="12353" spans="6:7">
      <c r="F12353" s="139"/>
      <c r="G12353" s="139"/>
    </row>
    <row r="12354" spans="6:7">
      <c r="F12354" s="139"/>
      <c r="G12354" s="139"/>
    </row>
    <row r="12355" spans="6:7">
      <c r="F12355" s="139"/>
      <c r="G12355" s="139"/>
    </row>
    <row r="12356" spans="6:7">
      <c r="F12356" s="139"/>
      <c r="G12356" s="139"/>
    </row>
    <row r="12357" spans="6:7">
      <c r="F12357" s="139"/>
      <c r="G12357" s="139"/>
    </row>
    <row r="12358" spans="6:7">
      <c r="F12358" s="139"/>
      <c r="G12358" s="139"/>
    </row>
    <row r="12359" spans="6:7">
      <c r="F12359" s="139"/>
      <c r="G12359" s="139"/>
    </row>
    <row r="12360" spans="6:7">
      <c r="F12360" s="139"/>
      <c r="G12360" s="139"/>
    </row>
    <row r="12361" spans="6:7">
      <c r="F12361" s="139"/>
      <c r="G12361" s="139"/>
    </row>
    <row r="12362" spans="6:7">
      <c r="F12362" s="139"/>
      <c r="G12362" s="139"/>
    </row>
    <row r="12363" spans="6:7">
      <c r="F12363" s="139"/>
      <c r="G12363" s="139"/>
    </row>
    <row r="12364" spans="6:7">
      <c r="F12364" s="139"/>
      <c r="G12364" s="139"/>
    </row>
    <row r="12365" spans="6:7">
      <c r="F12365" s="139"/>
      <c r="G12365" s="139"/>
    </row>
    <row r="12366" spans="6:7">
      <c r="F12366" s="139"/>
      <c r="G12366" s="139"/>
    </row>
    <row r="12367" spans="6:7">
      <c r="F12367" s="139"/>
      <c r="G12367" s="139"/>
    </row>
    <row r="12368" spans="6:7">
      <c r="F12368" s="139"/>
      <c r="G12368" s="139"/>
    </row>
    <row r="12369" spans="6:7">
      <c r="F12369" s="139"/>
      <c r="G12369" s="139"/>
    </row>
    <row r="12370" spans="6:7">
      <c r="F12370" s="139"/>
      <c r="G12370" s="139"/>
    </row>
    <row r="12371" spans="6:7">
      <c r="F12371" s="139"/>
      <c r="G12371" s="139"/>
    </row>
    <row r="12372" spans="6:7">
      <c r="F12372" s="139"/>
      <c r="G12372" s="139"/>
    </row>
    <row r="12373" spans="6:7">
      <c r="F12373" s="139"/>
      <c r="G12373" s="139"/>
    </row>
    <row r="12374" spans="6:7">
      <c r="F12374" s="139"/>
      <c r="G12374" s="139"/>
    </row>
    <row r="12375" spans="6:7">
      <c r="F12375" s="139"/>
      <c r="G12375" s="139"/>
    </row>
    <row r="12376" spans="6:7">
      <c r="F12376" s="139"/>
      <c r="G12376" s="139"/>
    </row>
    <row r="12377" spans="6:7">
      <c r="F12377" s="139"/>
      <c r="G12377" s="139"/>
    </row>
    <row r="12378" spans="6:7">
      <c r="F12378" s="139"/>
      <c r="G12378" s="139"/>
    </row>
    <row r="12379" spans="6:7">
      <c r="F12379" s="139"/>
      <c r="G12379" s="139"/>
    </row>
    <row r="12380" spans="6:7">
      <c r="F12380" s="139"/>
      <c r="G12380" s="139"/>
    </row>
    <row r="12381" spans="6:7">
      <c r="F12381" s="139"/>
      <c r="G12381" s="139"/>
    </row>
    <row r="12382" spans="6:7">
      <c r="F12382" s="139"/>
      <c r="G12382" s="139"/>
    </row>
    <row r="12383" spans="6:7">
      <c r="F12383" s="139"/>
      <c r="G12383" s="139"/>
    </row>
    <row r="12384" spans="6:7">
      <c r="F12384" s="139"/>
      <c r="G12384" s="139"/>
    </row>
    <row r="12385" spans="6:7">
      <c r="F12385" s="139"/>
      <c r="G12385" s="139"/>
    </row>
    <row r="12386" spans="6:7">
      <c r="F12386" s="139"/>
      <c r="G12386" s="139"/>
    </row>
    <row r="12387" spans="6:7">
      <c r="F12387" s="139"/>
      <c r="G12387" s="139"/>
    </row>
    <row r="12388" spans="6:7">
      <c r="F12388" s="139"/>
      <c r="G12388" s="139"/>
    </row>
    <row r="12389" spans="6:7">
      <c r="F12389" s="139"/>
      <c r="G12389" s="139"/>
    </row>
    <row r="12390" spans="6:7">
      <c r="F12390" s="139"/>
      <c r="G12390" s="139"/>
    </row>
    <row r="12391" spans="6:7">
      <c r="F12391" s="139"/>
      <c r="G12391" s="139"/>
    </row>
    <row r="12392" spans="6:7">
      <c r="F12392" s="139"/>
      <c r="G12392" s="139"/>
    </row>
    <row r="12393" spans="6:7">
      <c r="F12393" s="139"/>
      <c r="G12393" s="139"/>
    </row>
    <row r="12394" spans="6:7">
      <c r="F12394" s="139"/>
      <c r="G12394" s="139"/>
    </row>
    <row r="12395" spans="6:7">
      <c r="F12395" s="139"/>
      <c r="G12395" s="139"/>
    </row>
    <row r="12396" spans="6:7">
      <c r="F12396" s="139"/>
      <c r="G12396" s="139"/>
    </row>
    <row r="12397" spans="6:7">
      <c r="F12397" s="139"/>
      <c r="G12397" s="139"/>
    </row>
    <row r="12398" spans="6:7">
      <c r="F12398" s="139"/>
      <c r="G12398" s="139"/>
    </row>
    <row r="12399" spans="6:7">
      <c r="F12399" s="139"/>
      <c r="G12399" s="139"/>
    </row>
    <row r="12400" spans="6:7">
      <c r="F12400" s="139"/>
      <c r="G12400" s="139"/>
    </row>
    <row r="12401" spans="6:7">
      <c r="F12401" s="139"/>
      <c r="G12401" s="139"/>
    </row>
    <row r="12402" spans="6:7">
      <c r="F12402" s="139"/>
      <c r="G12402" s="139"/>
    </row>
    <row r="12403" spans="6:7">
      <c r="F12403" s="139"/>
      <c r="G12403" s="139"/>
    </row>
    <row r="12404" spans="6:7">
      <c r="F12404" s="139"/>
      <c r="G12404" s="139"/>
    </row>
    <row r="12405" spans="6:7">
      <c r="F12405" s="139"/>
      <c r="G12405" s="139"/>
    </row>
    <row r="12406" spans="6:7">
      <c r="F12406" s="139"/>
      <c r="G12406" s="139"/>
    </row>
    <row r="12407" spans="6:7">
      <c r="F12407" s="139"/>
      <c r="G12407" s="139"/>
    </row>
    <row r="12408" spans="6:7">
      <c r="F12408" s="139"/>
      <c r="G12408" s="139"/>
    </row>
    <row r="12409" spans="6:7">
      <c r="F12409" s="139"/>
      <c r="G12409" s="139"/>
    </row>
    <row r="12410" spans="6:7">
      <c r="F12410" s="139"/>
      <c r="G12410" s="139"/>
    </row>
    <row r="12411" spans="6:7">
      <c r="F12411" s="139"/>
      <c r="G12411" s="139"/>
    </row>
    <row r="12412" spans="6:7">
      <c r="F12412" s="139"/>
      <c r="G12412" s="139"/>
    </row>
    <row r="12413" spans="6:7">
      <c r="F12413" s="139"/>
      <c r="G12413" s="139"/>
    </row>
    <row r="12414" spans="6:7">
      <c r="F12414" s="139"/>
      <c r="G12414" s="139"/>
    </row>
    <row r="12415" spans="6:7">
      <c r="F12415" s="139"/>
      <c r="G12415" s="139"/>
    </row>
    <row r="12416" spans="6:7">
      <c r="F12416" s="139"/>
      <c r="G12416" s="139"/>
    </row>
    <row r="12417" spans="6:7">
      <c r="F12417" s="139"/>
      <c r="G12417" s="139"/>
    </row>
    <row r="12418" spans="6:7">
      <c r="F12418" s="139"/>
      <c r="G12418" s="139"/>
    </row>
    <row r="12419" spans="6:7">
      <c r="F12419" s="139"/>
      <c r="G12419" s="139"/>
    </row>
    <row r="12420" spans="6:7">
      <c r="F12420" s="139"/>
      <c r="G12420" s="139"/>
    </row>
    <row r="12421" spans="6:7">
      <c r="F12421" s="139"/>
      <c r="G12421" s="139"/>
    </row>
    <row r="12422" spans="6:7">
      <c r="F12422" s="139"/>
      <c r="G12422" s="139"/>
    </row>
    <row r="12423" spans="6:7">
      <c r="F12423" s="139"/>
      <c r="G12423" s="139"/>
    </row>
    <row r="12424" spans="6:7">
      <c r="F12424" s="139"/>
      <c r="G12424" s="139"/>
    </row>
    <row r="12425" spans="6:7">
      <c r="F12425" s="139"/>
      <c r="G12425" s="139"/>
    </row>
    <row r="12426" spans="6:7">
      <c r="F12426" s="139"/>
      <c r="G12426" s="139"/>
    </row>
    <row r="12427" spans="6:7">
      <c r="F12427" s="139"/>
      <c r="G12427" s="139"/>
    </row>
    <row r="12428" spans="6:7">
      <c r="F12428" s="139"/>
      <c r="G12428" s="139"/>
    </row>
    <row r="12429" spans="6:7">
      <c r="F12429" s="139"/>
      <c r="G12429" s="139"/>
    </row>
    <row r="12430" spans="6:7">
      <c r="F12430" s="139"/>
      <c r="G12430" s="139"/>
    </row>
    <row r="12431" spans="6:7">
      <c r="F12431" s="139"/>
      <c r="G12431" s="139"/>
    </row>
    <row r="12432" spans="6:7">
      <c r="F12432" s="139"/>
      <c r="G12432" s="139"/>
    </row>
    <row r="12433" spans="6:7">
      <c r="F12433" s="139"/>
      <c r="G12433" s="139"/>
    </row>
    <row r="12434" spans="6:7">
      <c r="F12434" s="139"/>
      <c r="G12434" s="139"/>
    </row>
    <row r="12435" spans="6:7">
      <c r="F12435" s="139"/>
      <c r="G12435" s="139"/>
    </row>
    <row r="12436" spans="6:7">
      <c r="F12436" s="139"/>
      <c r="G12436" s="139"/>
    </row>
    <row r="12437" spans="6:7">
      <c r="F12437" s="139"/>
      <c r="G12437" s="139"/>
    </row>
    <row r="12438" spans="6:7">
      <c r="F12438" s="139"/>
      <c r="G12438" s="139"/>
    </row>
    <row r="12439" spans="6:7">
      <c r="F12439" s="139"/>
      <c r="G12439" s="139"/>
    </row>
    <row r="12440" spans="6:7">
      <c r="F12440" s="139"/>
      <c r="G12440" s="139"/>
    </row>
    <row r="12441" spans="6:7">
      <c r="F12441" s="139"/>
      <c r="G12441" s="139"/>
    </row>
    <row r="12442" spans="6:7">
      <c r="F12442" s="139"/>
      <c r="G12442" s="139"/>
    </row>
    <row r="12443" spans="6:7">
      <c r="F12443" s="139"/>
      <c r="G12443" s="139"/>
    </row>
    <row r="12444" spans="6:7">
      <c r="F12444" s="139"/>
      <c r="G12444" s="139"/>
    </row>
    <row r="12445" spans="6:7">
      <c r="F12445" s="139"/>
      <c r="G12445" s="139"/>
    </row>
    <row r="12446" spans="6:7">
      <c r="F12446" s="139"/>
      <c r="G12446" s="139"/>
    </row>
    <row r="12447" spans="6:7">
      <c r="F12447" s="139"/>
      <c r="G12447" s="139"/>
    </row>
    <row r="12448" spans="6:7">
      <c r="F12448" s="139"/>
      <c r="G12448" s="139"/>
    </row>
    <row r="12449" spans="6:7">
      <c r="F12449" s="139"/>
      <c r="G12449" s="139"/>
    </row>
    <row r="12450" spans="6:7">
      <c r="F12450" s="139"/>
      <c r="G12450" s="139"/>
    </row>
    <row r="12451" spans="6:7">
      <c r="F12451" s="139"/>
      <c r="G12451" s="139"/>
    </row>
    <row r="12452" spans="6:7">
      <c r="F12452" s="139"/>
      <c r="G12452" s="139"/>
    </row>
    <row r="12453" spans="6:7">
      <c r="F12453" s="139"/>
      <c r="G12453" s="139"/>
    </row>
    <row r="12454" spans="6:7">
      <c r="F12454" s="139"/>
      <c r="G12454" s="139"/>
    </row>
    <row r="12455" spans="6:7">
      <c r="F12455" s="139"/>
      <c r="G12455" s="139"/>
    </row>
    <row r="12456" spans="6:7">
      <c r="F12456" s="139"/>
      <c r="G12456" s="139"/>
    </row>
    <row r="12457" spans="6:7">
      <c r="F12457" s="139"/>
      <c r="G12457" s="139"/>
    </row>
    <row r="12458" spans="6:7">
      <c r="F12458" s="139"/>
      <c r="G12458" s="139"/>
    </row>
    <row r="12459" spans="6:7">
      <c r="F12459" s="139"/>
      <c r="G12459" s="139"/>
    </row>
    <row r="12460" spans="6:7">
      <c r="F12460" s="139"/>
      <c r="G12460" s="139"/>
    </row>
    <row r="12461" spans="6:7">
      <c r="F12461" s="139"/>
      <c r="G12461" s="139"/>
    </row>
    <row r="12462" spans="6:7">
      <c r="F12462" s="139"/>
      <c r="G12462" s="139"/>
    </row>
    <row r="12463" spans="6:7">
      <c r="F12463" s="139"/>
      <c r="G12463" s="139"/>
    </row>
    <row r="12464" spans="6:7">
      <c r="F12464" s="139"/>
      <c r="G12464" s="139"/>
    </row>
    <row r="12465" spans="6:7">
      <c r="F12465" s="139"/>
      <c r="G12465" s="139"/>
    </row>
    <row r="12466" spans="6:7">
      <c r="F12466" s="139"/>
      <c r="G12466" s="139"/>
    </row>
    <row r="12467" spans="6:7">
      <c r="F12467" s="139"/>
      <c r="G12467" s="139"/>
    </row>
    <row r="12468" spans="6:7">
      <c r="F12468" s="139"/>
      <c r="G12468" s="139"/>
    </row>
    <row r="12469" spans="6:7">
      <c r="F12469" s="139"/>
      <c r="G12469" s="139"/>
    </row>
    <row r="12470" spans="6:7">
      <c r="F12470" s="139"/>
      <c r="G12470" s="139"/>
    </row>
    <row r="12471" spans="6:7">
      <c r="F12471" s="139"/>
      <c r="G12471" s="139"/>
    </row>
    <row r="12472" spans="6:7">
      <c r="F12472" s="139"/>
      <c r="G12472" s="139"/>
    </row>
    <row r="12473" spans="6:7">
      <c r="F12473" s="139"/>
      <c r="G12473" s="139"/>
    </row>
    <row r="12474" spans="6:7">
      <c r="F12474" s="139"/>
      <c r="G12474" s="139"/>
    </row>
    <row r="12475" spans="6:7">
      <c r="F12475" s="139"/>
      <c r="G12475" s="139"/>
    </row>
    <row r="12476" spans="6:7">
      <c r="F12476" s="139"/>
      <c r="G12476" s="139"/>
    </row>
    <row r="12477" spans="6:7">
      <c r="F12477" s="139"/>
      <c r="G12477" s="139"/>
    </row>
    <row r="12478" spans="6:7">
      <c r="F12478" s="139"/>
      <c r="G12478" s="139"/>
    </row>
    <row r="12479" spans="6:7">
      <c r="F12479" s="139"/>
      <c r="G12479" s="139"/>
    </row>
    <row r="12480" spans="6:7">
      <c r="F12480" s="139"/>
      <c r="G12480" s="139"/>
    </row>
    <row r="12481" spans="6:7">
      <c r="F12481" s="139"/>
      <c r="G12481" s="139"/>
    </row>
    <row r="12482" spans="6:7">
      <c r="F12482" s="139"/>
      <c r="G12482" s="139"/>
    </row>
    <row r="12483" spans="6:7">
      <c r="F12483" s="139"/>
      <c r="G12483" s="139"/>
    </row>
    <row r="12484" spans="6:7">
      <c r="F12484" s="139"/>
      <c r="G12484" s="139"/>
    </row>
    <row r="12485" spans="6:7">
      <c r="F12485" s="139"/>
      <c r="G12485" s="139"/>
    </row>
    <row r="12486" spans="6:7">
      <c r="F12486" s="139"/>
      <c r="G12486" s="139"/>
    </row>
    <row r="12487" spans="6:7">
      <c r="F12487" s="139"/>
      <c r="G12487" s="139"/>
    </row>
    <row r="12488" spans="6:7">
      <c r="F12488" s="139"/>
      <c r="G12488" s="139"/>
    </row>
    <row r="12489" spans="6:7">
      <c r="F12489" s="139"/>
      <c r="G12489" s="139"/>
    </row>
    <row r="12490" spans="6:7">
      <c r="F12490" s="139"/>
      <c r="G12490" s="139"/>
    </row>
    <row r="12491" spans="6:7">
      <c r="F12491" s="139"/>
      <c r="G12491" s="139"/>
    </row>
    <row r="12492" spans="6:7">
      <c r="F12492" s="139"/>
      <c r="G12492" s="139"/>
    </row>
    <row r="12493" spans="6:7">
      <c r="F12493" s="139"/>
      <c r="G12493" s="139"/>
    </row>
    <row r="12494" spans="6:7">
      <c r="F12494" s="139"/>
      <c r="G12494" s="139"/>
    </row>
    <row r="12495" spans="6:7">
      <c r="F12495" s="139"/>
      <c r="G12495" s="139"/>
    </row>
    <row r="12496" spans="6:7">
      <c r="F12496" s="139"/>
      <c r="G12496" s="139"/>
    </row>
    <row r="12497" spans="6:7">
      <c r="F12497" s="139"/>
      <c r="G12497" s="139"/>
    </row>
    <row r="12498" spans="6:7">
      <c r="F12498" s="139"/>
      <c r="G12498" s="139"/>
    </row>
    <row r="12499" spans="6:7">
      <c r="F12499" s="139"/>
      <c r="G12499" s="139"/>
    </row>
    <row r="12500" spans="6:7">
      <c r="F12500" s="139"/>
      <c r="G12500" s="139"/>
    </row>
    <row r="12501" spans="6:7">
      <c r="F12501" s="139"/>
      <c r="G12501" s="139"/>
    </row>
    <row r="12502" spans="6:7">
      <c r="F12502" s="139"/>
      <c r="G12502" s="139"/>
    </row>
    <row r="12503" spans="6:7">
      <c r="F12503" s="139"/>
      <c r="G12503" s="139"/>
    </row>
    <row r="12504" spans="6:7">
      <c r="F12504" s="139"/>
      <c r="G12504" s="139"/>
    </row>
    <row r="12505" spans="6:7">
      <c r="F12505" s="139"/>
      <c r="G12505" s="139"/>
    </row>
    <row r="12506" spans="6:7">
      <c r="F12506" s="139"/>
      <c r="G12506" s="139"/>
    </row>
    <row r="12507" spans="6:7">
      <c r="F12507" s="139"/>
      <c r="G12507" s="139"/>
    </row>
    <row r="12508" spans="6:7">
      <c r="F12508" s="139"/>
      <c r="G12508" s="139"/>
    </row>
    <row r="12509" spans="6:7">
      <c r="F12509" s="139"/>
      <c r="G12509" s="139"/>
    </row>
    <row r="12510" spans="6:7">
      <c r="F12510" s="139"/>
      <c r="G12510" s="139"/>
    </row>
    <row r="12511" spans="6:7">
      <c r="F12511" s="139"/>
      <c r="G12511" s="139"/>
    </row>
    <row r="12512" spans="6:7">
      <c r="F12512" s="139"/>
      <c r="G12512" s="139"/>
    </row>
    <row r="12513" spans="6:7">
      <c r="F12513" s="139"/>
      <c r="G12513" s="139"/>
    </row>
    <row r="12514" spans="6:7">
      <c r="F12514" s="139"/>
      <c r="G12514" s="139"/>
    </row>
    <row r="12515" spans="6:7">
      <c r="F12515" s="139"/>
      <c r="G12515" s="139"/>
    </row>
    <row r="12516" spans="6:7">
      <c r="F12516" s="139"/>
      <c r="G12516" s="139"/>
    </row>
    <row r="12517" spans="6:7">
      <c r="F12517" s="139"/>
      <c r="G12517" s="139"/>
    </row>
    <row r="12518" spans="6:7">
      <c r="F12518" s="139"/>
      <c r="G12518" s="139"/>
    </row>
    <row r="12519" spans="6:7">
      <c r="F12519" s="139"/>
      <c r="G12519" s="139"/>
    </row>
    <row r="12520" spans="6:7">
      <c r="F12520" s="139"/>
      <c r="G12520" s="139"/>
    </row>
    <row r="12521" spans="6:7">
      <c r="F12521" s="139"/>
      <c r="G12521" s="139"/>
    </row>
    <row r="12522" spans="6:7">
      <c r="F12522" s="139"/>
      <c r="G12522" s="139"/>
    </row>
    <row r="12523" spans="6:7">
      <c r="F12523" s="139"/>
      <c r="G12523" s="139"/>
    </row>
    <row r="12524" spans="6:7">
      <c r="F12524" s="139"/>
      <c r="G12524" s="139"/>
    </row>
    <row r="12525" spans="6:7">
      <c r="F12525" s="139"/>
      <c r="G12525" s="139"/>
    </row>
    <row r="12526" spans="6:7">
      <c r="F12526" s="139"/>
      <c r="G12526" s="139"/>
    </row>
    <row r="12527" spans="6:7">
      <c r="F12527" s="139"/>
      <c r="G12527" s="139"/>
    </row>
    <row r="12528" spans="6:7">
      <c r="F12528" s="139"/>
      <c r="G12528" s="139"/>
    </row>
    <row r="12529" spans="6:7">
      <c r="F12529" s="139"/>
      <c r="G12529" s="139"/>
    </row>
    <row r="12530" spans="6:7">
      <c r="F12530" s="139"/>
      <c r="G12530" s="139"/>
    </row>
    <row r="12531" spans="6:7">
      <c r="F12531" s="139"/>
      <c r="G12531" s="139"/>
    </row>
    <row r="12532" spans="6:7">
      <c r="F12532" s="139"/>
      <c r="G12532" s="139"/>
    </row>
    <row r="12533" spans="6:7">
      <c r="F12533" s="139"/>
      <c r="G12533" s="139"/>
    </row>
    <row r="12534" spans="6:7">
      <c r="F12534" s="139"/>
      <c r="G12534" s="139"/>
    </row>
    <row r="12535" spans="6:7">
      <c r="F12535" s="139"/>
      <c r="G12535" s="139"/>
    </row>
    <row r="12536" spans="6:7">
      <c r="F12536" s="139"/>
      <c r="G12536" s="139"/>
    </row>
    <row r="12537" spans="6:7">
      <c r="F12537" s="139"/>
      <c r="G12537" s="139"/>
    </row>
    <row r="12538" spans="6:7">
      <c r="F12538" s="139"/>
      <c r="G12538" s="139"/>
    </row>
    <row r="12539" spans="6:7">
      <c r="F12539" s="139"/>
      <c r="G12539" s="139"/>
    </row>
    <row r="12540" spans="6:7">
      <c r="F12540" s="139"/>
      <c r="G12540" s="139"/>
    </row>
    <row r="12541" spans="6:7">
      <c r="F12541" s="139"/>
      <c r="G12541" s="139"/>
    </row>
    <row r="12542" spans="6:7">
      <c r="F12542" s="139"/>
      <c r="G12542" s="139"/>
    </row>
    <row r="12543" spans="6:7">
      <c r="F12543" s="139"/>
      <c r="G12543" s="139"/>
    </row>
    <row r="12544" spans="6:7">
      <c r="F12544" s="139"/>
      <c r="G12544" s="139"/>
    </row>
    <row r="12545" spans="6:7">
      <c r="F12545" s="139"/>
      <c r="G12545" s="139"/>
    </row>
    <row r="12546" spans="6:7">
      <c r="F12546" s="139"/>
      <c r="G12546" s="139"/>
    </row>
    <row r="12547" spans="6:7">
      <c r="F12547" s="139"/>
      <c r="G12547" s="139"/>
    </row>
    <row r="12548" spans="6:7">
      <c r="F12548" s="139"/>
      <c r="G12548" s="139"/>
    </row>
    <row r="12549" spans="6:7">
      <c r="F12549" s="139"/>
      <c r="G12549" s="139"/>
    </row>
    <row r="12550" spans="6:7">
      <c r="F12550" s="139"/>
      <c r="G12550" s="139"/>
    </row>
    <row r="12551" spans="6:7">
      <c r="F12551" s="139"/>
      <c r="G12551" s="139"/>
    </row>
    <row r="12552" spans="6:7">
      <c r="F12552" s="139"/>
      <c r="G12552" s="139"/>
    </row>
    <row r="12553" spans="6:7">
      <c r="F12553" s="139"/>
      <c r="G12553" s="139"/>
    </row>
    <row r="12554" spans="6:7">
      <c r="F12554" s="139"/>
      <c r="G12554" s="139"/>
    </row>
    <row r="12555" spans="6:7">
      <c r="F12555" s="139"/>
      <c r="G12555" s="139"/>
    </row>
    <row r="12556" spans="6:7">
      <c r="F12556" s="139"/>
      <c r="G12556" s="139"/>
    </row>
    <row r="12557" spans="6:7">
      <c r="F12557" s="139"/>
      <c r="G12557" s="139"/>
    </row>
    <row r="12558" spans="6:7">
      <c r="F12558" s="139"/>
      <c r="G12558" s="139"/>
    </row>
    <row r="12559" spans="6:7">
      <c r="F12559" s="139"/>
      <c r="G12559" s="139"/>
    </row>
    <row r="12560" spans="6:7">
      <c r="F12560" s="139"/>
      <c r="G12560" s="139"/>
    </row>
    <row r="12561" spans="6:7">
      <c r="F12561" s="139"/>
      <c r="G12561" s="139"/>
    </row>
    <row r="12562" spans="6:7">
      <c r="F12562" s="139"/>
      <c r="G12562" s="139"/>
    </row>
    <row r="12563" spans="6:7">
      <c r="F12563" s="139"/>
      <c r="G12563" s="139"/>
    </row>
    <row r="12564" spans="6:7">
      <c r="F12564" s="139"/>
      <c r="G12564" s="139"/>
    </row>
    <row r="12565" spans="6:7">
      <c r="F12565" s="139"/>
      <c r="G12565" s="139"/>
    </row>
    <row r="12566" spans="6:7">
      <c r="F12566" s="139"/>
      <c r="G12566" s="139"/>
    </row>
    <row r="12567" spans="6:7">
      <c r="F12567" s="139"/>
      <c r="G12567" s="139"/>
    </row>
    <row r="12568" spans="6:7">
      <c r="F12568" s="139"/>
      <c r="G12568" s="139"/>
    </row>
    <row r="12569" spans="6:7">
      <c r="F12569" s="139"/>
      <c r="G12569" s="139"/>
    </row>
    <row r="12570" spans="6:7">
      <c r="F12570" s="139"/>
      <c r="G12570" s="139"/>
    </row>
    <row r="12571" spans="6:7">
      <c r="F12571" s="139"/>
      <c r="G12571" s="139"/>
    </row>
    <row r="12572" spans="6:7">
      <c r="F12572" s="139"/>
      <c r="G12572" s="139"/>
    </row>
    <row r="12573" spans="6:7">
      <c r="F12573" s="139"/>
      <c r="G12573" s="139"/>
    </row>
    <row r="12574" spans="6:7">
      <c r="F12574" s="139"/>
      <c r="G12574" s="139"/>
    </row>
    <row r="12575" spans="6:7">
      <c r="F12575" s="139"/>
      <c r="G12575" s="139"/>
    </row>
    <row r="12576" spans="6:7">
      <c r="F12576" s="139"/>
      <c r="G12576" s="139"/>
    </row>
    <row r="12577" spans="6:7">
      <c r="F12577" s="139"/>
      <c r="G12577" s="139"/>
    </row>
    <row r="12578" spans="6:7">
      <c r="F12578" s="139"/>
      <c r="G12578" s="139"/>
    </row>
    <row r="12579" spans="6:7">
      <c r="F12579" s="139"/>
      <c r="G12579" s="139"/>
    </row>
    <row r="12580" spans="6:7">
      <c r="F12580" s="139"/>
      <c r="G12580" s="139"/>
    </row>
    <row r="12581" spans="6:7">
      <c r="F12581" s="139"/>
      <c r="G12581" s="139"/>
    </row>
    <row r="12582" spans="6:7">
      <c r="F12582" s="139"/>
      <c r="G12582" s="139"/>
    </row>
    <row r="12583" spans="6:7">
      <c r="F12583" s="139"/>
      <c r="G12583" s="139"/>
    </row>
    <row r="12584" spans="6:7">
      <c r="F12584" s="139"/>
      <c r="G12584" s="139"/>
    </row>
    <row r="12585" spans="6:7">
      <c r="F12585" s="139"/>
      <c r="G12585" s="139"/>
    </row>
    <row r="12586" spans="6:7">
      <c r="F12586" s="139"/>
      <c r="G12586" s="139"/>
    </row>
    <row r="12587" spans="6:7">
      <c r="F12587" s="139"/>
      <c r="G12587" s="139"/>
    </row>
    <row r="12588" spans="6:7">
      <c r="F12588" s="139"/>
      <c r="G12588" s="139"/>
    </row>
    <row r="12589" spans="6:7">
      <c r="F12589" s="139"/>
      <c r="G12589" s="139"/>
    </row>
    <row r="12590" spans="6:7">
      <c r="F12590" s="139"/>
      <c r="G12590" s="139"/>
    </row>
    <row r="12591" spans="6:7">
      <c r="F12591" s="139"/>
      <c r="G12591" s="139"/>
    </row>
    <row r="12592" spans="6:7">
      <c r="F12592" s="139"/>
      <c r="G12592" s="139"/>
    </row>
    <row r="12593" spans="6:7">
      <c r="F12593" s="139"/>
      <c r="G12593" s="139"/>
    </row>
    <row r="12594" spans="6:7">
      <c r="F12594" s="139"/>
      <c r="G12594" s="139"/>
    </row>
    <row r="12595" spans="6:7">
      <c r="F12595" s="139"/>
      <c r="G12595" s="139"/>
    </row>
    <row r="12596" spans="6:7">
      <c r="F12596" s="139"/>
      <c r="G12596" s="139"/>
    </row>
    <row r="12597" spans="6:7">
      <c r="F12597" s="139"/>
      <c r="G12597" s="139"/>
    </row>
    <row r="12598" spans="6:7">
      <c r="F12598" s="139"/>
      <c r="G12598" s="139"/>
    </row>
    <row r="12599" spans="6:7">
      <c r="F12599" s="139"/>
      <c r="G12599" s="139"/>
    </row>
    <row r="12600" spans="6:7">
      <c r="F12600" s="139"/>
      <c r="G12600" s="139"/>
    </row>
    <row r="12601" spans="6:7">
      <c r="F12601" s="139"/>
      <c r="G12601" s="139"/>
    </row>
    <row r="12602" spans="6:7">
      <c r="F12602" s="139"/>
      <c r="G12602" s="139"/>
    </row>
    <row r="12603" spans="6:7">
      <c r="F12603" s="139"/>
      <c r="G12603" s="139"/>
    </row>
    <row r="12604" spans="6:7">
      <c r="F12604" s="139"/>
      <c r="G12604" s="139"/>
    </row>
    <row r="12605" spans="6:7">
      <c r="F12605" s="139"/>
      <c r="G12605" s="139"/>
    </row>
    <row r="12606" spans="6:7">
      <c r="F12606" s="139"/>
      <c r="G12606" s="139"/>
    </row>
    <row r="12607" spans="6:7">
      <c r="F12607" s="139"/>
      <c r="G12607" s="139"/>
    </row>
    <row r="12608" spans="6:7">
      <c r="F12608" s="139"/>
      <c r="G12608" s="139"/>
    </row>
    <row r="12609" spans="6:7">
      <c r="F12609" s="139"/>
      <c r="G12609" s="139"/>
    </row>
    <row r="12610" spans="6:7">
      <c r="F12610" s="139"/>
      <c r="G12610" s="139"/>
    </row>
    <row r="12611" spans="6:7">
      <c r="F12611" s="139"/>
      <c r="G12611" s="139"/>
    </row>
    <row r="12612" spans="6:7">
      <c r="F12612" s="139"/>
      <c r="G12612" s="139"/>
    </row>
    <row r="12613" spans="6:7">
      <c r="F12613" s="139"/>
      <c r="G12613" s="139"/>
    </row>
    <row r="12614" spans="6:7">
      <c r="F12614" s="139"/>
      <c r="G12614" s="139"/>
    </row>
    <row r="12615" spans="6:7">
      <c r="F12615" s="139"/>
      <c r="G12615" s="139"/>
    </row>
    <row r="12616" spans="6:7">
      <c r="F12616" s="139"/>
      <c r="G12616" s="139"/>
    </row>
    <row r="12617" spans="6:7">
      <c r="F12617" s="139"/>
      <c r="G12617" s="139"/>
    </row>
    <row r="12618" spans="6:7">
      <c r="F12618" s="139"/>
      <c r="G12618" s="139"/>
    </row>
    <row r="12619" spans="6:7">
      <c r="F12619" s="139"/>
      <c r="G12619" s="139"/>
    </row>
    <row r="12620" spans="6:7">
      <c r="F12620" s="139"/>
      <c r="G12620" s="139"/>
    </row>
    <row r="12621" spans="6:7">
      <c r="F12621" s="139"/>
      <c r="G12621" s="139"/>
    </row>
    <row r="12622" spans="6:7">
      <c r="F12622" s="139"/>
      <c r="G12622" s="139"/>
    </row>
    <row r="12623" spans="6:7">
      <c r="F12623" s="139"/>
      <c r="G12623" s="139"/>
    </row>
    <row r="12624" spans="6:7">
      <c r="F12624" s="139"/>
      <c r="G12624" s="139"/>
    </row>
    <row r="12625" spans="6:7">
      <c r="F12625" s="139"/>
      <c r="G12625" s="139"/>
    </row>
    <row r="12626" spans="6:7">
      <c r="F12626" s="139"/>
      <c r="G12626" s="139"/>
    </row>
    <row r="12627" spans="6:7">
      <c r="F12627" s="139"/>
      <c r="G12627" s="139"/>
    </row>
    <row r="12628" spans="6:7">
      <c r="F12628" s="139"/>
      <c r="G12628" s="139"/>
    </row>
    <row r="12629" spans="6:7">
      <c r="F12629" s="139"/>
      <c r="G12629" s="139"/>
    </row>
    <row r="12630" spans="6:7">
      <c r="F12630" s="139"/>
      <c r="G12630" s="139"/>
    </row>
    <row r="12631" spans="6:7">
      <c r="F12631" s="139"/>
      <c r="G12631" s="139"/>
    </row>
    <row r="12632" spans="6:7">
      <c r="F12632" s="139"/>
      <c r="G12632" s="139"/>
    </row>
    <row r="12633" spans="6:7">
      <c r="F12633" s="139"/>
      <c r="G12633" s="139"/>
    </row>
    <row r="12634" spans="6:7">
      <c r="F12634" s="139"/>
      <c r="G12634" s="139"/>
    </row>
    <row r="12635" spans="6:7">
      <c r="F12635" s="139"/>
      <c r="G12635" s="139"/>
    </row>
    <row r="12636" spans="6:7">
      <c r="F12636" s="139"/>
      <c r="G12636" s="139"/>
    </row>
    <row r="12637" spans="6:7">
      <c r="F12637" s="139"/>
      <c r="G12637" s="139"/>
    </row>
    <row r="12638" spans="6:7">
      <c r="F12638" s="139"/>
      <c r="G12638" s="139"/>
    </row>
    <row r="12639" spans="6:7">
      <c r="F12639" s="139"/>
      <c r="G12639" s="139"/>
    </row>
    <row r="12640" spans="6:7">
      <c r="F12640" s="139"/>
      <c r="G12640" s="139"/>
    </row>
    <row r="12641" spans="6:7">
      <c r="F12641" s="139"/>
      <c r="G12641" s="139"/>
    </row>
    <row r="12642" spans="6:7">
      <c r="F12642" s="139"/>
      <c r="G12642" s="139"/>
    </row>
    <row r="12643" spans="6:7">
      <c r="F12643" s="139"/>
      <c r="G12643" s="139"/>
    </row>
    <row r="12644" spans="6:7">
      <c r="F12644" s="139"/>
      <c r="G12644" s="139"/>
    </row>
    <row r="12645" spans="6:7">
      <c r="F12645" s="139"/>
      <c r="G12645" s="139"/>
    </row>
    <row r="12646" spans="6:7">
      <c r="F12646" s="139"/>
      <c r="G12646" s="139"/>
    </row>
    <row r="12647" spans="6:7">
      <c r="F12647" s="139"/>
      <c r="G12647" s="139"/>
    </row>
    <row r="12648" spans="6:7">
      <c r="F12648" s="139"/>
      <c r="G12648" s="139"/>
    </row>
    <row r="12649" spans="6:7">
      <c r="F12649" s="139"/>
      <c r="G12649" s="139"/>
    </row>
    <row r="12650" spans="6:7">
      <c r="F12650" s="139"/>
      <c r="G12650" s="139"/>
    </row>
    <row r="12651" spans="6:7">
      <c r="F12651" s="139"/>
      <c r="G12651" s="139"/>
    </row>
    <row r="12652" spans="6:7">
      <c r="F12652" s="139"/>
      <c r="G12652" s="139"/>
    </row>
    <row r="12653" spans="6:7">
      <c r="F12653" s="139"/>
      <c r="G12653" s="139"/>
    </row>
    <row r="12654" spans="6:7">
      <c r="F12654" s="139"/>
      <c r="G12654" s="139"/>
    </row>
    <row r="12655" spans="6:7">
      <c r="F12655" s="139"/>
      <c r="G12655" s="139"/>
    </row>
    <row r="12656" spans="6:7">
      <c r="F12656" s="139"/>
      <c r="G12656" s="139"/>
    </row>
    <row r="12657" spans="6:7">
      <c r="F12657" s="139"/>
      <c r="G12657" s="139"/>
    </row>
    <row r="12658" spans="6:7">
      <c r="F12658" s="139"/>
      <c r="G12658" s="139"/>
    </row>
    <row r="12659" spans="6:7">
      <c r="F12659" s="139"/>
      <c r="G12659" s="139"/>
    </row>
    <row r="12660" spans="6:7">
      <c r="F12660" s="139"/>
      <c r="G12660" s="139"/>
    </row>
    <row r="12661" spans="6:7">
      <c r="F12661" s="139"/>
      <c r="G12661" s="139"/>
    </row>
    <row r="12662" spans="6:7">
      <c r="F12662" s="139"/>
      <c r="G12662" s="139"/>
    </row>
    <row r="12663" spans="6:7">
      <c r="F12663" s="139"/>
      <c r="G12663" s="139"/>
    </row>
    <row r="12664" spans="6:7">
      <c r="F12664" s="139"/>
      <c r="G12664" s="139"/>
    </row>
    <row r="12665" spans="6:7">
      <c r="F12665" s="139"/>
      <c r="G12665" s="139"/>
    </row>
    <row r="12666" spans="6:7">
      <c r="F12666" s="139"/>
      <c r="G12666" s="139"/>
    </row>
    <row r="12667" spans="6:7">
      <c r="F12667" s="139"/>
      <c r="G12667" s="139"/>
    </row>
    <row r="12668" spans="6:7">
      <c r="F12668" s="139"/>
      <c r="G12668" s="139"/>
    </row>
    <row r="12669" spans="6:7">
      <c r="F12669" s="139"/>
      <c r="G12669" s="139"/>
    </row>
    <row r="12670" spans="6:7">
      <c r="F12670" s="139"/>
      <c r="G12670" s="139"/>
    </row>
    <row r="12671" spans="6:7">
      <c r="F12671" s="139"/>
      <c r="G12671" s="139"/>
    </row>
    <row r="12672" spans="6:7">
      <c r="F12672" s="139"/>
      <c r="G12672" s="139"/>
    </row>
    <row r="12673" spans="6:7">
      <c r="F12673" s="139"/>
      <c r="G12673" s="139"/>
    </row>
    <row r="12674" spans="6:7">
      <c r="F12674" s="139"/>
      <c r="G12674" s="139"/>
    </row>
    <row r="12675" spans="6:7">
      <c r="F12675" s="139"/>
      <c r="G12675" s="139"/>
    </row>
    <row r="12676" spans="6:7">
      <c r="F12676" s="139"/>
      <c r="G12676" s="139"/>
    </row>
    <row r="12677" spans="6:7">
      <c r="F12677" s="139"/>
      <c r="G12677" s="139"/>
    </row>
    <row r="12678" spans="6:7">
      <c r="F12678" s="139"/>
      <c r="G12678" s="139"/>
    </row>
    <row r="12679" spans="6:7">
      <c r="F12679" s="139"/>
      <c r="G12679" s="139"/>
    </row>
    <row r="12680" spans="6:7">
      <c r="F12680" s="139"/>
      <c r="G12680" s="139"/>
    </row>
    <row r="12681" spans="6:7">
      <c r="F12681" s="139"/>
      <c r="G12681" s="139"/>
    </row>
    <row r="12682" spans="6:7">
      <c r="F12682" s="139"/>
      <c r="G12682" s="139"/>
    </row>
    <row r="12683" spans="6:7">
      <c r="F12683" s="139"/>
      <c r="G12683" s="139"/>
    </row>
    <row r="12684" spans="6:7">
      <c r="F12684" s="139"/>
      <c r="G12684" s="139"/>
    </row>
    <row r="12685" spans="6:7">
      <c r="F12685" s="139"/>
      <c r="G12685" s="139"/>
    </row>
    <row r="12686" spans="6:7">
      <c r="F12686" s="139"/>
      <c r="G12686" s="139"/>
    </row>
    <row r="12687" spans="6:7">
      <c r="F12687" s="139"/>
      <c r="G12687" s="139"/>
    </row>
    <row r="12688" spans="6:7">
      <c r="F12688" s="139"/>
      <c r="G12688" s="139"/>
    </row>
    <row r="12689" spans="6:7">
      <c r="F12689" s="139"/>
      <c r="G12689" s="139"/>
    </row>
    <row r="12690" spans="6:7">
      <c r="F12690" s="139"/>
      <c r="G12690" s="139"/>
    </row>
    <row r="12691" spans="6:7">
      <c r="F12691" s="139"/>
      <c r="G12691" s="139"/>
    </row>
    <row r="12692" spans="6:7">
      <c r="F12692" s="139"/>
      <c r="G12692" s="139"/>
    </row>
    <row r="12693" spans="6:7">
      <c r="F12693" s="139"/>
      <c r="G12693" s="139"/>
    </row>
    <row r="12694" spans="6:7">
      <c r="F12694" s="139"/>
      <c r="G12694" s="139"/>
    </row>
    <row r="12695" spans="6:7">
      <c r="F12695" s="139"/>
      <c r="G12695" s="139"/>
    </row>
    <row r="12696" spans="6:7">
      <c r="F12696" s="139"/>
      <c r="G12696" s="139"/>
    </row>
    <row r="12697" spans="6:7">
      <c r="F12697" s="139"/>
      <c r="G12697" s="139"/>
    </row>
    <row r="12698" spans="6:7">
      <c r="F12698" s="139"/>
      <c r="G12698" s="139"/>
    </row>
    <row r="12699" spans="6:7">
      <c r="F12699" s="139"/>
      <c r="G12699" s="139"/>
    </row>
    <row r="12700" spans="6:7">
      <c r="F12700" s="139"/>
      <c r="G12700" s="139"/>
    </row>
    <row r="12701" spans="6:7">
      <c r="F12701" s="139"/>
      <c r="G12701" s="139"/>
    </row>
    <row r="12702" spans="6:7">
      <c r="F12702" s="139"/>
      <c r="G12702" s="139"/>
    </row>
    <row r="12703" spans="6:7">
      <c r="F12703" s="139"/>
      <c r="G12703" s="139"/>
    </row>
    <row r="12704" spans="6:7">
      <c r="F12704" s="139"/>
      <c r="G12704" s="139"/>
    </row>
    <row r="12705" spans="6:7">
      <c r="F12705" s="139"/>
      <c r="G12705" s="139"/>
    </row>
    <row r="12706" spans="6:7">
      <c r="F12706" s="139"/>
      <c r="G12706" s="139"/>
    </row>
    <row r="12707" spans="6:7">
      <c r="F12707" s="139"/>
      <c r="G12707" s="139"/>
    </row>
    <row r="12708" spans="6:7">
      <c r="F12708" s="139"/>
      <c r="G12708" s="139"/>
    </row>
    <row r="12709" spans="6:7">
      <c r="F12709" s="139"/>
      <c r="G12709" s="139"/>
    </row>
    <row r="12710" spans="6:7">
      <c r="F12710" s="139"/>
      <c r="G12710" s="139"/>
    </row>
    <row r="12711" spans="6:7">
      <c r="F12711" s="139"/>
      <c r="G12711" s="139"/>
    </row>
    <row r="12712" spans="6:7">
      <c r="F12712" s="139"/>
      <c r="G12712" s="139"/>
    </row>
    <row r="12713" spans="6:7">
      <c r="F12713" s="139"/>
      <c r="G12713" s="139"/>
    </row>
    <row r="12714" spans="6:7">
      <c r="F12714" s="139"/>
      <c r="G12714" s="139"/>
    </row>
    <row r="12715" spans="6:7">
      <c r="F12715" s="139"/>
      <c r="G12715" s="139"/>
    </row>
    <row r="12716" spans="6:7">
      <c r="F12716" s="139"/>
      <c r="G12716" s="139"/>
    </row>
    <row r="12717" spans="6:7">
      <c r="F12717" s="139"/>
      <c r="G12717" s="139"/>
    </row>
    <row r="12718" spans="6:7">
      <c r="F12718" s="139"/>
      <c r="G12718" s="139"/>
    </row>
    <row r="12719" spans="6:7">
      <c r="F12719" s="139"/>
      <c r="G12719" s="139"/>
    </row>
    <row r="12720" spans="6:7">
      <c r="F12720" s="139"/>
      <c r="G12720" s="139"/>
    </row>
    <row r="12721" spans="6:7">
      <c r="F12721" s="139"/>
      <c r="G12721" s="139"/>
    </row>
    <row r="12722" spans="6:7">
      <c r="F12722" s="139"/>
      <c r="G12722" s="139"/>
    </row>
    <row r="12723" spans="6:7">
      <c r="F12723" s="139"/>
      <c r="G12723" s="139"/>
    </row>
    <row r="12724" spans="6:7">
      <c r="F12724" s="139"/>
      <c r="G12724" s="139"/>
    </row>
    <row r="12725" spans="6:7">
      <c r="F12725" s="139"/>
      <c r="G12725" s="139"/>
    </row>
    <row r="12726" spans="6:7">
      <c r="F12726" s="139"/>
      <c r="G12726" s="139"/>
    </row>
    <row r="12727" spans="6:7">
      <c r="F12727" s="139"/>
      <c r="G12727" s="139"/>
    </row>
    <row r="12728" spans="6:7">
      <c r="F12728" s="139"/>
      <c r="G12728" s="139"/>
    </row>
    <row r="12729" spans="6:7">
      <c r="F12729" s="139"/>
      <c r="G12729" s="139"/>
    </row>
    <row r="12730" spans="6:7">
      <c r="F12730" s="139"/>
      <c r="G12730" s="139"/>
    </row>
    <row r="12731" spans="6:7">
      <c r="F12731" s="139"/>
      <c r="G12731" s="139"/>
    </row>
    <row r="12732" spans="6:7">
      <c r="F12732" s="139"/>
      <c r="G12732" s="139"/>
    </row>
    <row r="12733" spans="6:7">
      <c r="F12733" s="139"/>
      <c r="G12733" s="139"/>
    </row>
    <row r="12734" spans="6:7">
      <c r="F12734" s="139"/>
      <c r="G12734" s="139"/>
    </row>
    <row r="12735" spans="6:7">
      <c r="F12735" s="139"/>
      <c r="G12735" s="139"/>
    </row>
    <row r="12736" spans="6:7">
      <c r="F12736" s="139"/>
      <c r="G12736" s="139"/>
    </row>
    <row r="12737" spans="6:7">
      <c r="F12737" s="139"/>
      <c r="G12737" s="139"/>
    </row>
    <row r="12738" spans="6:7">
      <c r="F12738" s="139"/>
      <c r="G12738" s="139"/>
    </row>
    <row r="12739" spans="6:7">
      <c r="F12739" s="139"/>
      <c r="G12739" s="139"/>
    </row>
    <row r="12740" spans="6:7">
      <c r="F12740" s="139"/>
      <c r="G12740" s="139"/>
    </row>
    <row r="12741" spans="6:7">
      <c r="F12741" s="139"/>
      <c r="G12741" s="139"/>
    </row>
    <row r="12742" spans="6:7">
      <c r="F12742" s="139"/>
      <c r="G12742" s="139"/>
    </row>
    <row r="12743" spans="6:7">
      <c r="F12743" s="139"/>
      <c r="G12743" s="139"/>
    </row>
    <row r="12744" spans="6:7">
      <c r="F12744" s="139"/>
      <c r="G12744" s="139"/>
    </row>
    <row r="12745" spans="6:7">
      <c r="F12745" s="139"/>
      <c r="G12745" s="139"/>
    </row>
    <row r="12746" spans="6:7">
      <c r="F12746" s="139"/>
      <c r="G12746" s="139"/>
    </row>
    <row r="12747" spans="6:7">
      <c r="F12747" s="139"/>
      <c r="G12747" s="139"/>
    </row>
    <row r="12748" spans="6:7">
      <c r="F12748" s="139"/>
      <c r="G12748" s="139"/>
    </row>
    <row r="12749" spans="6:7">
      <c r="F12749" s="139"/>
      <c r="G12749" s="139"/>
    </row>
    <row r="12750" spans="6:7">
      <c r="F12750" s="139"/>
      <c r="G12750" s="139"/>
    </row>
    <row r="12751" spans="6:7">
      <c r="F12751" s="139"/>
      <c r="G12751" s="139"/>
    </row>
    <row r="12752" spans="6:7">
      <c r="F12752" s="139"/>
      <c r="G12752" s="139"/>
    </row>
    <row r="12753" spans="6:7">
      <c r="F12753" s="139"/>
      <c r="G12753" s="139"/>
    </row>
    <row r="12754" spans="6:7">
      <c r="F12754" s="139"/>
      <c r="G12754" s="139"/>
    </row>
    <row r="12755" spans="6:7">
      <c r="F12755" s="139"/>
      <c r="G12755" s="139"/>
    </row>
    <row r="12756" spans="6:7">
      <c r="F12756" s="139"/>
      <c r="G12756" s="139"/>
    </row>
    <row r="12757" spans="6:7">
      <c r="F12757" s="139"/>
      <c r="G12757" s="139"/>
    </row>
    <row r="12758" spans="6:7">
      <c r="F12758" s="139"/>
      <c r="G12758" s="139"/>
    </row>
    <row r="12759" spans="6:7">
      <c r="F12759" s="139"/>
      <c r="G12759" s="139"/>
    </row>
    <row r="12760" spans="6:7">
      <c r="F12760" s="139"/>
      <c r="G12760" s="139"/>
    </row>
    <row r="12761" spans="6:7">
      <c r="F12761" s="139"/>
      <c r="G12761" s="139"/>
    </row>
    <row r="12762" spans="6:7">
      <c r="F12762" s="139"/>
      <c r="G12762" s="139"/>
    </row>
    <row r="12763" spans="6:7">
      <c r="F12763" s="139"/>
      <c r="G12763" s="139"/>
    </row>
    <row r="12764" spans="6:7">
      <c r="F12764" s="139"/>
      <c r="G12764" s="139"/>
    </row>
    <row r="12765" spans="6:7">
      <c r="F12765" s="139"/>
      <c r="G12765" s="139"/>
    </row>
    <row r="12766" spans="6:7">
      <c r="F12766" s="139"/>
      <c r="G12766" s="139"/>
    </row>
    <row r="12767" spans="6:7">
      <c r="F12767" s="139"/>
      <c r="G12767" s="139"/>
    </row>
    <row r="12768" spans="6:7">
      <c r="F12768" s="139"/>
      <c r="G12768" s="139"/>
    </row>
    <row r="12769" spans="6:7">
      <c r="F12769" s="139"/>
      <c r="G12769" s="139"/>
    </row>
    <row r="12770" spans="6:7">
      <c r="F12770" s="139"/>
      <c r="G12770" s="139"/>
    </row>
    <row r="12771" spans="6:7">
      <c r="F12771" s="139"/>
      <c r="G12771" s="139"/>
    </row>
    <row r="12772" spans="6:7">
      <c r="F12772" s="139"/>
      <c r="G12772" s="139"/>
    </row>
    <row r="12773" spans="6:7">
      <c r="F12773" s="139"/>
      <c r="G12773" s="139"/>
    </row>
    <row r="12774" spans="6:7">
      <c r="F12774" s="139"/>
      <c r="G12774" s="139"/>
    </row>
    <row r="12775" spans="6:7">
      <c r="F12775" s="139"/>
      <c r="G12775" s="139"/>
    </row>
    <row r="12776" spans="6:7">
      <c r="F12776" s="139"/>
      <c r="G12776" s="139"/>
    </row>
    <row r="12777" spans="6:7">
      <c r="F12777" s="139"/>
      <c r="G12777" s="139"/>
    </row>
    <row r="12778" spans="6:7">
      <c r="F12778" s="139"/>
      <c r="G12778" s="139"/>
    </row>
    <row r="12779" spans="6:7">
      <c r="F12779" s="139"/>
      <c r="G12779" s="139"/>
    </row>
    <row r="12780" spans="6:7">
      <c r="F12780" s="139"/>
      <c r="G12780" s="139"/>
    </row>
    <row r="12781" spans="6:7">
      <c r="F12781" s="139"/>
      <c r="G12781" s="139"/>
    </row>
    <row r="12782" spans="6:7">
      <c r="F12782" s="139"/>
      <c r="G12782" s="139"/>
    </row>
    <row r="12783" spans="6:7">
      <c r="F12783" s="139"/>
      <c r="G12783" s="139"/>
    </row>
    <row r="12784" spans="6:7">
      <c r="F12784" s="139"/>
      <c r="G12784" s="139"/>
    </row>
    <row r="12785" spans="6:7">
      <c r="F12785" s="139"/>
      <c r="G12785" s="139"/>
    </row>
    <row r="12786" spans="6:7">
      <c r="F12786" s="139"/>
      <c r="G12786" s="139"/>
    </row>
    <row r="12787" spans="6:7">
      <c r="F12787" s="139"/>
      <c r="G12787" s="139"/>
    </row>
    <row r="12788" spans="6:7">
      <c r="F12788" s="139"/>
      <c r="G12788" s="139"/>
    </row>
    <row r="12789" spans="6:7">
      <c r="F12789" s="139"/>
      <c r="G12789" s="139"/>
    </row>
    <row r="12790" spans="6:7">
      <c r="F12790" s="139"/>
      <c r="G12790" s="139"/>
    </row>
    <row r="12791" spans="6:7">
      <c r="F12791" s="139"/>
      <c r="G12791" s="139"/>
    </row>
    <row r="12792" spans="6:7">
      <c r="F12792" s="139"/>
      <c r="G12792" s="139"/>
    </row>
    <row r="12793" spans="6:7">
      <c r="F12793" s="139"/>
      <c r="G12793" s="139"/>
    </row>
    <row r="12794" spans="6:7">
      <c r="F12794" s="139"/>
      <c r="G12794" s="139"/>
    </row>
    <row r="12795" spans="6:7">
      <c r="F12795" s="139"/>
      <c r="G12795" s="139"/>
    </row>
    <row r="12796" spans="6:7">
      <c r="F12796" s="139"/>
      <c r="G12796" s="139"/>
    </row>
    <row r="12797" spans="6:7">
      <c r="F12797" s="139"/>
      <c r="G12797" s="139"/>
    </row>
    <row r="12798" spans="6:7">
      <c r="F12798" s="139"/>
      <c r="G12798" s="139"/>
    </row>
    <row r="12799" spans="6:7">
      <c r="F12799" s="139"/>
      <c r="G12799" s="139"/>
    </row>
    <row r="12800" spans="6:7">
      <c r="F12800" s="139"/>
      <c r="G12800" s="139"/>
    </row>
    <row r="12801" spans="6:7">
      <c r="F12801" s="139"/>
      <c r="G12801" s="139"/>
    </row>
    <row r="12802" spans="6:7">
      <c r="F12802" s="139"/>
      <c r="G12802" s="139"/>
    </row>
    <row r="12803" spans="6:7">
      <c r="F12803" s="139"/>
      <c r="G12803" s="139"/>
    </row>
    <row r="12804" spans="6:7">
      <c r="F12804" s="139"/>
      <c r="G12804" s="139"/>
    </row>
    <row r="12805" spans="6:7">
      <c r="F12805" s="139"/>
      <c r="G12805" s="139"/>
    </row>
    <row r="12806" spans="6:7">
      <c r="F12806" s="139"/>
      <c r="G12806" s="139"/>
    </row>
    <row r="12807" spans="6:7">
      <c r="F12807" s="139"/>
      <c r="G12807" s="139"/>
    </row>
    <row r="12808" spans="6:7">
      <c r="F12808" s="139"/>
      <c r="G12808" s="139"/>
    </row>
    <row r="12809" spans="6:7">
      <c r="F12809" s="139"/>
      <c r="G12809" s="139"/>
    </row>
    <row r="12810" spans="6:7">
      <c r="F12810" s="139"/>
      <c r="G12810" s="139"/>
    </row>
    <row r="12811" spans="6:7">
      <c r="F12811" s="139"/>
      <c r="G12811" s="139"/>
    </row>
    <row r="12812" spans="6:7">
      <c r="F12812" s="139"/>
      <c r="G12812" s="139"/>
    </row>
    <row r="12813" spans="6:7">
      <c r="F12813" s="139"/>
      <c r="G12813" s="139"/>
    </row>
    <row r="12814" spans="6:7">
      <c r="F12814" s="139"/>
      <c r="G12814" s="139"/>
    </row>
    <row r="12815" spans="6:7">
      <c r="F12815" s="139"/>
      <c r="G12815" s="139"/>
    </row>
    <row r="12816" spans="6:7">
      <c r="F12816" s="139"/>
      <c r="G12816" s="139"/>
    </row>
    <row r="12817" spans="6:7">
      <c r="F12817" s="139"/>
      <c r="G12817" s="139"/>
    </row>
    <row r="12818" spans="6:7">
      <c r="F12818" s="139"/>
      <c r="G12818" s="139"/>
    </row>
    <row r="12819" spans="6:7">
      <c r="F12819" s="139"/>
      <c r="G12819" s="139"/>
    </row>
    <row r="12820" spans="6:7">
      <c r="F12820" s="139"/>
      <c r="G12820" s="139"/>
    </row>
    <row r="12821" spans="6:7">
      <c r="F12821" s="139"/>
      <c r="G12821" s="139"/>
    </row>
    <row r="12822" spans="6:7">
      <c r="F12822" s="139"/>
      <c r="G12822" s="139"/>
    </row>
    <row r="12823" spans="6:7">
      <c r="F12823" s="139"/>
      <c r="G12823" s="139"/>
    </row>
    <row r="12824" spans="6:7">
      <c r="F12824" s="139"/>
      <c r="G12824" s="139"/>
    </row>
    <row r="12825" spans="6:7">
      <c r="F12825" s="139"/>
      <c r="G12825" s="139"/>
    </row>
    <row r="12826" spans="6:7">
      <c r="F12826" s="139"/>
      <c r="G12826" s="139"/>
    </row>
    <row r="12827" spans="6:7">
      <c r="F12827" s="139"/>
      <c r="G12827" s="139"/>
    </row>
    <row r="12828" spans="6:7">
      <c r="F12828" s="139"/>
      <c r="G12828" s="139"/>
    </row>
    <row r="12829" spans="6:7">
      <c r="F12829" s="139"/>
      <c r="G12829" s="139"/>
    </row>
    <row r="12830" spans="6:7">
      <c r="F12830" s="139"/>
      <c r="G12830" s="139"/>
    </row>
    <row r="12831" spans="6:7">
      <c r="F12831" s="139"/>
      <c r="G12831" s="139"/>
    </row>
    <row r="12832" spans="6:7">
      <c r="F12832" s="139"/>
      <c r="G12832" s="139"/>
    </row>
    <row r="12833" spans="6:7">
      <c r="F12833" s="139"/>
      <c r="G12833" s="139"/>
    </row>
    <row r="12834" spans="6:7">
      <c r="F12834" s="139"/>
      <c r="G12834" s="139"/>
    </row>
    <row r="12835" spans="6:7">
      <c r="F12835" s="139"/>
      <c r="G12835" s="139"/>
    </row>
    <row r="12836" spans="6:7">
      <c r="F12836" s="139"/>
      <c r="G12836" s="139"/>
    </row>
    <row r="12837" spans="6:7">
      <c r="F12837" s="139"/>
      <c r="G12837" s="139"/>
    </row>
    <row r="12838" spans="6:7">
      <c r="F12838" s="139"/>
      <c r="G12838" s="139"/>
    </row>
    <row r="12839" spans="6:7">
      <c r="F12839" s="139"/>
      <c r="G12839" s="139"/>
    </row>
    <row r="12840" spans="6:7">
      <c r="F12840" s="139"/>
      <c r="G12840" s="139"/>
    </row>
    <row r="12841" spans="6:7">
      <c r="F12841" s="139"/>
      <c r="G12841" s="139"/>
    </row>
    <row r="12842" spans="6:7">
      <c r="F12842" s="139"/>
      <c r="G12842" s="139"/>
    </row>
    <row r="12843" spans="6:7">
      <c r="F12843" s="139"/>
      <c r="G12843" s="139"/>
    </row>
    <row r="12844" spans="6:7">
      <c r="F12844" s="139"/>
      <c r="G12844" s="139"/>
    </row>
    <row r="12845" spans="6:7">
      <c r="F12845" s="139"/>
      <c r="G12845" s="139"/>
    </row>
    <row r="12846" spans="6:7">
      <c r="F12846" s="139"/>
      <c r="G12846" s="139"/>
    </row>
    <row r="12847" spans="6:7">
      <c r="F12847" s="139"/>
      <c r="G12847" s="139"/>
    </row>
    <row r="12848" spans="6:7">
      <c r="F12848" s="139"/>
      <c r="G12848" s="139"/>
    </row>
    <row r="12849" spans="6:7">
      <c r="F12849" s="139"/>
      <c r="G12849" s="139"/>
    </row>
    <row r="12850" spans="6:7">
      <c r="F12850" s="139"/>
      <c r="G12850" s="139"/>
    </row>
    <row r="12851" spans="6:7">
      <c r="F12851" s="139"/>
      <c r="G12851" s="139"/>
    </row>
    <row r="12852" spans="6:7">
      <c r="F12852" s="139"/>
      <c r="G12852" s="139"/>
    </row>
    <row r="12853" spans="6:7">
      <c r="F12853" s="139"/>
      <c r="G12853" s="139"/>
    </row>
    <row r="12854" spans="6:7">
      <c r="F12854" s="139"/>
      <c r="G12854" s="139"/>
    </row>
    <row r="12855" spans="6:7">
      <c r="F12855" s="139"/>
      <c r="G12855" s="139"/>
    </row>
    <row r="12856" spans="6:7">
      <c r="F12856" s="139"/>
      <c r="G12856" s="139"/>
    </row>
    <row r="12857" spans="6:7">
      <c r="F12857" s="139"/>
      <c r="G12857" s="139"/>
    </row>
    <row r="12858" spans="6:7">
      <c r="F12858" s="139"/>
      <c r="G12858" s="139"/>
    </row>
    <row r="12859" spans="6:7">
      <c r="F12859" s="139"/>
      <c r="G12859" s="139"/>
    </row>
    <row r="12860" spans="6:7">
      <c r="F12860" s="139"/>
      <c r="G12860" s="139"/>
    </row>
    <row r="12861" spans="6:7">
      <c r="F12861" s="139"/>
      <c r="G12861" s="139"/>
    </row>
    <row r="12862" spans="6:7">
      <c r="F12862" s="139"/>
      <c r="G12862" s="139"/>
    </row>
    <row r="12863" spans="6:7">
      <c r="F12863" s="139"/>
      <c r="G12863" s="139"/>
    </row>
    <row r="12864" spans="6:7">
      <c r="F12864" s="139"/>
      <c r="G12864" s="139"/>
    </row>
    <row r="12865" spans="6:7">
      <c r="F12865" s="139"/>
      <c r="G12865" s="139"/>
    </row>
    <row r="12866" spans="6:7">
      <c r="F12866" s="139"/>
      <c r="G12866" s="139"/>
    </row>
    <row r="12867" spans="6:7">
      <c r="F12867" s="139"/>
      <c r="G12867" s="139"/>
    </row>
    <row r="12868" spans="6:7">
      <c r="F12868" s="139"/>
      <c r="G12868" s="139"/>
    </row>
    <row r="12869" spans="6:7">
      <c r="F12869" s="139"/>
      <c r="G12869" s="139"/>
    </row>
    <row r="12870" spans="6:7">
      <c r="F12870" s="139"/>
      <c r="G12870" s="139"/>
    </row>
    <row r="12871" spans="6:7">
      <c r="F12871" s="139"/>
      <c r="G12871" s="139"/>
    </row>
    <row r="12872" spans="6:7">
      <c r="F12872" s="139"/>
      <c r="G12872" s="139"/>
    </row>
    <row r="12873" spans="6:7">
      <c r="F12873" s="139"/>
      <c r="G12873" s="139"/>
    </row>
    <row r="12874" spans="6:7">
      <c r="F12874" s="139"/>
      <c r="G12874" s="139"/>
    </row>
    <row r="12875" spans="6:7">
      <c r="F12875" s="139"/>
      <c r="G12875" s="139"/>
    </row>
    <row r="12876" spans="6:7">
      <c r="F12876" s="139"/>
      <c r="G12876" s="139"/>
    </row>
    <row r="12877" spans="6:7">
      <c r="F12877" s="139"/>
      <c r="G12877" s="139"/>
    </row>
    <row r="12878" spans="6:7">
      <c r="F12878" s="139"/>
      <c r="G12878" s="139"/>
    </row>
    <row r="12879" spans="6:7">
      <c r="F12879" s="139"/>
      <c r="G12879" s="139"/>
    </row>
    <row r="12880" spans="6:7">
      <c r="F12880" s="139"/>
      <c r="G12880" s="139"/>
    </row>
    <row r="12881" spans="6:7">
      <c r="F12881" s="139"/>
      <c r="G12881" s="139"/>
    </row>
    <row r="12882" spans="6:7">
      <c r="F12882" s="139"/>
      <c r="G12882" s="139"/>
    </row>
    <row r="12883" spans="6:7">
      <c r="F12883" s="139"/>
      <c r="G12883" s="139"/>
    </row>
    <row r="12884" spans="6:7">
      <c r="F12884" s="139"/>
      <c r="G12884" s="139"/>
    </row>
    <row r="12885" spans="6:7">
      <c r="F12885" s="139"/>
      <c r="G12885" s="139"/>
    </row>
    <row r="12886" spans="6:7">
      <c r="F12886" s="139"/>
      <c r="G12886" s="139"/>
    </row>
    <row r="12887" spans="6:7">
      <c r="F12887" s="139"/>
      <c r="G12887" s="139"/>
    </row>
    <row r="12888" spans="6:7">
      <c r="F12888" s="139"/>
      <c r="G12888" s="139"/>
    </row>
    <row r="12889" spans="6:7">
      <c r="F12889" s="139"/>
      <c r="G12889" s="139"/>
    </row>
    <row r="12890" spans="6:7">
      <c r="F12890" s="139"/>
      <c r="G12890" s="139"/>
    </row>
    <row r="12891" spans="6:7">
      <c r="F12891" s="139"/>
      <c r="G12891" s="139"/>
    </row>
    <row r="12892" spans="6:7">
      <c r="F12892" s="139"/>
      <c r="G12892" s="139"/>
    </row>
    <row r="12893" spans="6:7">
      <c r="F12893" s="139"/>
      <c r="G12893" s="139"/>
    </row>
    <row r="12894" spans="6:7">
      <c r="F12894" s="139"/>
      <c r="G12894" s="139"/>
    </row>
    <row r="12895" spans="6:7">
      <c r="F12895" s="139"/>
      <c r="G12895" s="139"/>
    </row>
    <row r="12896" spans="6:7">
      <c r="F12896" s="139"/>
      <c r="G12896" s="139"/>
    </row>
    <row r="12897" spans="6:7">
      <c r="F12897" s="139"/>
      <c r="G12897" s="139"/>
    </row>
    <row r="12898" spans="6:7">
      <c r="F12898" s="139"/>
      <c r="G12898" s="139"/>
    </row>
    <row r="12899" spans="6:7">
      <c r="F12899" s="139"/>
      <c r="G12899" s="139"/>
    </row>
    <row r="12900" spans="6:7">
      <c r="F12900" s="139"/>
      <c r="G12900" s="139"/>
    </row>
    <row r="12901" spans="6:7">
      <c r="F12901" s="139"/>
      <c r="G12901" s="139"/>
    </row>
    <row r="12902" spans="6:7">
      <c r="F12902" s="139"/>
      <c r="G12902" s="139"/>
    </row>
    <row r="12903" spans="6:7">
      <c r="F12903" s="139"/>
      <c r="G12903" s="139"/>
    </row>
    <row r="12904" spans="6:7">
      <c r="F12904" s="139"/>
      <c r="G12904" s="139"/>
    </row>
    <row r="12905" spans="6:7">
      <c r="F12905" s="139"/>
      <c r="G12905" s="139"/>
    </row>
    <row r="12906" spans="6:7">
      <c r="F12906" s="139"/>
      <c r="G12906" s="139"/>
    </row>
    <row r="12907" spans="6:7">
      <c r="F12907" s="139"/>
      <c r="G12907" s="139"/>
    </row>
    <row r="12908" spans="6:7">
      <c r="F12908" s="139"/>
      <c r="G12908" s="139"/>
    </row>
    <row r="12909" spans="6:7">
      <c r="F12909" s="139"/>
      <c r="G12909" s="139"/>
    </row>
    <row r="12910" spans="6:7">
      <c r="F12910" s="139"/>
      <c r="G12910" s="139"/>
    </row>
    <row r="12911" spans="6:7">
      <c r="F12911" s="139"/>
      <c r="G12911" s="139"/>
    </row>
    <row r="12912" spans="6:7">
      <c r="F12912" s="139"/>
      <c r="G12912" s="139"/>
    </row>
    <row r="12913" spans="6:7">
      <c r="F12913" s="139"/>
      <c r="G12913" s="139"/>
    </row>
    <row r="12914" spans="6:7">
      <c r="F12914" s="139"/>
      <c r="G12914" s="139"/>
    </row>
    <row r="12915" spans="6:7">
      <c r="F12915" s="139"/>
      <c r="G12915" s="139"/>
    </row>
    <row r="12916" spans="6:7">
      <c r="F12916" s="139"/>
      <c r="G12916" s="139"/>
    </row>
    <row r="12917" spans="6:7">
      <c r="F12917" s="139"/>
      <c r="G12917" s="139"/>
    </row>
    <row r="12918" spans="6:7">
      <c r="F12918" s="139"/>
      <c r="G12918" s="139"/>
    </row>
    <row r="12919" spans="6:7">
      <c r="F12919" s="139"/>
      <c r="G12919" s="139"/>
    </row>
    <row r="12920" spans="6:7">
      <c r="F12920" s="139"/>
      <c r="G12920" s="139"/>
    </row>
    <row r="12921" spans="6:7">
      <c r="F12921" s="139"/>
      <c r="G12921" s="139"/>
    </row>
    <row r="12922" spans="6:7">
      <c r="F12922" s="139"/>
      <c r="G12922" s="139"/>
    </row>
    <row r="12923" spans="6:7">
      <c r="F12923" s="139"/>
      <c r="G12923" s="139"/>
    </row>
    <row r="12924" spans="6:7">
      <c r="F12924" s="139"/>
      <c r="G12924" s="139"/>
    </row>
    <row r="12925" spans="6:7">
      <c r="F12925" s="139"/>
      <c r="G12925" s="139"/>
    </row>
    <row r="12926" spans="6:7">
      <c r="F12926" s="139"/>
      <c r="G12926" s="139"/>
    </row>
    <row r="12927" spans="6:7">
      <c r="F12927" s="139"/>
      <c r="G12927" s="139"/>
    </row>
    <row r="12928" spans="6:7">
      <c r="F12928" s="139"/>
      <c r="G12928" s="139"/>
    </row>
    <row r="12929" spans="6:7">
      <c r="F12929" s="139"/>
      <c r="G12929" s="139"/>
    </row>
    <row r="12930" spans="6:7">
      <c r="F12930" s="139"/>
      <c r="G12930" s="139"/>
    </row>
    <row r="12931" spans="6:7">
      <c r="F12931" s="139"/>
      <c r="G12931" s="139"/>
    </row>
    <row r="12932" spans="6:7">
      <c r="F12932" s="139"/>
      <c r="G12932" s="139"/>
    </row>
    <row r="12933" spans="6:7">
      <c r="F12933" s="139"/>
      <c r="G12933" s="139"/>
    </row>
    <row r="12934" spans="6:7">
      <c r="F12934" s="139"/>
      <c r="G12934" s="139"/>
    </row>
    <row r="12935" spans="6:7">
      <c r="F12935" s="139"/>
      <c r="G12935" s="139"/>
    </row>
    <row r="12936" spans="6:7">
      <c r="F12936" s="139"/>
      <c r="G12936" s="139"/>
    </row>
    <row r="12937" spans="6:7">
      <c r="F12937" s="139"/>
      <c r="G12937" s="139"/>
    </row>
    <row r="12938" spans="6:7">
      <c r="F12938" s="139"/>
      <c r="G12938" s="139"/>
    </row>
    <row r="12939" spans="6:7">
      <c r="F12939" s="139"/>
      <c r="G12939" s="139"/>
    </row>
    <row r="12940" spans="6:7">
      <c r="F12940" s="139"/>
      <c r="G12940" s="139"/>
    </row>
    <row r="12941" spans="6:7">
      <c r="F12941" s="139"/>
      <c r="G12941" s="139"/>
    </row>
    <row r="12942" spans="6:7">
      <c r="F12942" s="139"/>
      <c r="G12942" s="139"/>
    </row>
    <row r="12943" spans="6:7">
      <c r="F12943" s="139"/>
      <c r="G12943" s="139"/>
    </row>
    <row r="12944" spans="6:7">
      <c r="F12944" s="139"/>
      <c r="G12944" s="139"/>
    </row>
    <row r="12945" spans="6:7">
      <c r="F12945" s="139"/>
      <c r="G12945" s="139"/>
    </row>
    <row r="12946" spans="6:7">
      <c r="F12946" s="139"/>
      <c r="G12946" s="139"/>
    </row>
    <row r="12947" spans="6:7">
      <c r="F12947" s="139"/>
      <c r="G12947" s="139"/>
    </row>
    <row r="12948" spans="6:7">
      <c r="F12948" s="139"/>
      <c r="G12948" s="139"/>
    </row>
    <row r="12949" spans="6:7">
      <c r="F12949" s="139"/>
      <c r="G12949" s="139"/>
    </row>
    <row r="12950" spans="6:7">
      <c r="F12950" s="139"/>
      <c r="G12950" s="139"/>
    </row>
    <row r="12951" spans="6:7">
      <c r="F12951" s="139"/>
      <c r="G12951" s="139"/>
    </row>
    <row r="12952" spans="6:7">
      <c r="F12952" s="139"/>
      <c r="G12952" s="139"/>
    </row>
    <row r="12953" spans="6:7">
      <c r="F12953" s="139"/>
      <c r="G12953" s="139"/>
    </row>
    <row r="12954" spans="6:7">
      <c r="F12954" s="139"/>
      <c r="G12954" s="139"/>
    </row>
    <row r="12955" spans="6:7">
      <c r="F12955" s="139"/>
      <c r="G12955" s="139"/>
    </row>
    <row r="12956" spans="6:7">
      <c r="F12956" s="139"/>
      <c r="G12956" s="139"/>
    </row>
    <row r="12957" spans="6:7">
      <c r="F12957" s="139"/>
      <c r="G12957" s="139"/>
    </row>
    <row r="12958" spans="6:7">
      <c r="F12958" s="139"/>
      <c r="G12958" s="139"/>
    </row>
    <row r="12959" spans="6:7">
      <c r="F12959" s="139"/>
      <c r="G12959" s="139"/>
    </row>
    <row r="12960" spans="6:7">
      <c r="F12960" s="139"/>
      <c r="G12960" s="139"/>
    </row>
    <row r="12961" spans="6:7">
      <c r="F12961" s="139"/>
      <c r="G12961" s="139"/>
    </row>
    <row r="12962" spans="6:7">
      <c r="F12962" s="139"/>
      <c r="G12962" s="139"/>
    </row>
    <row r="12963" spans="6:7">
      <c r="F12963" s="139"/>
      <c r="G12963" s="139"/>
    </row>
    <row r="12964" spans="6:7">
      <c r="F12964" s="139"/>
      <c r="G12964" s="139"/>
    </row>
    <row r="12965" spans="6:7">
      <c r="F12965" s="139"/>
      <c r="G12965" s="139"/>
    </row>
    <row r="12966" spans="6:7">
      <c r="F12966" s="139"/>
      <c r="G12966" s="139"/>
    </row>
    <row r="12967" spans="6:7">
      <c r="F12967" s="139"/>
      <c r="G12967" s="139"/>
    </row>
    <row r="12968" spans="6:7">
      <c r="F12968" s="139"/>
      <c r="G12968" s="139"/>
    </row>
    <row r="12969" spans="6:7">
      <c r="F12969" s="139"/>
      <c r="G12969" s="139"/>
    </row>
    <row r="12970" spans="6:7">
      <c r="F12970" s="139"/>
      <c r="G12970" s="139"/>
    </row>
    <row r="12971" spans="6:7">
      <c r="F12971" s="139"/>
      <c r="G12971" s="139"/>
    </row>
    <row r="12972" spans="6:7">
      <c r="F12972" s="139"/>
      <c r="G12972" s="139"/>
    </row>
    <row r="12973" spans="6:7">
      <c r="F12973" s="139"/>
      <c r="G12973" s="139"/>
    </row>
    <row r="12974" spans="6:7">
      <c r="F12974" s="139"/>
      <c r="G12974" s="139"/>
    </row>
    <row r="12975" spans="6:7">
      <c r="F12975" s="139"/>
      <c r="G12975" s="139"/>
    </row>
    <row r="12976" spans="6:7">
      <c r="F12976" s="139"/>
      <c r="G12976" s="139"/>
    </row>
    <row r="12977" spans="6:7">
      <c r="F12977" s="139"/>
      <c r="G12977" s="139"/>
    </row>
    <row r="12978" spans="6:7">
      <c r="F12978" s="139"/>
      <c r="G12978" s="139"/>
    </row>
    <row r="12979" spans="6:7">
      <c r="F12979" s="139"/>
      <c r="G12979" s="139"/>
    </row>
    <row r="12980" spans="6:7">
      <c r="F12980" s="139"/>
      <c r="G12980" s="139"/>
    </row>
    <row r="12981" spans="6:7">
      <c r="F12981" s="139"/>
      <c r="G12981" s="139"/>
    </row>
    <row r="12982" spans="6:7">
      <c r="F12982" s="139"/>
      <c r="G12982" s="139"/>
    </row>
    <row r="12983" spans="6:7">
      <c r="F12983" s="139"/>
      <c r="G12983" s="139"/>
    </row>
    <row r="12984" spans="6:7">
      <c r="F12984" s="139"/>
      <c r="G12984" s="139"/>
    </row>
    <row r="12985" spans="6:7">
      <c r="F12985" s="139"/>
      <c r="G12985" s="139"/>
    </row>
    <row r="12986" spans="6:7">
      <c r="F12986" s="139"/>
      <c r="G12986" s="139"/>
    </row>
    <row r="12987" spans="6:7">
      <c r="F12987" s="139"/>
      <c r="G12987" s="139"/>
    </row>
    <row r="12988" spans="6:7">
      <c r="F12988" s="139"/>
      <c r="G12988" s="139"/>
    </row>
    <row r="12989" spans="6:7">
      <c r="F12989" s="139"/>
      <c r="G12989" s="139"/>
    </row>
    <row r="12990" spans="6:7">
      <c r="F12990" s="139"/>
      <c r="G12990" s="139"/>
    </row>
    <row r="12991" spans="6:7">
      <c r="F12991" s="139"/>
      <c r="G12991" s="139"/>
    </row>
    <row r="12992" spans="6:7">
      <c r="F12992" s="139"/>
      <c r="G12992" s="139"/>
    </row>
    <row r="12993" spans="6:7">
      <c r="F12993" s="139"/>
      <c r="G12993" s="139"/>
    </row>
    <row r="12994" spans="6:7">
      <c r="F12994" s="139"/>
      <c r="G12994" s="139"/>
    </row>
    <row r="12995" spans="6:7">
      <c r="F12995" s="139"/>
      <c r="G12995" s="139"/>
    </row>
    <row r="12996" spans="6:7">
      <c r="F12996" s="139"/>
      <c r="G12996" s="139"/>
    </row>
    <row r="12997" spans="6:7">
      <c r="F12997" s="139"/>
      <c r="G12997" s="139"/>
    </row>
    <row r="12998" spans="6:7">
      <c r="F12998" s="139"/>
      <c r="G12998" s="139"/>
    </row>
    <row r="12999" spans="6:7">
      <c r="F12999" s="139"/>
      <c r="G12999" s="139"/>
    </row>
    <row r="13000" spans="6:7">
      <c r="F13000" s="139"/>
      <c r="G13000" s="139"/>
    </row>
    <row r="13001" spans="6:7">
      <c r="F13001" s="139"/>
      <c r="G13001" s="139"/>
    </row>
    <row r="13002" spans="6:7">
      <c r="F13002" s="139"/>
      <c r="G13002" s="139"/>
    </row>
    <row r="13003" spans="6:7">
      <c r="F13003" s="139"/>
      <c r="G13003" s="139"/>
    </row>
    <row r="13004" spans="6:7">
      <c r="F13004" s="139"/>
      <c r="G13004" s="139"/>
    </row>
    <row r="13005" spans="6:7">
      <c r="F13005" s="139"/>
      <c r="G13005" s="139"/>
    </row>
    <row r="13006" spans="6:7">
      <c r="F13006" s="139"/>
      <c r="G13006" s="139"/>
    </row>
    <row r="13007" spans="6:7">
      <c r="F13007" s="139"/>
      <c r="G13007" s="139"/>
    </row>
    <row r="13008" spans="6:7">
      <c r="F13008" s="139"/>
      <c r="G13008" s="139"/>
    </row>
    <row r="13009" spans="6:7">
      <c r="F13009" s="139"/>
      <c r="G13009" s="139"/>
    </row>
    <row r="13010" spans="6:7">
      <c r="F13010" s="139"/>
      <c r="G13010" s="139"/>
    </row>
    <row r="13011" spans="6:7">
      <c r="F13011" s="139"/>
      <c r="G13011" s="139"/>
    </row>
    <row r="13012" spans="6:7">
      <c r="F13012" s="139"/>
      <c r="G13012" s="139"/>
    </row>
    <row r="13013" spans="6:7">
      <c r="F13013" s="139"/>
      <c r="G13013" s="139"/>
    </row>
    <row r="13014" spans="6:7">
      <c r="F13014" s="139"/>
      <c r="G13014" s="139"/>
    </row>
    <row r="13015" spans="6:7">
      <c r="F13015" s="139"/>
      <c r="G13015" s="139"/>
    </row>
    <row r="13016" spans="6:7">
      <c r="F13016" s="139"/>
      <c r="G13016" s="139"/>
    </row>
    <row r="13017" spans="6:7">
      <c r="F13017" s="139"/>
      <c r="G13017" s="139"/>
    </row>
    <row r="13018" spans="6:7">
      <c r="F13018" s="139"/>
      <c r="G13018" s="139"/>
    </row>
    <row r="13019" spans="6:7">
      <c r="F13019" s="139"/>
      <c r="G13019" s="139"/>
    </row>
    <row r="13020" spans="6:7">
      <c r="F13020" s="139"/>
      <c r="G13020" s="139"/>
    </row>
    <row r="13021" spans="6:7">
      <c r="F13021" s="139"/>
      <c r="G13021" s="139"/>
    </row>
    <row r="13022" spans="6:7">
      <c r="F13022" s="139"/>
      <c r="G13022" s="139"/>
    </row>
    <row r="13023" spans="6:7">
      <c r="F13023" s="139"/>
      <c r="G13023" s="139"/>
    </row>
    <row r="13024" spans="6:7">
      <c r="F13024" s="139"/>
      <c r="G13024" s="139"/>
    </row>
    <row r="13025" spans="6:7">
      <c r="F13025" s="139"/>
      <c r="G13025" s="139"/>
    </row>
    <row r="13026" spans="6:7">
      <c r="F13026" s="139"/>
      <c r="G13026" s="139"/>
    </row>
    <row r="13027" spans="6:7">
      <c r="F13027" s="139"/>
      <c r="G13027" s="139"/>
    </row>
    <row r="13028" spans="6:7">
      <c r="F13028" s="139"/>
      <c r="G13028" s="139"/>
    </row>
    <row r="13029" spans="6:7">
      <c r="F13029" s="139"/>
      <c r="G13029" s="139"/>
    </row>
    <row r="13030" spans="6:7">
      <c r="F13030" s="139"/>
      <c r="G13030" s="139"/>
    </row>
    <row r="13031" spans="6:7">
      <c r="F13031" s="139"/>
      <c r="G13031" s="139"/>
    </row>
    <row r="13032" spans="6:7">
      <c r="F13032" s="139"/>
      <c r="G13032" s="139"/>
    </row>
    <row r="13033" spans="6:7">
      <c r="F13033" s="139"/>
      <c r="G13033" s="139"/>
    </row>
    <row r="13034" spans="6:7">
      <c r="F13034" s="139"/>
      <c r="G13034" s="139"/>
    </row>
    <row r="13035" spans="6:7">
      <c r="F13035" s="139"/>
      <c r="G13035" s="139"/>
    </row>
    <row r="13036" spans="6:7">
      <c r="F13036" s="139"/>
      <c r="G13036" s="139"/>
    </row>
    <row r="13037" spans="6:7">
      <c r="F13037" s="139"/>
      <c r="G13037" s="139"/>
    </row>
    <row r="13038" spans="6:7">
      <c r="F13038" s="139"/>
      <c r="G13038" s="139"/>
    </row>
    <row r="13039" spans="6:7">
      <c r="F13039" s="139"/>
      <c r="G13039" s="139"/>
    </row>
    <row r="13040" spans="6:7">
      <c r="F13040" s="139"/>
      <c r="G13040" s="139"/>
    </row>
    <row r="13041" spans="6:7">
      <c r="F13041" s="139"/>
      <c r="G13041" s="139"/>
    </row>
    <row r="13042" spans="6:7">
      <c r="F13042" s="139"/>
      <c r="G13042" s="139"/>
    </row>
    <row r="13043" spans="6:7">
      <c r="F13043" s="139"/>
      <c r="G13043" s="139"/>
    </row>
    <row r="13044" spans="6:7">
      <c r="F13044" s="139"/>
      <c r="G13044" s="139"/>
    </row>
    <row r="13045" spans="6:7">
      <c r="F13045" s="139"/>
      <c r="G13045" s="139"/>
    </row>
    <row r="13046" spans="6:7">
      <c r="F13046" s="139"/>
      <c r="G13046" s="139"/>
    </row>
    <row r="13047" spans="6:7">
      <c r="F13047" s="139"/>
      <c r="G13047" s="139"/>
    </row>
    <row r="13048" spans="6:7">
      <c r="F13048" s="139"/>
      <c r="G13048" s="139"/>
    </row>
    <row r="13049" spans="6:7">
      <c r="F13049" s="139"/>
      <c r="G13049" s="139"/>
    </row>
    <row r="13050" spans="6:7">
      <c r="F13050" s="139"/>
      <c r="G13050" s="139"/>
    </row>
    <row r="13051" spans="6:7">
      <c r="F13051" s="139"/>
      <c r="G13051" s="139"/>
    </row>
    <row r="13052" spans="6:7">
      <c r="F13052" s="139"/>
      <c r="G13052" s="139"/>
    </row>
    <row r="13053" spans="6:7">
      <c r="F13053" s="139"/>
      <c r="G13053" s="139"/>
    </row>
    <row r="13054" spans="6:7">
      <c r="F13054" s="139"/>
      <c r="G13054" s="139"/>
    </row>
    <row r="13055" spans="6:7">
      <c r="F13055" s="139"/>
      <c r="G13055" s="139"/>
    </row>
    <row r="13056" spans="6:7">
      <c r="F13056" s="139"/>
      <c r="G13056" s="139"/>
    </row>
    <row r="13057" spans="6:7">
      <c r="F13057" s="139"/>
      <c r="G13057" s="139"/>
    </row>
    <row r="13058" spans="6:7">
      <c r="F13058" s="139"/>
      <c r="G13058" s="139"/>
    </row>
    <row r="13059" spans="6:7">
      <c r="F13059" s="139"/>
      <c r="G13059" s="139"/>
    </row>
    <row r="13060" spans="6:7">
      <c r="F13060" s="139"/>
      <c r="G13060" s="139"/>
    </row>
    <row r="13061" spans="6:7">
      <c r="F13061" s="139"/>
      <c r="G13061" s="139"/>
    </row>
    <row r="13062" spans="6:7">
      <c r="F13062" s="139"/>
      <c r="G13062" s="139"/>
    </row>
    <row r="13063" spans="6:7">
      <c r="F13063" s="139"/>
      <c r="G13063" s="139"/>
    </row>
    <row r="13064" spans="6:7">
      <c r="F13064" s="139"/>
      <c r="G13064" s="139"/>
    </row>
    <row r="13065" spans="6:7">
      <c r="F13065" s="139"/>
      <c r="G13065" s="139"/>
    </row>
    <row r="13066" spans="6:7">
      <c r="F13066" s="139"/>
      <c r="G13066" s="139"/>
    </row>
    <row r="13067" spans="6:7">
      <c r="F13067" s="139"/>
      <c r="G13067" s="139"/>
    </row>
    <row r="13068" spans="6:7">
      <c r="F13068" s="139"/>
      <c r="G13068" s="139"/>
    </row>
    <row r="13069" spans="6:7">
      <c r="F13069" s="139"/>
      <c r="G13069" s="139"/>
    </row>
    <row r="13070" spans="6:7">
      <c r="F13070" s="139"/>
      <c r="G13070" s="139"/>
    </row>
    <row r="13071" spans="6:7">
      <c r="F13071" s="139"/>
      <c r="G13071" s="139"/>
    </row>
    <row r="13072" spans="6:7">
      <c r="F13072" s="139"/>
      <c r="G13072" s="139"/>
    </row>
    <row r="13073" spans="6:7">
      <c r="F13073" s="139"/>
      <c r="G13073" s="139"/>
    </row>
    <row r="13074" spans="6:7">
      <c r="F13074" s="139"/>
      <c r="G13074" s="139"/>
    </row>
    <row r="13075" spans="6:7">
      <c r="F13075" s="139"/>
      <c r="G13075" s="139"/>
    </row>
    <row r="13076" spans="6:7">
      <c r="F13076" s="139"/>
      <c r="G13076" s="139"/>
    </row>
    <row r="13077" spans="6:7">
      <c r="F13077" s="139"/>
      <c r="G13077" s="139"/>
    </row>
    <row r="13078" spans="6:7">
      <c r="F13078" s="139"/>
      <c r="G13078" s="139"/>
    </row>
    <row r="13079" spans="6:7">
      <c r="F13079" s="139"/>
      <c r="G13079" s="139"/>
    </row>
    <row r="13080" spans="6:7">
      <c r="F13080" s="139"/>
      <c r="G13080" s="139"/>
    </row>
    <row r="13081" spans="6:7">
      <c r="F13081" s="139"/>
      <c r="G13081" s="139"/>
    </row>
    <row r="13082" spans="6:7">
      <c r="F13082" s="139"/>
      <c r="G13082" s="139"/>
    </row>
    <row r="13083" spans="6:7">
      <c r="F13083" s="139"/>
      <c r="G13083" s="139"/>
    </row>
    <row r="13084" spans="6:7">
      <c r="F13084" s="139"/>
      <c r="G13084" s="139"/>
    </row>
    <row r="13085" spans="6:7">
      <c r="F13085" s="139"/>
      <c r="G13085" s="139"/>
    </row>
    <row r="13086" spans="6:7">
      <c r="F13086" s="139"/>
      <c r="G13086" s="139"/>
    </row>
    <row r="13087" spans="6:7">
      <c r="F13087" s="139"/>
      <c r="G13087" s="139"/>
    </row>
    <row r="13088" spans="6:7">
      <c r="F13088" s="139"/>
      <c r="G13088" s="139"/>
    </row>
    <row r="13089" spans="6:7">
      <c r="F13089" s="139"/>
      <c r="G13089" s="139"/>
    </row>
    <row r="13090" spans="6:7">
      <c r="F13090" s="139"/>
      <c r="G13090" s="139"/>
    </row>
    <row r="13091" spans="6:7">
      <c r="F13091" s="139"/>
      <c r="G13091" s="139"/>
    </row>
    <row r="13092" spans="6:7">
      <c r="F13092" s="139"/>
      <c r="G13092" s="139"/>
    </row>
    <row r="13093" spans="6:7">
      <c r="F13093" s="139"/>
      <c r="G13093" s="139"/>
    </row>
    <row r="13094" spans="6:7">
      <c r="F13094" s="139"/>
      <c r="G13094" s="139"/>
    </row>
    <row r="13095" spans="6:7">
      <c r="F13095" s="139"/>
      <c r="G13095" s="139"/>
    </row>
    <row r="13096" spans="6:7">
      <c r="F13096" s="139"/>
      <c r="G13096" s="139"/>
    </row>
    <row r="13097" spans="6:7">
      <c r="F13097" s="139"/>
      <c r="G13097" s="139"/>
    </row>
    <row r="13098" spans="6:7">
      <c r="F13098" s="139"/>
      <c r="G13098" s="139"/>
    </row>
    <row r="13099" spans="6:7">
      <c r="F13099" s="139"/>
      <c r="G13099" s="139"/>
    </row>
    <row r="13100" spans="6:7">
      <c r="F13100" s="139"/>
      <c r="G13100" s="139"/>
    </row>
    <row r="13101" spans="6:7">
      <c r="F13101" s="139"/>
      <c r="G13101" s="139"/>
    </row>
    <row r="13102" spans="6:7">
      <c r="F13102" s="139"/>
      <c r="G13102" s="139"/>
    </row>
    <row r="13103" spans="6:7">
      <c r="F13103" s="139"/>
      <c r="G13103" s="139"/>
    </row>
    <row r="13104" spans="6:7">
      <c r="F13104" s="139"/>
      <c r="G13104" s="139"/>
    </row>
    <row r="13105" spans="6:7">
      <c r="F13105" s="139"/>
      <c r="G13105" s="139"/>
    </row>
    <row r="13106" spans="6:7">
      <c r="F13106" s="139"/>
      <c r="G13106" s="139"/>
    </row>
    <row r="13107" spans="6:7">
      <c r="F13107" s="139"/>
      <c r="G13107" s="139"/>
    </row>
    <row r="13108" spans="6:7">
      <c r="F13108" s="139"/>
      <c r="G13108" s="139"/>
    </row>
    <row r="13109" spans="6:7">
      <c r="F13109" s="139"/>
      <c r="G13109" s="139"/>
    </row>
    <row r="13110" spans="6:7">
      <c r="F13110" s="139"/>
      <c r="G13110" s="139"/>
    </row>
    <row r="13111" spans="6:7">
      <c r="F13111" s="139"/>
      <c r="G13111" s="139"/>
    </row>
    <row r="13112" spans="6:7">
      <c r="F13112" s="139"/>
      <c r="G13112" s="139"/>
    </row>
    <row r="13113" spans="6:7">
      <c r="F13113" s="139"/>
      <c r="G13113" s="139"/>
    </row>
    <row r="13114" spans="6:7">
      <c r="F13114" s="139"/>
      <c r="G13114" s="139"/>
    </row>
    <row r="13115" spans="6:7">
      <c r="F13115" s="139"/>
      <c r="G13115" s="139"/>
    </row>
    <row r="13116" spans="6:7">
      <c r="F13116" s="139"/>
      <c r="G13116" s="139"/>
    </row>
    <row r="13117" spans="6:7">
      <c r="F13117" s="139"/>
      <c r="G13117" s="139"/>
    </row>
    <row r="13118" spans="6:7">
      <c r="F13118" s="139"/>
      <c r="G13118" s="139"/>
    </row>
    <row r="13119" spans="6:7">
      <c r="F13119" s="139"/>
      <c r="G13119" s="139"/>
    </row>
    <row r="13120" spans="6:7">
      <c r="F13120" s="139"/>
      <c r="G13120" s="139"/>
    </row>
    <row r="13121" spans="6:7">
      <c r="F13121" s="139"/>
      <c r="G13121" s="139"/>
    </row>
    <row r="13122" spans="6:7">
      <c r="F13122" s="139"/>
      <c r="G13122" s="139"/>
    </row>
    <row r="13123" spans="6:7">
      <c r="F13123" s="139"/>
      <c r="G13123" s="139"/>
    </row>
    <row r="13124" spans="6:7">
      <c r="F13124" s="139"/>
      <c r="G13124" s="139"/>
    </row>
    <row r="13125" spans="6:7">
      <c r="F13125" s="139"/>
      <c r="G13125" s="139"/>
    </row>
    <row r="13126" spans="6:7">
      <c r="F13126" s="139"/>
      <c r="G13126" s="139"/>
    </row>
    <row r="13127" spans="6:7">
      <c r="F13127" s="139"/>
      <c r="G13127" s="139"/>
    </row>
    <row r="13128" spans="6:7">
      <c r="F13128" s="139"/>
      <c r="G13128" s="139"/>
    </row>
    <row r="13129" spans="6:7">
      <c r="F13129" s="139"/>
      <c r="G13129" s="139"/>
    </row>
    <row r="13130" spans="6:7">
      <c r="F13130" s="139"/>
      <c r="G13130" s="139"/>
    </row>
    <row r="13131" spans="6:7">
      <c r="F13131" s="139"/>
      <c r="G13131" s="139"/>
    </row>
    <row r="13132" spans="6:7">
      <c r="F13132" s="139"/>
      <c r="G13132" s="139"/>
    </row>
    <row r="13133" spans="6:7">
      <c r="F13133" s="139"/>
      <c r="G13133" s="139"/>
    </row>
    <row r="13134" spans="6:7">
      <c r="F13134" s="139"/>
      <c r="G13134" s="139"/>
    </row>
    <row r="13135" spans="6:7">
      <c r="F13135" s="139"/>
      <c r="G13135" s="139"/>
    </row>
    <row r="13136" spans="6:7">
      <c r="F13136" s="139"/>
      <c r="G13136" s="139"/>
    </row>
    <row r="13137" spans="6:7">
      <c r="F13137" s="139"/>
      <c r="G13137" s="139"/>
    </row>
    <row r="13138" spans="6:7">
      <c r="F13138" s="139"/>
      <c r="G13138" s="139"/>
    </row>
    <row r="13139" spans="6:7">
      <c r="F13139" s="139"/>
      <c r="G13139" s="139"/>
    </row>
    <row r="13140" spans="6:7">
      <c r="F13140" s="139"/>
      <c r="G13140" s="139"/>
    </row>
    <row r="13141" spans="6:7">
      <c r="F13141" s="139"/>
      <c r="G13141" s="139"/>
    </row>
    <row r="13142" spans="6:7">
      <c r="F13142" s="139"/>
      <c r="G13142" s="139"/>
    </row>
    <row r="13143" spans="6:7">
      <c r="F13143" s="139"/>
      <c r="G13143" s="139"/>
    </row>
    <row r="13144" spans="6:7">
      <c r="F13144" s="139"/>
      <c r="G13144" s="139"/>
    </row>
    <row r="13145" spans="6:7">
      <c r="F13145" s="139"/>
      <c r="G13145" s="139"/>
    </row>
    <row r="13146" spans="6:7">
      <c r="F13146" s="139"/>
      <c r="G13146" s="139"/>
    </row>
    <row r="13147" spans="6:7">
      <c r="F13147" s="139"/>
      <c r="G13147" s="139"/>
    </row>
    <row r="13148" spans="6:7">
      <c r="F13148" s="139"/>
      <c r="G13148" s="139"/>
    </row>
    <row r="13149" spans="6:7">
      <c r="F13149" s="139"/>
      <c r="G13149" s="139"/>
    </row>
    <row r="13150" spans="6:7">
      <c r="F13150" s="139"/>
      <c r="G13150" s="139"/>
    </row>
    <row r="13151" spans="6:7">
      <c r="F13151" s="139"/>
      <c r="G13151" s="139"/>
    </row>
    <row r="13152" spans="6:7">
      <c r="F13152" s="139"/>
      <c r="G13152" s="139"/>
    </row>
    <row r="13153" spans="6:7">
      <c r="F13153" s="139"/>
      <c r="G13153" s="139"/>
    </row>
    <row r="13154" spans="6:7">
      <c r="F13154" s="139"/>
      <c r="G13154" s="139"/>
    </row>
    <row r="13155" spans="6:7">
      <c r="F13155" s="139"/>
      <c r="G13155" s="139"/>
    </row>
    <row r="13156" spans="6:7">
      <c r="F13156" s="139"/>
      <c r="G13156" s="139"/>
    </row>
    <row r="13157" spans="6:7">
      <c r="F13157" s="139"/>
      <c r="G13157" s="139"/>
    </row>
    <row r="13158" spans="6:7">
      <c r="F13158" s="139"/>
      <c r="G13158" s="139"/>
    </row>
    <row r="13159" spans="6:7">
      <c r="F13159" s="139"/>
      <c r="G13159" s="139"/>
    </row>
    <row r="13160" spans="6:7">
      <c r="F13160" s="139"/>
      <c r="G13160" s="139"/>
    </row>
    <row r="13161" spans="6:7">
      <c r="F13161" s="139"/>
      <c r="G13161" s="139"/>
    </row>
    <row r="13162" spans="6:7">
      <c r="F13162" s="139"/>
      <c r="G13162" s="139"/>
    </row>
    <row r="13163" spans="6:7">
      <c r="F13163" s="139"/>
      <c r="G13163" s="139"/>
    </row>
    <row r="13164" spans="6:7">
      <c r="F13164" s="139"/>
      <c r="G13164" s="139"/>
    </row>
    <row r="13165" spans="6:7">
      <c r="F13165" s="139"/>
      <c r="G13165" s="139"/>
    </row>
    <row r="13166" spans="6:7">
      <c r="F13166" s="139"/>
      <c r="G13166" s="139"/>
    </row>
    <row r="13167" spans="6:7">
      <c r="F13167" s="139"/>
      <c r="G13167" s="139"/>
    </row>
    <row r="13168" spans="6:7">
      <c r="F13168" s="139"/>
      <c r="G13168" s="139"/>
    </row>
    <row r="13169" spans="6:7">
      <c r="F13169" s="139"/>
      <c r="G13169" s="139"/>
    </row>
    <row r="13170" spans="6:7">
      <c r="F13170" s="139"/>
      <c r="G13170" s="139"/>
    </row>
    <row r="13171" spans="6:7">
      <c r="F13171" s="139"/>
      <c r="G13171" s="139"/>
    </row>
    <row r="13172" spans="6:7">
      <c r="F13172" s="139"/>
      <c r="G13172" s="139"/>
    </row>
    <row r="13173" spans="6:7">
      <c r="F13173" s="139"/>
      <c r="G13173" s="139"/>
    </row>
    <row r="13174" spans="6:7">
      <c r="F13174" s="139"/>
      <c r="G13174" s="139"/>
    </row>
    <row r="13175" spans="6:7">
      <c r="F13175" s="139"/>
      <c r="G13175" s="139"/>
    </row>
    <row r="13176" spans="6:7">
      <c r="F13176" s="139"/>
      <c r="G13176" s="139"/>
    </row>
    <row r="13177" spans="6:7">
      <c r="F13177" s="139"/>
      <c r="G13177" s="139"/>
    </row>
    <row r="13178" spans="6:7">
      <c r="F13178" s="139"/>
      <c r="G13178" s="139"/>
    </row>
    <row r="13179" spans="6:7">
      <c r="F13179" s="139"/>
      <c r="G13179" s="139"/>
    </row>
    <row r="13180" spans="6:7">
      <c r="F13180" s="139"/>
      <c r="G13180" s="139"/>
    </row>
    <row r="13181" spans="6:7">
      <c r="F13181" s="139"/>
      <c r="G13181" s="139"/>
    </row>
    <row r="13182" spans="6:7">
      <c r="F13182" s="139"/>
      <c r="G13182" s="139"/>
    </row>
    <row r="13183" spans="6:7">
      <c r="F13183" s="139"/>
      <c r="G13183" s="139"/>
    </row>
    <row r="13184" spans="6:7">
      <c r="F13184" s="139"/>
      <c r="G13184" s="139"/>
    </row>
    <row r="13185" spans="6:7">
      <c r="F13185" s="139"/>
      <c r="G13185" s="139"/>
    </row>
    <row r="13186" spans="6:7">
      <c r="F13186" s="139"/>
      <c r="G13186" s="139"/>
    </row>
    <row r="13187" spans="6:7">
      <c r="F13187" s="139"/>
      <c r="G13187" s="139"/>
    </row>
    <row r="13188" spans="6:7">
      <c r="F13188" s="139"/>
      <c r="G13188" s="139"/>
    </row>
    <row r="13189" spans="6:7">
      <c r="F13189" s="139"/>
      <c r="G13189" s="139"/>
    </row>
    <row r="13190" spans="6:7">
      <c r="F13190" s="139"/>
      <c r="G13190" s="139"/>
    </row>
    <row r="13191" spans="6:7">
      <c r="F13191" s="139"/>
      <c r="G13191" s="139"/>
    </row>
    <row r="13192" spans="6:7">
      <c r="F13192" s="139"/>
      <c r="G13192" s="139"/>
    </row>
    <row r="13193" spans="6:7">
      <c r="F13193" s="139"/>
      <c r="G13193" s="139"/>
    </row>
    <row r="13194" spans="6:7">
      <c r="F13194" s="139"/>
      <c r="G13194" s="139"/>
    </row>
    <row r="13195" spans="6:7">
      <c r="F13195" s="139"/>
      <c r="G13195" s="139"/>
    </row>
    <row r="13196" spans="6:7">
      <c r="F13196" s="139"/>
      <c r="G13196" s="139"/>
    </row>
    <row r="13197" spans="6:7">
      <c r="F13197" s="139"/>
      <c r="G13197" s="139"/>
    </row>
    <row r="13198" spans="6:7">
      <c r="F13198" s="139"/>
      <c r="G13198" s="139"/>
    </row>
    <row r="13199" spans="6:7">
      <c r="F13199" s="139"/>
      <c r="G13199" s="139"/>
    </row>
    <row r="13200" spans="6:7">
      <c r="F13200" s="139"/>
      <c r="G13200" s="139"/>
    </row>
    <row r="13201" spans="6:7">
      <c r="F13201" s="139"/>
      <c r="G13201" s="139"/>
    </row>
    <row r="13202" spans="6:7">
      <c r="F13202" s="139"/>
      <c r="G13202" s="139"/>
    </row>
    <row r="13203" spans="6:7">
      <c r="F13203" s="139"/>
      <c r="G13203" s="139"/>
    </row>
    <row r="13204" spans="6:7">
      <c r="F13204" s="139"/>
      <c r="G13204" s="139"/>
    </row>
    <row r="13205" spans="6:7">
      <c r="F13205" s="139"/>
      <c r="G13205" s="139"/>
    </row>
    <row r="13206" spans="6:7">
      <c r="F13206" s="139"/>
      <c r="G13206" s="139"/>
    </row>
    <row r="13207" spans="6:7">
      <c r="F13207" s="139"/>
      <c r="G13207" s="139"/>
    </row>
    <row r="13208" spans="6:7">
      <c r="F13208" s="139"/>
      <c r="G13208" s="139"/>
    </row>
    <row r="13209" spans="6:7">
      <c r="F13209" s="139"/>
      <c r="G13209" s="139"/>
    </row>
    <row r="13210" spans="6:7">
      <c r="F13210" s="139"/>
      <c r="G13210" s="139"/>
    </row>
    <row r="13211" spans="6:7">
      <c r="F13211" s="139"/>
      <c r="G13211" s="139"/>
    </row>
    <row r="13212" spans="6:7">
      <c r="F13212" s="139"/>
      <c r="G13212" s="139"/>
    </row>
    <row r="13213" spans="6:7">
      <c r="F13213" s="139"/>
      <c r="G13213" s="139"/>
    </row>
    <row r="13214" spans="6:7">
      <c r="F13214" s="139"/>
      <c r="G13214" s="139"/>
    </row>
    <row r="13215" spans="6:7">
      <c r="F13215" s="139"/>
      <c r="G13215" s="139"/>
    </row>
    <row r="13216" spans="6:7">
      <c r="F13216" s="139"/>
      <c r="G13216" s="139"/>
    </row>
    <row r="13217" spans="6:7">
      <c r="F13217" s="139"/>
      <c r="G13217" s="139"/>
    </row>
    <row r="13218" spans="6:7">
      <c r="F13218" s="139"/>
      <c r="G13218" s="139"/>
    </row>
    <row r="13219" spans="6:7">
      <c r="F13219" s="139"/>
      <c r="G13219" s="139"/>
    </row>
    <row r="13220" spans="6:7">
      <c r="F13220" s="139"/>
      <c r="G13220" s="139"/>
    </row>
    <row r="13221" spans="6:7">
      <c r="F13221" s="139"/>
      <c r="G13221" s="139"/>
    </row>
    <row r="13222" spans="6:7">
      <c r="F13222" s="139"/>
      <c r="G13222" s="139"/>
    </row>
    <row r="13223" spans="6:7">
      <c r="F13223" s="139"/>
      <c r="G13223" s="139"/>
    </row>
    <row r="13224" spans="6:7">
      <c r="F13224" s="139"/>
      <c r="G13224" s="139"/>
    </row>
    <row r="13225" spans="6:7">
      <c r="F13225" s="139"/>
      <c r="G13225" s="139"/>
    </row>
    <row r="13226" spans="6:7">
      <c r="F13226" s="139"/>
      <c r="G13226" s="139"/>
    </row>
    <row r="13227" spans="6:7">
      <c r="F13227" s="139"/>
      <c r="G13227" s="139"/>
    </row>
    <row r="13228" spans="6:7">
      <c r="F13228" s="139"/>
      <c r="G13228" s="139"/>
    </row>
    <row r="13229" spans="6:7">
      <c r="F13229" s="139"/>
      <c r="G13229" s="139"/>
    </row>
    <row r="13230" spans="6:7">
      <c r="F13230" s="139"/>
      <c r="G13230" s="139"/>
    </row>
    <row r="13231" spans="6:7">
      <c r="F13231" s="139"/>
      <c r="G13231" s="139"/>
    </row>
    <row r="13232" spans="6:7">
      <c r="F13232" s="139"/>
      <c r="G13232" s="139"/>
    </row>
    <row r="13233" spans="6:7">
      <c r="F13233" s="139"/>
      <c r="G13233" s="139"/>
    </row>
    <row r="13234" spans="6:7">
      <c r="F13234" s="139"/>
      <c r="G13234" s="139"/>
    </row>
    <row r="13235" spans="6:7">
      <c r="F13235" s="139"/>
      <c r="G13235" s="139"/>
    </row>
    <row r="13236" spans="6:7">
      <c r="F13236" s="139"/>
      <c r="G13236" s="139"/>
    </row>
    <row r="13237" spans="6:7">
      <c r="F13237" s="139"/>
      <c r="G13237" s="139"/>
    </row>
    <row r="13238" spans="6:7">
      <c r="F13238" s="139"/>
      <c r="G13238" s="139"/>
    </row>
    <row r="13239" spans="6:7">
      <c r="F13239" s="139"/>
      <c r="G13239" s="139"/>
    </row>
    <row r="13240" spans="6:7">
      <c r="F13240" s="139"/>
      <c r="G13240" s="139"/>
    </row>
    <row r="13241" spans="6:7">
      <c r="F13241" s="139"/>
      <c r="G13241" s="139"/>
    </row>
    <row r="13242" spans="6:7">
      <c r="F13242" s="139"/>
      <c r="G13242" s="139"/>
    </row>
    <row r="13243" spans="6:7">
      <c r="F13243" s="139"/>
      <c r="G13243" s="139"/>
    </row>
    <row r="13244" spans="6:7">
      <c r="F13244" s="139"/>
      <c r="G13244" s="139"/>
    </row>
    <row r="13245" spans="6:7">
      <c r="F13245" s="139"/>
      <c r="G13245" s="139"/>
    </row>
    <row r="13246" spans="6:7">
      <c r="F13246" s="139"/>
      <c r="G13246" s="139"/>
    </row>
    <row r="13247" spans="6:7">
      <c r="F13247" s="139"/>
      <c r="G13247" s="139"/>
    </row>
    <row r="13248" spans="6:7">
      <c r="F13248" s="139"/>
      <c r="G13248" s="139"/>
    </row>
    <row r="13249" spans="6:7">
      <c r="F13249" s="139"/>
      <c r="G13249" s="139"/>
    </row>
    <row r="13250" spans="6:7">
      <c r="F13250" s="139"/>
      <c r="G13250" s="139"/>
    </row>
    <row r="13251" spans="6:7">
      <c r="F13251" s="139"/>
      <c r="G13251" s="139"/>
    </row>
    <row r="13252" spans="6:7">
      <c r="F13252" s="139"/>
      <c r="G13252" s="139"/>
    </row>
    <row r="13253" spans="6:7">
      <c r="F13253" s="139"/>
      <c r="G13253" s="139"/>
    </row>
    <row r="13254" spans="6:7">
      <c r="F13254" s="139"/>
      <c r="G13254" s="139"/>
    </row>
    <row r="13255" spans="6:7">
      <c r="F13255" s="139"/>
      <c r="G13255" s="139"/>
    </row>
    <row r="13256" spans="6:7">
      <c r="F13256" s="139"/>
      <c r="G13256" s="139"/>
    </row>
    <row r="13257" spans="6:7">
      <c r="F13257" s="139"/>
      <c r="G13257" s="139"/>
    </row>
    <row r="13258" spans="6:7">
      <c r="F13258" s="139"/>
      <c r="G13258" s="139"/>
    </row>
    <row r="13259" spans="6:7">
      <c r="F13259" s="139"/>
      <c r="G13259" s="139"/>
    </row>
    <row r="13260" spans="6:7">
      <c r="F13260" s="139"/>
      <c r="G13260" s="139"/>
    </row>
    <row r="13261" spans="6:7">
      <c r="F13261" s="139"/>
      <c r="G13261" s="139"/>
    </row>
    <row r="13262" spans="6:7">
      <c r="F13262" s="139"/>
      <c r="G13262" s="139"/>
    </row>
    <row r="13263" spans="6:7">
      <c r="F13263" s="139"/>
      <c r="G13263" s="139"/>
    </row>
    <row r="13264" spans="6:7">
      <c r="F13264" s="139"/>
      <c r="G13264" s="139"/>
    </row>
    <row r="13265" spans="6:7">
      <c r="F13265" s="139"/>
      <c r="G13265" s="139"/>
    </row>
    <row r="13266" spans="6:7">
      <c r="F13266" s="139"/>
      <c r="G13266" s="139"/>
    </row>
    <row r="13267" spans="6:7">
      <c r="F13267" s="139"/>
      <c r="G13267" s="139"/>
    </row>
    <row r="13268" spans="6:7">
      <c r="F13268" s="139"/>
      <c r="G13268" s="139"/>
    </row>
    <row r="13269" spans="6:7">
      <c r="F13269" s="139"/>
      <c r="G13269" s="139"/>
    </row>
    <row r="13270" spans="6:7">
      <c r="F13270" s="139"/>
      <c r="G13270" s="139"/>
    </row>
    <row r="13271" spans="6:7">
      <c r="F13271" s="139"/>
      <c r="G13271" s="139"/>
    </row>
    <row r="13272" spans="6:7">
      <c r="F13272" s="139"/>
      <c r="G13272" s="139"/>
    </row>
    <row r="13273" spans="6:7">
      <c r="F13273" s="139"/>
      <c r="G13273" s="139"/>
    </row>
    <row r="13274" spans="6:7">
      <c r="F13274" s="139"/>
      <c r="G13274" s="139"/>
    </row>
    <row r="13275" spans="6:7">
      <c r="F13275" s="139"/>
      <c r="G13275" s="139"/>
    </row>
    <row r="13276" spans="6:7">
      <c r="F13276" s="139"/>
      <c r="G13276" s="139"/>
    </row>
    <row r="13277" spans="6:7">
      <c r="F13277" s="139"/>
      <c r="G13277" s="139"/>
    </row>
    <row r="13278" spans="6:7">
      <c r="F13278" s="139"/>
      <c r="G13278" s="139"/>
    </row>
    <row r="13279" spans="6:7">
      <c r="F13279" s="139"/>
      <c r="G13279" s="139"/>
    </row>
    <row r="13280" spans="6:7">
      <c r="F13280" s="139"/>
      <c r="G13280" s="139"/>
    </row>
    <row r="13281" spans="6:7">
      <c r="F13281" s="139"/>
      <c r="G13281" s="139"/>
    </row>
    <row r="13282" spans="6:7">
      <c r="F13282" s="139"/>
      <c r="G13282" s="139"/>
    </row>
    <row r="13283" spans="6:7">
      <c r="F13283" s="139"/>
      <c r="G13283" s="139"/>
    </row>
    <row r="13284" spans="6:7">
      <c r="F13284" s="139"/>
      <c r="G13284" s="139"/>
    </row>
    <row r="13285" spans="6:7">
      <c r="F13285" s="139"/>
      <c r="G13285" s="139"/>
    </row>
    <row r="13286" spans="6:7">
      <c r="F13286" s="139"/>
      <c r="G13286" s="139"/>
    </row>
    <row r="13287" spans="6:7">
      <c r="F13287" s="139"/>
      <c r="G13287" s="139"/>
    </row>
    <row r="13288" spans="6:7">
      <c r="F13288" s="139"/>
      <c r="G13288" s="139"/>
    </row>
    <row r="13289" spans="6:7">
      <c r="F13289" s="139"/>
      <c r="G13289" s="139"/>
    </row>
    <row r="13290" spans="6:7">
      <c r="F13290" s="139"/>
      <c r="G13290" s="139"/>
    </row>
    <row r="13291" spans="6:7">
      <c r="F13291" s="139"/>
      <c r="G13291" s="139"/>
    </row>
    <row r="13292" spans="6:7">
      <c r="F13292" s="139"/>
      <c r="G13292" s="139"/>
    </row>
    <row r="13293" spans="6:7">
      <c r="F13293" s="139"/>
      <c r="G13293" s="139"/>
    </row>
    <row r="13294" spans="6:7">
      <c r="F13294" s="139"/>
      <c r="G13294" s="139"/>
    </row>
    <row r="13295" spans="6:7">
      <c r="F13295" s="139"/>
      <c r="G13295" s="139"/>
    </row>
    <row r="13296" spans="6:7">
      <c r="F13296" s="139"/>
      <c r="G13296" s="139"/>
    </row>
    <row r="13297" spans="6:7">
      <c r="F13297" s="139"/>
      <c r="G13297" s="139"/>
    </row>
    <row r="13298" spans="6:7">
      <c r="F13298" s="139"/>
      <c r="G13298" s="139"/>
    </row>
    <row r="13299" spans="6:7">
      <c r="F13299" s="139"/>
      <c r="G13299" s="139"/>
    </row>
    <row r="13300" spans="6:7">
      <c r="F13300" s="139"/>
      <c r="G13300" s="139"/>
    </row>
    <row r="13301" spans="6:7">
      <c r="F13301" s="139"/>
      <c r="G13301" s="139"/>
    </row>
    <row r="13302" spans="6:7">
      <c r="F13302" s="139"/>
      <c r="G13302" s="139"/>
    </row>
    <row r="13303" spans="6:7">
      <c r="F13303" s="139"/>
      <c r="G13303" s="139"/>
    </row>
    <row r="13304" spans="6:7">
      <c r="F13304" s="139"/>
      <c r="G13304" s="139"/>
    </row>
    <row r="13305" spans="6:7">
      <c r="F13305" s="139"/>
      <c r="G13305" s="139"/>
    </row>
    <row r="13306" spans="6:7">
      <c r="F13306" s="139"/>
      <c r="G13306" s="139"/>
    </row>
    <row r="13307" spans="6:7">
      <c r="F13307" s="139"/>
      <c r="G13307" s="139"/>
    </row>
    <row r="13308" spans="6:7">
      <c r="F13308" s="139"/>
      <c r="G13308" s="139"/>
    </row>
    <row r="13309" spans="6:7">
      <c r="F13309" s="139"/>
      <c r="G13309" s="139"/>
    </row>
    <row r="13310" spans="6:7">
      <c r="F13310" s="139"/>
      <c r="G13310" s="139"/>
    </row>
    <row r="13311" spans="6:7">
      <c r="F13311" s="139"/>
      <c r="G13311" s="139"/>
    </row>
    <row r="13312" spans="6:7">
      <c r="F13312" s="139"/>
      <c r="G13312" s="139"/>
    </row>
    <row r="13313" spans="6:7">
      <c r="F13313" s="139"/>
      <c r="G13313" s="139"/>
    </row>
    <row r="13314" spans="6:7">
      <c r="F13314" s="139"/>
      <c r="G13314" s="139"/>
    </row>
    <row r="13315" spans="6:7">
      <c r="F13315" s="139"/>
      <c r="G13315" s="139"/>
    </row>
    <row r="13316" spans="6:7">
      <c r="F13316" s="139"/>
      <c r="G13316" s="139"/>
    </row>
    <row r="13317" spans="6:7">
      <c r="F13317" s="139"/>
      <c r="G13317" s="139"/>
    </row>
    <row r="13318" spans="6:7">
      <c r="F13318" s="139"/>
      <c r="G13318" s="139"/>
    </row>
    <row r="13319" spans="6:7">
      <c r="F13319" s="139"/>
      <c r="G13319" s="139"/>
    </row>
    <row r="13320" spans="6:7">
      <c r="F13320" s="139"/>
      <c r="G13320" s="139"/>
    </row>
    <row r="13321" spans="6:7">
      <c r="F13321" s="139"/>
      <c r="G13321" s="139"/>
    </row>
    <row r="13322" spans="6:7">
      <c r="F13322" s="139"/>
      <c r="G13322" s="139"/>
    </row>
    <row r="13323" spans="6:7">
      <c r="F13323" s="139"/>
      <c r="G13323" s="139"/>
    </row>
    <row r="13324" spans="6:7">
      <c r="F13324" s="139"/>
      <c r="G13324" s="139"/>
    </row>
    <row r="13325" spans="6:7">
      <c r="F13325" s="139"/>
      <c r="G13325" s="139"/>
    </row>
    <row r="13326" spans="6:7">
      <c r="F13326" s="139"/>
      <c r="G13326" s="139"/>
    </row>
    <row r="13327" spans="6:7">
      <c r="F13327" s="139"/>
      <c r="G13327" s="139"/>
    </row>
    <row r="13328" spans="6:7">
      <c r="F13328" s="139"/>
      <c r="G13328" s="139"/>
    </row>
    <row r="13329" spans="6:7">
      <c r="F13329" s="139"/>
      <c r="G13329" s="139"/>
    </row>
    <row r="13330" spans="6:7">
      <c r="F13330" s="139"/>
      <c r="G13330" s="139"/>
    </row>
    <row r="13331" spans="6:7">
      <c r="F13331" s="139"/>
      <c r="G13331" s="139"/>
    </row>
  </sheetData>
  <mergeCells count="5">
    <mergeCell ref="B3:I3"/>
    <mergeCell ref="B4:I4"/>
    <mergeCell ref="B5:I5"/>
    <mergeCell ref="B6:E7"/>
    <mergeCell ref="F6:I6"/>
  </mergeCells>
  <printOptions horizontalCentered="1" verticalCentered="1"/>
  <pageMargins left="0.19685039370078741" right="0.19685039370078741" top="0.19685039370078741" bottom="0.19685039370078741" header="0" footer="0"/>
  <pageSetup paperSize="9" scale="75" orientation="landscape" r:id="rId1"/>
  <headerFooter alignWithMargins="0"/>
  <drawing r:id="rId2"/>
</worksheet>
</file>

<file path=xl/worksheets/sheet24.xml><?xml version="1.0" encoding="utf-8"?>
<worksheet xmlns="http://schemas.openxmlformats.org/spreadsheetml/2006/main" xmlns:r="http://schemas.openxmlformats.org/officeDocument/2006/relationships">
  <dimension ref="A1:FT2772"/>
  <sheetViews>
    <sheetView zoomScale="70" zoomScaleNormal="70" workbookViewId="0">
      <pane xSplit="1" ySplit="9" topLeftCell="B10" activePane="bottomRight" state="frozen"/>
      <selection activeCell="DN193" sqref="DN193"/>
      <selection pane="topRight" activeCell="DN193" sqref="DN193"/>
      <selection pane="bottomLeft" activeCell="DN193" sqref="DN193"/>
      <selection pane="bottomRight" activeCell="FO5" sqref="FO5"/>
    </sheetView>
  </sheetViews>
  <sheetFormatPr baseColWidth="10" defaultRowHeight="15.75"/>
  <cols>
    <col min="1" max="1" width="46.7109375" style="48" customWidth="1"/>
    <col min="2" max="49" width="11.42578125" style="48" hidden="1" customWidth="1"/>
    <col min="50" max="52" width="11.7109375" style="48" hidden="1" customWidth="1"/>
    <col min="53" max="53" width="12.42578125" style="48" hidden="1" customWidth="1"/>
    <col min="54" max="63" width="11.7109375" style="48" hidden="1" customWidth="1"/>
    <col min="64" max="64" width="12.42578125" style="48" hidden="1" customWidth="1"/>
    <col min="65" max="66" width="11.7109375" style="48" hidden="1" customWidth="1"/>
    <col min="67" max="67" width="12.42578125" style="48" hidden="1" customWidth="1"/>
    <col min="68" max="76" width="11.7109375" style="48" hidden="1" customWidth="1"/>
    <col min="77" max="78" width="12.42578125" style="48" hidden="1" customWidth="1"/>
    <col min="79" max="80" width="11.7109375" style="48" hidden="1" customWidth="1"/>
    <col min="81" max="82" width="12.42578125" style="48" hidden="1" customWidth="1"/>
    <col min="83" max="84" width="11.7109375" style="48" hidden="1" customWidth="1"/>
    <col min="85" max="85" width="12.42578125" style="48" hidden="1" customWidth="1"/>
    <col min="86" max="87" width="11.7109375" style="48" hidden="1" customWidth="1"/>
    <col min="88" max="88" width="12.42578125" style="48" hidden="1" customWidth="1"/>
    <col min="89" max="91" width="11.7109375" style="48" hidden="1" customWidth="1"/>
    <col min="92" max="95" width="12.42578125" style="48" hidden="1" customWidth="1"/>
    <col min="96" max="98" width="11.7109375" style="48" hidden="1" customWidth="1"/>
    <col min="99" max="99" width="12.42578125" style="48" hidden="1" customWidth="1"/>
    <col min="100" max="100" width="11.7109375" style="48" hidden="1" customWidth="1"/>
    <col min="101" max="101" width="12.42578125" style="48" hidden="1" customWidth="1"/>
    <col min="102" max="102" width="11.7109375" style="48" hidden="1" customWidth="1"/>
    <col min="103" max="103" width="12.42578125" style="48" hidden="1" customWidth="1"/>
    <col min="104" max="104" width="11.7109375" style="48" hidden="1" customWidth="1"/>
    <col min="105" max="105" width="12.42578125" style="48" hidden="1" customWidth="1"/>
    <col min="106" max="106" width="11.7109375" style="48" hidden="1" customWidth="1"/>
    <col min="107" max="108" width="12.42578125" style="48" hidden="1" customWidth="1"/>
    <col min="109" max="117" width="11.7109375" style="48" hidden="1" customWidth="1"/>
    <col min="118" max="118" width="13.7109375" style="48" hidden="1" customWidth="1"/>
    <col min="119" max="126" width="11.7109375" style="48" hidden="1" customWidth="1"/>
    <col min="127" max="128" width="12.42578125" style="48" hidden="1" customWidth="1"/>
    <col min="129" max="129" width="11.7109375" style="48" hidden="1" customWidth="1"/>
    <col min="130" max="130" width="10.5703125" style="48" hidden="1" customWidth="1"/>
    <col min="131" max="133" width="11.7109375" style="48" hidden="1" customWidth="1"/>
    <col min="134" max="134" width="12.42578125" style="48" hidden="1" customWidth="1"/>
    <col min="135" max="142" width="11.7109375" style="48" hidden="1" customWidth="1"/>
    <col min="143" max="155" width="15.42578125" style="48" hidden="1" customWidth="1"/>
    <col min="156" max="158" width="11.7109375" style="48" hidden="1" customWidth="1"/>
    <col min="159" max="163" width="14.28515625" style="48" hidden="1" customWidth="1"/>
    <col min="164" max="164" width="15.140625" style="48" hidden="1" customWidth="1"/>
    <col min="165" max="166" width="14.42578125" style="48" hidden="1" customWidth="1"/>
    <col min="167" max="168" width="16" style="48" hidden="1" customWidth="1"/>
    <col min="169" max="169" width="16" style="48" bestFit="1" customWidth="1"/>
    <col min="170" max="170" width="15.85546875" style="48" customWidth="1"/>
    <col min="171" max="171" width="16" style="48" customWidth="1"/>
    <col min="172" max="172" width="14.28515625" style="48" customWidth="1"/>
    <col min="173" max="173" width="14" style="48" customWidth="1"/>
    <col min="174" max="175" width="14.42578125" style="48" customWidth="1"/>
    <col min="176" max="256" width="11.42578125" style="48"/>
    <col min="257" max="257" width="46.7109375" style="48" customWidth="1"/>
    <col min="258" max="424" width="0" style="48" hidden="1" customWidth="1"/>
    <col min="425" max="425" width="16" style="48" bestFit="1" customWidth="1"/>
    <col min="426" max="431" width="0" style="48" hidden="1" customWidth="1"/>
    <col min="432" max="512" width="11.42578125" style="48"/>
    <col min="513" max="513" width="46.7109375" style="48" customWidth="1"/>
    <col min="514" max="680" width="0" style="48" hidden="1" customWidth="1"/>
    <col min="681" max="681" width="16" style="48" bestFit="1" customWidth="1"/>
    <col min="682" max="687" width="0" style="48" hidden="1" customWidth="1"/>
    <col min="688" max="768" width="11.42578125" style="48"/>
    <col min="769" max="769" width="46.7109375" style="48" customWidth="1"/>
    <col min="770" max="936" width="0" style="48" hidden="1" customWidth="1"/>
    <col min="937" max="937" width="16" style="48" bestFit="1" customWidth="1"/>
    <col min="938" max="943" width="0" style="48" hidden="1" customWidth="1"/>
    <col min="944" max="1024" width="11.42578125" style="48"/>
    <col min="1025" max="1025" width="46.7109375" style="48" customWidth="1"/>
    <col min="1026" max="1192" width="0" style="48" hidden="1" customWidth="1"/>
    <col min="1193" max="1193" width="16" style="48" bestFit="1" customWidth="1"/>
    <col min="1194" max="1199" width="0" style="48" hidden="1" customWidth="1"/>
    <col min="1200" max="1280" width="11.42578125" style="48"/>
    <col min="1281" max="1281" width="46.7109375" style="48" customWidth="1"/>
    <col min="1282" max="1448" width="0" style="48" hidden="1" customWidth="1"/>
    <col min="1449" max="1449" width="16" style="48" bestFit="1" customWidth="1"/>
    <col min="1450" max="1455" width="0" style="48" hidden="1" customWidth="1"/>
    <col min="1456" max="1536" width="11.42578125" style="48"/>
    <col min="1537" max="1537" width="46.7109375" style="48" customWidth="1"/>
    <col min="1538" max="1704" width="0" style="48" hidden="1" customWidth="1"/>
    <col min="1705" max="1705" width="16" style="48" bestFit="1" customWidth="1"/>
    <col min="1706" max="1711" width="0" style="48" hidden="1" customWidth="1"/>
    <col min="1712" max="1792" width="11.42578125" style="48"/>
    <col min="1793" max="1793" width="46.7109375" style="48" customWidth="1"/>
    <col min="1794" max="1960" width="0" style="48" hidden="1" customWidth="1"/>
    <col min="1961" max="1961" width="16" style="48" bestFit="1" customWidth="1"/>
    <col min="1962" max="1967" width="0" style="48" hidden="1" customWidth="1"/>
    <col min="1968" max="2048" width="11.42578125" style="48"/>
    <col min="2049" max="2049" width="46.7109375" style="48" customWidth="1"/>
    <col min="2050" max="2216" width="0" style="48" hidden="1" customWidth="1"/>
    <col min="2217" max="2217" width="16" style="48" bestFit="1" customWidth="1"/>
    <col min="2218" max="2223" width="0" style="48" hidden="1" customWidth="1"/>
    <col min="2224" max="2304" width="11.42578125" style="48"/>
    <col min="2305" max="2305" width="46.7109375" style="48" customWidth="1"/>
    <col min="2306" max="2472" width="0" style="48" hidden="1" customWidth="1"/>
    <col min="2473" max="2473" width="16" style="48" bestFit="1" customWidth="1"/>
    <col min="2474" max="2479" width="0" style="48" hidden="1" customWidth="1"/>
    <col min="2480" max="2560" width="11.42578125" style="48"/>
    <col min="2561" max="2561" width="46.7109375" style="48" customWidth="1"/>
    <col min="2562" max="2728" width="0" style="48" hidden="1" customWidth="1"/>
    <col min="2729" max="2729" width="16" style="48" bestFit="1" customWidth="1"/>
    <col min="2730" max="2735" width="0" style="48" hidden="1" customWidth="1"/>
    <col min="2736" max="2816" width="11.42578125" style="48"/>
    <col min="2817" max="2817" width="46.7109375" style="48" customWidth="1"/>
    <col min="2818" max="2984" width="0" style="48" hidden="1" customWidth="1"/>
    <col min="2985" max="2985" width="16" style="48" bestFit="1" customWidth="1"/>
    <col min="2986" max="2991" width="0" style="48" hidden="1" customWidth="1"/>
    <col min="2992" max="3072" width="11.42578125" style="48"/>
    <col min="3073" max="3073" width="46.7109375" style="48" customWidth="1"/>
    <col min="3074" max="3240" width="0" style="48" hidden="1" customWidth="1"/>
    <col min="3241" max="3241" width="16" style="48" bestFit="1" customWidth="1"/>
    <col min="3242" max="3247" width="0" style="48" hidden="1" customWidth="1"/>
    <col min="3248" max="3328" width="11.42578125" style="48"/>
    <col min="3329" max="3329" width="46.7109375" style="48" customWidth="1"/>
    <col min="3330" max="3496" width="0" style="48" hidden="1" customWidth="1"/>
    <col min="3497" max="3497" width="16" style="48" bestFit="1" customWidth="1"/>
    <col min="3498" max="3503" width="0" style="48" hidden="1" customWidth="1"/>
    <col min="3504" max="3584" width="11.42578125" style="48"/>
    <col min="3585" max="3585" width="46.7109375" style="48" customWidth="1"/>
    <col min="3586" max="3752" width="0" style="48" hidden="1" customWidth="1"/>
    <col min="3753" max="3753" width="16" style="48" bestFit="1" customWidth="1"/>
    <col min="3754" max="3759" width="0" style="48" hidden="1" customWidth="1"/>
    <col min="3760" max="3840" width="11.42578125" style="48"/>
    <col min="3841" max="3841" width="46.7109375" style="48" customWidth="1"/>
    <col min="3842" max="4008" width="0" style="48" hidden="1" customWidth="1"/>
    <col min="4009" max="4009" width="16" style="48" bestFit="1" customWidth="1"/>
    <col min="4010" max="4015" width="0" style="48" hidden="1" customWidth="1"/>
    <col min="4016" max="4096" width="11.42578125" style="48"/>
    <col min="4097" max="4097" width="46.7109375" style="48" customWidth="1"/>
    <col min="4098" max="4264" width="0" style="48" hidden="1" customWidth="1"/>
    <col min="4265" max="4265" width="16" style="48" bestFit="1" customWidth="1"/>
    <col min="4266" max="4271" width="0" style="48" hidden="1" customWidth="1"/>
    <col min="4272" max="4352" width="11.42578125" style="48"/>
    <col min="4353" max="4353" width="46.7109375" style="48" customWidth="1"/>
    <col min="4354" max="4520" width="0" style="48" hidden="1" customWidth="1"/>
    <col min="4521" max="4521" width="16" style="48" bestFit="1" customWidth="1"/>
    <col min="4522" max="4527" width="0" style="48" hidden="1" customWidth="1"/>
    <col min="4528" max="4608" width="11.42578125" style="48"/>
    <col min="4609" max="4609" width="46.7109375" style="48" customWidth="1"/>
    <col min="4610" max="4776" width="0" style="48" hidden="1" customWidth="1"/>
    <col min="4777" max="4777" width="16" style="48" bestFit="1" customWidth="1"/>
    <col min="4778" max="4783" width="0" style="48" hidden="1" customWidth="1"/>
    <col min="4784" max="4864" width="11.42578125" style="48"/>
    <col min="4865" max="4865" width="46.7109375" style="48" customWidth="1"/>
    <col min="4866" max="5032" width="0" style="48" hidden="1" customWidth="1"/>
    <col min="5033" max="5033" width="16" style="48" bestFit="1" customWidth="1"/>
    <col min="5034" max="5039" width="0" style="48" hidden="1" customWidth="1"/>
    <col min="5040" max="5120" width="11.42578125" style="48"/>
    <col min="5121" max="5121" width="46.7109375" style="48" customWidth="1"/>
    <col min="5122" max="5288" width="0" style="48" hidden="1" customWidth="1"/>
    <col min="5289" max="5289" width="16" style="48" bestFit="1" customWidth="1"/>
    <col min="5290" max="5295" width="0" style="48" hidden="1" customWidth="1"/>
    <col min="5296" max="5376" width="11.42578125" style="48"/>
    <col min="5377" max="5377" width="46.7109375" style="48" customWidth="1"/>
    <col min="5378" max="5544" width="0" style="48" hidden="1" customWidth="1"/>
    <col min="5545" max="5545" width="16" style="48" bestFit="1" customWidth="1"/>
    <col min="5546" max="5551" width="0" style="48" hidden="1" customWidth="1"/>
    <col min="5552" max="5632" width="11.42578125" style="48"/>
    <col min="5633" max="5633" width="46.7109375" style="48" customWidth="1"/>
    <col min="5634" max="5800" width="0" style="48" hidden="1" customWidth="1"/>
    <col min="5801" max="5801" width="16" style="48" bestFit="1" customWidth="1"/>
    <col min="5802" max="5807" width="0" style="48" hidden="1" customWidth="1"/>
    <col min="5808" max="5888" width="11.42578125" style="48"/>
    <col min="5889" max="5889" width="46.7109375" style="48" customWidth="1"/>
    <col min="5890" max="6056" width="0" style="48" hidden="1" customWidth="1"/>
    <col min="6057" max="6057" width="16" style="48" bestFit="1" customWidth="1"/>
    <col min="6058" max="6063" width="0" style="48" hidden="1" customWidth="1"/>
    <col min="6064" max="6144" width="11.42578125" style="48"/>
    <col min="6145" max="6145" width="46.7109375" style="48" customWidth="1"/>
    <col min="6146" max="6312" width="0" style="48" hidden="1" customWidth="1"/>
    <col min="6313" max="6313" width="16" style="48" bestFit="1" customWidth="1"/>
    <col min="6314" max="6319" width="0" style="48" hidden="1" customWidth="1"/>
    <col min="6320" max="6400" width="11.42578125" style="48"/>
    <col min="6401" max="6401" width="46.7109375" style="48" customWidth="1"/>
    <col min="6402" max="6568" width="0" style="48" hidden="1" customWidth="1"/>
    <col min="6569" max="6569" width="16" style="48" bestFit="1" customWidth="1"/>
    <col min="6570" max="6575" width="0" style="48" hidden="1" customWidth="1"/>
    <col min="6576" max="6656" width="11.42578125" style="48"/>
    <col min="6657" max="6657" width="46.7109375" style="48" customWidth="1"/>
    <col min="6658" max="6824" width="0" style="48" hidden="1" customWidth="1"/>
    <col min="6825" max="6825" width="16" style="48" bestFit="1" customWidth="1"/>
    <col min="6826" max="6831" width="0" style="48" hidden="1" customWidth="1"/>
    <col min="6832" max="6912" width="11.42578125" style="48"/>
    <col min="6913" max="6913" width="46.7109375" style="48" customWidth="1"/>
    <col min="6914" max="7080" width="0" style="48" hidden="1" customWidth="1"/>
    <col min="7081" max="7081" width="16" style="48" bestFit="1" customWidth="1"/>
    <col min="7082" max="7087" width="0" style="48" hidden="1" customWidth="1"/>
    <col min="7088" max="7168" width="11.42578125" style="48"/>
    <col min="7169" max="7169" width="46.7109375" style="48" customWidth="1"/>
    <col min="7170" max="7336" width="0" style="48" hidden="1" customWidth="1"/>
    <col min="7337" max="7337" width="16" style="48" bestFit="1" customWidth="1"/>
    <col min="7338" max="7343" width="0" style="48" hidden="1" customWidth="1"/>
    <col min="7344" max="7424" width="11.42578125" style="48"/>
    <col min="7425" max="7425" width="46.7109375" style="48" customWidth="1"/>
    <col min="7426" max="7592" width="0" style="48" hidden="1" customWidth="1"/>
    <col min="7593" max="7593" width="16" style="48" bestFit="1" customWidth="1"/>
    <col min="7594" max="7599" width="0" style="48" hidden="1" customWidth="1"/>
    <col min="7600" max="7680" width="11.42578125" style="48"/>
    <col min="7681" max="7681" width="46.7109375" style="48" customWidth="1"/>
    <col min="7682" max="7848" width="0" style="48" hidden="1" customWidth="1"/>
    <col min="7849" max="7849" width="16" style="48" bestFit="1" customWidth="1"/>
    <col min="7850" max="7855" width="0" style="48" hidden="1" customWidth="1"/>
    <col min="7856" max="7936" width="11.42578125" style="48"/>
    <col min="7937" max="7937" width="46.7109375" style="48" customWidth="1"/>
    <col min="7938" max="8104" width="0" style="48" hidden="1" customWidth="1"/>
    <col min="8105" max="8105" width="16" style="48" bestFit="1" customWidth="1"/>
    <col min="8106" max="8111" width="0" style="48" hidden="1" customWidth="1"/>
    <col min="8112" max="8192" width="11.42578125" style="48"/>
    <col min="8193" max="8193" width="46.7109375" style="48" customWidth="1"/>
    <col min="8194" max="8360" width="0" style="48" hidden="1" customWidth="1"/>
    <col min="8361" max="8361" width="16" style="48" bestFit="1" customWidth="1"/>
    <col min="8362" max="8367" width="0" style="48" hidden="1" customWidth="1"/>
    <col min="8368" max="8448" width="11.42578125" style="48"/>
    <col min="8449" max="8449" width="46.7109375" style="48" customWidth="1"/>
    <col min="8450" max="8616" width="0" style="48" hidden="1" customWidth="1"/>
    <col min="8617" max="8617" width="16" style="48" bestFit="1" customWidth="1"/>
    <col min="8618" max="8623" width="0" style="48" hidden="1" customWidth="1"/>
    <col min="8624" max="8704" width="11.42578125" style="48"/>
    <col min="8705" max="8705" width="46.7109375" style="48" customWidth="1"/>
    <col min="8706" max="8872" width="0" style="48" hidden="1" customWidth="1"/>
    <col min="8873" max="8873" width="16" style="48" bestFit="1" customWidth="1"/>
    <col min="8874" max="8879" width="0" style="48" hidden="1" customWidth="1"/>
    <col min="8880" max="8960" width="11.42578125" style="48"/>
    <col min="8961" max="8961" width="46.7109375" style="48" customWidth="1"/>
    <col min="8962" max="9128" width="0" style="48" hidden="1" customWidth="1"/>
    <col min="9129" max="9129" width="16" style="48" bestFit="1" customWidth="1"/>
    <col min="9130" max="9135" width="0" style="48" hidden="1" customWidth="1"/>
    <col min="9136" max="9216" width="11.42578125" style="48"/>
    <col min="9217" max="9217" width="46.7109375" style="48" customWidth="1"/>
    <col min="9218" max="9384" width="0" style="48" hidden="1" customWidth="1"/>
    <col min="9385" max="9385" width="16" style="48" bestFit="1" customWidth="1"/>
    <col min="9386" max="9391" width="0" style="48" hidden="1" customWidth="1"/>
    <col min="9392" max="9472" width="11.42578125" style="48"/>
    <col min="9473" max="9473" width="46.7109375" style="48" customWidth="1"/>
    <col min="9474" max="9640" width="0" style="48" hidden="1" customWidth="1"/>
    <col min="9641" max="9641" width="16" style="48" bestFit="1" customWidth="1"/>
    <col min="9642" max="9647" width="0" style="48" hidden="1" customWidth="1"/>
    <col min="9648" max="9728" width="11.42578125" style="48"/>
    <col min="9729" max="9729" width="46.7109375" style="48" customWidth="1"/>
    <col min="9730" max="9896" width="0" style="48" hidden="1" customWidth="1"/>
    <col min="9897" max="9897" width="16" style="48" bestFit="1" customWidth="1"/>
    <col min="9898" max="9903" width="0" style="48" hidden="1" customWidth="1"/>
    <col min="9904" max="9984" width="11.42578125" style="48"/>
    <col min="9985" max="9985" width="46.7109375" style="48" customWidth="1"/>
    <col min="9986" max="10152" width="0" style="48" hidden="1" customWidth="1"/>
    <col min="10153" max="10153" width="16" style="48" bestFit="1" customWidth="1"/>
    <col min="10154" max="10159" width="0" style="48" hidden="1" customWidth="1"/>
    <col min="10160" max="10240" width="11.42578125" style="48"/>
    <col min="10241" max="10241" width="46.7109375" style="48" customWidth="1"/>
    <col min="10242" max="10408" width="0" style="48" hidden="1" customWidth="1"/>
    <col min="10409" max="10409" width="16" style="48" bestFit="1" customWidth="1"/>
    <col min="10410" max="10415" width="0" style="48" hidden="1" customWidth="1"/>
    <col min="10416" max="10496" width="11.42578125" style="48"/>
    <col min="10497" max="10497" width="46.7109375" style="48" customWidth="1"/>
    <col min="10498" max="10664" width="0" style="48" hidden="1" customWidth="1"/>
    <col min="10665" max="10665" width="16" style="48" bestFit="1" customWidth="1"/>
    <col min="10666" max="10671" width="0" style="48" hidden="1" customWidth="1"/>
    <col min="10672" max="10752" width="11.42578125" style="48"/>
    <col min="10753" max="10753" width="46.7109375" style="48" customWidth="1"/>
    <col min="10754" max="10920" width="0" style="48" hidden="1" customWidth="1"/>
    <col min="10921" max="10921" width="16" style="48" bestFit="1" customWidth="1"/>
    <col min="10922" max="10927" width="0" style="48" hidden="1" customWidth="1"/>
    <col min="10928" max="11008" width="11.42578125" style="48"/>
    <col min="11009" max="11009" width="46.7109375" style="48" customWidth="1"/>
    <col min="11010" max="11176" width="0" style="48" hidden="1" customWidth="1"/>
    <col min="11177" max="11177" width="16" style="48" bestFit="1" customWidth="1"/>
    <col min="11178" max="11183" width="0" style="48" hidden="1" customWidth="1"/>
    <col min="11184" max="11264" width="11.42578125" style="48"/>
    <col min="11265" max="11265" width="46.7109375" style="48" customWidth="1"/>
    <col min="11266" max="11432" width="0" style="48" hidden="1" customWidth="1"/>
    <col min="11433" max="11433" width="16" style="48" bestFit="1" customWidth="1"/>
    <col min="11434" max="11439" width="0" style="48" hidden="1" customWidth="1"/>
    <col min="11440" max="11520" width="11.42578125" style="48"/>
    <col min="11521" max="11521" width="46.7109375" style="48" customWidth="1"/>
    <col min="11522" max="11688" width="0" style="48" hidden="1" customWidth="1"/>
    <col min="11689" max="11689" width="16" style="48" bestFit="1" customWidth="1"/>
    <col min="11690" max="11695" width="0" style="48" hidden="1" customWidth="1"/>
    <col min="11696" max="11776" width="11.42578125" style="48"/>
    <col min="11777" max="11777" width="46.7109375" style="48" customWidth="1"/>
    <col min="11778" max="11944" width="0" style="48" hidden="1" customWidth="1"/>
    <col min="11945" max="11945" width="16" style="48" bestFit="1" customWidth="1"/>
    <col min="11946" max="11951" width="0" style="48" hidden="1" customWidth="1"/>
    <col min="11952" max="12032" width="11.42578125" style="48"/>
    <col min="12033" max="12033" width="46.7109375" style="48" customWidth="1"/>
    <col min="12034" max="12200" width="0" style="48" hidden="1" customWidth="1"/>
    <col min="12201" max="12201" width="16" style="48" bestFit="1" customWidth="1"/>
    <col min="12202" max="12207" width="0" style="48" hidden="1" customWidth="1"/>
    <col min="12208" max="12288" width="11.42578125" style="48"/>
    <col min="12289" max="12289" width="46.7109375" style="48" customWidth="1"/>
    <col min="12290" max="12456" width="0" style="48" hidden="1" customWidth="1"/>
    <col min="12457" max="12457" width="16" style="48" bestFit="1" customWidth="1"/>
    <col min="12458" max="12463" width="0" style="48" hidden="1" customWidth="1"/>
    <col min="12464" max="12544" width="11.42578125" style="48"/>
    <col min="12545" max="12545" width="46.7109375" style="48" customWidth="1"/>
    <col min="12546" max="12712" width="0" style="48" hidden="1" customWidth="1"/>
    <col min="12713" max="12713" width="16" style="48" bestFit="1" customWidth="1"/>
    <col min="12714" max="12719" width="0" style="48" hidden="1" customWidth="1"/>
    <col min="12720" max="12800" width="11.42578125" style="48"/>
    <col min="12801" max="12801" width="46.7109375" style="48" customWidth="1"/>
    <col min="12802" max="12968" width="0" style="48" hidden="1" customWidth="1"/>
    <col min="12969" max="12969" width="16" style="48" bestFit="1" customWidth="1"/>
    <col min="12970" max="12975" width="0" style="48" hidden="1" customWidth="1"/>
    <col min="12976" max="13056" width="11.42578125" style="48"/>
    <col min="13057" max="13057" width="46.7109375" style="48" customWidth="1"/>
    <col min="13058" max="13224" width="0" style="48" hidden="1" customWidth="1"/>
    <col min="13225" max="13225" width="16" style="48" bestFit="1" customWidth="1"/>
    <col min="13226" max="13231" width="0" style="48" hidden="1" customWidth="1"/>
    <col min="13232" max="13312" width="11.42578125" style="48"/>
    <col min="13313" max="13313" width="46.7109375" style="48" customWidth="1"/>
    <col min="13314" max="13480" width="0" style="48" hidden="1" customWidth="1"/>
    <col min="13481" max="13481" width="16" style="48" bestFit="1" customWidth="1"/>
    <col min="13482" max="13487" width="0" style="48" hidden="1" customWidth="1"/>
    <col min="13488" max="13568" width="11.42578125" style="48"/>
    <col min="13569" max="13569" width="46.7109375" style="48" customWidth="1"/>
    <col min="13570" max="13736" width="0" style="48" hidden="1" customWidth="1"/>
    <col min="13737" max="13737" width="16" style="48" bestFit="1" customWidth="1"/>
    <col min="13738" max="13743" width="0" style="48" hidden="1" customWidth="1"/>
    <col min="13744" max="13824" width="11.42578125" style="48"/>
    <col min="13825" max="13825" width="46.7109375" style="48" customWidth="1"/>
    <col min="13826" max="13992" width="0" style="48" hidden="1" customWidth="1"/>
    <col min="13993" max="13993" width="16" style="48" bestFit="1" customWidth="1"/>
    <col min="13994" max="13999" width="0" style="48" hidden="1" customWidth="1"/>
    <col min="14000" max="14080" width="11.42578125" style="48"/>
    <col min="14081" max="14081" width="46.7109375" style="48" customWidth="1"/>
    <col min="14082" max="14248" width="0" style="48" hidden="1" customWidth="1"/>
    <col min="14249" max="14249" width="16" style="48" bestFit="1" customWidth="1"/>
    <col min="14250" max="14255" width="0" style="48" hidden="1" customWidth="1"/>
    <col min="14256" max="14336" width="11.42578125" style="48"/>
    <col min="14337" max="14337" width="46.7109375" style="48" customWidth="1"/>
    <col min="14338" max="14504" width="0" style="48" hidden="1" customWidth="1"/>
    <col min="14505" max="14505" width="16" style="48" bestFit="1" customWidth="1"/>
    <col min="14506" max="14511" width="0" style="48" hidden="1" customWidth="1"/>
    <col min="14512" max="14592" width="11.42578125" style="48"/>
    <col min="14593" max="14593" width="46.7109375" style="48" customWidth="1"/>
    <col min="14594" max="14760" width="0" style="48" hidden="1" customWidth="1"/>
    <col min="14761" max="14761" width="16" style="48" bestFit="1" customWidth="1"/>
    <col min="14762" max="14767" width="0" style="48" hidden="1" customWidth="1"/>
    <col min="14768" max="14848" width="11.42578125" style="48"/>
    <col min="14849" max="14849" width="46.7109375" style="48" customWidth="1"/>
    <col min="14850" max="15016" width="0" style="48" hidden="1" customWidth="1"/>
    <col min="15017" max="15017" width="16" style="48" bestFit="1" customWidth="1"/>
    <col min="15018" max="15023" width="0" style="48" hidden="1" customWidth="1"/>
    <col min="15024" max="15104" width="11.42578125" style="48"/>
    <col min="15105" max="15105" width="46.7109375" style="48" customWidth="1"/>
    <col min="15106" max="15272" width="0" style="48" hidden="1" customWidth="1"/>
    <col min="15273" max="15273" width="16" style="48" bestFit="1" customWidth="1"/>
    <col min="15274" max="15279" width="0" style="48" hidden="1" customWidth="1"/>
    <col min="15280" max="15360" width="11.42578125" style="48"/>
    <col min="15361" max="15361" width="46.7109375" style="48" customWidth="1"/>
    <col min="15362" max="15528" width="0" style="48" hidden="1" customWidth="1"/>
    <col min="15529" max="15529" width="16" style="48" bestFit="1" customWidth="1"/>
    <col min="15530" max="15535" width="0" style="48" hidden="1" customWidth="1"/>
    <col min="15536" max="15616" width="11.42578125" style="48"/>
    <col min="15617" max="15617" width="46.7109375" style="48" customWidth="1"/>
    <col min="15618" max="15784" width="0" style="48" hidden="1" customWidth="1"/>
    <col min="15785" max="15785" width="16" style="48" bestFit="1" customWidth="1"/>
    <col min="15786" max="15791" width="0" style="48" hidden="1" customWidth="1"/>
    <col min="15792" max="15872" width="11.42578125" style="48"/>
    <col min="15873" max="15873" width="46.7109375" style="48" customWidth="1"/>
    <col min="15874" max="16040" width="0" style="48" hidden="1" customWidth="1"/>
    <col min="16041" max="16041" width="16" style="48" bestFit="1" customWidth="1"/>
    <col min="16042" max="16047" width="0" style="48" hidden="1" customWidth="1"/>
    <col min="16048" max="16128" width="11.42578125" style="48"/>
    <col min="16129" max="16129" width="46.7109375" style="48" customWidth="1"/>
    <col min="16130" max="16296" width="0" style="48" hidden="1" customWidth="1"/>
    <col min="16297" max="16297" width="16" style="48" bestFit="1" customWidth="1"/>
    <col min="16298" max="16303" width="0" style="48" hidden="1" customWidth="1"/>
    <col min="16304" max="16384" width="11.42578125" style="48"/>
  </cols>
  <sheetData>
    <row r="1" spans="1:176" s="36" customFormat="1" ht="16.5" customHeight="1">
      <c r="A1" s="200"/>
    </row>
    <row r="2" spans="1:176" s="36" customFormat="1">
      <c r="A2" s="37" t="s">
        <v>108</v>
      </c>
    </row>
    <row r="3" spans="1:176" s="36" customFormat="1">
      <c r="A3" s="37" t="s">
        <v>109</v>
      </c>
    </row>
    <row r="4" spans="1:176" s="36" customFormat="1">
      <c r="A4" s="37"/>
    </row>
    <row r="5" spans="1:176" s="36" customFormat="1">
      <c r="A5" s="38"/>
      <c r="B5" s="39"/>
      <c r="EM5" s="40"/>
      <c r="EN5" s="40"/>
      <c r="EO5" s="40"/>
      <c r="EP5" s="40"/>
      <c r="EQ5" s="40"/>
      <c r="ER5" s="40"/>
      <c r="ES5" s="40"/>
      <c r="ET5" s="40"/>
      <c r="EU5" s="40"/>
      <c r="EV5" s="40"/>
      <c r="EW5" s="40"/>
      <c r="EX5" s="40"/>
      <c r="EY5" s="40"/>
      <c r="EZ5" s="40"/>
      <c r="FA5" s="40"/>
      <c r="FB5" s="40"/>
      <c r="FC5" s="40"/>
      <c r="FD5" s="40"/>
      <c r="FE5" s="40"/>
      <c r="FF5" s="40"/>
      <c r="FO5" s="194" t="s">
        <v>319</v>
      </c>
    </row>
    <row r="6" spans="1:176" s="36" customFormat="1" ht="16.5" thickBot="1">
      <c r="A6" s="41"/>
      <c r="B6" s="41"/>
      <c r="BS6" s="42"/>
      <c r="FO6" s="199" t="s">
        <v>320</v>
      </c>
    </row>
    <row r="7" spans="1:176" s="36" customFormat="1" ht="16.5" thickBot="1">
      <c r="A7" s="401" t="s">
        <v>110</v>
      </c>
      <c r="B7" s="404">
        <v>2006</v>
      </c>
      <c r="C7" s="405"/>
      <c r="D7" s="405"/>
      <c r="E7" s="405"/>
      <c r="F7" s="405"/>
      <c r="G7" s="405"/>
      <c r="H7" s="405"/>
      <c r="I7" s="405"/>
      <c r="J7" s="405"/>
      <c r="K7" s="405"/>
      <c r="L7" s="405"/>
      <c r="M7" s="406"/>
      <c r="N7" s="407">
        <v>2007</v>
      </c>
      <c r="O7" s="408"/>
      <c r="P7" s="408"/>
      <c r="Q7" s="408"/>
      <c r="R7" s="408"/>
      <c r="S7" s="408"/>
      <c r="T7" s="408"/>
      <c r="U7" s="408"/>
      <c r="V7" s="408"/>
      <c r="W7" s="408"/>
      <c r="X7" s="408"/>
      <c r="Y7" s="408"/>
      <c r="Z7" s="407">
        <v>2008</v>
      </c>
      <c r="AA7" s="408"/>
      <c r="AB7" s="408"/>
      <c r="AC7" s="408"/>
      <c r="AD7" s="408"/>
      <c r="AE7" s="408"/>
      <c r="AF7" s="408"/>
      <c r="AG7" s="408"/>
      <c r="AH7" s="408"/>
      <c r="AI7" s="408"/>
      <c r="AJ7" s="408"/>
      <c r="AK7" s="408"/>
      <c r="AL7" s="407">
        <v>2009</v>
      </c>
      <c r="AM7" s="408"/>
      <c r="AN7" s="408"/>
      <c r="AO7" s="408"/>
      <c r="AP7" s="408"/>
      <c r="AQ7" s="408"/>
      <c r="AR7" s="408"/>
      <c r="AS7" s="408"/>
      <c r="AT7" s="408"/>
      <c r="AU7" s="408"/>
      <c r="AV7" s="408"/>
      <c r="AW7" s="43"/>
      <c r="AX7" s="398">
        <v>2010</v>
      </c>
      <c r="AY7" s="396"/>
      <c r="AZ7" s="396"/>
      <c r="BA7" s="396"/>
      <c r="BB7" s="396"/>
      <c r="BC7" s="396"/>
      <c r="BD7" s="396"/>
      <c r="BE7" s="396"/>
      <c r="BF7" s="396"/>
      <c r="BG7" s="396"/>
      <c r="BH7" s="396"/>
      <c r="BI7" s="396"/>
      <c r="BJ7" s="398">
        <v>2011</v>
      </c>
      <c r="BK7" s="396"/>
      <c r="BL7" s="396"/>
      <c r="BM7" s="396"/>
      <c r="BN7" s="396"/>
      <c r="BO7" s="396"/>
      <c r="BP7" s="396"/>
      <c r="BQ7" s="396"/>
      <c r="BR7" s="396"/>
      <c r="BS7" s="396"/>
      <c r="BT7" s="396"/>
      <c r="BU7" s="396"/>
      <c r="BV7" s="398">
        <v>2012</v>
      </c>
      <c r="BW7" s="396"/>
      <c r="BX7" s="396"/>
      <c r="BY7" s="396"/>
      <c r="BZ7" s="396"/>
      <c r="CA7" s="396"/>
      <c r="CB7" s="396"/>
      <c r="CC7" s="396"/>
      <c r="CD7" s="396"/>
      <c r="CE7" s="396"/>
      <c r="CF7" s="396"/>
      <c r="CG7" s="396"/>
      <c r="CH7" s="398">
        <v>2013</v>
      </c>
      <c r="CI7" s="396"/>
      <c r="CJ7" s="396"/>
      <c r="CK7" s="396"/>
      <c r="CL7" s="396"/>
      <c r="CM7" s="396"/>
      <c r="CN7" s="396"/>
      <c r="CO7" s="396"/>
      <c r="CP7" s="396"/>
      <c r="CQ7" s="396"/>
      <c r="CR7" s="396"/>
      <c r="CS7" s="397"/>
      <c r="CT7" s="398">
        <v>2014</v>
      </c>
      <c r="CU7" s="399"/>
      <c r="CV7" s="399"/>
      <c r="CW7" s="399"/>
      <c r="CX7" s="399"/>
      <c r="CY7" s="399"/>
      <c r="CZ7" s="399"/>
      <c r="DA7" s="399"/>
      <c r="DB7" s="399"/>
      <c r="DC7" s="399"/>
      <c r="DD7" s="399"/>
      <c r="DE7" s="400"/>
      <c r="DF7" s="398">
        <v>2015</v>
      </c>
      <c r="DG7" s="396"/>
      <c r="DH7" s="396"/>
      <c r="DI7" s="396"/>
      <c r="DJ7" s="396"/>
      <c r="DK7" s="396"/>
      <c r="DL7" s="396"/>
      <c r="DM7" s="396"/>
      <c r="DN7" s="396"/>
      <c r="DO7" s="396"/>
      <c r="DP7" s="396"/>
      <c r="DQ7" s="397"/>
      <c r="DR7" s="398">
        <v>2016</v>
      </c>
      <c r="DS7" s="396"/>
      <c r="DT7" s="396"/>
      <c r="DU7" s="396"/>
      <c r="DV7" s="396"/>
      <c r="DW7" s="396"/>
      <c r="DX7" s="396"/>
      <c r="DY7" s="396"/>
      <c r="DZ7" s="396"/>
      <c r="EA7" s="396"/>
      <c r="EB7" s="396"/>
      <c r="EC7" s="396"/>
      <c r="ED7" s="398">
        <v>2017</v>
      </c>
      <c r="EE7" s="396"/>
      <c r="EF7" s="396"/>
      <c r="EG7" s="396"/>
      <c r="EH7" s="396"/>
      <c r="EI7" s="396"/>
      <c r="EJ7" s="396"/>
      <c r="EK7" s="396"/>
      <c r="EL7" s="396"/>
      <c r="EM7" s="396"/>
      <c r="EN7" s="396"/>
      <c r="EO7" s="397"/>
      <c r="EP7" s="398">
        <v>2018</v>
      </c>
      <c r="EQ7" s="396"/>
      <c r="ER7" s="396"/>
      <c r="ES7" s="396"/>
      <c r="ET7" s="396"/>
      <c r="EU7" s="396"/>
      <c r="EV7" s="396"/>
      <c r="EW7" s="396"/>
      <c r="EX7" s="396"/>
      <c r="EY7" s="396"/>
      <c r="EZ7" s="396"/>
      <c r="FA7" s="396"/>
      <c r="FB7" s="398">
        <v>2019</v>
      </c>
      <c r="FC7" s="396"/>
      <c r="FD7" s="396"/>
      <c r="FE7" s="396"/>
      <c r="FF7" s="396"/>
      <c r="FG7" s="396"/>
      <c r="FH7" s="396"/>
      <c r="FI7" s="396"/>
      <c r="FJ7" s="396"/>
      <c r="FK7" s="396"/>
      <c r="FL7" s="396"/>
      <c r="FM7" s="397"/>
      <c r="FN7" s="396">
        <v>2020</v>
      </c>
      <c r="FO7" s="396"/>
      <c r="FP7" s="396"/>
      <c r="FQ7" s="396"/>
      <c r="FR7" s="396"/>
      <c r="FS7" s="397"/>
    </row>
    <row r="8" spans="1:176" s="36" customFormat="1">
      <c r="A8" s="402"/>
      <c r="B8" s="395" t="s">
        <v>111</v>
      </c>
      <c r="C8" s="395" t="s">
        <v>112</v>
      </c>
      <c r="D8" s="395" t="s">
        <v>113</v>
      </c>
      <c r="E8" s="395" t="s">
        <v>114</v>
      </c>
      <c r="F8" s="395" t="s">
        <v>115</v>
      </c>
      <c r="G8" s="395" t="s">
        <v>116</v>
      </c>
      <c r="H8" s="395" t="s">
        <v>117</v>
      </c>
      <c r="I8" s="395" t="s">
        <v>118</v>
      </c>
      <c r="J8" s="395" t="s">
        <v>119</v>
      </c>
      <c r="K8" s="395" t="s">
        <v>120</v>
      </c>
      <c r="L8" s="395" t="s">
        <v>121</v>
      </c>
      <c r="M8" s="395" t="s">
        <v>122</v>
      </c>
      <c r="N8" s="395" t="s">
        <v>111</v>
      </c>
      <c r="O8" s="395" t="s">
        <v>112</v>
      </c>
      <c r="P8" s="395" t="s">
        <v>113</v>
      </c>
      <c r="Q8" s="395" t="s">
        <v>114</v>
      </c>
      <c r="R8" s="395" t="s">
        <v>115</v>
      </c>
      <c r="S8" s="395" t="s">
        <v>116</v>
      </c>
      <c r="T8" s="395" t="s">
        <v>117</v>
      </c>
      <c r="U8" s="395" t="s">
        <v>118</v>
      </c>
      <c r="V8" s="395" t="s">
        <v>119</v>
      </c>
      <c r="W8" s="395" t="s">
        <v>120</v>
      </c>
      <c r="X8" s="395" t="s">
        <v>121</v>
      </c>
      <c r="Y8" s="395" t="s">
        <v>122</v>
      </c>
      <c r="Z8" s="391" t="s">
        <v>111</v>
      </c>
      <c r="AA8" s="391" t="s">
        <v>112</v>
      </c>
      <c r="AB8" s="391" t="s">
        <v>113</v>
      </c>
      <c r="AC8" s="391" t="s">
        <v>114</v>
      </c>
      <c r="AD8" s="391" t="s">
        <v>115</v>
      </c>
      <c r="AE8" s="391" t="s">
        <v>116</v>
      </c>
      <c r="AF8" s="391" t="s">
        <v>117</v>
      </c>
      <c r="AG8" s="391" t="s">
        <v>118</v>
      </c>
      <c r="AH8" s="391" t="s">
        <v>119</v>
      </c>
      <c r="AI8" s="391" t="s">
        <v>120</v>
      </c>
      <c r="AJ8" s="391" t="s">
        <v>121</v>
      </c>
      <c r="AK8" s="391" t="s">
        <v>122</v>
      </c>
      <c r="AL8" s="391" t="s">
        <v>111</v>
      </c>
      <c r="AM8" s="391" t="s">
        <v>112</v>
      </c>
      <c r="AN8" s="391" t="s">
        <v>113</v>
      </c>
      <c r="AO8" s="391" t="s">
        <v>114</v>
      </c>
      <c r="AP8" s="391" t="s">
        <v>115</v>
      </c>
      <c r="AQ8" s="391" t="s">
        <v>116</v>
      </c>
      <c r="AR8" s="391" t="s">
        <v>117</v>
      </c>
      <c r="AS8" s="391" t="s">
        <v>118</v>
      </c>
      <c r="AT8" s="391" t="s">
        <v>119</v>
      </c>
      <c r="AU8" s="391" t="s">
        <v>120</v>
      </c>
      <c r="AV8" s="391" t="s">
        <v>121</v>
      </c>
      <c r="AW8" s="391" t="s">
        <v>122</v>
      </c>
      <c r="AX8" s="391" t="s">
        <v>111</v>
      </c>
      <c r="AY8" s="391" t="s">
        <v>112</v>
      </c>
      <c r="AZ8" s="391" t="s">
        <v>113</v>
      </c>
      <c r="BA8" s="391" t="s">
        <v>114</v>
      </c>
      <c r="BB8" s="391" t="s">
        <v>115</v>
      </c>
      <c r="BC8" s="391" t="s">
        <v>116</v>
      </c>
      <c r="BD8" s="391" t="s">
        <v>117</v>
      </c>
      <c r="BE8" s="391" t="s">
        <v>118</v>
      </c>
      <c r="BF8" s="391" t="s">
        <v>119</v>
      </c>
      <c r="BG8" s="391" t="s">
        <v>120</v>
      </c>
      <c r="BH8" s="391" t="s">
        <v>121</v>
      </c>
      <c r="BI8" s="391" t="s">
        <v>122</v>
      </c>
      <c r="BJ8" s="391" t="s">
        <v>111</v>
      </c>
      <c r="BK8" s="391" t="s">
        <v>112</v>
      </c>
      <c r="BL8" s="391" t="s">
        <v>113</v>
      </c>
      <c r="BM8" s="391" t="s">
        <v>114</v>
      </c>
      <c r="BN8" s="391" t="s">
        <v>115</v>
      </c>
      <c r="BO8" s="391" t="s">
        <v>116</v>
      </c>
      <c r="BP8" s="391" t="s">
        <v>117</v>
      </c>
      <c r="BQ8" s="391" t="s">
        <v>118</v>
      </c>
      <c r="BR8" s="391" t="s">
        <v>119</v>
      </c>
      <c r="BS8" s="391" t="s">
        <v>120</v>
      </c>
      <c r="BT8" s="391" t="s">
        <v>121</v>
      </c>
      <c r="BU8" s="391" t="s">
        <v>122</v>
      </c>
      <c r="BV8" s="391" t="s">
        <v>111</v>
      </c>
      <c r="BW8" s="391" t="s">
        <v>112</v>
      </c>
      <c r="BX8" s="391" t="s">
        <v>113</v>
      </c>
      <c r="BY8" s="391" t="s">
        <v>114</v>
      </c>
      <c r="BZ8" s="391" t="s">
        <v>115</v>
      </c>
      <c r="CA8" s="391" t="s">
        <v>116</v>
      </c>
      <c r="CB8" s="391" t="s">
        <v>117</v>
      </c>
      <c r="CC8" s="391" t="s">
        <v>118</v>
      </c>
      <c r="CD8" s="391" t="s">
        <v>119</v>
      </c>
      <c r="CE8" s="391" t="s">
        <v>120</v>
      </c>
      <c r="CF8" s="391" t="s">
        <v>121</v>
      </c>
      <c r="CG8" s="391" t="s">
        <v>122</v>
      </c>
      <c r="CH8" s="391" t="s">
        <v>111</v>
      </c>
      <c r="CI8" s="391" t="s">
        <v>112</v>
      </c>
      <c r="CJ8" s="391" t="s">
        <v>113</v>
      </c>
      <c r="CK8" s="391" t="s">
        <v>114</v>
      </c>
      <c r="CL8" s="391" t="s">
        <v>115</v>
      </c>
      <c r="CM8" s="391" t="s">
        <v>116</v>
      </c>
      <c r="CN8" s="391" t="s">
        <v>117</v>
      </c>
      <c r="CO8" s="391" t="s">
        <v>118</v>
      </c>
      <c r="CP8" s="391" t="s">
        <v>119</v>
      </c>
      <c r="CQ8" s="391" t="s">
        <v>120</v>
      </c>
      <c r="CR8" s="391" t="s">
        <v>121</v>
      </c>
      <c r="CS8" s="391" t="s">
        <v>122</v>
      </c>
      <c r="CT8" s="391" t="s">
        <v>111</v>
      </c>
      <c r="CU8" s="391" t="s">
        <v>112</v>
      </c>
      <c r="CV8" s="391" t="s">
        <v>113</v>
      </c>
      <c r="CW8" s="391" t="s">
        <v>114</v>
      </c>
      <c r="CX8" s="391" t="s">
        <v>115</v>
      </c>
      <c r="CY8" s="391" t="s">
        <v>116</v>
      </c>
      <c r="CZ8" s="391" t="s">
        <v>117</v>
      </c>
      <c r="DA8" s="391" t="s">
        <v>118</v>
      </c>
      <c r="DB8" s="391" t="s">
        <v>119</v>
      </c>
      <c r="DC8" s="391" t="s">
        <v>120</v>
      </c>
      <c r="DD8" s="391" t="s">
        <v>121</v>
      </c>
      <c r="DE8" s="391" t="s">
        <v>122</v>
      </c>
      <c r="DF8" s="391" t="s">
        <v>111</v>
      </c>
      <c r="DG8" s="391" t="s">
        <v>112</v>
      </c>
      <c r="DH8" s="391" t="s">
        <v>113</v>
      </c>
      <c r="DI8" s="391" t="s">
        <v>114</v>
      </c>
      <c r="DJ8" s="391" t="s">
        <v>115</v>
      </c>
      <c r="DK8" s="391" t="s">
        <v>116</v>
      </c>
      <c r="DL8" s="391" t="s">
        <v>117</v>
      </c>
      <c r="DM8" s="391" t="s">
        <v>118</v>
      </c>
      <c r="DN8" s="391" t="s">
        <v>119</v>
      </c>
      <c r="DO8" s="391" t="s">
        <v>120</v>
      </c>
      <c r="DP8" s="395" t="s">
        <v>121</v>
      </c>
      <c r="DQ8" s="395" t="s">
        <v>122</v>
      </c>
      <c r="DR8" s="391" t="s">
        <v>111</v>
      </c>
      <c r="DS8" s="391" t="s">
        <v>112</v>
      </c>
      <c r="DT8" s="391" t="s">
        <v>113</v>
      </c>
      <c r="DU8" s="391" t="s">
        <v>114</v>
      </c>
      <c r="DV8" s="391" t="s">
        <v>115</v>
      </c>
      <c r="DW8" s="391" t="s">
        <v>116</v>
      </c>
      <c r="DX8" s="391" t="s">
        <v>117</v>
      </c>
      <c r="DY8" s="391" t="s">
        <v>118</v>
      </c>
      <c r="DZ8" s="391" t="s">
        <v>119</v>
      </c>
      <c r="EA8" s="391" t="s">
        <v>120</v>
      </c>
      <c r="EB8" s="391" t="s">
        <v>121</v>
      </c>
      <c r="EC8" s="391" t="s">
        <v>122</v>
      </c>
      <c r="ED8" s="391" t="s">
        <v>111</v>
      </c>
      <c r="EE8" s="391" t="s">
        <v>112</v>
      </c>
      <c r="EF8" s="391" t="s">
        <v>113</v>
      </c>
      <c r="EG8" s="391" t="s">
        <v>114</v>
      </c>
      <c r="EH8" s="391" t="s">
        <v>115</v>
      </c>
      <c r="EI8" s="391" t="s">
        <v>116</v>
      </c>
      <c r="EJ8" s="391" t="s">
        <v>117</v>
      </c>
      <c r="EK8" s="391" t="s">
        <v>118</v>
      </c>
      <c r="EL8" s="391" t="s">
        <v>119</v>
      </c>
      <c r="EM8" s="391" t="s">
        <v>120</v>
      </c>
      <c r="EN8" s="391" t="s">
        <v>121</v>
      </c>
      <c r="EO8" s="391" t="s">
        <v>122</v>
      </c>
      <c r="EP8" s="391" t="s">
        <v>111</v>
      </c>
      <c r="EQ8" s="391" t="s">
        <v>112</v>
      </c>
      <c r="ER8" s="391" t="s">
        <v>113</v>
      </c>
      <c r="ES8" s="391" t="s">
        <v>114</v>
      </c>
      <c r="ET8" s="391" t="s">
        <v>115</v>
      </c>
      <c r="EU8" s="391" t="s">
        <v>116</v>
      </c>
      <c r="EV8" s="391" t="s">
        <v>117</v>
      </c>
      <c r="EW8" s="391" t="s">
        <v>118</v>
      </c>
      <c r="EX8" s="391" t="s">
        <v>119</v>
      </c>
      <c r="EY8" s="391" t="s">
        <v>120</v>
      </c>
      <c r="EZ8" s="391" t="s">
        <v>121</v>
      </c>
      <c r="FA8" s="391" t="s">
        <v>122</v>
      </c>
      <c r="FB8" s="391" t="s">
        <v>111</v>
      </c>
      <c r="FC8" s="391" t="s">
        <v>112</v>
      </c>
      <c r="FD8" s="391" t="s">
        <v>113</v>
      </c>
      <c r="FE8" s="391" t="s">
        <v>114</v>
      </c>
      <c r="FF8" s="391" t="s">
        <v>115</v>
      </c>
      <c r="FG8" s="391" t="s">
        <v>116</v>
      </c>
      <c r="FH8" s="391" t="s">
        <v>117</v>
      </c>
      <c r="FI8" s="391" t="s">
        <v>118</v>
      </c>
      <c r="FJ8" s="391" t="s">
        <v>119</v>
      </c>
      <c r="FK8" s="391" t="s">
        <v>120</v>
      </c>
      <c r="FL8" s="391" t="s">
        <v>121</v>
      </c>
      <c r="FM8" s="391" t="s">
        <v>122</v>
      </c>
      <c r="FN8" s="393" t="s">
        <v>111</v>
      </c>
      <c r="FO8" s="391" t="s">
        <v>112</v>
      </c>
      <c r="FP8" s="391" t="s">
        <v>113</v>
      </c>
      <c r="FQ8" s="391" t="s">
        <v>114</v>
      </c>
      <c r="FR8" s="391" t="s">
        <v>115</v>
      </c>
      <c r="FS8" s="391" t="s">
        <v>116</v>
      </c>
    </row>
    <row r="9" spans="1:176" s="36" customFormat="1" ht="16.5" thickBot="1">
      <c r="A9" s="403"/>
      <c r="B9" s="392"/>
      <c r="C9" s="392"/>
      <c r="D9" s="392"/>
      <c r="E9" s="392"/>
      <c r="F9" s="392"/>
      <c r="G9" s="392"/>
      <c r="H9" s="392"/>
      <c r="I9" s="392"/>
      <c r="J9" s="392"/>
      <c r="K9" s="392"/>
      <c r="L9" s="392"/>
      <c r="M9" s="392"/>
      <c r="N9" s="392"/>
      <c r="O9" s="392"/>
      <c r="P9" s="392"/>
      <c r="Q9" s="392"/>
      <c r="R9" s="392"/>
      <c r="S9" s="392"/>
      <c r="T9" s="392"/>
      <c r="U9" s="392"/>
      <c r="V9" s="392"/>
      <c r="W9" s="392"/>
      <c r="X9" s="392"/>
      <c r="Y9" s="392"/>
      <c r="Z9" s="392"/>
      <c r="AA9" s="392"/>
      <c r="AB9" s="392"/>
      <c r="AC9" s="392"/>
      <c r="AD9" s="392"/>
      <c r="AE9" s="392"/>
      <c r="AF9" s="392"/>
      <c r="AG9" s="392"/>
      <c r="AH9" s="392"/>
      <c r="AI9" s="392"/>
      <c r="AJ9" s="392"/>
      <c r="AK9" s="392"/>
      <c r="AL9" s="392"/>
      <c r="AM9" s="392"/>
      <c r="AN9" s="392"/>
      <c r="AO9" s="392"/>
      <c r="AP9" s="392"/>
      <c r="AQ9" s="392"/>
      <c r="AR9" s="392"/>
      <c r="AS9" s="392"/>
      <c r="AT9" s="392"/>
      <c r="AU9" s="392"/>
      <c r="AV9" s="392"/>
      <c r="AW9" s="392"/>
      <c r="AX9" s="392"/>
      <c r="AY9" s="392"/>
      <c r="AZ9" s="392"/>
      <c r="BA9" s="392"/>
      <c r="BB9" s="392"/>
      <c r="BC9" s="392"/>
      <c r="BD9" s="392"/>
      <c r="BE9" s="392"/>
      <c r="BF9" s="392"/>
      <c r="BG9" s="392"/>
      <c r="BH9" s="392"/>
      <c r="BI9" s="392"/>
      <c r="BJ9" s="392"/>
      <c r="BK9" s="392"/>
      <c r="BL9" s="392"/>
      <c r="BM9" s="392"/>
      <c r="BN9" s="392"/>
      <c r="BO9" s="392"/>
      <c r="BP9" s="392"/>
      <c r="BQ9" s="392"/>
      <c r="BR9" s="392"/>
      <c r="BS9" s="392"/>
      <c r="BT9" s="392"/>
      <c r="BU9" s="392"/>
      <c r="BV9" s="392"/>
      <c r="BW9" s="392"/>
      <c r="BX9" s="392"/>
      <c r="BY9" s="392"/>
      <c r="BZ9" s="392"/>
      <c r="CA9" s="392"/>
      <c r="CB9" s="392"/>
      <c r="CC9" s="392"/>
      <c r="CD9" s="392"/>
      <c r="CE9" s="392"/>
      <c r="CF9" s="392"/>
      <c r="CG9" s="392"/>
      <c r="CH9" s="392"/>
      <c r="CI9" s="392"/>
      <c r="CJ9" s="392"/>
      <c r="CK9" s="392"/>
      <c r="CL9" s="392"/>
      <c r="CM9" s="392">
        <v>41455</v>
      </c>
      <c r="CN9" s="392"/>
      <c r="CO9" s="392"/>
      <c r="CP9" s="392"/>
      <c r="CQ9" s="392"/>
      <c r="CR9" s="392">
        <v>41608</v>
      </c>
      <c r="CS9" s="392"/>
      <c r="CT9" s="392"/>
      <c r="CU9" s="392"/>
      <c r="CV9" s="392"/>
      <c r="CW9" s="392"/>
      <c r="CX9" s="392"/>
      <c r="CY9" s="392"/>
      <c r="CZ9" s="392"/>
      <c r="DA9" s="392"/>
      <c r="DB9" s="392"/>
      <c r="DC9" s="392"/>
      <c r="DD9" s="392"/>
      <c r="DE9" s="392"/>
      <c r="DF9" s="392"/>
      <c r="DG9" s="392"/>
      <c r="DH9" s="392"/>
      <c r="DI9" s="392"/>
      <c r="DJ9" s="392"/>
      <c r="DK9" s="392"/>
      <c r="DL9" s="392"/>
      <c r="DM9" s="392"/>
      <c r="DN9" s="392"/>
      <c r="DO9" s="392"/>
      <c r="DP9" s="392"/>
      <c r="DQ9" s="392"/>
      <c r="DR9" s="392"/>
      <c r="DS9" s="392"/>
      <c r="DT9" s="392"/>
      <c r="DU9" s="392"/>
      <c r="DV9" s="392"/>
      <c r="DW9" s="392"/>
      <c r="DX9" s="392"/>
      <c r="DY9" s="392"/>
      <c r="DZ9" s="392"/>
      <c r="EA9" s="392"/>
      <c r="EB9" s="392"/>
      <c r="EC9" s="392"/>
      <c r="ED9" s="392"/>
      <c r="EE9" s="392"/>
      <c r="EF9" s="392"/>
      <c r="EG9" s="392"/>
      <c r="EH9" s="392"/>
      <c r="EI9" s="392"/>
      <c r="EJ9" s="392"/>
      <c r="EK9" s="392"/>
      <c r="EL9" s="392"/>
      <c r="EM9" s="392"/>
      <c r="EN9" s="392"/>
      <c r="EO9" s="392"/>
      <c r="EP9" s="392"/>
      <c r="EQ9" s="392"/>
      <c r="ER9" s="392"/>
      <c r="ES9" s="392"/>
      <c r="ET9" s="392"/>
      <c r="EU9" s="392"/>
      <c r="EV9" s="392"/>
      <c r="EW9" s="392"/>
      <c r="EX9" s="392"/>
      <c r="EY9" s="392"/>
      <c r="EZ9" s="392"/>
      <c r="FA9" s="392"/>
      <c r="FB9" s="392"/>
      <c r="FC9" s="392"/>
      <c r="FD9" s="392"/>
      <c r="FE9" s="392"/>
      <c r="FF9" s="392"/>
      <c r="FG9" s="392"/>
      <c r="FH9" s="392"/>
      <c r="FI9" s="392"/>
      <c r="FJ9" s="392"/>
      <c r="FK9" s="392"/>
      <c r="FL9" s="392"/>
      <c r="FM9" s="392"/>
      <c r="FN9" s="394"/>
      <c r="FO9" s="392"/>
      <c r="FP9" s="392"/>
      <c r="FQ9" s="392"/>
      <c r="FR9" s="392"/>
      <c r="FS9" s="392"/>
    </row>
    <row r="10" spans="1:176" ht="13.5" customHeight="1">
      <c r="A10" s="44"/>
      <c r="B10" s="45"/>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6"/>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E10" s="45"/>
      <c r="BF10" s="45"/>
      <c r="BG10" s="45"/>
      <c r="BH10" s="45"/>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D10" s="45"/>
      <c r="DE10" s="45"/>
      <c r="DF10" s="45"/>
      <c r="DG10" s="45"/>
      <c r="DH10" s="45"/>
      <c r="DI10" s="45"/>
      <c r="DJ10" s="45"/>
      <c r="DK10" s="45"/>
      <c r="DL10" s="45"/>
      <c r="DM10" s="45"/>
      <c r="DN10" s="45"/>
      <c r="DO10" s="45"/>
      <c r="DP10" s="45"/>
      <c r="DQ10" s="45"/>
      <c r="DR10" s="45"/>
      <c r="DS10" s="45"/>
      <c r="DT10" s="45"/>
      <c r="DU10" s="45"/>
      <c r="DV10" s="45"/>
      <c r="DW10" s="45"/>
      <c r="DX10" s="45"/>
      <c r="DY10" s="45"/>
      <c r="DZ10" s="45"/>
      <c r="EA10" s="45"/>
      <c r="EB10" s="45"/>
      <c r="EC10" s="45"/>
      <c r="ED10" s="45"/>
      <c r="EE10" s="45"/>
      <c r="EF10" s="45"/>
      <c r="EG10" s="45"/>
      <c r="EH10" s="45"/>
      <c r="EI10" s="45"/>
      <c r="EJ10" s="45"/>
      <c r="EK10" s="45"/>
      <c r="EL10" s="45"/>
      <c r="EM10" s="45"/>
      <c r="EN10" s="45"/>
      <c r="EO10" s="45"/>
      <c r="EP10" s="45"/>
      <c r="EQ10" s="45"/>
      <c r="ER10" s="45"/>
      <c r="ES10" s="45"/>
      <c r="ET10" s="45"/>
      <c r="EU10" s="45"/>
      <c r="EV10" s="45"/>
      <c r="EW10" s="45"/>
      <c r="EX10" s="45"/>
      <c r="EY10" s="45"/>
      <c r="EZ10" s="45"/>
      <c r="FA10" s="45"/>
      <c r="FB10" s="45"/>
      <c r="FC10" s="45"/>
      <c r="FD10" s="45"/>
      <c r="FE10" s="45"/>
      <c r="FF10" s="45"/>
      <c r="FG10" s="45"/>
      <c r="FH10" s="45"/>
      <c r="FI10" s="45"/>
      <c r="FJ10" s="45"/>
      <c r="FK10" s="45"/>
      <c r="FL10" s="45"/>
      <c r="FM10" s="47"/>
    </row>
    <row r="11" spans="1:176">
      <c r="A11" s="44" t="s">
        <v>123</v>
      </c>
      <c r="B11" s="49">
        <v>1419.0948640000001</v>
      </c>
      <c r="C11" s="49">
        <v>1418.3384679999999</v>
      </c>
      <c r="D11" s="49">
        <v>1830.3200000000002</v>
      </c>
      <c r="E11" s="49">
        <v>2114.64</v>
      </c>
      <c r="F11" s="49">
        <v>1656.1533840000002</v>
      </c>
      <c r="G11" s="49">
        <v>1727.5899999999997</v>
      </c>
      <c r="H11" s="49">
        <v>1849.1100000000001</v>
      </c>
      <c r="I11" s="49">
        <v>2105.71</v>
      </c>
      <c r="J11" s="49">
        <v>2312.491039</v>
      </c>
      <c r="K11" s="49">
        <v>2446.2399999999998</v>
      </c>
      <c r="L11" s="49">
        <v>1837.23</v>
      </c>
      <c r="M11" s="49">
        <v>1455.6299999999999</v>
      </c>
      <c r="N11" s="49">
        <v>1537.8799999999999</v>
      </c>
      <c r="O11" s="49">
        <v>1877.71</v>
      </c>
      <c r="P11" s="49">
        <v>1577.18</v>
      </c>
      <c r="Q11" s="49">
        <v>2202.6799999999998</v>
      </c>
      <c r="R11" s="49">
        <v>2483.21</v>
      </c>
      <c r="S11" s="49">
        <v>2619.69</v>
      </c>
      <c r="T11" s="49">
        <v>2844.0099999999998</v>
      </c>
      <c r="U11" s="49">
        <v>2880.74</v>
      </c>
      <c r="V11" s="49">
        <v>2929.84</v>
      </c>
      <c r="W11" s="49">
        <v>2956.5</v>
      </c>
      <c r="X11" s="49">
        <v>2890.25</v>
      </c>
      <c r="Y11" s="49">
        <v>2762.75</v>
      </c>
      <c r="Z11" s="49">
        <v>2668.2775819999997</v>
      </c>
      <c r="AA11" s="49">
        <v>3113.258268</v>
      </c>
      <c r="AB11" s="49">
        <v>3298.605888</v>
      </c>
      <c r="AC11" s="49">
        <v>4811.9859519999991</v>
      </c>
      <c r="AD11" s="49">
        <v>5060.9539320000003</v>
      </c>
      <c r="AE11" s="49">
        <v>5243.187011</v>
      </c>
      <c r="AF11" s="49">
        <v>5324.8817289999997</v>
      </c>
      <c r="AG11" s="49">
        <v>5588.93462</v>
      </c>
      <c r="AH11" s="50">
        <v>5688.8217999999997</v>
      </c>
      <c r="AI11" s="49">
        <v>5593.9352099999996</v>
      </c>
      <c r="AJ11" s="49">
        <v>5259.8960020000004</v>
      </c>
      <c r="AK11" s="49">
        <v>3711.6482239999996</v>
      </c>
      <c r="AL11" s="49">
        <v>3440.5735540000001</v>
      </c>
      <c r="AM11" s="49">
        <v>3132.0368479999997</v>
      </c>
      <c r="AN11" s="49">
        <v>2399.776766</v>
      </c>
      <c r="AO11" s="49">
        <v>2335.1909919999998</v>
      </c>
      <c r="AP11" s="49">
        <v>1661.5646879999999</v>
      </c>
      <c r="AQ11" s="49">
        <v>1852.2262300000002</v>
      </c>
      <c r="AR11" s="49">
        <v>2287.3989180000003</v>
      </c>
      <c r="AS11" s="49">
        <v>3040.9331230000003</v>
      </c>
      <c r="AT11" s="49">
        <v>3733.3831769999997</v>
      </c>
      <c r="AU11" s="49">
        <v>3648.7252570000001</v>
      </c>
      <c r="AV11" s="49">
        <v>4178.0081390000005</v>
      </c>
      <c r="AW11" s="49">
        <v>2846.489122</v>
      </c>
      <c r="AX11" s="49">
        <v>2940.6722220000001</v>
      </c>
      <c r="AY11" s="49">
        <v>2607.0662549999997</v>
      </c>
      <c r="AZ11" s="49">
        <v>3003.2352660000001</v>
      </c>
      <c r="BA11" s="49">
        <v>3273.7211270000003</v>
      </c>
      <c r="BB11" s="49">
        <v>3490.440697</v>
      </c>
      <c r="BC11" s="49">
        <v>2978.0324300000002</v>
      </c>
      <c r="BD11" s="49">
        <v>2814.7613190000002</v>
      </c>
      <c r="BE11" s="49">
        <v>2364.5036449999998</v>
      </c>
      <c r="BF11" s="49">
        <v>3193.6330699999999</v>
      </c>
      <c r="BG11" s="49">
        <v>2473.4017039999999</v>
      </c>
      <c r="BH11" s="49">
        <v>2216.2759040000001</v>
      </c>
      <c r="BI11" s="49">
        <v>1387.274523</v>
      </c>
      <c r="BJ11" s="49">
        <v>1677.0324949999999</v>
      </c>
      <c r="BK11" s="49">
        <v>2659.7272370000001</v>
      </c>
      <c r="BL11" s="49">
        <v>2680.1426769999998</v>
      </c>
      <c r="BM11" s="49">
        <v>2807.3985809999999</v>
      </c>
      <c r="BN11" s="49">
        <v>2528.0348570000001</v>
      </c>
      <c r="BO11" s="49">
        <v>2534.2052949999998</v>
      </c>
      <c r="BP11" s="49">
        <v>2553.7338840000002</v>
      </c>
      <c r="BQ11" s="49">
        <v>2533.8160330000001</v>
      </c>
      <c r="BR11" s="49">
        <v>2218.9159330000002</v>
      </c>
      <c r="BS11" s="49">
        <v>3023.7036799999996</v>
      </c>
      <c r="BT11" s="49">
        <v>2544.5177199999998</v>
      </c>
      <c r="BU11" s="49">
        <v>1597.572216</v>
      </c>
      <c r="BV11" s="49">
        <v>1823.969474</v>
      </c>
      <c r="BW11" s="49">
        <v>1812.012575</v>
      </c>
      <c r="BX11" s="49">
        <v>1895.2688360000002</v>
      </c>
      <c r="BY11" s="49">
        <v>2317.2481849999995</v>
      </c>
      <c r="BZ11" s="49">
        <v>2534.8991069999997</v>
      </c>
      <c r="CA11" s="49">
        <v>2531.9591559999999</v>
      </c>
      <c r="CB11" s="49">
        <v>2602.2189539999999</v>
      </c>
      <c r="CC11" s="49">
        <v>2755.0299999999997</v>
      </c>
      <c r="CD11" s="49">
        <v>3312.14</v>
      </c>
      <c r="CE11" s="49">
        <v>2509.0699999999997</v>
      </c>
      <c r="CF11" s="49">
        <v>1915.3300000000002</v>
      </c>
      <c r="CG11" s="49">
        <v>469.19999999999993</v>
      </c>
      <c r="CH11" s="49">
        <v>1037.04</v>
      </c>
      <c r="CI11" s="49">
        <v>2307.71</v>
      </c>
      <c r="CJ11" s="49">
        <v>2354.41</v>
      </c>
      <c r="CK11" s="49">
        <v>2945.15</v>
      </c>
      <c r="CL11" s="49">
        <v>2469.1799999999998</v>
      </c>
      <c r="CM11" s="49">
        <v>2181.73</v>
      </c>
      <c r="CN11" s="49">
        <v>2452.9</v>
      </c>
      <c r="CO11" s="49">
        <v>3200.67</v>
      </c>
      <c r="CP11" s="49">
        <v>2949.4267520000003</v>
      </c>
      <c r="CQ11" s="49">
        <v>2882.823308</v>
      </c>
      <c r="CR11" s="49">
        <v>2773.253044</v>
      </c>
      <c r="CS11" s="49">
        <v>3088.1958649999997</v>
      </c>
      <c r="CT11" s="49">
        <v>3010.1586430000002</v>
      </c>
      <c r="CU11" s="49">
        <v>3066.2193870000001</v>
      </c>
      <c r="CV11" s="49">
        <v>2711.837207</v>
      </c>
      <c r="CW11" s="49">
        <v>2261.4799009999997</v>
      </c>
      <c r="CX11" s="49">
        <v>3285.8825930000003</v>
      </c>
      <c r="CY11" s="49">
        <v>5027.9309919999996</v>
      </c>
      <c r="CZ11" s="49">
        <v>4953.9041110000007</v>
      </c>
      <c r="DA11" s="49">
        <v>5535.3978219999999</v>
      </c>
      <c r="DB11" s="49">
        <v>6065.2378680000002</v>
      </c>
      <c r="DC11" s="49">
        <v>5351.3320349999995</v>
      </c>
      <c r="DD11" s="49">
        <v>5176.9630419999994</v>
      </c>
      <c r="DE11" s="49">
        <v>3237.411259</v>
      </c>
      <c r="DF11" s="49">
        <v>3082.943053</v>
      </c>
      <c r="DG11" s="49">
        <v>3149.604511</v>
      </c>
      <c r="DH11" s="49">
        <v>3072.544437</v>
      </c>
      <c r="DI11" s="49">
        <v>2816.078712</v>
      </c>
      <c r="DJ11" s="49">
        <v>3929.9265970000001</v>
      </c>
      <c r="DK11" s="49">
        <v>4120.1844110000002</v>
      </c>
      <c r="DL11" s="49">
        <v>4268.2161340000002</v>
      </c>
      <c r="DM11" s="49">
        <v>3672.7238710000001</v>
      </c>
      <c r="DN11" s="49">
        <v>2961.7155969999999</v>
      </c>
      <c r="DO11" s="49">
        <v>2711.3069070000001</v>
      </c>
      <c r="DP11" s="49">
        <v>2528.5994380000002</v>
      </c>
      <c r="DQ11" s="49">
        <v>1884.5674440000003</v>
      </c>
      <c r="DR11" s="49">
        <v>2696.2195689999999</v>
      </c>
      <c r="DS11" s="49">
        <v>2773.5944420000001</v>
      </c>
      <c r="DT11" s="49">
        <v>1998.7064829999999</v>
      </c>
      <c r="DU11" s="49">
        <v>1883.1825260000001</v>
      </c>
      <c r="DV11" s="49">
        <v>1572.9798500000002</v>
      </c>
      <c r="DW11" s="49">
        <v>2818.5940310000001</v>
      </c>
      <c r="DX11" s="49">
        <v>3699.281105</v>
      </c>
      <c r="DY11" s="49">
        <v>3577.0423129999999</v>
      </c>
      <c r="DZ11" s="49">
        <v>3876.4272649999998</v>
      </c>
      <c r="EA11" s="49">
        <v>3690.795584</v>
      </c>
      <c r="EB11" s="49">
        <v>3347.7280430000001</v>
      </c>
      <c r="EC11" s="49">
        <v>3721.7575959999999</v>
      </c>
      <c r="ED11" s="49">
        <v>4345.2670799999996</v>
      </c>
      <c r="EE11" s="49">
        <v>3628.4981589999998</v>
      </c>
      <c r="EF11" s="49">
        <v>2665.5567769999998</v>
      </c>
      <c r="EG11" s="49">
        <v>2069.019198</v>
      </c>
      <c r="EH11" s="49">
        <v>1618.9818190000001</v>
      </c>
      <c r="EI11" s="49">
        <v>3328.4240199999999</v>
      </c>
      <c r="EJ11" s="49">
        <v>3083.2121079999997</v>
      </c>
      <c r="EK11" s="49">
        <v>2434.7097309999999</v>
      </c>
      <c r="EL11" s="49">
        <v>1167.1260380000001</v>
      </c>
      <c r="EM11" s="49">
        <v>3999.6805409999997</v>
      </c>
      <c r="EN11" s="49">
        <v>3211.0136090000001</v>
      </c>
      <c r="EO11" s="49">
        <v>1622.2815309999999</v>
      </c>
      <c r="EP11" s="49">
        <v>4845.2767749999994</v>
      </c>
      <c r="EQ11" s="49">
        <v>4560.910766</v>
      </c>
      <c r="ER11" s="49">
        <v>4012.7730229999997</v>
      </c>
      <c r="ES11" s="49">
        <v>3403.0251440000002</v>
      </c>
      <c r="ET11" s="49">
        <v>2900.0832380000002</v>
      </c>
      <c r="EU11" s="49">
        <v>2340.7923529999998</v>
      </c>
      <c r="EV11" s="49">
        <v>2309.5804390000003</v>
      </c>
      <c r="EW11" s="49">
        <v>2231.329385</v>
      </c>
      <c r="EX11" s="49">
        <v>1865.46588</v>
      </c>
      <c r="EY11" s="49">
        <v>1879.552197</v>
      </c>
      <c r="EZ11" s="49">
        <v>1522.2741619999999</v>
      </c>
      <c r="FA11" s="49">
        <v>2209.0244739999998</v>
      </c>
      <c r="FB11" s="49">
        <v>2706.3619779999999</v>
      </c>
      <c r="FC11" s="49">
        <v>2353.2978469999998</v>
      </c>
      <c r="FD11" s="49">
        <v>3051.2671909999999</v>
      </c>
      <c r="FE11" s="49">
        <v>2565.0028220000004</v>
      </c>
      <c r="FF11" s="49">
        <v>3149.8139650000003</v>
      </c>
      <c r="FG11" s="49">
        <v>3091.7774709999999</v>
      </c>
      <c r="FH11" s="49">
        <v>2748.7428609999997</v>
      </c>
      <c r="FI11" s="49">
        <v>2735.4295189999998</v>
      </c>
      <c r="FJ11" s="49">
        <v>4077.0341370000001</v>
      </c>
      <c r="FK11" s="49">
        <v>3015.9634690000003</v>
      </c>
      <c r="FL11" s="49">
        <v>2128.6011509999998</v>
      </c>
      <c r="FM11" s="51">
        <v>2274.1794599999998</v>
      </c>
      <c r="FN11" s="52">
        <v>2382.8789870000001</v>
      </c>
      <c r="FO11" s="52">
        <v>2071.6359790000001</v>
      </c>
      <c r="FP11" s="52">
        <v>1169.4931019999999</v>
      </c>
      <c r="FQ11" s="52">
        <v>1587.5961889999999</v>
      </c>
      <c r="FR11" s="52">
        <v>2113.1425410000002</v>
      </c>
      <c r="FS11" s="52">
        <v>1242.2388940000001</v>
      </c>
      <c r="FT11" s="52"/>
    </row>
    <row r="12" spans="1:176">
      <c r="A12" s="44" t="s">
        <v>124</v>
      </c>
      <c r="B12" s="49">
        <v>155.90937700000001</v>
      </c>
      <c r="C12" s="49">
        <v>145.193907</v>
      </c>
      <c r="D12" s="49">
        <v>178.71</v>
      </c>
      <c r="E12" s="49">
        <v>117.34</v>
      </c>
      <c r="F12" s="49">
        <v>246.41322700000001</v>
      </c>
      <c r="G12" s="49">
        <v>131.32</v>
      </c>
      <c r="H12" s="49">
        <v>97.43</v>
      </c>
      <c r="I12" s="49">
        <v>112.07</v>
      </c>
      <c r="J12" s="49">
        <v>114.463841</v>
      </c>
      <c r="K12" s="49">
        <v>132.19</v>
      </c>
      <c r="L12" s="49">
        <v>310.62</v>
      </c>
      <c r="M12" s="49">
        <v>124.41</v>
      </c>
      <c r="N12" s="49">
        <v>247.31</v>
      </c>
      <c r="O12" s="49">
        <v>181.74</v>
      </c>
      <c r="P12" s="49">
        <v>217.24</v>
      </c>
      <c r="Q12" s="49">
        <v>218.13</v>
      </c>
      <c r="R12" s="49">
        <v>154.54</v>
      </c>
      <c r="S12" s="49">
        <v>149.04</v>
      </c>
      <c r="T12" s="49">
        <v>139.5</v>
      </c>
      <c r="U12" s="49">
        <v>124.24</v>
      </c>
      <c r="V12" s="49">
        <v>221.16</v>
      </c>
      <c r="W12" s="49">
        <v>167.73</v>
      </c>
      <c r="X12" s="49">
        <v>191.73</v>
      </c>
      <c r="Y12" s="49">
        <v>121.79</v>
      </c>
      <c r="Z12" s="49">
        <v>265.34906599999999</v>
      </c>
      <c r="AA12" s="49">
        <v>234.66779700000001</v>
      </c>
      <c r="AB12" s="49">
        <v>214.303292</v>
      </c>
      <c r="AC12" s="49">
        <v>143.77720099999999</v>
      </c>
      <c r="AD12" s="49">
        <v>139.89314400000001</v>
      </c>
      <c r="AE12" s="49">
        <v>124.68462100000001</v>
      </c>
      <c r="AF12" s="49">
        <v>155.953181</v>
      </c>
      <c r="AG12" s="49">
        <v>150.00603699999999</v>
      </c>
      <c r="AH12" s="50">
        <v>178.77353099999999</v>
      </c>
      <c r="AI12" s="49">
        <v>219.304461</v>
      </c>
      <c r="AJ12" s="49">
        <v>220.795579</v>
      </c>
      <c r="AK12" s="49">
        <v>191.56964400000001</v>
      </c>
      <c r="AL12" s="49">
        <v>535.53378399999997</v>
      </c>
      <c r="AM12" s="49">
        <v>436.03470900000002</v>
      </c>
      <c r="AN12" s="49">
        <v>354.41143599999998</v>
      </c>
      <c r="AO12" s="49">
        <v>255.566913</v>
      </c>
      <c r="AP12" s="49">
        <v>305.78269499999999</v>
      </c>
      <c r="AQ12" s="49">
        <v>263.31515400000001</v>
      </c>
      <c r="AR12" s="49">
        <v>231.43480199999999</v>
      </c>
      <c r="AS12" s="49">
        <v>269.32354199999997</v>
      </c>
      <c r="AT12" s="49">
        <v>235.97561400000001</v>
      </c>
      <c r="AU12" s="49">
        <v>179.98855900000001</v>
      </c>
      <c r="AV12" s="49">
        <v>333.29290300000002</v>
      </c>
      <c r="AW12" s="49">
        <v>358.895398</v>
      </c>
      <c r="AX12" s="49">
        <v>538.52017799999999</v>
      </c>
      <c r="AY12" s="49">
        <v>531.61764600000004</v>
      </c>
      <c r="AZ12" s="49">
        <v>482.472129</v>
      </c>
      <c r="BA12" s="49">
        <v>504.471386</v>
      </c>
      <c r="BB12" s="49">
        <v>462.31584600000002</v>
      </c>
      <c r="BC12" s="49">
        <v>417.509187</v>
      </c>
      <c r="BD12" s="49">
        <v>434.40351600000002</v>
      </c>
      <c r="BE12" s="49">
        <v>383.96022699999997</v>
      </c>
      <c r="BF12" s="49">
        <v>684.82578599999999</v>
      </c>
      <c r="BG12" s="49">
        <v>516.76512300000002</v>
      </c>
      <c r="BH12" s="49">
        <v>725.01414299999999</v>
      </c>
      <c r="BI12" s="49">
        <v>519.19564600000001</v>
      </c>
      <c r="BJ12" s="49">
        <v>363.93820699999998</v>
      </c>
      <c r="BK12" s="49">
        <v>275.56992400000001</v>
      </c>
      <c r="BL12" s="49">
        <v>429.763599</v>
      </c>
      <c r="BM12" s="49">
        <v>575.64469799999995</v>
      </c>
      <c r="BN12" s="49">
        <v>712.00763500000005</v>
      </c>
      <c r="BO12" s="49">
        <v>506.38407599999999</v>
      </c>
      <c r="BP12" s="49">
        <v>423.47164900000001</v>
      </c>
      <c r="BQ12" s="49">
        <v>527.871038</v>
      </c>
      <c r="BR12" s="49">
        <v>522.08511699999997</v>
      </c>
      <c r="BS12" s="49">
        <v>605.93648499999995</v>
      </c>
      <c r="BT12" s="49">
        <v>816.22078299999998</v>
      </c>
      <c r="BU12" s="49">
        <v>649.25622599999997</v>
      </c>
      <c r="BV12" s="49">
        <v>863.62241700000004</v>
      </c>
      <c r="BW12" s="49">
        <v>697.023415</v>
      </c>
      <c r="BX12" s="49">
        <v>755.39812300000006</v>
      </c>
      <c r="BY12" s="49">
        <v>579.69317799999999</v>
      </c>
      <c r="BZ12" s="49">
        <v>644.08695599999999</v>
      </c>
      <c r="CA12" s="49">
        <v>654.479285</v>
      </c>
      <c r="CB12" s="49">
        <v>459.76706000000001</v>
      </c>
      <c r="CC12" s="49">
        <v>447.66</v>
      </c>
      <c r="CD12" s="49">
        <v>604.19000000000005</v>
      </c>
      <c r="CE12" s="49">
        <v>581.66</v>
      </c>
      <c r="CF12" s="49">
        <v>968.58</v>
      </c>
      <c r="CG12" s="49">
        <v>244.19</v>
      </c>
      <c r="CH12" s="49">
        <v>407.22</v>
      </c>
      <c r="CI12" s="49">
        <v>365.32</v>
      </c>
      <c r="CJ12" s="49">
        <v>429.14</v>
      </c>
      <c r="CK12" s="49">
        <v>512.89</v>
      </c>
      <c r="CL12" s="49">
        <v>469.53</v>
      </c>
      <c r="CM12" s="49">
        <v>423.09</v>
      </c>
      <c r="CN12" s="49">
        <v>527.64</v>
      </c>
      <c r="CO12" s="49">
        <v>964.33</v>
      </c>
      <c r="CP12" s="49">
        <v>1095.4701669999999</v>
      </c>
      <c r="CQ12" s="49">
        <v>986.66665399999999</v>
      </c>
      <c r="CR12" s="49">
        <v>1076.2045029999999</v>
      </c>
      <c r="CS12" s="49">
        <v>360.43945100000002</v>
      </c>
      <c r="CT12" s="49">
        <v>689.87116400000002</v>
      </c>
      <c r="CU12" s="49">
        <v>581.367659</v>
      </c>
      <c r="CV12" s="49">
        <v>496.22237100000001</v>
      </c>
      <c r="CW12" s="49">
        <v>442.773821</v>
      </c>
      <c r="CX12" s="49">
        <v>398.30765300000002</v>
      </c>
      <c r="CY12" s="49">
        <v>386.07272999999998</v>
      </c>
      <c r="CZ12" s="49">
        <v>469.64217600000001</v>
      </c>
      <c r="DA12" s="49">
        <v>469.244641</v>
      </c>
      <c r="DB12" s="49">
        <v>380.37764399999998</v>
      </c>
      <c r="DC12" s="49">
        <v>483.13192800000002</v>
      </c>
      <c r="DD12" s="49">
        <v>847.39022199999999</v>
      </c>
      <c r="DE12" s="49">
        <v>360.96490899999998</v>
      </c>
      <c r="DF12" s="49">
        <v>695.37099999999998</v>
      </c>
      <c r="DG12" s="49">
        <v>529.00851999999998</v>
      </c>
      <c r="DH12" s="49">
        <v>429.67722199999997</v>
      </c>
      <c r="DI12" s="49">
        <v>440.92419599999999</v>
      </c>
      <c r="DJ12" s="49">
        <v>564.00497399999995</v>
      </c>
      <c r="DK12" s="49">
        <v>570.52243699999997</v>
      </c>
      <c r="DL12" s="49">
        <v>574.66361600000005</v>
      </c>
      <c r="DM12" s="49">
        <v>582.06882199999995</v>
      </c>
      <c r="DN12" s="49">
        <v>644.43585499999995</v>
      </c>
      <c r="DO12" s="49">
        <v>775.65154500000006</v>
      </c>
      <c r="DP12" s="49">
        <v>1108.461104</v>
      </c>
      <c r="DQ12" s="49">
        <v>434.56019500000002</v>
      </c>
      <c r="DR12" s="49">
        <v>702.03281000000004</v>
      </c>
      <c r="DS12" s="49">
        <v>568.15900499999998</v>
      </c>
      <c r="DT12" s="49">
        <v>484.84195799999998</v>
      </c>
      <c r="DU12" s="49">
        <v>241.675622</v>
      </c>
      <c r="DV12" s="49">
        <v>373.49145600000003</v>
      </c>
      <c r="DW12" s="49">
        <v>341.32860299999999</v>
      </c>
      <c r="DX12" s="49">
        <v>329.63521800000001</v>
      </c>
      <c r="DY12" s="49">
        <v>320.73619600000001</v>
      </c>
      <c r="DZ12" s="49">
        <v>440.809304</v>
      </c>
      <c r="EA12" s="49">
        <v>528.02731600000004</v>
      </c>
      <c r="EB12" s="49">
        <v>730.30836699999998</v>
      </c>
      <c r="EC12" s="49">
        <v>357.68917499999998</v>
      </c>
      <c r="ED12" s="49">
        <v>525.81592000000001</v>
      </c>
      <c r="EE12" s="49">
        <v>580.77045899999996</v>
      </c>
      <c r="EF12" s="49">
        <v>503.67703999999998</v>
      </c>
      <c r="EG12" s="49">
        <v>470.67432300000002</v>
      </c>
      <c r="EH12" s="49">
        <v>584.49809300000004</v>
      </c>
      <c r="EI12" s="49">
        <v>485.93958600000002</v>
      </c>
      <c r="EJ12" s="49">
        <v>584.94443100000001</v>
      </c>
      <c r="EK12" s="49">
        <v>465.76088199999998</v>
      </c>
      <c r="EL12" s="49">
        <v>568.60775100000001</v>
      </c>
      <c r="EM12" s="49">
        <v>536.37123499999996</v>
      </c>
      <c r="EN12" s="49">
        <v>775.06445599999995</v>
      </c>
      <c r="EO12" s="49">
        <v>431.40571499999999</v>
      </c>
      <c r="EP12" s="49">
        <v>598.76634100000001</v>
      </c>
      <c r="EQ12" s="49">
        <v>607.55175099999997</v>
      </c>
      <c r="ER12" s="49">
        <v>613.04759899999999</v>
      </c>
      <c r="ES12" s="49">
        <v>477.81071800000001</v>
      </c>
      <c r="ET12" s="49">
        <v>565.73770200000001</v>
      </c>
      <c r="EU12" s="49">
        <v>489.67953499999999</v>
      </c>
      <c r="EV12" s="49">
        <v>417.64284900000001</v>
      </c>
      <c r="EW12" s="49">
        <v>568.73263199999997</v>
      </c>
      <c r="EX12" s="49">
        <v>555.18303100000003</v>
      </c>
      <c r="EY12" s="49">
        <v>564.54282899999998</v>
      </c>
      <c r="EZ12" s="49">
        <v>690.14856899999995</v>
      </c>
      <c r="FA12" s="49">
        <v>295.893777</v>
      </c>
      <c r="FB12" s="49">
        <v>722.357213</v>
      </c>
      <c r="FC12" s="49">
        <v>725.17491800000005</v>
      </c>
      <c r="FD12" s="49">
        <v>600.81577700000003</v>
      </c>
      <c r="FE12" s="49">
        <v>477.08845000000002</v>
      </c>
      <c r="FF12" s="49">
        <v>623.74738300000001</v>
      </c>
      <c r="FG12" s="49">
        <v>441.827788</v>
      </c>
      <c r="FH12" s="49">
        <v>551.72944099999995</v>
      </c>
      <c r="FI12" s="49">
        <v>447.69799999999998</v>
      </c>
      <c r="FJ12" s="49">
        <v>658.62508500000001</v>
      </c>
      <c r="FK12" s="49">
        <v>537.54445699999997</v>
      </c>
      <c r="FL12" s="49">
        <v>673.595462</v>
      </c>
      <c r="FM12" s="51">
        <v>492.87675300000001</v>
      </c>
      <c r="FN12" s="52">
        <v>692.17860900000005</v>
      </c>
      <c r="FO12" s="52">
        <v>622.49820699999998</v>
      </c>
      <c r="FP12" s="52">
        <v>420.15372500000001</v>
      </c>
      <c r="FQ12" s="52">
        <v>242.110367</v>
      </c>
      <c r="FR12" s="52">
        <v>336.13800700000002</v>
      </c>
      <c r="FS12" s="52">
        <v>412.02777800000001</v>
      </c>
      <c r="FT12" s="52"/>
    </row>
    <row r="13" spans="1:176" ht="31.5">
      <c r="A13" s="53" t="s">
        <v>125</v>
      </c>
      <c r="B13" s="49">
        <v>80.246656999999999</v>
      </c>
      <c r="C13" s="49">
        <v>-11.802664999999999</v>
      </c>
      <c r="D13" s="49">
        <v>-4.5600000000000005</v>
      </c>
      <c r="E13" s="49">
        <v>2.0300000000000011</v>
      </c>
      <c r="F13" s="49">
        <v>1210.2074810000001</v>
      </c>
      <c r="G13" s="49">
        <v>1512.6499999999999</v>
      </c>
      <c r="H13" s="49">
        <v>569.19000000000005</v>
      </c>
      <c r="I13" s="49">
        <v>856.65</v>
      </c>
      <c r="J13" s="49">
        <v>956.71694000000002</v>
      </c>
      <c r="K13" s="49">
        <v>673.4</v>
      </c>
      <c r="L13" s="49">
        <v>910.99</v>
      </c>
      <c r="M13" s="49">
        <v>703.33999999999992</v>
      </c>
      <c r="N13" s="49">
        <v>1050.8899999999999</v>
      </c>
      <c r="O13" s="49">
        <v>1202.1199999999999</v>
      </c>
      <c r="P13" s="49">
        <v>866.2399999999999</v>
      </c>
      <c r="Q13" s="49">
        <v>1639.86</v>
      </c>
      <c r="R13" s="49">
        <v>1739.58</v>
      </c>
      <c r="S13" s="49">
        <v>1782.58</v>
      </c>
      <c r="T13" s="49">
        <v>1920.1899999999998</v>
      </c>
      <c r="U13" s="49">
        <v>1937.54</v>
      </c>
      <c r="V13" s="49">
        <v>1509.1</v>
      </c>
      <c r="W13" s="49">
        <v>1366.23</v>
      </c>
      <c r="X13" s="49">
        <v>1322.71</v>
      </c>
      <c r="Y13" s="49">
        <v>1060.8900000000001</v>
      </c>
      <c r="Z13" s="49">
        <v>843.87046699999996</v>
      </c>
      <c r="AA13" s="49">
        <v>1207.488503</v>
      </c>
      <c r="AB13" s="49">
        <v>1600.1453859999999</v>
      </c>
      <c r="AC13" s="49">
        <v>2558.1735859999999</v>
      </c>
      <c r="AD13" s="49">
        <v>3081.6317140000001</v>
      </c>
      <c r="AE13" s="49">
        <v>667.89403600000003</v>
      </c>
      <c r="AF13" s="49">
        <v>2251.6351789999999</v>
      </c>
      <c r="AG13" s="49">
        <v>2775.661599</v>
      </c>
      <c r="AH13" s="50">
        <v>2882.7072920000001</v>
      </c>
      <c r="AI13" s="49">
        <v>2446.395904</v>
      </c>
      <c r="AJ13" s="49">
        <v>2399.1512400000001</v>
      </c>
      <c r="AK13" s="49">
        <v>1684.511722</v>
      </c>
      <c r="AL13" s="49">
        <v>1298.5787810000002</v>
      </c>
      <c r="AM13" s="49">
        <v>735.22796699999992</v>
      </c>
      <c r="AN13" s="49">
        <v>784.34587599999998</v>
      </c>
      <c r="AO13" s="49">
        <v>1285.7158119999999</v>
      </c>
      <c r="AP13" s="49">
        <v>667.04836199999988</v>
      </c>
      <c r="AQ13" s="49">
        <v>1471.9743540000002</v>
      </c>
      <c r="AR13" s="49">
        <v>1.6019090000000069</v>
      </c>
      <c r="AS13" s="49">
        <v>1.5954480000000035</v>
      </c>
      <c r="AT13" s="49">
        <v>544.35096399999998</v>
      </c>
      <c r="AU13" s="49">
        <v>164.40475200000003</v>
      </c>
      <c r="AV13" s="49">
        <v>570.60584200000005</v>
      </c>
      <c r="AW13" s="49">
        <v>596.965824</v>
      </c>
      <c r="AX13" s="49">
        <v>522.72641999999996</v>
      </c>
      <c r="AY13" s="49">
        <v>288.93256300000002</v>
      </c>
      <c r="AZ13" s="49">
        <v>402.96172399999995</v>
      </c>
      <c r="BA13" s="49">
        <v>349.63315100000005</v>
      </c>
      <c r="BB13" s="49">
        <v>305.71310700000004</v>
      </c>
      <c r="BC13" s="49">
        <v>205.41307900000001</v>
      </c>
      <c r="BD13" s="49">
        <v>232.992256</v>
      </c>
      <c r="BE13" s="49">
        <v>297.437433</v>
      </c>
      <c r="BF13" s="49">
        <v>406.95041300000003</v>
      </c>
      <c r="BG13" s="49">
        <v>472.19988799999999</v>
      </c>
      <c r="BH13" s="49">
        <v>399.03261600000002</v>
      </c>
      <c r="BI13" s="49">
        <v>504.51314500000001</v>
      </c>
      <c r="BJ13" s="49">
        <v>373.32450999999998</v>
      </c>
      <c r="BK13" s="49">
        <v>502.62653</v>
      </c>
      <c r="BL13" s="49">
        <v>322.42297199999996</v>
      </c>
      <c r="BM13" s="49">
        <v>343.07528399999995</v>
      </c>
      <c r="BN13" s="49">
        <v>161.88295200000005</v>
      </c>
      <c r="BO13" s="49">
        <v>374.47996799999999</v>
      </c>
      <c r="BP13" s="49">
        <v>418.56705200000005</v>
      </c>
      <c r="BQ13" s="49">
        <v>205.93658299999993</v>
      </c>
      <c r="BR13" s="49">
        <v>298.23977599999995</v>
      </c>
      <c r="BS13" s="49">
        <v>409.08680899999996</v>
      </c>
      <c r="BT13" s="49">
        <v>400.76066600000001</v>
      </c>
      <c r="BU13" s="49">
        <v>295.39474300000001</v>
      </c>
      <c r="BV13" s="49">
        <v>358.91184499999986</v>
      </c>
      <c r="BW13" s="49">
        <v>373.41490299999987</v>
      </c>
      <c r="BX13" s="49">
        <v>355.57693799999998</v>
      </c>
      <c r="BY13" s="49">
        <v>466.86634399999986</v>
      </c>
      <c r="BZ13" s="49">
        <v>444.8561039999999</v>
      </c>
      <c r="CA13" s="49">
        <v>518.23013100000003</v>
      </c>
      <c r="CB13" s="49">
        <v>381.86119000000002</v>
      </c>
      <c r="CC13" s="49">
        <v>382.02999999999992</v>
      </c>
      <c r="CD13" s="49">
        <v>334.89</v>
      </c>
      <c r="CE13" s="49">
        <v>367.21999999999986</v>
      </c>
      <c r="CF13" s="49">
        <v>301.97000000000003</v>
      </c>
      <c r="CG13" s="49">
        <v>225.00999999999993</v>
      </c>
      <c r="CH13" s="49">
        <v>337.25</v>
      </c>
      <c r="CI13" s="49">
        <v>258.40999999999997</v>
      </c>
      <c r="CJ13" s="49">
        <v>316.36999999999989</v>
      </c>
      <c r="CK13" s="49">
        <v>338.76</v>
      </c>
      <c r="CL13" s="49">
        <v>214.63999999999987</v>
      </c>
      <c r="CM13" s="49">
        <v>162.69000000000003</v>
      </c>
      <c r="CN13" s="49">
        <v>416.50000000000011</v>
      </c>
      <c r="CO13" s="49">
        <v>342.62000000000006</v>
      </c>
      <c r="CP13" s="49">
        <v>372.47169400000013</v>
      </c>
      <c r="CQ13" s="49">
        <v>215.38260000000005</v>
      </c>
      <c r="CR13" s="49">
        <v>486.52641399999993</v>
      </c>
      <c r="CS13" s="49">
        <v>1428.6921689999999</v>
      </c>
      <c r="CT13" s="49">
        <v>1048.6207150000002</v>
      </c>
      <c r="CU13" s="49">
        <v>1309.602674</v>
      </c>
      <c r="CV13" s="49">
        <v>1524.1760670000001</v>
      </c>
      <c r="CW13" s="49">
        <v>1240.1587769999999</v>
      </c>
      <c r="CX13" s="49">
        <v>1350.6247780000001</v>
      </c>
      <c r="CY13" s="49">
        <v>1371.6486239999997</v>
      </c>
      <c r="CZ13" s="49">
        <v>1246.5866340000002</v>
      </c>
      <c r="DA13" s="49">
        <v>1409.5356859999999</v>
      </c>
      <c r="DB13" s="49">
        <v>1300.824267</v>
      </c>
      <c r="DC13" s="49">
        <v>1286.3777109999999</v>
      </c>
      <c r="DD13" s="49">
        <v>1540.579524</v>
      </c>
      <c r="DE13" s="49">
        <v>1193.122288</v>
      </c>
      <c r="DF13" s="49">
        <v>1271.39094</v>
      </c>
      <c r="DG13" s="49">
        <v>944.5089210000001</v>
      </c>
      <c r="DH13" s="49">
        <v>695.28719699999999</v>
      </c>
      <c r="DI13" s="49">
        <v>811.885806</v>
      </c>
      <c r="DJ13" s="49">
        <v>647.08574299999998</v>
      </c>
      <c r="DK13" s="49">
        <v>692.66378199999997</v>
      </c>
      <c r="DL13" s="49">
        <v>574.99153200000001</v>
      </c>
      <c r="DM13" s="49">
        <v>533.53465900000003</v>
      </c>
      <c r="DN13" s="49">
        <v>577.64015400000005</v>
      </c>
      <c r="DO13" s="49">
        <v>758.94929900000011</v>
      </c>
      <c r="DP13" s="49">
        <v>982.22766000000001</v>
      </c>
      <c r="DQ13" s="49">
        <v>560.65888000000007</v>
      </c>
      <c r="DR13" s="49">
        <v>539.93859200000009</v>
      </c>
      <c r="DS13" s="49">
        <v>345.30396500000001</v>
      </c>
      <c r="DT13" s="49">
        <v>332.67605399999997</v>
      </c>
      <c r="DU13" s="49">
        <v>176.942621</v>
      </c>
      <c r="DV13" s="49">
        <v>305.18144899999999</v>
      </c>
      <c r="DW13" s="49">
        <v>200.24985500000003</v>
      </c>
      <c r="DX13" s="49">
        <v>212.70727300000004</v>
      </c>
      <c r="DY13" s="49">
        <v>411.431871</v>
      </c>
      <c r="DZ13" s="49">
        <v>1255.9681</v>
      </c>
      <c r="EA13" s="49">
        <v>234.62153700000002</v>
      </c>
      <c r="EB13" s="49">
        <v>374.96744000000001</v>
      </c>
      <c r="EC13" s="49">
        <v>331.53868499999999</v>
      </c>
      <c r="ED13" s="49">
        <v>166.98745700000003</v>
      </c>
      <c r="EE13" s="49">
        <v>351.80286700000005</v>
      </c>
      <c r="EF13" s="49">
        <v>285.35213500000003</v>
      </c>
      <c r="EG13" s="49">
        <v>292.37464999999997</v>
      </c>
      <c r="EH13" s="49">
        <v>178.90130500000001</v>
      </c>
      <c r="EI13" s="49">
        <v>61.891120999999998</v>
      </c>
      <c r="EJ13" s="49">
        <v>332.00384299999996</v>
      </c>
      <c r="EK13" s="49">
        <v>247.72897899999998</v>
      </c>
      <c r="EL13" s="49">
        <v>268.43707899999998</v>
      </c>
      <c r="EM13" s="49">
        <v>257.74046699999997</v>
      </c>
      <c r="EN13" s="49">
        <v>400.21731399999999</v>
      </c>
      <c r="EO13" s="49">
        <v>216.95760100000001</v>
      </c>
      <c r="EP13" s="49">
        <v>324.00963200000001</v>
      </c>
      <c r="EQ13" s="49">
        <v>292.83497400000005</v>
      </c>
      <c r="ER13" s="49">
        <v>158.13064</v>
      </c>
      <c r="ES13" s="49">
        <v>281.26312100000001</v>
      </c>
      <c r="ET13" s="49">
        <v>157.81519</v>
      </c>
      <c r="EU13" s="49">
        <v>175.255437</v>
      </c>
      <c r="EV13" s="49">
        <v>453.65219200000001</v>
      </c>
      <c r="EW13" s="49">
        <v>188.30799300000001</v>
      </c>
      <c r="EX13" s="49">
        <v>233.34553499999998</v>
      </c>
      <c r="EY13" s="49">
        <v>157.85686799999999</v>
      </c>
      <c r="EZ13" s="49">
        <v>229.00630199999998</v>
      </c>
      <c r="FA13" s="49">
        <v>305.70592299999998</v>
      </c>
      <c r="FB13" s="49">
        <v>601.74766299999999</v>
      </c>
      <c r="FC13" s="49">
        <v>364.52107799999999</v>
      </c>
      <c r="FD13" s="49">
        <v>359.83765700000004</v>
      </c>
      <c r="FE13" s="49">
        <v>558.61086400000011</v>
      </c>
      <c r="FF13" s="49">
        <v>352.508285</v>
      </c>
      <c r="FG13" s="49">
        <v>385.446732</v>
      </c>
      <c r="FH13" s="49">
        <v>212.68105299999999</v>
      </c>
      <c r="FI13" s="49">
        <v>299.06046500000002</v>
      </c>
      <c r="FJ13" s="49">
        <v>313.39405499999998</v>
      </c>
      <c r="FK13" s="49">
        <v>288.70776000000001</v>
      </c>
      <c r="FL13" s="49">
        <v>277.48153999999994</v>
      </c>
      <c r="FM13" s="51">
        <v>372.15231399999999</v>
      </c>
      <c r="FN13" s="52">
        <v>342.50833800000004</v>
      </c>
      <c r="FO13" s="52">
        <v>377.63880200000006</v>
      </c>
      <c r="FP13" s="52">
        <v>346.11435</v>
      </c>
      <c r="FQ13" s="52">
        <v>523.89387799999997</v>
      </c>
      <c r="FR13" s="52">
        <v>500.92828799999995</v>
      </c>
      <c r="FS13" s="52">
        <v>450.201708</v>
      </c>
      <c r="FT13" s="52"/>
    </row>
    <row r="14" spans="1:176">
      <c r="A14" s="53" t="s">
        <v>126</v>
      </c>
      <c r="B14" s="49">
        <v>1182.9388300000001</v>
      </c>
      <c r="C14" s="49">
        <v>1284.947226</v>
      </c>
      <c r="D14" s="49">
        <v>1656.17</v>
      </c>
      <c r="E14" s="49">
        <v>1995.27</v>
      </c>
      <c r="F14" s="49">
        <v>199.53267600000001</v>
      </c>
      <c r="G14" s="49">
        <v>83.62</v>
      </c>
      <c r="H14" s="49">
        <v>1182.49</v>
      </c>
      <c r="I14" s="49">
        <v>1136.99</v>
      </c>
      <c r="J14" s="49">
        <v>1241.310258</v>
      </c>
      <c r="K14" s="49">
        <v>1640.65</v>
      </c>
      <c r="L14" s="49">
        <v>615.62</v>
      </c>
      <c r="M14" s="49">
        <v>627.88</v>
      </c>
      <c r="N14" s="49">
        <v>239.68</v>
      </c>
      <c r="O14" s="49">
        <v>493.85</v>
      </c>
      <c r="P14" s="49">
        <v>493.7</v>
      </c>
      <c r="Q14" s="49">
        <v>344.69</v>
      </c>
      <c r="R14" s="49">
        <v>589.09</v>
      </c>
      <c r="S14" s="49">
        <v>688.07</v>
      </c>
      <c r="T14" s="49">
        <v>784.32</v>
      </c>
      <c r="U14" s="49">
        <v>818.96</v>
      </c>
      <c r="V14" s="49">
        <v>1199.58</v>
      </c>
      <c r="W14" s="49">
        <v>1422.54</v>
      </c>
      <c r="X14" s="49">
        <v>1375.81</v>
      </c>
      <c r="Y14" s="49">
        <v>1580.07</v>
      </c>
      <c r="Z14" s="49">
        <v>1559.058049</v>
      </c>
      <c r="AA14" s="49">
        <v>1671.1019679999999</v>
      </c>
      <c r="AB14" s="49">
        <v>1484.1572100000001</v>
      </c>
      <c r="AC14" s="49">
        <v>2110.0351649999998</v>
      </c>
      <c r="AD14" s="49">
        <v>1839.4290740000001</v>
      </c>
      <c r="AE14" s="49">
        <v>4450.608354</v>
      </c>
      <c r="AF14" s="49">
        <v>2917.293369</v>
      </c>
      <c r="AG14" s="49">
        <v>2663.2669839999999</v>
      </c>
      <c r="AH14" s="50">
        <v>2627.3409769999998</v>
      </c>
      <c r="AI14" s="49">
        <v>2928.234845</v>
      </c>
      <c r="AJ14" s="49">
        <v>2639.9491830000002</v>
      </c>
      <c r="AK14" s="49">
        <v>1835.5668579999999</v>
      </c>
      <c r="AL14" s="49">
        <v>1606.4609889999999</v>
      </c>
      <c r="AM14" s="49">
        <v>1960.7741719999999</v>
      </c>
      <c r="AN14" s="49">
        <v>1261.019454</v>
      </c>
      <c r="AO14" s="49">
        <v>793.90826700000002</v>
      </c>
      <c r="AP14" s="49">
        <v>688.73363099999995</v>
      </c>
      <c r="AQ14" s="49">
        <v>116.936722</v>
      </c>
      <c r="AR14" s="49">
        <v>2054.3622070000001</v>
      </c>
      <c r="AS14" s="49">
        <v>2770.0141330000001</v>
      </c>
      <c r="AT14" s="49">
        <v>2953.056599</v>
      </c>
      <c r="AU14" s="49">
        <v>3304.3319459999998</v>
      </c>
      <c r="AV14" s="49">
        <v>3274.1093940000001</v>
      </c>
      <c r="AW14" s="49">
        <v>1890.6279</v>
      </c>
      <c r="AX14" s="49">
        <v>1879.425624</v>
      </c>
      <c r="AY14" s="49">
        <v>1786.516046</v>
      </c>
      <c r="AZ14" s="49">
        <v>2117.8014130000001</v>
      </c>
      <c r="BA14" s="49">
        <v>2419.6165900000001</v>
      </c>
      <c r="BB14" s="49">
        <v>2722.411744</v>
      </c>
      <c r="BC14" s="49">
        <v>2355.1101640000002</v>
      </c>
      <c r="BD14" s="49">
        <v>2147.3655469999999</v>
      </c>
      <c r="BE14" s="49">
        <v>1683.1059849999999</v>
      </c>
      <c r="BF14" s="49">
        <v>2101.856871</v>
      </c>
      <c r="BG14" s="49">
        <v>1484.4366930000001</v>
      </c>
      <c r="BH14" s="49">
        <v>1092.229145</v>
      </c>
      <c r="BI14" s="49">
        <v>363.56573200000003</v>
      </c>
      <c r="BJ14" s="49">
        <v>939.76977799999997</v>
      </c>
      <c r="BK14" s="49">
        <v>1881.5307829999999</v>
      </c>
      <c r="BL14" s="49">
        <v>1927.9561060000001</v>
      </c>
      <c r="BM14" s="49">
        <v>1888.6785990000001</v>
      </c>
      <c r="BN14" s="49">
        <v>1654.14427</v>
      </c>
      <c r="BO14" s="49">
        <v>1653.3412510000001</v>
      </c>
      <c r="BP14" s="49">
        <v>1711.695183</v>
      </c>
      <c r="BQ14" s="49">
        <v>1800.0084119999999</v>
      </c>
      <c r="BR14" s="49">
        <v>1398.59104</v>
      </c>
      <c r="BS14" s="49">
        <v>2008.680386</v>
      </c>
      <c r="BT14" s="49">
        <v>1327.5362709999999</v>
      </c>
      <c r="BU14" s="49">
        <v>652.92124699999999</v>
      </c>
      <c r="BV14" s="49">
        <v>601.43521199999998</v>
      </c>
      <c r="BW14" s="49">
        <v>741.57425699999999</v>
      </c>
      <c r="BX14" s="49">
        <v>784.29377499999998</v>
      </c>
      <c r="BY14" s="49">
        <v>1270.6886629999999</v>
      </c>
      <c r="BZ14" s="49">
        <v>1445.9560469999999</v>
      </c>
      <c r="CA14" s="49">
        <v>1359.24974</v>
      </c>
      <c r="CB14" s="49">
        <v>1760.590704</v>
      </c>
      <c r="CC14" s="49">
        <v>1925.34</v>
      </c>
      <c r="CD14" s="49">
        <v>2373.06</v>
      </c>
      <c r="CE14" s="49">
        <v>1560.19</v>
      </c>
      <c r="CF14" s="49">
        <v>644.78</v>
      </c>
      <c r="CG14" s="49">
        <v>0</v>
      </c>
      <c r="CH14" s="49">
        <v>292.57</v>
      </c>
      <c r="CI14" s="49">
        <v>1683.98</v>
      </c>
      <c r="CJ14" s="49">
        <v>1608.9</v>
      </c>
      <c r="CK14" s="49">
        <v>2093.5</v>
      </c>
      <c r="CL14" s="49">
        <v>1785.01</v>
      </c>
      <c r="CM14" s="49">
        <v>1595.95</v>
      </c>
      <c r="CN14" s="49">
        <v>1508.76</v>
      </c>
      <c r="CO14" s="49">
        <v>1893.72</v>
      </c>
      <c r="CP14" s="49">
        <v>1481.4848910000001</v>
      </c>
      <c r="CQ14" s="49">
        <v>1680.774054</v>
      </c>
      <c r="CR14" s="49">
        <v>1210.522127</v>
      </c>
      <c r="CS14" s="49">
        <v>1299.064245</v>
      </c>
      <c r="CT14" s="49">
        <v>1271.6667640000001</v>
      </c>
      <c r="CU14" s="49">
        <v>1175.2490539999999</v>
      </c>
      <c r="CV14" s="49">
        <v>691.43876899999998</v>
      </c>
      <c r="CW14" s="49">
        <v>578.54730300000006</v>
      </c>
      <c r="CX14" s="49">
        <v>1536.9501620000001</v>
      </c>
      <c r="CY14" s="49">
        <v>3270.2096379999998</v>
      </c>
      <c r="CZ14" s="49">
        <v>3237.6753010000002</v>
      </c>
      <c r="DA14" s="49">
        <v>3656.617495</v>
      </c>
      <c r="DB14" s="49">
        <v>4384.0359570000001</v>
      </c>
      <c r="DC14" s="49">
        <v>3581.822396</v>
      </c>
      <c r="DD14" s="49">
        <v>2788.9932960000001</v>
      </c>
      <c r="DE14" s="49">
        <v>1683.3240619999999</v>
      </c>
      <c r="DF14" s="49">
        <v>1116.1811130000001</v>
      </c>
      <c r="DG14" s="49">
        <v>1676.08707</v>
      </c>
      <c r="DH14" s="49">
        <v>1947.5800180000001</v>
      </c>
      <c r="DI14" s="49">
        <v>1563.2687100000001</v>
      </c>
      <c r="DJ14" s="49">
        <v>2718.8358800000001</v>
      </c>
      <c r="DK14" s="49">
        <v>2856.998192</v>
      </c>
      <c r="DL14" s="49">
        <v>3118.560986</v>
      </c>
      <c r="DM14" s="49">
        <v>2557.12039</v>
      </c>
      <c r="DN14" s="49">
        <v>1739.639588</v>
      </c>
      <c r="DO14" s="49">
        <v>1176.7060630000001</v>
      </c>
      <c r="DP14" s="49">
        <v>437.91067399999997</v>
      </c>
      <c r="DQ14" s="49">
        <v>889.34836900000005</v>
      </c>
      <c r="DR14" s="49">
        <v>1454.248167</v>
      </c>
      <c r="DS14" s="49">
        <v>1860.131472</v>
      </c>
      <c r="DT14" s="49">
        <v>1181.1884709999999</v>
      </c>
      <c r="DU14" s="49">
        <v>1464.5642829999999</v>
      </c>
      <c r="DV14" s="49">
        <v>894.30694500000004</v>
      </c>
      <c r="DW14" s="49">
        <v>2277.0155730000001</v>
      </c>
      <c r="DX14" s="49">
        <v>3156.9386140000001</v>
      </c>
      <c r="DY14" s="49">
        <v>2844.8742459999999</v>
      </c>
      <c r="DZ14" s="49">
        <v>2179.6498609999999</v>
      </c>
      <c r="EA14" s="49">
        <v>2928.1467309999998</v>
      </c>
      <c r="EB14" s="49">
        <v>2242.4522360000001</v>
      </c>
      <c r="EC14" s="49">
        <v>3032.529736</v>
      </c>
      <c r="ED14" s="49">
        <v>3652.4637029999999</v>
      </c>
      <c r="EE14" s="49">
        <v>2695.924833</v>
      </c>
      <c r="EF14" s="49">
        <v>1876.5276019999999</v>
      </c>
      <c r="EG14" s="49">
        <v>1305.970225</v>
      </c>
      <c r="EH14" s="49">
        <v>855.58242099999995</v>
      </c>
      <c r="EI14" s="49">
        <v>2780.5933129999999</v>
      </c>
      <c r="EJ14" s="49">
        <v>2166.2638339999999</v>
      </c>
      <c r="EK14" s="49">
        <v>1721.2198699999999</v>
      </c>
      <c r="EL14" s="49">
        <v>330.081208</v>
      </c>
      <c r="EM14" s="49">
        <v>3205.568839</v>
      </c>
      <c r="EN14" s="49">
        <v>2035.731839</v>
      </c>
      <c r="EO14" s="49">
        <v>973.91821499999992</v>
      </c>
      <c r="EP14" s="49">
        <v>3922.5008019999996</v>
      </c>
      <c r="EQ14" s="49">
        <v>3660.5240409999997</v>
      </c>
      <c r="ER14" s="49">
        <v>3241.5947839999999</v>
      </c>
      <c r="ES14" s="49">
        <v>2643.951305</v>
      </c>
      <c r="ET14" s="49">
        <v>2176.530346</v>
      </c>
      <c r="EU14" s="49">
        <v>1675.8573809999998</v>
      </c>
      <c r="EV14" s="49">
        <v>1438.285398</v>
      </c>
      <c r="EW14" s="49">
        <v>1474.2887599999999</v>
      </c>
      <c r="EX14" s="49">
        <v>1076.937314</v>
      </c>
      <c r="EY14" s="49">
        <v>1157.1524999999999</v>
      </c>
      <c r="EZ14" s="49">
        <v>603.11929099999998</v>
      </c>
      <c r="FA14" s="49">
        <v>1607.4247740000001</v>
      </c>
      <c r="FB14" s="49">
        <v>1382.257102</v>
      </c>
      <c r="FC14" s="49">
        <v>1263.6018509999999</v>
      </c>
      <c r="FD14" s="49">
        <v>2090.6137570000001</v>
      </c>
      <c r="FE14" s="49">
        <v>1529.303508</v>
      </c>
      <c r="FF14" s="49">
        <v>2173.558297</v>
      </c>
      <c r="FG14" s="49">
        <v>2264.5029509999999</v>
      </c>
      <c r="FH14" s="49">
        <v>1984.332367</v>
      </c>
      <c r="FI14" s="49">
        <v>1988.6710539999999</v>
      </c>
      <c r="FJ14" s="49">
        <v>3105.0149970000002</v>
      </c>
      <c r="FK14" s="49">
        <v>2189.7112520000001</v>
      </c>
      <c r="FL14" s="49">
        <v>1177.5241490000001</v>
      </c>
      <c r="FM14" s="51">
        <v>1409.1503929999999</v>
      </c>
      <c r="FN14" s="52">
        <v>1348.1920399999999</v>
      </c>
      <c r="FO14" s="52">
        <v>1071.4989700000001</v>
      </c>
      <c r="FP14" s="52">
        <v>403.22502699999995</v>
      </c>
      <c r="FQ14" s="52">
        <v>821.59194400000001</v>
      </c>
      <c r="FR14" s="52">
        <v>1276.0762460000001</v>
      </c>
      <c r="FS14" s="52">
        <v>380.00940800000001</v>
      </c>
      <c r="FT14" s="52"/>
    </row>
    <row r="15" spans="1:176">
      <c r="A15" s="44" t="s">
        <v>127</v>
      </c>
      <c r="B15" s="49">
        <v>480.43865700000003</v>
      </c>
      <c r="C15" s="49">
        <v>468.105639</v>
      </c>
      <c r="D15" s="49">
        <v>491.63</v>
      </c>
      <c r="E15" s="49">
        <v>544.01</v>
      </c>
      <c r="F15" s="49">
        <v>551.60693300000003</v>
      </c>
      <c r="G15" s="49">
        <v>518.24</v>
      </c>
      <c r="H15" s="49">
        <v>534.29</v>
      </c>
      <c r="I15" s="49">
        <v>526.69000000000005</v>
      </c>
      <c r="J15" s="49">
        <v>506.20284000000004</v>
      </c>
      <c r="K15" s="49">
        <v>510.01</v>
      </c>
      <c r="L15" s="49">
        <v>546.29</v>
      </c>
      <c r="M15" s="49">
        <v>533.87</v>
      </c>
      <c r="N15" s="49">
        <v>549.49</v>
      </c>
      <c r="O15" s="49">
        <v>561.05999999999995</v>
      </c>
      <c r="P15" s="49">
        <v>559</v>
      </c>
      <c r="Q15" s="49">
        <v>571.88</v>
      </c>
      <c r="R15" s="49">
        <v>556.76</v>
      </c>
      <c r="S15" s="49">
        <v>549.49</v>
      </c>
      <c r="T15" s="49">
        <v>562.16000000000008</v>
      </c>
      <c r="U15" s="49">
        <v>567.66000000000008</v>
      </c>
      <c r="V15" s="49">
        <v>627.63</v>
      </c>
      <c r="W15" s="49">
        <v>666.91</v>
      </c>
      <c r="X15" s="49">
        <v>661.85</v>
      </c>
      <c r="Y15" s="49">
        <v>704.29</v>
      </c>
      <c r="Z15" s="49">
        <v>779.89448799999991</v>
      </c>
      <c r="AA15" s="49">
        <v>820.65257999999994</v>
      </c>
      <c r="AB15" s="49">
        <v>788.55294200000003</v>
      </c>
      <c r="AC15" s="49">
        <v>735.75748599999997</v>
      </c>
      <c r="AD15" s="49">
        <v>748.21721400000001</v>
      </c>
      <c r="AE15" s="49">
        <v>785.80757999999992</v>
      </c>
      <c r="AF15" s="49">
        <v>775.45966999999996</v>
      </c>
      <c r="AG15" s="49">
        <v>703.65784800000006</v>
      </c>
      <c r="AH15" s="50">
        <v>747.16130500000008</v>
      </c>
      <c r="AI15" s="49">
        <v>617.37473199999999</v>
      </c>
      <c r="AJ15" s="49">
        <v>688.12064499999997</v>
      </c>
      <c r="AK15" s="49">
        <v>734.70157700000004</v>
      </c>
      <c r="AL15" s="49">
        <v>776.72676100000001</v>
      </c>
      <c r="AM15" s="49">
        <v>804.18039799999997</v>
      </c>
      <c r="AN15" s="49">
        <v>774.19257900000002</v>
      </c>
      <c r="AO15" s="49">
        <v>746.10539599999993</v>
      </c>
      <c r="AP15" s="49">
        <v>824.03149000000008</v>
      </c>
      <c r="AQ15" s="49">
        <v>789.39767000000006</v>
      </c>
      <c r="AR15" s="49">
        <v>793.19894299999999</v>
      </c>
      <c r="AS15" s="49">
        <v>807.13694399999997</v>
      </c>
      <c r="AT15" s="49">
        <v>841.13721800000008</v>
      </c>
      <c r="AU15" s="49">
        <v>878.51640099999997</v>
      </c>
      <c r="AV15" s="49">
        <v>993.18813299999999</v>
      </c>
      <c r="AW15" s="49">
        <v>918.64094899999998</v>
      </c>
      <c r="AX15" s="49">
        <v>911.03840300000002</v>
      </c>
      <c r="AY15" s="49">
        <v>936.16904</v>
      </c>
      <c r="AZ15" s="49">
        <v>942.29331300000001</v>
      </c>
      <c r="BA15" s="49">
        <v>996.144679</v>
      </c>
      <c r="BB15" s="49">
        <v>1020.0082259999999</v>
      </c>
      <c r="BC15" s="49">
        <v>1050.8407729999999</v>
      </c>
      <c r="BD15" s="49">
        <v>987.48622399999999</v>
      </c>
      <c r="BE15" s="49">
        <v>1052.530227</v>
      </c>
      <c r="BF15" s="49">
        <v>1104.058593</v>
      </c>
      <c r="BG15" s="49">
        <v>1137.6365029999999</v>
      </c>
      <c r="BH15" s="49">
        <v>1168.6802320000002</v>
      </c>
      <c r="BI15" s="49">
        <v>1187.2642329999999</v>
      </c>
      <c r="BJ15" s="49">
        <v>1120.953139</v>
      </c>
      <c r="BK15" s="49">
        <v>1191.9102330000001</v>
      </c>
      <c r="BL15" s="49">
        <v>1215.5625970000001</v>
      </c>
      <c r="BM15" s="49">
        <v>1297.0787829999999</v>
      </c>
      <c r="BN15" s="49">
        <v>1297.9235100000001</v>
      </c>
      <c r="BO15" s="49">
        <v>1271.7369640000002</v>
      </c>
      <c r="BP15" s="49">
        <v>1375.6384229999999</v>
      </c>
      <c r="BQ15" s="49">
        <v>1531.9318949999999</v>
      </c>
      <c r="BR15" s="49">
        <v>1368.475142</v>
      </c>
      <c r="BS15" s="49">
        <v>1454.6383920000001</v>
      </c>
      <c r="BT15" s="49">
        <v>1474.9120969999999</v>
      </c>
      <c r="BU15" s="49">
        <v>1293.2934829999999</v>
      </c>
      <c r="BV15" s="49">
        <v>1473.222622</v>
      </c>
      <c r="BW15" s="49">
        <v>1495.1858029999999</v>
      </c>
      <c r="BX15" s="49">
        <v>1404.7988639999999</v>
      </c>
      <c r="BY15" s="49">
        <v>1394.8731969999999</v>
      </c>
      <c r="BZ15" s="49">
        <v>1316.164338</v>
      </c>
      <c r="CA15" s="49">
        <v>1350.4446370000001</v>
      </c>
      <c r="CB15" s="49">
        <v>1370.513993</v>
      </c>
      <c r="CC15" s="49">
        <v>1393.1699999999998</v>
      </c>
      <c r="CD15" s="49">
        <v>1501.37</v>
      </c>
      <c r="CE15" s="49">
        <v>1453.57</v>
      </c>
      <c r="CF15" s="49">
        <v>1460.02</v>
      </c>
      <c r="CG15" s="49">
        <v>1402.5500000000002</v>
      </c>
      <c r="CH15" s="49">
        <v>1408.87</v>
      </c>
      <c r="CI15" s="49">
        <v>1344.6999999999998</v>
      </c>
      <c r="CJ15" s="49">
        <v>1353.2099999999998</v>
      </c>
      <c r="CK15" s="49">
        <v>1244.25</v>
      </c>
      <c r="CL15" s="49">
        <v>1181.49</v>
      </c>
      <c r="CM15" s="49">
        <v>1010.63</v>
      </c>
      <c r="CN15" s="49">
        <v>1114.46</v>
      </c>
      <c r="CO15" s="49">
        <v>1182.56</v>
      </c>
      <c r="CP15" s="49">
        <v>1125.3448450000001</v>
      </c>
      <c r="CQ15" s="49">
        <v>1123.3666899999998</v>
      </c>
      <c r="CR15" s="49">
        <v>1063.7030359999999</v>
      </c>
      <c r="CS15" s="49">
        <v>1023.4593160000001</v>
      </c>
      <c r="CT15" s="49">
        <v>1062.7396209999999</v>
      </c>
      <c r="CU15" s="49">
        <v>1127.072872</v>
      </c>
      <c r="CV15" s="49">
        <v>1098.0410800000002</v>
      </c>
      <c r="CW15" s="49">
        <v>1095.2956830000001</v>
      </c>
      <c r="CX15" s="49">
        <v>477.67128500000001</v>
      </c>
      <c r="CY15" s="49">
        <v>502.35060799999997</v>
      </c>
      <c r="CZ15" s="49">
        <v>494.68180599999999</v>
      </c>
      <c r="DA15" s="49">
        <v>494.930567</v>
      </c>
      <c r="DB15" s="49">
        <v>468.729038</v>
      </c>
      <c r="DC15" s="49">
        <v>448.92008899999996</v>
      </c>
      <c r="DD15" s="49">
        <v>456.09232900000001</v>
      </c>
      <c r="DE15" s="49">
        <v>464.90683799999999</v>
      </c>
      <c r="DF15" s="49">
        <v>485.47402399999999</v>
      </c>
      <c r="DG15" s="49">
        <v>468.06754899999999</v>
      </c>
      <c r="DH15" s="49">
        <v>457.91789399999999</v>
      </c>
      <c r="DI15" s="49">
        <v>455.40434599999998</v>
      </c>
      <c r="DJ15" s="49">
        <v>459.685788</v>
      </c>
      <c r="DK15" s="49">
        <v>452.07383699999997</v>
      </c>
      <c r="DL15" s="49">
        <v>424.59120600000006</v>
      </c>
      <c r="DM15" s="49">
        <v>438.466948</v>
      </c>
      <c r="DN15" s="49">
        <v>430.50545699999998</v>
      </c>
      <c r="DO15" s="49">
        <v>443.84051699999998</v>
      </c>
      <c r="DP15" s="49">
        <v>410.97093099999995</v>
      </c>
      <c r="DQ15" s="49">
        <v>410.45764599999995</v>
      </c>
      <c r="DR15" s="49">
        <v>430.09599199999997</v>
      </c>
      <c r="DS15" s="49">
        <v>476.76549599999998</v>
      </c>
      <c r="DT15" s="49">
        <v>477.561645</v>
      </c>
      <c r="DU15" s="49">
        <v>496.00576699999999</v>
      </c>
      <c r="DV15" s="49">
        <v>468.12159099999997</v>
      </c>
      <c r="DW15" s="49">
        <v>509.85157199999998</v>
      </c>
      <c r="DX15" s="49">
        <v>519.13180899999998</v>
      </c>
      <c r="DY15" s="49">
        <v>509.04671999999999</v>
      </c>
      <c r="DZ15" s="49">
        <v>516.67584899999997</v>
      </c>
      <c r="EA15" s="49">
        <v>499.56143299999997</v>
      </c>
      <c r="EB15" s="49">
        <v>466.21455900000001</v>
      </c>
      <c r="EC15" s="49">
        <v>456.42745000000002</v>
      </c>
      <c r="ED15" s="49">
        <v>484.39043299999997</v>
      </c>
      <c r="EE15" s="49">
        <v>1086.220474</v>
      </c>
      <c r="EF15" s="49">
        <v>1083.5635400000001</v>
      </c>
      <c r="EG15" s="49">
        <v>1105.175765</v>
      </c>
      <c r="EH15" s="49">
        <v>1110.180511</v>
      </c>
      <c r="EI15" s="49">
        <v>1093.4461299999998</v>
      </c>
      <c r="EJ15" s="49">
        <v>1118.9076619999998</v>
      </c>
      <c r="EK15" s="49">
        <v>1158.5316479999999</v>
      </c>
      <c r="EL15" s="49">
        <v>1138.064042</v>
      </c>
      <c r="EM15" s="49">
        <v>752.21757300000002</v>
      </c>
      <c r="EN15" s="49">
        <v>762.75197400000002</v>
      </c>
      <c r="EO15" s="49">
        <v>772.83086800000001</v>
      </c>
      <c r="EP15" s="49">
        <v>804.36691399999995</v>
      </c>
      <c r="EQ15" s="49">
        <v>791.34881399999995</v>
      </c>
      <c r="ER15" s="49">
        <v>800.59286399999996</v>
      </c>
      <c r="ES15" s="49">
        <v>803.95818300000008</v>
      </c>
      <c r="ET15" s="49">
        <v>801.02966800000002</v>
      </c>
      <c r="EU15" s="49">
        <v>775.82172099999991</v>
      </c>
      <c r="EV15" s="49">
        <v>768.74257499999999</v>
      </c>
      <c r="EW15" s="49">
        <v>770.69465199999991</v>
      </c>
      <c r="EX15" s="49">
        <v>779.73848700000008</v>
      </c>
      <c r="EY15" s="49">
        <v>803.93974200000002</v>
      </c>
      <c r="EZ15" s="49">
        <v>815.23378700000001</v>
      </c>
      <c r="FA15" s="49">
        <v>422.34767699999998</v>
      </c>
      <c r="FB15" s="49">
        <v>885.02574200000004</v>
      </c>
      <c r="FC15" s="49">
        <v>886.640263</v>
      </c>
      <c r="FD15" s="49">
        <v>878.97135600000001</v>
      </c>
      <c r="FE15" s="49">
        <v>876.88758499999994</v>
      </c>
      <c r="FF15" s="49">
        <v>892.409764</v>
      </c>
      <c r="FG15" s="49">
        <v>961.52746200000001</v>
      </c>
      <c r="FH15" s="49">
        <v>976.70796200000007</v>
      </c>
      <c r="FI15" s="49">
        <v>1032.6058</v>
      </c>
      <c r="FJ15" s="49">
        <v>1013.105958</v>
      </c>
      <c r="FK15" s="49">
        <v>1033.180433</v>
      </c>
      <c r="FL15" s="49">
        <v>1008.329513</v>
      </c>
      <c r="FM15" s="51">
        <v>1082.003915</v>
      </c>
      <c r="FN15" s="52">
        <v>1138.169079</v>
      </c>
      <c r="FO15" s="52">
        <v>1157.9852679999999</v>
      </c>
      <c r="FP15" s="52">
        <v>772.43679899999995</v>
      </c>
      <c r="FQ15" s="52">
        <v>1224.7287820000001</v>
      </c>
      <c r="FR15" s="52">
        <v>1243.027677</v>
      </c>
      <c r="FS15" s="52">
        <v>1377.3085259999998</v>
      </c>
      <c r="FT15" s="52"/>
    </row>
    <row r="16" spans="1:176">
      <c r="A16" s="44" t="s">
        <v>128</v>
      </c>
      <c r="B16" s="49">
        <v>8.3752370000000003</v>
      </c>
      <c r="C16" s="49">
        <v>2.221095</v>
      </c>
      <c r="D16" s="49">
        <v>0.75</v>
      </c>
      <c r="E16" s="49">
        <v>8.1199999999999992</v>
      </c>
      <c r="F16" s="49">
        <v>1.634674</v>
      </c>
      <c r="G16" s="49">
        <v>1.21</v>
      </c>
      <c r="H16" s="49">
        <v>7.86</v>
      </c>
      <c r="I16" s="49">
        <v>1.37</v>
      </c>
      <c r="J16" s="49">
        <v>7.600867</v>
      </c>
      <c r="K16" s="49">
        <v>7.62</v>
      </c>
      <c r="L16" s="49">
        <v>1.25</v>
      </c>
      <c r="M16" s="49">
        <v>7.6</v>
      </c>
      <c r="N16" s="49">
        <v>7.53</v>
      </c>
      <c r="O16" s="49">
        <v>1.25</v>
      </c>
      <c r="P16" s="49">
        <v>7.64</v>
      </c>
      <c r="Q16" s="49">
        <v>1.08</v>
      </c>
      <c r="R16" s="49">
        <v>0.55000000000000004</v>
      </c>
      <c r="S16" s="49">
        <v>0.55000000000000004</v>
      </c>
      <c r="T16" s="49">
        <v>0.56000000000000005</v>
      </c>
      <c r="U16" s="49">
        <v>24.19</v>
      </c>
      <c r="V16" s="49">
        <v>24.02</v>
      </c>
      <c r="W16" s="49">
        <v>24.35</v>
      </c>
      <c r="X16" s="49">
        <v>24.73</v>
      </c>
      <c r="Y16" s="49">
        <v>24.55</v>
      </c>
      <c r="Z16" s="49">
        <v>24.577006000000001</v>
      </c>
      <c r="AA16" s="49">
        <v>24.683067000000001</v>
      </c>
      <c r="AB16" s="49">
        <v>25.203379999999999</v>
      </c>
      <c r="AC16" s="49">
        <v>24.885828</v>
      </c>
      <c r="AD16" s="49">
        <v>27.766231999999999</v>
      </c>
      <c r="AE16" s="49">
        <v>27.987753000000001</v>
      </c>
      <c r="AF16" s="49">
        <v>27.769487000000002</v>
      </c>
      <c r="AG16" s="49">
        <v>26.846395999999999</v>
      </c>
      <c r="AH16" s="50">
        <v>26.595846000000002</v>
      </c>
      <c r="AI16" s="49">
        <v>25.418758</v>
      </c>
      <c r="AJ16" s="49">
        <v>25.446968999999999</v>
      </c>
      <c r="AK16" s="49">
        <v>26.232793000000001</v>
      </c>
      <c r="AL16" s="49">
        <v>25.409330000000001</v>
      </c>
      <c r="AM16" s="49">
        <v>24.964386000000001</v>
      </c>
      <c r="AN16" s="49">
        <v>25.43582</v>
      </c>
      <c r="AO16" s="49">
        <v>25.482776999999999</v>
      </c>
      <c r="AP16" s="49">
        <v>26.319593000000001</v>
      </c>
      <c r="AQ16" s="49">
        <v>26.390661000000001</v>
      </c>
      <c r="AR16" s="49">
        <v>26.409362999999999</v>
      </c>
      <c r="AS16" s="49">
        <v>26.578035</v>
      </c>
      <c r="AT16" s="49">
        <v>26.925573</v>
      </c>
      <c r="AU16" s="49">
        <v>27.019382</v>
      </c>
      <c r="AV16" s="49">
        <v>27.435086999999999</v>
      </c>
      <c r="AW16" s="49">
        <v>26.711120999999999</v>
      </c>
      <c r="AX16" s="49">
        <v>26.481100999999999</v>
      </c>
      <c r="AY16" s="49">
        <v>25.924052</v>
      </c>
      <c r="AZ16" s="49">
        <v>25.419654999999999</v>
      </c>
      <c r="BA16" s="49">
        <v>25.300446000000001</v>
      </c>
      <c r="BB16" s="49">
        <v>24.703790000000001</v>
      </c>
      <c r="BC16" s="49">
        <v>24.780365</v>
      </c>
      <c r="BD16" s="49">
        <v>25.444234999999999</v>
      </c>
      <c r="BE16" s="49">
        <v>25.309180000000001</v>
      </c>
      <c r="BF16" s="49">
        <v>25.830888999999999</v>
      </c>
      <c r="BG16" s="49">
        <v>26.089829999999999</v>
      </c>
      <c r="BH16" s="49">
        <v>24.698772000000002</v>
      </c>
      <c r="BI16" s="49">
        <v>24.929445999999999</v>
      </c>
      <c r="BJ16" s="49">
        <v>25.284116999999998</v>
      </c>
      <c r="BK16" s="49">
        <v>25.086697999999998</v>
      </c>
      <c r="BL16" s="49">
        <v>25.285249</v>
      </c>
      <c r="BM16" s="49">
        <v>25.850757999999999</v>
      </c>
      <c r="BN16" s="49">
        <v>25.053958000000002</v>
      </c>
      <c r="BO16" s="49">
        <v>25.049046000000001</v>
      </c>
      <c r="BP16" s="49">
        <v>25.065166999999999</v>
      </c>
      <c r="BQ16" s="49">
        <v>25.242913000000001</v>
      </c>
      <c r="BR16" s="49">
        <v>23.869969000000001</v>
      </c>
      <c r="BS16" s="49">
        <v>24.241098000000001</v>
      </c>
      <c r="BT16" s="49">
        <v>23.785405000000001</v>
      </c>
      <c r="BU16" s="49">
        <v>23.139665999999998</v>
      </c>
      <c r="BV16" s="49">
        <v>23.377955</v>
      </c>
      <c r="BW16" s="49">
        <v>23.474174999999999</v>
      </c>
      <c r="BX16" s="49">
        <v>23.192779999999999</v>
      </c>
      <c r="BY16" s="49">
        <v>23.197571</v>
      </c>
      <c r="BZ16" s="49">
        <v>22.62482</v>
      </c>
      <c r="CA16" s="49">
        <v>22.575842000000002</v>
      </c>
      <c r="CB16" s="49">
        <v>22.438680000000002</v>
      </c>
      <c r="CC16" s="49">
        <v>22.53</v>
      </c>
      <c r="CD16" s="49">
        <v>22.83</v>
      </c>
      <c r="CE16" s="49">
        <v>24.35</v>
      </c>
      <c r="CF16" s="49">
        <v>24.27</v>
      </c>
      <c r="CG16" s="49">
        <v>24.21</v>
      </c>
      <c r="CH16" s="49">
        <v>24.28</v>
      </c>
      <c r="CI16" s="49">
        <v>23.8</v>
      </c>
      <c r="CJ16" s="49">
        <v>23.53</v>
      </c>
      <c r="CK16" s="49">
        <v>23.71</v>
      </c>
      <c r="CL16" s="49">
        <v>23.43</v>
      </c>
      <c r="CM16" s="49">
        <v>23.55</v>
      </c>
      <c r="CN16" s="49">
        <v>23.69</v>
      </c>
      <c r="CO16" s="49">
        <v>23.66</v>
      </c>
      <c r="CP16" s="49">
        <v>23.949020000000001</v>
      </c>
      <c r="CQ16" s="49">
        <v>27.942202999999999</v>
      </c>
      <c r="CR16" s="49">
        <v>27.817933</v>
      </c>
      <c r="CS16" s="49">
        <v>27.904727999999999</v>
      </c>
      <c r="CT16" s="49">
        <v>27.799631999999999</v>
      </c>
      <c r="CU16" s="49">
        <v>28.054568</v>
      </c>
      <c r="CV16" s="49">
        <v>27.898419000000001</v>
      </c>
      <c r="CW16" s="49">
        <v>27.968693999999999</v>
      </c>
      <c r="CX16" s="49">
        <v>27.686115999999998</v>
      </c>
      <c r="CY16" s="49">
        <v>27.783526999999999</v>
      </c>
      <c r="CZ16" s="49">
        <v>27.521487</v>
      </c>
      <c r="DA16" s="49">
        <v>27.202439999999999</v>
      </c>
      <c r="DB16" s="49">
        <v>26.561067000000001</v>
      </c>
      <c r="DC16" s="49">
        <v>26.484926999999999</v>
      </c>
      <c r="DD16" s="49">
        <v>26.239564000000001</v>
      </c>
      <c r="DE16" s="49">
        <v>25.900884000000001</v>
      </c>
      <c r="DF16" s="49">
        <v>25.210971000000001</v>
      </c>
      <c r="DG16" s="49">
        <v>25.174399000000001</v>
      </c>
      <c r="DH16" s="49">
        <v>24.624755</v>
      </c>
      <c r="DI16" s="49">
        <v>25.105471999999999</v>
      </c>
      <c r="DJ16" s="49">
        <v>24.77168</v>
      </c>
      <c r="DK16" s="49">
        <v>25.054759000000001</v>
      </c>
      <c r="DL16" s="49">
        <v>24.846502000000001</v>
      </c>
      <c r="DM16" s="49">
        <v>25.091372</v>
      </c>
      <c r="DN16" s="49">
        <v>24.962845999999999</v>
      </c>
      <c r="DO16" s="49">
        <v>24.840675999999998</v>
      </c>
      <c r="DP16" s="49">
        <v>24.357735000000002</v>
      </c>
      <c r="DQ16" s="49">
        <v>24.618500999999998</v>
      </c>
      <c r="DR16" s="49">
        <v>24.505606</v>
      </c>
      <c r="DS16" s="49">
        <v>24.475352999999998</v>
      </c>
      <c r="DT16" s="49">
        <v>24.962800999999999</v>
      </c>
      <c r="DU16" s="49">
        <v>25.113589000000001</v>
      </c>
      <c r="DV16" s="49">
        <v>24.811782999999998</v>
      </c>
      <c r="DW16" s="49">
        <v>24.74033</v>
      </c>
      <c r="DX16" s="49">
        <v>24.643763</v>
      </c>
      <c r="DY16" s="49">
        <v>24.616633</v>
      </c>
      <c r="DZ16" s="49">
        <v>22.802562000000002</v>
      </c>
      <c r="EA16" s="49">
        <v>22.443814</v>
      </c>
      <c r="EB16" s="49">
        <v>21.181273000000001</v>
      </c>
      <c r="EC16" s="49">
        <v>21.033729000000001</v>
      </c>
      <c r="ED16" s="49">
        <v>21.260598999999999</v>
      </c>
      <c r="EE16" s="49">
        <v>19.873771000000001</v>
      </c>
      <c r="EF16" s="49">
        <v>19.901198000000001</v>
      </c>
      <c r="EG16" s="49">
        <v>20.109033</v>
      </c>
      <c r="EH16" s="49">
        <v>18.746217999999999</v>
      </c>
      <c r="EI16" s="49">
        <v>18.841958999999999</v>
      </c>
      <c r="EJ16" s="49">
        <v>19.063503000000001</v>
      </c>
      <c r="EK16" s="49">
        <v>17.148282999999999</v>
      </c>
      <c r="EL16" s="49">
        <v>17.147192</v>
      </c>
      <c r="EM16" s="49">
        <v>17.042729000000001</v>
      </c>
      <c r="EN16" s="49">
        <v>15.191919</v>
      </c>
      <c r="EO16" s="49">
        <v>15.285405000000001</v>
      </c>
      <c r="EP16" s="49">
        <v>15.639492000000001</v>
      </c>
      <c r="EQ16" s="49">
        <v>13.158849999999999</v>
      </c>
      <c r="ER16" s="49">
        <v>13.229654</v>
      </c>
      <c r="ES16" s="49">
        <v>13.085224</v>
      </c>
      <c r="ET16" s="49">
        <v>10.482245000000001</v>
      </c>
      <c r="EU16" s="49">
        <v>10.40766</v>
      </c>
      <c r="EV16" s="49">
        <v>10.395080999999999</v>
      </c>
      <c r="EW16" s="49">
        <v>7.6979280000000001</v>
      </c>
      <c r="EX16" s="49">
        <v>7.6642000000000001</v>
      </c>
      <c r="EY16" s="49">
        <v>7.5921310000000002</v>
      </c>
      <c r="EZ16" s="49">
        <v>4.896528</v>
      </c>
      <c r="FA16" s="49">
        <v>4.9232899999999997</v>
      </c>
      <c r="FB16" s="49">
        <v>4.9583700000000004</v>
      </c>
      <c r="FC16" s="49">
        <v>2.0019019999999998</v>
      </c>
      <c r="FD16" s="49">
        <v>1.987968</v>
      </c>
      <c r="FE16" s="49">
        <v>6.1416829999999996</v>
      </c>
      <c r="FF16" s="49">
        <v>1.3401749999999999</v>
      </c>
      <c r="FG16" s="49">
        <v>1.3524229999999999</v>
      </c>
      <c r="FH16" s="49">
        <v>7.345491</v>
      </c>
      <c r="FI16" s="49">
        <v>0.67341899999999999</v>
      </c>
      <c r="FJ16" s="49">
        <v>0.67094299999999996</v>
      </c>
      <c r="FK16" s="49">
        <v>8.9551970000000001</v>
      </c>
      <c r="FL16" s="49">
        <v>2.1214050000000002</v>
      </c>
      <c r="FM16" s="51">
        <v>0.82254700000000003</v>
      </c>
      <c r="FN16" s="52">
        <v>7.7038000000000002</v>
      </c>
      <c r="FO16" s="52">
        <v>11.624345999999999</v>
      </c>
      <c r="FP16" s="52">
        <v>9.3531300000000002</v>
      </c>
      <c r="FQ16" s="52">
        <v>9.3640950000000007</v>
      </c>
      <c r="FR16" s="52">
        <v>6.7241840000000002</v>
      </c>
      <c r="FS16" s="52">
        <v>6.7426110000000001</v>
      </c>
      <c r="FT16" s="52"/>
    </row>
    <row r="17" spans="1:176">
      <c r="A17" s="44" t="s">
        <v>129</v>
      </c>
      <c r="B17" s="49">
        <v>24.789681999999971</v>
      </c>
      <c r="C17" s="49">
        <v>24.621434000000022</v>
      </c>
      <c r="D17" s="49">
        <v>24.70999999999998</v>
      </c>
      <c r="E17" s="49">
        <v>25.229999999999961</v>
      </c>
      <c r="F17" s="49">
        <v>25.616691000000003</v>
      </c>
      <c r="G17" s="49">
        <v>25.370000000000005</v>
      </c>
      <c r="H17" s="49">
        <v>25.349999999999966</v>
      </c>
      <c r="I17" s="49">
        <v>25.53000000000003</v>
      </c>
      <c r="J17" s="49">
        <v>25.320840999999973</v>
      </c>
      <c r="K17" s="49">
        <v>25.390000000000043</v>
      </c>
      <c r="L17" s="49">
        <v>25.860000000000014</v>
      </c>
      <c r="M17" s="49">
        <v>25.799999999999955</v>
      </c>
      <c r="N17" s="49">
        <v>25.550000000000011</v>
      </c>
      <c r="O17" s="49">
        <v>25.810000000000002</v>
      </c>
      <c r="P17" s="49">
        <v>25.899999999999977</v>
      </c>
      <c r="Q17" s="49">
        <v>26.139999999999986</v>
      </c>
      <c r="R17" s="49">
        <v>25.949999999999989</v>
      </c>
      <c r="S17" s="49">
        <v>26</v>
      </c>
      <c r="T17" s="49">
        <v>26.259999999999991</v>
      </c>
      <c r="U17" s="49">
        <v>26.28000000000003</v>
      </c>
      <c r="V17" s="49">
        <v>26.699999999999989</v>
      </c>
      <c r="W17" s="49">
        <v>26.899999999999977</v>
      </c>
      <c r="X17" s="49">
        <v>27.269999999999982</v>
      </c>
      <c r="Y17" s="49">
        <v>27.069999999999993</v>
      </c>
      <c r="Z17" s="49">
        <v>27.360063999999966</v>
      </c>
      <c r="AA17" s="49">
        <v>27.622127999999975</v>
      </c>
      <c r="AB17" s="49">
        <v>28.204394999999977</v>
      </c>
      <c r="AC17" s="49">
        <v>27.849032000000022</v>
      </c>
      <c r="AD17" s="49">
        <v>27.796036000000015</v>
      </c>
      <c r="AE17" s="49">
        <v>28.017794999999978</v>
      </c>
      <c r="AF17" s="49">
        <v>27.799295000000029</v>
      </c>
      <c r="AG17" s="49">
        <v>26.959079999999972</v>
      </c>
      <c r="AH17" s="50">
        <v>26.707478000000037</v>
      </c>
      <c r="AI17" s="49">
        <v>25.525449000000037</v>
      </c>
      <c r="AJ17" s="49">
        <v>25.625437999999974</v>
      </c>
      <c r="AK17" s="49">
        <v>26.416773000000035</v>
      </c>
      <c r="AL17" s="49">
        <v>25.587535000000003</v>
      </c>
      <c r="AM17" s="49">
        <v>25.166313000000002</v>
      </c>
      <c r="AN17" s="49">
        <v>25.64155999999997</v>
      </c>
      <c r="AO17" s="49">
        <v>25.688896</v>
      </c>
      <c r="AP17" s="49">
        <v>26.550205999999946</v>
      </c>
      <c r="AQ17" s="49">
        <v>26.621895999999992</v>
      </c>
      <c r="AR17" s="49">
        <v>26.640761999999995</v>
      </c>
      <c r="AS17" s="49">
        <v>26.822387999999989</v>
      </c>
      <c r="AT17" s="49">
        <v>27.173121000000037</v>
      </c>
      <c r="AU17" s="49">
        <v>27.267792999999983</v>
      </c>
      <c r="AV17" s="49">
        <v>27.615781999999967</v>
      </c>
      <c r="AW17" s="49">
        <v>26.887046999999995</v>
      </c>
      <c r="AX17" s="49">
        <v>26.655511999999987</v>
      </c>
      <c r="AY17" s="49">
        <v>26.284883999999977</v>
      </c>
      <c r="AZ17" s="49">
        <v>26.038943000000017</v>
      </c>
      <c r="BA17" s="49">
        <v>25.916829000000007</v>
      </c>
      <c r="BB17" s="49">
        <v>25.285852999999975</v>
      </c>
      <c r="BC17" s="49">
        <v>25.364231999999959</v>
      </c>
      <c r="BD17" s="49">
        <v>26.043745000000001</v>
      </c>
      <c r="BE17" s="49">
        <v>25.878925999999979</v>
      </c>
      <c r="BF17" s="49">
        <v>26.689813000000015</v>
      </c>
      <c r="BG17" s="49">
        <v>26.957364999999982</v>
      </c>
      <c r="BH17" s="49">
        <v>26.168258999999978</v>
      </c>
      <c r="BI17" s="49">
        <v>26.412656999999967</v>
      </c>
      <c r="BJ17" s="49">
        <v>26.788430000000005</v>
      </c>
      <c r="BK17" s="49">
        <v>26.978974999999991</v>
      </c>
      <c r="BL17" s="49">
        <v>27.192500999999993</v>
      </c>
      <c r="BM17" s="49">
        <v>27.800667000000033</v>
      </c>
      <c r="BN17" s="49">
        <v>27.454393000000039</v>
      </c>
      <c r="BO17" s="49">
        <v>27.448905000000025</v>
      </c>
      <c r="BP17" s="49">
        <v>27.46656999999999</v>
      </c>
      <c r="BQ17" s="49">
        <v>27.601718000000005</v>
      </c>
      <c r="BR17" s="49">
        <v>26.782941999999991</v>
      </c>
      <c r="BS17" s="49">
        <v>45.238973999999985</v>
      </c>
      <c r="BT17" s="49">
        <v>44.259399999999971</v>
      </c>
      <c r="BU17" s="49">
        <v>43.794715999999994</v>
      </c>
      <c r="BV17" s="49">
        <v>44.245708000000036</v>
      </c>
      <c r="BW17" s="49">
        <v>44.386625000000038</v>
      </c>
      <c r="BX17" s="49">
        <v>44.188941999999997</v>
      </c>
      <c r="BY17" s="49">
        <v>44.19807000000003</v>
      </c>
      <c r="BZ17" s="49">
        <v>43.081286999999975</v>
      </c>
      <c r="CA17" s="49">
        <v>43.289240000000007</v>
      </c>
      <c r="CB17" s="49">
        <v>43.026231999999993</v>
      </c>
      <c r="CC17" s="49">
        <v>43.420000000000016</v>
      </c>
      <c r="CD17" s="49">
        <v>43.990000000000009</v>
      </c>
      <c r="CE17" s="49">
        <v>43.949999999999932</v>
      </c>
      <c r="CF17" s="49">
        <v>43.779999999999973</v>
      </c>
      <c r="CG17" s="49">
        <v>43.839999999999975</v>
      </c>
      <c r="CH17" s="49">
        <v>43.970000000000027</v>
      </c>
      <c r="CI17" s="49">
        <v>43.210000000000036</v>
      </c>
      <c r="CJ17" s="49">
        <v>42.730000000000018</v>
      </c>
      <c r="CK17" s="49">
        <v>43.050000000000068</v>
      </c>
      <c r="CL17" s="49">
        <v>42.700000000000045</v>
      </c>
      <c r="CM17" s="49">
        <v>42.900000000000034</v>
      </c>
      <c r="CN17" s="49">
        <v>43.169999999999959</v>
      </c>
      <c r="CO17" s="49">
        <v>43.21999999999997</v>
      </c>
      <c r="CP17" s="49">
        <v>43.760770000000036</v>
      </c>
      <c r="CQ17" s="49">
        <v>43.873731999999961</v>
      </c>
      <c r="CR17" s="49">
        <v>43.793004000000053</v>
      </c>
      <c r="CS17" s="49">
        <v>43.929642999999942</v>
      </c>
      <c r="CT17" s="49">
        <v>43.764192999999977</v>
      </c>
      <c r="CU17" s="49">
        <v>44.140732999999955</v>
      </c>
      <c r="CV17" s="49">
        <v>44.090242999999987</v>
      </c>
      <c r="CW17" s="49">
        <v>44.206056999999987</v>
      </c>
      <c r="CX17" s="49">
        <v>43.943050000000028</v>
      </c>
      <c r="CY17" s="49">
        <v>44.097658999999965</v>
      </c>
      <c r="CZ17" s="49">
        <v>43.681753999999955</v>
      </c>
      <c r="DA17" s="49">
        <v>43.31291600000003</v>
      </c>
      <c r="DB17" s="49">
        <v>42.291695000000061</v>
      </c>
      <c r="DC17" s="49">
        <v>42.170460000000048</v>
      </c>
      <c r="DD17" s="49">
        <v>41.768531999999993</v>
      </c>
      <c r="DE17" s="49">
        <v>41.31611399999997</v>
      </c>
      <c r="DF17" s="49">
        <v>40.215591000000018</v>
      </c>
      <c r="DG17" s="49">
        <v>40.146844000000044</v>
      </c>
      <c r="DH17" s="49">
        <v>39.350976000000003</v>
      </c>
      <c r="DI17" s="49">
        <v>40.119173999999987</v>
      </c>
      <c r="DJ17" s="49">
        <v>39.665044000000023</v>
      </c>
      <c r="DK17" s="49">
        <v>40.118318000000045</v>
      </c>
      <c r="DL17" s="49">
        <v>39.784852000000001</v>
      </c>
      <c r="DM17" s="49">
        <v>40.166811999999993</v>
      </c>
      <c r="DN17" s="49">
        <v>40.042725000000019</v>
      </c>
      <c r="DO17" s="49">
        <v>39.846753000000035</v>
      </c>
      <c r="DP17" s="49">
        <v>39.142166999999972</v>
      </c>
      <c r="DQ17" s="49">
        <v>39.561211000000014</v>
      </c>
      <c r="DR17" s="49">
        <v>39.379787000000022</v>
      </c>
      <c r="DS17" s="49">
        <v>39.402893000000006</v>
      </c>
      <c r="DT17" s="49">
        <v>40.187635999999998</v>
      </c>
      <c r="DU17" s="49">
        <v>40.430390000000045</v>
      </c>
      <c r="DV17" s="49">
        <v>40.018192999999997</v>
      </c>
      <c r="DW17" s="49">
        <v>39.902949000000035</v>
      </c>
      <c r="DX17" s="49">
        <v>39.747198000000026</v>
      </c>
      <c r="DY17" s="49">
        <v>39.774583200000052</v>
      </c>
      <c r="DZ17" s="49">
        <v>39.816515999999979</v>
      </c>
      <c r="EA17" s="49">
        <v>39.190091000000052</v>
      </c>
      <c r="EB17" s="49">
        <v>38.617008000000055</v>
      </c>
      <c r="EC17" s="49">
        <v>38.348010999999929</v>
      </c>
      <c r="ED17" s="49">
        <v>38.761634000000072</v>
      </c>
      <c r="EE17" s="49">
        <v>38.651810000000069</v>
      </c>
      <c r="EF17" s="49">
        <v>38.705152999999996</v>
      </c>
      <c r="EG17" s="49">
        <v>39.10936300000003</v>
      </c>
      <c r="EH17" s="49">
        <v>39.488754999999969</v>
      </c>
      <c r="EI17" s="49">
        <v>39.690431999999987</v>
      </c>
      <c r="EJ17" s="49">
        <v>40.157112999999981</v>
      </c>
      <c r="EK17" s="49">
        <v>40.317997999999989</v>
      </c>
      <c r="EL17" s="49">
        <v>40.31543099999999</v>
      </c>
      <c r="EM17" s="49">
        <v>40.069825000000037</v>
      </c>
      <c r="EN17" s="49">
        <v>40.375905999999986</v>
      </c>
      <c r="EO17" s="49">
        <v>40.624365000000012</v>
      </c>
      <c r="EP17" s="49">
        <v>41.565428999999995</v>
      </c>
      <c r="EQ17" s="49">
        <v>41.245085000000017</v>
      </c>
      <c r="ER17" s="49">
        <v>41.467014999999947</v>
      </c>
      <c r="ES17" s="49">
        <v>41.014312000000018</v>
      </c>
      <c r="ET17" s="49">
        <v>40.410991999999965</v>
      </c>
      <c r="EU17" s="49">
        <v>40.123452999999927</v>
      </c>
      <c r="EV17" s="49">
        <v>40.074959000000035</v>
      </c>
      <c r="EW17" s="49">
        <v>39.975689999999986</v>
      </c>
      <c r="EX17" s="49">
        <v>39.80054199999995</v>
      </c>
      <c r="EY17" s="49">
        <v>39.42628400000001</v>
      </c>
      <c r="EZ17" s="49">
        <v>39.457662000000028</v>
      </c>
      <c r="FA17" s="49">
        <v>39.673316999999997</v>
      </c>
      <c r="FB17" s="49">
        <v>39.956007</v>
      </c>
      <c r="FC17" s="49">
        <v>39.878417000000013</v>
      </c>
      <c r="FD17" s="49">
        <v>39.600861000000009</v>
      </c>
      <c r="FE17" s="49">
        <v>39.529831999999942</v>
      </c>
      <c r="FF17" s="49">
        <v>39.297633000000019</v>
      </c>
      <c r="FG17" s="49">
        <v>39.656772000000046</v>
      </c>
      <c r="FH17" s="49">
        <v>39.234875999999986</v>
      </c>
      <c r="FI17" s="49">
        <v>39.032914000000005</v>
      </c>
      <c r="FJ17" s="49">
        <v>38.88942899999995</v>
      </c>
      <c r="FK17" s="49">
        <v>39.348122999999987</v>
      </c>
      <c r="FL17" s="49">
        <v>39.157001000000037</v>
      </c>
      <c r="FM17" s="51">
        <v>39.446251999999959</v>
      </c>
      <c r="FN17" s="52">
        <v>39.278520000000071</v>
      </c>
      <c r="FO17" s="52">
        <v>39.173831000000064</v>
      </c>
      <c r="FP17" s="52">
        <v>38.931932999999958</v>
      </c>
      <c r="FQ17" s="52">
        <v>38.977574000000004</v>
      </c>
      <c r="FR17" s="52">
        <v>39.137889000000087</v>
      </c>
      <c r="FS17" s="52">
        <v>39.24514499999998</v>
      </c>
      <c r="FT17" s="52"/>
    </row>
    <row r="18" spans="1:176">
      <c r="A18" s="44" t="s">
        <v>130</v>
      </c>
      <c r="B18" s="49">
        <v>7.2218159999999996</v>
      </c>
      <c r="C18" s="49">
        <v>0.20119299999999996</v>
      </c>
      <c r="D18" s="49">
        <v>3.33</v>
      </c>
      <c r="E18" s="49">
        <v>9.3299999999999983</v>
      </c>
      <c r="F18" s="49">
        <v>-5.2801590000000003</v>
      </c>
      <c r="G18" s="49">
        <v>-8.31</v>
      </c>
      <c r="H18" s="49">
        <v>-17.809999999999999</v>
      </c>
      <c r="I18" s="49">
        <v>0.86999999999999922</v>
      </c>
      <c r="J18" s="49">
        <v>2.1858339999999998</v>
      </c>
      <c r="K18" s="49">
        <v>2.42</v>
      </c>
      <c r="L18" s="49">
        <v>2.3400000000000007</v>
      </c>
      <c r="M18" s="49">
        <v>0.4399999999999995</v>
      </c>
      <c r="N18" s="49">
        <v>3.6</v>
      </c>
      <c r="O18" s="49">
        <v>2.8500000000000005</v>
      </c>
      <c r="P18" s="49">
        <v>12.650000000000002</v>
      </c>
      <c r="Q18" s="49">
        <v>-0.54999999999999982</v>
      </c>
      <c r="R18" s="49">
        <v>9.8699999999999992</v>
      </c>
      <c r="S18" s="49">
        <v>8.6499999999999986</v>
      </c>
      <c r="T18" s="49">
        <v>7.7799999999999994</v>
      </c>
      <c r="U18" s="49">
        <v>11.2</v>
      </c>
      <c r="V18" s="49">
        <v>2.9300000000000006</v>
      </c>
      <c r="W18" s="49">
        <v>16.190000000000001</v>
      </c>
      <c r="X18" s="49">
        <v>13.68</v>
      </c>
      <c r="Y18" s="49">
        <v>2.1799999999999997</v>
      </c>
      <c r="Z18" s="49">
        <v>10.942116</v>
      </c>
      <c r="AA18" s="49">
        <v>3.2051870000000005</v>
      </c>
      <c r="AB18" s="49">
        <v>2.986161000000001</v>
      </c>
      <c r="AC18" s="49">
        <v>-1.3649020000000007</v>
      </c>
      <c r="AD18" s="49">
        <v>9.9894470000000002</v>
      </c>
      <c r="AE18" s="49">
        <v>18.122772000000001</v>
      </c>
      <c r="AF18" s="49">
        <v>5.5022380000000011</v>
      </c>
      <c r="AG18" s="49">
        <v>25.915378</v>
      </c>
      <c r="AH18" s="50">
        <v>22.159151000000001</v>
      </c>
      <c r="AI18" s="49">
        <v>11.307524000000001</v>
      </c>
      <c r="AJ18" s="49">
        <v>12.408249000000001</v>
      </c>
      <c r="AK18" s="49">
        <v>-25.930343999999998</v>
      </c>
      <c r="AL18" s="49">
        <v>3.3205729999999996</v>
      </c>
      <c r="AM18" s="49">
        <v>10.158262000000001</v>
      </c>
      <c r="AN18" s="49">
        <v>19.025869</v>
      </c>
      <c r="AO18" s="49">
        <v>9.7965899999999984</v>
      </c>
      <c r="AP18" s="49">
        <v>55.933368999999999</v>
      </c>
      <c r="AQ18" s="49">
        <v>-19.620920999999999</v>
      </c>
      <c r="AR18" s="49">
        <v>18.127748</v>
      </c>
      <c r="AS18" s="49">
        <v>20.125152999999997</v>
      </c>
      <c r="AT18" s="49">
        <v>-3.9098169999999994</v>
      </c>
      <c r="AU18" s="49">
        <v>23.256623000000001</v>
      </c>
      <c r="AV18" s="49">
        <v>10.420259</v>
      </c>
      <c r="AW18" s="49">
        <v>-26.677294999999997</v>
      </c>
      <c r="AX18" s="49">
        <v>13.357113</v>
      </c>
      <c r="AY18" s="49">
        <v>7.5459220000000009</v>
      </c>
      <c r="AZ18" s="49">
        <v>10.077389</v>
      </c>
      <c r="BA18" s="49">
        <v>0.90289600000000014</v>
      </c>
      <c r="BB18" s="49">
        <v>14.889340000000001</v>
      </c>
      <c r="BC18" s="49">
        <v>24.521674000000001</v>
      </c>
      <c r="BD18" s="49">
        <v>3.8687320000000005</v>
      </c>
      <c r="BE18" s="49">
        <v>22.182103000000001</v>
      </c>
      <c r="BF18" s="49">
        <v>3.1579890000000006</v>
      </c>
      <c r="BG18" s="49">
        <v>4.7945760000000002</v>
      </c>
      <c r="BH18" s="49">
        <v>15.300365000000001</v>
      </c>
      <c r="BI18" s="49">
        <v>-3.8271509999999971</v>
      </c>
      <c r="BJ18" s="49">
        <v>19.393962999999999</v>
      </c>
      <c r="BK18" s="49">
        <v>3.2398009999999999</v>
      </c>
      <c r="BL18" s="49">
        <v>-0.69700999999999969</v>
      </c>
      <c r="BM18" s="49">
        <v>6.7123509999999991</v>
      </c>
      <c r="BN18" s="49">
        <v>5.8749950000000002</v>
      </c>
      <c r="BO18" s="49">
        <v>-16.955227000000001</v>
      </c>
      <c r="BP18" s="49">
        <v>-1.2334960000000001</v>
      </c>
      <c r="BQ18" s="49">
        <v>6.0275089999999993</v>
      </c>
      <c r="BR18" s="49">
        <v>-2.6257989999999998</v>
      </c>
      <c r="BS18" s="49">
        <v>0.76899899999999999</v>
      </c>
      <c r="BT18" s="49">
        <v>6.2093939999999996</v>
      </c>
      <c r="BU18" s="49">
        <v>-0.17979699999999976</v>
      </c>
      <c r="BV18" s="49">
        <v>6.5630040000000003</v>
      </c>
      <c r="BW18" s="49">
        <v>0.47806999999999977</v>
      </c>
      <c r="BX18" s="49">
        <v>0.63967999999999936</v>
      </c>
      <c r="BY18" s="49">
        <v>7.8680749999999993</v>
      </c>
      <c r="BZ18" s="49">
        <v>1.3128359999999994</v>
      </c>
      <c r="CA18" s="49">
        <v>-17.352105000000002</v>
      </c>
      <c r="CB18" s="49">
        <v>2.122932</v>
      </c>
      <c r="CC18" s="49">
        <v>4.66</v>
      </c>
      <c r="CD18" s="49">
        <v>3.0900000000000003</v>
      </c>
      <c r="CE18" s="49">
        <v>2.25</v>
      </c>
      <c r="CF18" s="49">
        <v>-0.43000000000000149</v>
      </c>
      <c r="CG18" s="49">
        <v>2.2200000000000006</v>
      </c>
      <c r="CH18" s="49">
        <v>-2.19</v>
      </c>
      <c r="CI18" s="49">
        <v>1.83</v>
      </c>
      <c r="CJ18" s="49">
        <v>4.0200000000000005</v>
      </c>
      <c r="CK18" s="49">
        <v>-1.6799999999999997</v>
      </c>
      <c r="CL18" s="49">
        <v>-0.25</v>
      </c>
      <c r="CM18" s="49">
        <v>1.79</v>
      </c>
      <c r="CN18" s="49">
        <v>0.10000000000000009</v>
      </c>
      <c r="CO18" s="49">
        <v>2.48</v>
      </c>
      <c r="CP18" s="49">
        <v>-0.23074200000000003</v>
      </c>
      <c r="CQ18" s="49">
        <v>2.2071769999999997</v>
      </c>
      <c r="CR18" s="49">
        <v>-5.966247000000001</v>
      </c>
      <c r="CS18" s="49">
        <v>0.30662900000000004</v>
      </c>
      <c r="CT18" s="49">
        <v>6.0027690000000007</v>
      </c>
      <c r="CU18" s="49">
        <v>9.4803739999999994</v>
      </c>
      <c r="CV18" s="49">
        <v>12.017674999999999</v>
      </c>
      <c r="CW18" s="49">
        <v>12.382538</v>
      </c>
      <c r="CX18" s="49">
        <v>0.673543</v>
      </c>
      <c r="CY18" s="49">
        <v>0.19226500000000013</v>
      </c>
      <c r="CZ18" s="49">
        <v>9.5769520000000004</v>
      </c>
      <c r="DA18" s="49">
        <v>11.315500999999999</v>
      </c>
      <c r="DB18" s="49">
        <v>-1.963619</v>
      </c>
      <c r="DC18" s="49">
        <v>1.328457</v>
      </c>
      <c r="DD18" s="49">
        <v>-1.9140360000000001</v>
      </c>
      <c r="DE18" s="49">
        <v>-21.003008000000001</v>
      </c>
      <c r="DF18" s="49">
        <v>8.8180000000000036E-2</v>
      </c>
      <c r="DG18" s="49">
        <v>0.63342700000000018</v>
      </c>
      <c r="DH18" s="49">
        <v>2.1551</v>
      </c>
      <c r="DI18" s="49">
        <v>6.0006000000000004</v>
      </c>
      <c r="DJ18" s="49">
        <v>-0.29009099999999999</v>
      </c>
      <c r="DK18" s="49">
        <v>-19.481369000000001</v>
      </c>
      <c r="DL18" s="49">
        <v>0.55776100000000006</v>
      </c>
      <c r="DM18" s="49">
        <v>3.0941579999999997</v>
      </c>
      <c r="DN18" s="49">
        <v>0.39090599999999998</v>
      </c>
      <c r="DO18" s="49">
        <v>-1.5188580000000003</v>
      </c>
      <c r="DP18" s="49">
        <v>-1.7474250000000002</v>
      </c>
      <c r="DQ18" s="49">
        <v>-19.556643000000001</v>
      </c>
      <c r="DR18" s="49">
        <v>-2.8412329999999999</v>
      </c>
      <c r="DS18" s="49">
        <v>-7.2500000000000342E-4</v>
      </c>
      <c r="DT18" s="49">
        <v>-0.685222</v>
      </c>
      <c r="DU18" s="49">
        <v>-2.1659250000000001</v>
      </c>
      <c r="DV18" s="49">
        <v>8.9799000000000004E-2</v>
      </c>
      <c r="DW18" s="49">
        <v>-18.578084</v>
      </c>
      <c r="DX18" s="49">
        <v>2.0976650000000001</v>
      </c>
      <c r="DY18" s="49">
        <v>2.0668829999999998</v>
      </c>
      <c r="DZ18" s="49">
        <v>-2.0593E-2</v>
      </c>
      <c r="EA18" s="49">
        <v>0.40865699999999994</v>
      </c>
      <c r="EB18" s="49">
        <v>0.74104800000000015</v>
      </c>
      <c r="EC18" s="49">
        <v>-17.746451</v>
      </c>
      <c r="ED18" s="49">
        <v>-0.70321499999999992</v>
      </c>
      <c r="EE18" s="49">
        <v>0.26937</v>
      </c>
      <c r="EF18" s="49">
        <v>0.32730300000000001</v>
      </c>
      <c r="EG18" s="49">
        <v>0.12996400000000002</v>
      </c>
      <c r="EH18" s="49">
        <v>4.8299999999999992E-4</v>
      </c>
      <c r="EI18" s="49">
        <v>-18.196024000000001</v>
      </c>
      <c r="EJ18" s="49">
        <v>-0.428087</v>
      </c>
      <c r="EK18" s="49">
        <v>-0.22683400000000001</v>
      </c>
      <c r="EL18" s="49">
        <v>-0.53184399999999998</v>
      </c>
      <c r="EM18" s="49">
        <v>-2.6774339999999999</v>
      </c>
      <c r="EN18" s="49">
        <v>-11.122324000000001</v>
      </c>
      <c r="EO18" s="49">
        <v>-0.34021100000000004</v>
      </c>
      <c r="EP18" s="49">
        <v>-0.26124900000000001</v>
      </c>
      <c r="EQ18" s="49">
        <v>-9.2E-5</v>
      </c>
      <c r="ER18" s="49">
        <v>-0.10192</v>
      </c>
      <c r="ES18" s="49">
        <v>-0.85065999999999997</v>
      </c>
      <c r="ET18" s="49">
        <v>-9.1359999999999997E-2</v>
      </c>
      <c r="EU18" s="49">
        <v>-0.52691399999999999</v>
      </c>
      <c r="EV18" s="49">
        <v>-0.32658500000000001</v>
      </c>
      <c r="EW18" s="49">
        <v>0</v>
      </c>
      <c r="EX18" s="49">
        <v>-0.15984499999999999</v>
      </c>
      <c r="EY18" s="49">
        <v>-0.64088400000000001</v>
      </c>
      <c r="EZ18" s="49">
        <v>-0.122876</v>
      </c>
      <c r="FA18" s="49">
        <v>6.6974000000000006E-2</v>
      </c>
      <c r="FB18" s="49">
        <v>-0.44994099999999998</v>
      </c>
      <c r="FC18" s="49">
        <v>0</v>
      </c>
      <c r="FD18" s="49">
        <v>1.4139000000000013E-2</v>
      </c>
      <c r="FE18" s="49">
        <v>-0.237867</v>
      </c>
      <c r="FF18" s="49">
        <v>-0.21726799999999999</v>
      </c>
      <c r="FG18" s="49">
        <v>-2.2268E-2</v>
      </c>
      <c r="FH18" s="49">
        <v>-0.26668999999999998</v>
      </c>
      <c r="FI18" s="49">
        <v>-2.8466000000000005E-2</v>
      </c>
      <c r="FJ18" s="49">
        <v>0</v>
      </c>
      <c r="FK18" s="49">
        <v>-0.26777899999999999</v>
      </c>
      <c r="FL18" s="49">
        <v>-0.14641000000000001</v>
      </c>
      <c r="FM18" s="51">
        <v>-2.5000000000000001E-4</v>
      </c>
      <c r="FN18" s="52">
        <v>-6.3500000000000004E-4</v>
      </c>
      <c r="FO18" s="52">
        <v>-2.0063000000000025E-2</v>
      </c>
      <c r="FP18" s="52">
        <v>-4.650600000000002E-2</v>
      </c>
      <c r="FQ18" s="52">
        <v>-0.19240499999999999</v>
      </c>
      <c r="FR18" s="52">
        <v>0</v>
      </c>
      <c r="FS18" s="52">
        <v>7.3365000000000014E-2</v>
      </c>
      <c r="FT18" s="52"/>
    </row>
    <row r="19" spans="1:176">
      <c r="A19" s="44" t="s">
        <v>131</v>
      </c>
      <c r="B19" s="49"/>
      <c r="C19" s="49"/>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50"/>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49"/>
      <c r="BR19" s="49"/>
      <c r="BS19" s="49"/>
      <c r="BT19" s="49"/>
      <c r="BU19" s="49"/>
      <c r="BV19" s="49"/>
      <c r="BW19" s="49"/>
      <c r="BX19" s="49"/>
      <c r="BY19" s="49"/>
      <c r="BZ19" s="49"/>
      <c r="CA19" s="49"/>
      <c r="CB19" s="49"/>
      <c r="CC19" s="49"/>
      <c r="CD19" s="49"/>
      <c r="CE19" s="49"/>
      <c r="CF19" s="49"/>
      <c r="CG19" s="49">
        <v>540.5</v>
      </c>
      <c r="CH19" s="49">
        <v>315.14</v>
      </c>
      <c r="CI19" s="49">
        <v>491.57000000000005</v>
      </c>
      <c r="CJ19" s="49">
        <v>595.11</v>
      </c>
      <c r="CK19" s="49">
        <v>406.4</v>
      </c>
      <c r="CL19" s="49">
        <v>474.56</v>
      </c>
      <c r="CM19" s="49">
        <v>499.94999999999993</v>
      </c>
      <c r="CN19" s="49">
        <v>35.680000000000007</v>
      </c>
      <c r="CO19" s="49">
        <v>55.53</v>
      </c>
      <c r="CP19" s="49">
        <v>91.249325999999996</v>
      </c>
      <c r="CQ19" s="49">
        <v>125.79151999999999</v>
      </c>
      <c r="CR19" s="49">
        <v>148.45707199999998</v>
      </c>
      <c r="CS19" s="49">
        <v>176.72547700000001</v>
      </c>
      <c r="CT19" s="49">
        <v>32.261601999999996</v>
      </c>
      <c r="CU19" s="49">
        <v>57.43769300000001</v>
      </c>
      <c r="CV19" s="49">
        <v>82.367003999999994</v>
      </c>
      <c r="CW19" s="49">
        <v>127.55958899999999</v>
      </c>
      <c r="CX19" s="49">
        <v>174.450512</v>
      </c>
      <c r="CY19" s="49">
        <v>220.06314599999999</v>
      </c>
      <c r="CZ19" s="49">
        <v>28.028129</v>
      </c>
      <c r="DA19" s="49">
        <v>59.044678999999995</v>
      </c>
      <c r="DB19" s="49">
        <v>88.372070999999991</v>
      </c>
      <c r="DC19" s="49">
        <v>132.33680900000002</v>
      </c>
      <c r="DD19" s="49">
        <v>164.15261899999999</v>
      </c>
      <c r="DE19" s="49">
        <v>200.53748899999999</v>
      </c>
      <c r="DF19" s="49">
        <v>20.756182999999996</v>
      </c>
      <c r="DG19" s="49">
        <v>33.674658999999998</v>
      </c>
      <c r="DH19" s="49">
        <v>71.143499000000006</v>
      </c>
      <c r="DI19" s="49">
        <v>97.219226999999989</v>
      </c>
      <c r="DJ19" s="49">
        <v>113.70003800000001</v>
      </c>
      <c r="DK19" s="49">
        <v>121.24142999999999</v>
      </c>
      <c r="DL19" s="49">
        <v>13.969910000000002</v>
      </c>
      <c r="DM19" s="49">
        <v>21.864702000000001</v>
      </c>
      <c r="DN19" s="49">
        <v>53.946574999999996</v>
      </c>
      <c r="DO19" s="49">
        <v>90.046987999999999</v>
      </c>
      <c r="DP19" s="49">
        <v>124.996875</v>
      </c>
      <c r="DQ19" s="49">
        <v>156.30846700000001</v>
      </c>
      <c r="DR19" s="49">
        <v>19.999659999999995</v>
      </c>
      <c r="DS19" s="49">
        <v>27.404775000000001</v>
      </c>
      <c r="DT19" s="49">
        <v>32.334966999999999</v>
      </c>
      <c r="DU19" s="49">
        <v>42.457343999999999</v>
      </c>
      <c r="DV19" s="49">
        <v>52.530320000000003</v>
      </c>
      <c r="DW19" s="49">
        <v>59.248577000000004</v>
      </c>
      <c r="DX19" s="49">
        <v>10.953931999999998</v>
      </c>
      <c r="DY19" s="49">
        <v>14.172915999999997</v>
      </c>
      <c r="DZ19" s="49">
        <v>17.226813</v>
      </c>
      <c r="EA19" s="49">
        <v>22.226135000000003</v>
      </c>
      <c r="EB19" s="49">
        <v>32.855286999999997</v>
      </c>
      <c r="EC19" s="49">
        <v>39.029611000000003</v>
      </c>
      <c r="ED19" s="49">
        <v>7.7072999999998615E-2</v>
      </c>
      <c r="EE19" s="49">
        <v>0.85053299999999865</v>
      </c>
      <c r="EF19" s="49">
        <v>1.5644549999999988</v>
      </c>
      <c r="EG19" s="49">
        <v>2.5782789999999984</v>
      </c>
      <c r="EH19" s="49">
        <v>2.6433579999999992</v>
      </c>
      <c r="EI19" s="49">
        <v>4.9398929999999979</v>
      </c>
      <c r="EJ19" s="49">
        <v>0</v>
      </c>
      <c r="EK19" s="49">
        <v>0</v>
      </c>
      <c r="EL19" s="49">
        <v>0.25597899999999996</v>
      </c>
      <c r="EM19" s="49">
        <v>0.25593800000000044</v>
      </c>
      <c r="EN19" s="49">
        <v>0.25589700000000093</v>
      </c>
      <c r="EO19" s="49">
        <v>0.38383500000000126</v>
      </c>
      <c r="EP19" s="49">
        <v>0</v>
      </c>
      <c r="EQ19" s="49">
        <v>0.12145200000000145</v>
      </c>
      <c r="ER19" s="49">
        <v>0.12144199999999827</v>
      </c>
      <c r="ES19" s="49">
        <v>0.12129499999999993</v>
      </c>
      <c r="ET19" s="49">
        <v>0.12012100000000103</v>
      </c>
      <c r="EU19" s="49">
        <v>0.12010100000000179</v>
      </c>
      <c r="EV19" s="49">
        <v>0</v>
      </c>
      <c r="EW19" s="49">
        <v>0.49991800000000097</v>
      </c>
      <c r="EX19" s="49">
        <v>0.49690299999999965</v>
      </c>
      <c r="EY19" s="49">
        <v>0.49413100000000298</v>
      </c>
      <c r="EZ19" s="49">
        <v>0.49983699999999942</v>
      </c>
      <c r="FA19" s="49">
        <v>0.48924000000000234</v>
      </c>
      <c r="FB19" s="49">
        <v>0</v>
      </c>
      <c r="FC19" s="49">
        <v>0</v>
      </c>
      <c r="FD19" s="49">
        <v>1.0001660000000001</v>
      </c>
      <c r="FE19" s="49">
        <v>1</v>
      </c>
      <c r="FF19" s="49">
        <v>0.97070300000000032</v>
      </c>
      <c r="FG19" s="49">
        <v>0.97053700000000021</v>
      </c>
      <c r="FH19" s="49">
        <v>0.69399800000000056</v>
      </c>
      <c r="FI19" s="49">
        <v>0.67335899999999782</v>
      </c>
      <c r="FJ19" s="49">
        <v>0.67323599999999928</v>
      </c>
      <c r="FK19" s="49">
        <v>0.67002300000000048</v>
      </c>
      <c r="FL19" s="49">
        <v>0.64586199999999749</v>
      </c>
      <c r="FM19" s="51">
        <v>0.6566749999999999</v>
      </c>
      <c r="FN19" s="52">
        <v>0</v>
      </c>
      <c r="FO19" s="52">
        <v>0</v>
      </c>
      <c r="FP19" s="52">
        <v>0</v>
      </c>
      <c r="FQ19" s="52">
        <v>0</v>
      </c>
      <c r="FR19" s="52">
        <v>0</v>
      </c>
      <c r="FS19" s="52">
        <v>0</v>
      </c>
      <c r="FT19" s="52"/>
    </row>
    <row r="20" spans="1:176">
      <c r="A20" s="44"/>
      <c r="B20" s="49"/>
      <c r="C20" s="49"/>
      <c r="D20" s="49"/>
      <c r="E20" s="49"/>
      <c r="F20" s="49"/>
      <c r="G20" s="49"/>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49"/>
      <c r="BR20" s="49"/>
      <c r="BS20" s="49"/>
      <c r="BT20" s="49"/>
      <c r="BU20" s="49"/>
      <c r="BV20" s="49"/>
      <c r="BW20" s="49"/>
      <c r="BX20" s="49"/>
      <c r="BY20" s="49"/>
      <c r="BZ20" s="49"/>
      <c r="CA20" s="49"/>
      <c r="CB20" s="49"/>
      <c r="CC20" s="49"/>
      <c r="CD20" s="49"/>
      <c r="CE20" s="49"/>
      <c r="CF20" s="49"/>
      <c r="CG20" s="49"/>
      <c r="CH20" s="49"/>
      <c r="CI20" s="49"/>
      <c r="CJ20" s="49"/>
      <c r="CK20" s="49"/>
      <c r="CL20" s="49"/>
      <c r="CM20" s="49"/>
      <c r="CN20" s="49"/>
      <c r="CO20" s="49"/>
      <c r="CP20" s="49"/>
      <c r="CQ20" s="49"/>
      <c r="CR20" s="49"/>
      <c r="CS20" s="49"/>
      <c r="CT20" s="49"/>
      <c r="CU20" s="49"/>
      <c r="CV20" s="49"/>
      <c r="CW20" s="49"/>
      <c r="CX20" s="49"/>
      <c r="CY20" s="49"/>
      <c r="CZ20" s="49"/>
      <c r="DA20" s="49"/>
      <c r="DB20" s="49"/>
      <c r="DC20" s="49"/>
      <c r="DD20" s="49"/>
      <c r="DE20" s="49"/>
      <c r="DF20" s="49"/>
      <c r="DG20" s="49"/>
      <c r="DH20" s="49"/>
      <c r="DI20" s="49"/>
      <c r="DJ20" s="49"/>
      <c r="DK20" s="49"/>
      <c r="DL20" s="49"/>
      <c r="DM20" s="49"/>
      <c r="DN20" s="49"/>
      <c r="DO20" s="49"/>
      <c r="DP20" s="49"/>
      <c r="DQ20" s="49"/>
      <c r="DR20" s="49"/>
      <c r="DS20" s="49"/>
      <c r="DT20" s="49"/>
      <c r="DU20" s="49"/>
      <c r="DV20" s="45"/>
      <c r="DW20" s="45"/>
      <c r="DX20" s="45"/>
      <c r="DY20" s="45"/>
      <c r="DZ20" s="45"/>
      <c r="EA20" s="45"/>
      <c r="EB20" s="45"/>
      <c r="EC20" s="45"/>
      <c r="ED20" s="45"/>
      <c r="EE20" s="45"/>
      <c r="EF20" s="45"/>
      <c r="EG20" s="45"/>
      <c r="EH20" s="45"/>
      <c r="EI20" s="45"/>
      <c r="EJ20" s="45"/>
      <c r="EK20" s="45"/>
      <c r="EL20" s="45"/>
      <c r="EM20" s="45"/>
      <c r="EN20" s="45"/>
      <c r="EO20" s="45"/>
      <c r="EP20" s="45"/>
      <c r="EQ20" s="45"/>
      <c r="ER20" s="45"/>
      <c r="ES20" s="45"/>
      <c r="ET20" s="45"/>
      <c r="EU20" s="45"/>
      <c r="EV20" s="45"/>
      <c r="EW20" s="45"/>
      <c r="EX20" s="45"/>
      <c r="EY20" s="45"/>
      <c r="EZ20" s="54"/>
      <c r="FA20" s="54"/>
      <c r="FB20" s="54"/>
      <c r="FC20" s="54"/>
      <c r="FD20" s="54"/>
      <c r="FE20" s="54"/>
      <c r="FF20" s="54"/>
      <c r="FG20" s="54"/>
      <c r="FH20" s="54"/>
      <c r="FI20" s="54"/>
      <c r="FJ20" s="54"/>
      <c r="FK20" s="54"/>
      <c r="FL20" s="54"/>
      <c r="FM20" s="55"/>
      <c r="FN20" s="56"/>
      <c r="FO20" s="56"/>
      <c r="FP20" s="56"/>
      <c r="FQ20" s="56"/>
      <c r="FR20" s="56"/>
      <c r="FS20" s="56"/>
      <c r="FT20" s="52"/>
    </row>
    <row r="21" spans="1:176">
      <c r="A21" s="57" t="s">
        <v>132</v>
      </c>
      <c r="B21" s="58">
        <v>1939.9202560000001</v>
      </c>
      <c r="C21" s="58">
        <v>1913.4878289999999</v>
      </c>
      <c r="D21" s="58">
        <v>2350.7400000000002</v>
      </c>
      <c r="E21" s="58">
        <v>2701.3299999999995</v>
      </c>
      <c r="F21" s="58">
        <v>2229.7315230000004</v>
      </c>
      <c r="G21" s="58">
        <v>2264.1</v>
      </c>
      <c r="H21" s="58">
        <v>2398.8000000000002</v>
      </c>
      <c r="I21" s="58">
        <v>2660.17</v>
      </c>
      <c r="J21" s="58">
        <v>2853.8014210000001</v>
      </c>
      <c r="K21" s="58">
        <v>2991.68</v>
      </c>
      <c r="L21" s="58">
        <v>2412.9700000000003</v>
      </c>
      <c r="M21" s="58">
        <v>2023.34</v>
      </c>
      <c r="N21" s="58">
        <v>2124.0500000000002</v>
      </c>
      <c r="O21" s="58">
        <v>2468.6799999999998</v>
      </c>
      <c r="P21" s="58">
        <v>2182.3700000000003</v>
      </c>
      <c r="Q21" s="58">
        <v>2801.2299999999996</v>
      </c>
      <c r="R21" s="58">
        <v>3076.34</v>
      </c>
      <c r="S21" s="58">
        <v>3204.3800000000006</v>
      </c>
      <c r="T21" s="58">
        <v>3440.77</v>
      </c>
      <c r="U21" s="58">
        <v>3510.0699999999997</v>
      </c>
      <c r="V21" s="58">
        <v>3611.12</v>
      </c>
      <c r="W21" s="58">
        <v>3690.85</v>
      </c>
      <c r="X21" s="58">
        <v>3617.7799999999997</v>
      </c>
      <c r="Y21" s="58">
        <v>3520.84</v>
      </c>
      <c r="Z21" s="58">
        <v>3511.0512559999997</v>
      </c>
      <c r="AA21" s="58">
        <v>3989.4212299999999</v>
      </c>
      <c r="AB21" s="58">
        <v>4143.5527659999998</v>
      </c>
      <c r="AC21" s="58">
        <v>5599.1133959999997</v>
      </c>
      <c r="AD21" s="58">
        <v>5874.7228610000002</v>
      </c>
      <c r="AE21" s="58">
        <v>6103.1229109999995</v>
      </c>
      <c r="AF21" s="58">
        <v>6161.4124189999993</v>
      </c>
      <c r="AG21" s="58">
        <v>6372.3133219999991</v>
      </c>
      <c r="AH21" s="59">
        <v>6511.4455799999996</v>
      </c>
      <c r="AI21" s="58">
        <v>6273.5616729999992</v>
      </c>
      <c r="AJ21" s="58">
        <v>6011.4973030000001</v>
      </c>
      <c r="AK21" s="58">
        <v>4473.0690229999991</v>
      </c>
      <c r="AL21" s="58">
        <v>4271.6177530000004</v>
      </c>
      <c r="AM21" s="58">
        <v>3996.5062069999999</v>
      </c>
      <c r="AN21" s="58">
        <v>3244.0725940000002</v>
      </c>
      <c r="AO21" s="58">
        <v>3142.264651</v>
      </c>
      <c r="AP21" s="58">
        <v>2594.3993459999997</v>
      </c>
      <c r="AQ21" s="58">
        <v>2675.0155360000003</v>
      </c>
      <c r="AR21" s="58">
        <v>3151.7757340000003</v>
      </c>
      <c r="AS21" s="58">
        <v>3921.5956430000001</v>
      </c>
      <c r="AT21" s="58">
        <v>4624.7092720000001</v>
      </c>
      <c r="AU21" s="58">
        <v>4604.7854560000005</v>
      </c>
      <c r="AV21" s="58">
        <v>5236.6674000000003</v>
      </c>
      <c r="AW21" s="58">
        <v>3792.0509440000001</v>
      </c>
      <c r="AX21" s="58">
        <v>3918.2043509999999</v>
      </c>
      <c r="AY21" s="58">
        <v>3602.9901529999993</v>
      </c>
      <c r="AZ21" s="58">
        <v>4007.0645660000005</v>
      </c>
      <c r="BA21" s="58">
        <v>4321.9859769999994</v>
      </c>
      <c r="BB21" s="58">
        <v>4575.3279059999995</v>
      </c>
      <c r="BC21" s="58">
        <v>4103.5394740000002</v>
      </c>
      <c r="BD21" s="58">
        <v>3857.6042550000002</v>
      </c>
      <c r="BE21" s="58">
        <v>3490.4040810000001</v>
      </c>
      <c r="BF21" s="58">
        <v>4353.3703539999997</v>
      </c>
      <c r="BG21" s="58">
        <v>3668.8799779999995</v>
      </c>
      <c r="BH21" s="58">
        <v>3451.1235320000005</v>
      </c>
      <c r="BI21" s="58">
        <v>2622.0537079999999</v>
      </c>
      <c r="BJ21" s="58">
        <v>2869.4521439999999</v>
      </c>
      <c r="BK21" s="58">
        <v>3906.9429440000004</v>
      </c>
      <c r="BL21" s="58">
        <v>3947.4860140000001</v>
      </c>
      <c r="BM21" s="58">
        <v>4164.8411400000005</v>
      </c>
      <c r="BN21" s="58">
        <v>3884.3417130000003</v>
      </c>
      <c r="BO21" s="58">
        <v>3841.4849830000003</v>
      </c>
      <c r="BP21" s="58">
        <v>3980.6705480000005</v>
      </c>
      <c r="BQ21" s="58">
        <v>4124.6200679999993</v>
      </c>
      <c r="BR21" s="58">
        <v>3635.4181870000002</v>
      </c>
      <c r="BS21" s="58">
        <v>4548.5911429999996</v>
      </c>
      <c r="BT21" s="58">
        <v>4093.6840159999997</v>
      </c>
      <c r="BU21" s="58">
        <v>2957.6202840000001</v>
      </c>
      <c r="BV21" s="58">
        <v>3371.3787629999997</v>
      </c>
      <c r="BW21" s="58">
        <v>3375.5372480000001</v>
      </c>
      <c r="BX21" s="58">
        <v>3368.0891019999999</v>
      </c>
      <c r="BY21" s="58">
        <v>3787.3850979999993</v>
      </c>
      <c r="BZ21" s="58">
        <v>3918.0823879999998</v>
      </c>
      <c r="CA21" s="58">
        <v>3930.9167700000003</v>
      </c>
      <c r="CB21" s="58">
        <v>4040.3207910000006</v>
      </c>
      <c r="CC21" s="58">
        <v>4218.8099999999995</v>
      </c>
      <c r="CD21" s="58">
        <v>4883.42</v>
      </c>
      <c r="CE21" s="58">
        <v>4033.1899999999991</v>
      </c>
      <c r="CF21" s="58">
        <v>3442.9700000000007</v>
      </c>
      <c r="CG21" s="58">
        <v>2482.52</v>
      </c>
      <c r="CH21" s="58">
        <v>2827.1099999999997</v>
      </c>
      <c r="CI21" s="58">
        <v>4212.82</v>
      </c>
      <c r="CJ21" s="58">
        <v>4373.01</v>
      </c>
      <c r="CK21" s="58">
        <v>4660.8799999999992</v>
      </c>
      <c r="CL21" s="58">
        <v>4191.1100000000006</v>
      </c>
      <c r="CM21" s="58">
        <v>3760.55</v>
      </c>
      <c r="CN21" s="58">
        <v>3670</v>
      </c>
      <c r="CO21" s="58">
        <v>4508.119999999999</v>
      </c>
      <c r="CP21" s="58">
        <v>4233.4999710000002</v>
      </c>
      <c r="CQ21" s="58">
        <v>4206.0046299999995</v>
      </c>
      <c r="CR21" s="58">
        <v>4051.0578420000002</v>
      </c>
      <c r="CS21" s="58">
        <v>4360.5216580000006</v>
      </c>
      <c r="CT21" s="58">
        <v>4182.7264599999999</v>
      </c>
      <c r="CU21" s="58">
        <v>4332.4056269999992</v>
      </c>
      <c r="CV21" s="58">
        <v>3976.2516280000009</v>
      </c>
      <c r="CW21" s="58">
        <v>3568.8924619999998</v>
      </c>
      <c r="CX21" s="58">
        <v>4010.3070989999997</v>
      </c>
      <c r="CY21" s="58">
        <v>5822.4181969999991</v>
      </c>
      <c r="CZ21" s="58">
        <v>5557.3942390000011</v>
      </c>
      <c r="DA21" s="58">
        <v>6171.2039249999998</v>
      </c>
      <c r="DB21" s="58">
        <v>6689.2281199999998</v>
      </c>
      <c r="DC21" s="58">
        <v>6002.5727770000003</v>
      </c>
      <c r="DD21" s="58">
        <v>5863.3020500000002</v>
      </c>
      <c r="DE21" s="58">
        <v>3949.0695759999999</v>
      </c>
      <c r="DF21" s="58">
        <v>3654.6880020000003</v>
      </c>
      <c r="DG21" s="58">
        <v>3717.3013889999997</v>
      </c>
      <c r="DH21" s="58">
        <v>3667.7366609999999</v>
      </c>
      <c r="DI21" s="58">
        <v>3439.9275309999998</v>
      </c>
      <c r="DJ21" s="58">
        <v>4567.4590560000006</v>
      </c>
      <c r="DK21" s="58">
        <v>4739.1913859999995</v>
      </c>
      <c r="DL21" s="58">
        <v>4771.9663650000002</v>
      </c>
      <c r="DM21" s="58">
        <v>4201.4078630000004</v>
      </c>
      <c r="DN21" s="58">
        <v>3511.5641059999994</v>
      </c>
      <c r="DO21" s="58">
        <v>3308.3629830000004</v>
      </c>
      <c r="DP21" s="58">
        <v>3126.3197209999998</v>
      </c>
      <c r="DQ21" s="58">
        <v>2495.9566260000001</v>
      </c>
      <c r="DR21" s="58">
        <v>3207.3593809999998</v>
      </c>
      <c r="DS21" s="58">
        <v>3341.6422339999999</v>
      </c>
      <c r="DT21" s="58">
        <v>2573.0683099999997</v>
      </c>
      <c r="DU21" s="58">
        <v>2485.0236910000003</v>
      </c>
      <c r="DV21" s="58">
        <v>2158.5515359999999</v>
      </c>
      <c r="DW21" s="58">
        <v>3433.7593749999996</v>
      </c>
      <c r="DX21" s="58">
        <v>4295.8554720000011</v>
      </c>
      <c r="DY21" s="58">
        <v>4166.7200482000007</v>
      </c>
      <c r="DZ21" s="58">
        <v>4472.9284119999993</v>
      </c>
      <c r="EA21" s="58">
        <v>4274.6257140000007</v>
      </c>
      <c r="EB21" s="58">
        <v>3907.3372180000001</v>
      </c>
      <c r="EC21" s="58">
        <v>4258.8499459999994</v>
      </c>
      <c r="ED21" s="58">
        <v>4889.0536040000006</v>
      </c>
      <c r="EE21" s="58">
        <v>4774.3641169999992</v>
      </c>
      <c r="EF21" s="58">
        <v>3809.618426</v>
      </c>
      <c r="EG21" s="58">
        <v>3236.1216020000002</v>
      </c>
      <c r="EH21" s="58">
        <v>2790.0411439999998</v>
      </c>
      <c r="EI21" s="58">
        <v>4467.1464100000003</v>
      </c>
      <c r="EJ21" s="58">
        <v>4260.9122989999996</v>
      </c>
      <c r="EK21" s="58">
        <v>3650.480826</v>
      </c>
      <c r="EL21" s="58">
        <v>2362.3768380000001</v>
      </c>
      <c r="EM21" s="58">
        <v>4806.5891719999991</v>
      </c>
      <c r="EN21" s="58">
        <v>4018.4669810000005</v>
      </c>
      <c r="EO21" s="58">
        <v>2451.0657929999998</v>
      </c>
      <c r="EP21" s="58">
        <v>5706.5873609999999</v>
      </c>
      <c r="EQ21" s="58">
        <v>5406.7848750000003</v>
      </c>
      <c r="ER21" s="58">
        <v>4868.0820779999995</v>
      </c>
      <c r="ES21" s="58">
        <v>4260.3534980000004</v>
      </c>
      <c r="ET21" s="58">
        <v>3752.0349040000006</v>
      </c>
      <c r="EU21" s="58">
        <v>3166.7383739999991</v>
      </c>
      <c r="EV21" s="58">
        <v>3128.4664690000009</v>
      </c>
      <c r="EW21" s="58">
        <v>3050.1975729999999</v>
      </c>
      <c r="EX21" s="58">
        <v>2693.0061670000005</v>
      </c>
      <c r="EY21" s="58">
        <v>2730.363601</v>
      </c>
      <c r="EZ21" s="58">
        <v>2382.2390989999999</v>
      </c>
      <c r="FA21" s="58">
        <v>2676.5249719999997</v>
      </c>
      <c r="FB21" s="58">
        <v>3635.8521559999999</v>
      </c>
      <c r="FC21" s="58">
        <v>3281.8184289999999</v>
      </c>
      <c r="FD21" s="58">
        <v>3972.8416809999994</v>
      </c>
      <c r="FE21" s="58">
        <v>3488.324055</v>
      </c>
      <c r="FF21" s="58">
        <v>4083.6149720000003</v>
      </c>
      <c r="FG21" s="58">
        <v>4095.262397</v>
      </c>
      <c r="FH21" s="58">
        <v>3772.458498</v>
      </c>
      <c r="FI21" s="58">
        <v>3808.3865449999994</v>
      </c>
      <c r="FJ21" s="58">
        <v>5130.3737029999993</v>
      </c>
      <c r="FK21" s="58">
        <v>4097.8494660000006</v>
      </c>
      <c r="FL21" s="58">
        <v>3178.7085219999999</v>
      </c>
      <c r="FM21" s="60">
        <v>3397.1085990000001</v>
      </c>
      <c r="FN21" s="103">
        <v>3568.0297510000005</v>
      </c>
      <c r="FO21" s="103">
        <v>3280.3993610000002</v>
      </c>
      <c r="FP21" s="103">
        <v>1990.1684579999999</v>
      </c>
      <c r="FQ21" s="103">
        <v>2860.4742350000001</v>
      </c>
      <c r="FR21" s="103">
        <v>3402.0322910000004</v>
      </c>
      <c r="FS21" s="103">
        <v>2665.6085410000001</v>
      </c>
      <c r="FT21" s="52"/>
    </row>
    <row r="22" spans="1:176">
      <c r="A22" s="44"/>
      <c r="B22" s="46"/>
      <c r="C22" s="46"/>
      <c r="D22" s="46"/>
      <c r="E22" s="46"/>
      <c r="F22" s="46"/>
      <c r="G22" s="46"/>
      <c r="H22" s="46"/>
      <c r="I22" s="46"/>
      <c r="J22" s="46"/>
      <c r="K22" s="46"/>
      <c r="L22" s="46"/>
      <c r="M22" s="61"/>
      <c r="N22" s="61"/>
      <c r="O22" s="61"/>
      <c r="P22" s="61"/>
      <c r="Q22" s="61"/>
      <c r="R22" s="61"/>
      <c r="S22" s="61"/>
      <c r="T22" s="61"/>
      <c r="U22" s="61"/>
      <c r="V22" s="61"/>
      <c r="W22" s="61"/>
      <c r="X22" s="61"/>
      <c r="Y22" s="46"/>
      <c r="Z22" s="46"/>
      <c r="AA22" s="46"/>
      <c r="AB22" s="46"/>
      <c r="AC22" s="46"/>
      <c r="AD22" s="46"/>
      <c r="AE22" s="45"/>
      <c r="AF22" s="45"/>
      <c r="AG22" s="46"/>
      <c r="AH22" s="45"/>
      <c r="AI22" s="45"/>
      <c r="AJ22" s="45"/>
      <c r="AK22" s="45"/>
      <c r="AL22" s="45"/>
      <c r="AM22" s="62"/>
      <c r="AN22" s="62"/>
      <c r="AO22" s="62"/>
      <c r="AP22" s="45"/>
      <c r="AQ22" s="45"/>
      <c r="AR22" s="45"/>
      <c r="AS22" s="62"/>
      <c r="AT22" s="62"/>
      <c r="AU22" s="62"/>
      <c r="AV22" s="62"/>
      <c r="AW22" s="62"/>
      <c r="AX22" s="45"/>
      <c r="AY22" s="45"/>
      <c r="AZ22" s="45"/>
      <c r="BA22" s="45"/>
      <c r="BB22" s="45"/>
      <c r="BC22" s="45"/>
      <c r="BD22" s="45"/>
      <c r="BE22" s="45"/>
      <c r="BF22" s="45"/>
      <c r="BG22" s="45"/>
      <c r="BH22" s="45"/>
      <c r="BI22" s="45"/>
      <c r="BJ22" s="45"/>
      <c r="BK22" s="45"/>
      <c r="BL22" s="45"/>
      <c r="BM22" s="45"/>
      <c r="BN22" s="45"/>
      <c r="BO22" s="45"/>
      <c r="BP22" s="45"/>
      <c r="BQ22" s="45"/>
      <c r="BR22" s="45"/>
      <c r="BS22" s="45"/>
      <c r="BT22" s="45"/>
      <c r="BU22" s="45"/>
      <c r="BV22" s="45"/>
      <c r="BW22" s="45"/>
      <c r="BX22" s="45"/>
      <c r="BY22" s="45"/>
      <c r="BZ22" s="45"/>
      <c r="CA22" s="45"/>
      <c r="CB22" s="45"/>
      <c r="CC22" s="45"/>
      <c r="CD22" s="45"/>
      <c r="CE22" s="45"/>
      <c r="CF22" s="45"/>
      <c r="CG22" s="45"/>
      <c r="CH22" s="45"/>
      <c r="CI22" s="45"/>
      <c r="CJ22" s="45"/>
      <c r="CK22" s="45"/>
      <c r="CL22" s="45"/>
      <c r="CM22" s="45"/>
      <c r="CN22" s="45"/>
      <c r="CO22" s="45"/>
      <c r="CP22" s="45"/>
      <c r="CQ22" s="45"/>
      <c r="CR22" s="45"/>
      <c r="CS22" s="45"/>
      <c r="CT22" s="45"/>
      <c r="CU22" s="45"/>
      <c r="CV22" s="45"/>
      <c r="CW22" s="45"/>
      <c r="CX22" s="45"/>
      <c r="CY22" s="45"/>
      <c r="CZ22" s="45"/>
      <c r="DA22" s="45"/>
      <c r="DB22" s="45"/>
      <c r="DC22" s="45"/>
      <c r="DD22" s="45"/>
      <c r="DE22" s="45"/>
      <c r="DF22" s="45"/>
      <c r="DG22" s="45"/>
      <c r="DH22" s="45"/>
      <c r="DI22" s="45"/>
      <c r="DJ22" s="45"/>
      <c r="DK22" s="45"/>
      <c r="DL22" s="45"/>
      <c r="DM22" s="45"/>
      <c r="DN22" s="45"/>
      <c r="DO22" s="45"/>
      <c r="DP22" s="45"/>
      <c r="DQ22" s="49"/>
      <c r="DR22" s="45"/>
      <c r="DS22" s="45"/>
      <c r="DT22" s="45"/>
      <c r="DU22" s="45"/>
      <c r="DV22" s="45"/>
      <c r="DW22" s="45"/>
      <c r="DX22" s="45"/>
      <c r="DY22" s="45"/>
      <c r="DZ22" s="45"/>
      <c r="EA22" s="45"/>
      <c r="EB22" s="45"/>
      <c r="EC22" s="45"/>
      <c r="ED22" s="45"/>
      <c r="EE22" s="45"/>
      <c r="EF22" s="45"/>
      <c r="EG22" s="45"/>
      <c r="EH22" s="45"/>
      <c r="EI22" s="45"/>
      <c r="EJ22" s="45"/>
      <c r="EK22" s="45"/>
      <c r="EL22" s="45"/>
      <c r="EM22" s="45"/>
      <c r="EN22" s="45"/>
      <c r="EO22" s="45"/>
      <c r="EP22" s="45"/>
      <c r="EQ22" s="45"/>
      <c r="ER22" s="45"/>
      <c r="ES22" s="45"/>
      <c r="ET22" s="45"/>
      <c r="EU22" s="45"/>
      <c r="EV22" s="45"/>
      <c r="EW22" s="45"/>
      <c r="EX22" s="45"/>
      <c r="EY22" s="45"/>
      <c r="EZ22" s="45"/>
      <c r="FA22" s="45"/>
      <c r="FB22" s="45"/>
      <c r="FC22" s="45"/>
      <c r="FD22" s="45"/>
      <c r="FE22" s="45"/>
      <c r="FF22" s="45"/>
      <c r="FG22" s="45"/>
      <c r="FH22" s="45"/>
      <c r="FI22" s="45"/>
      <c r="FJ22" s="45"/>
      <c r="FK22" s="45"/>
      <c r="FL22" s="45"/>
      <c r="FM22" s="47"/>
    </row>
    <row r="23" spans="1:176" ht="16.5" thickBot="1">
      <c r="A23" s="63"/>
      <c r="B23" s="64"/>
      <c r="C23" s="64"/>
      <c r="D23" s="64"/>
      <c r="E23" s="64"/>
      <c r="F23" s="64"/>
      <c r="G23" s="64"/>
      <c r="H23" s="64"/>
      <c r="I23" s="64"/>
      <c r="J23" s="64"/>
      <c r="K23" s="64"/>
      <c r="L23" s="64"/>
      <c r="M23" s="64"/>
      <c r="N23" s="64"/>
      <c r="O23" s="64"/>
      <c r="P23" s="64"/>
      <c r="Q23" s="64"/>
      <c r="R23" s="64"/>
      <c r="S23" s="64"/>
      <c r="T23" s="64"/>
      <c r="U23" s="64"/>
      <c r="V23" s="64"/>
      <c r="W23" s="64"/>
      <c r="X23" s="64"/>
      <c r="Y23" s="64"/>
      <c r="Z23" s="64"/>
      <c r="AA23" s="64"/>
      <c r="AB23" s="64"/>
      <c r="AC23" s="64"/>
      <c r="AD23" s="64"/>
      <c r="AE23" s="64"/>
      <c r="AF23" s="64"/>
      <c r="AG23" s="64"/>
      <c r="AH23" s="64"/>
      <c r="AI23" s="64"/>
      <c r="AJ23" s="64"/>
      <c r="AK23" s="64"/>
      <c r="AL23" s="64"/>
      <c r="AM23" s="64"/>
      <c r="AN23" s="64"/>
      <c r="AO23" s="64"/>
      <c r="AP23" s="64"/>
      <c r="AQ23" s="64"/>
      <c r="AR23" s="64"/>
      <c r="AS23" s="64"/>
      <c r="AT23" s="65"/>
      <c r="AU23" s="65"/>
      <c r="AV23" s="65"/>
      <c r="AW23" s="65"/>
      <c r="AX23" s="65"/>
      <c r="AY23" s="65"/>
      <c r="AZ23" s="65"/>
      <c r="BA23" s="65"/>
      <c r="BB23" s="65"/>
      <c r="BC23" s="65"/>
      <c r="BD23" s="65"/>
      <c r="BE23" s="65"/>
      <c r="BF23" s="65"/>
      <c r="BG23" s="65"/>
      <c r="BH23" s="65"/>
      <c r="BI23" s="65"/>
      <c r="BJ23" s="65"/>
      <c r="BK23" s="65"/>
      <c r="BL23" s="65"/>
      <c r="BM23" s="65"/>
      <c r="BN23" s="65"/>
      <c r="BO23" s="65"/>
      <c r="BP23" s="65"/>
      <c r="BQ23" s="65"/>
      <c r="BR23" s="65"/>
      <c r="BS23" s="65"/>
      <c r="BT23" s="65"/>
      <c r="BU23" s="65"/>
      <c r="BV23" s="65"/>
      <c r="BW23" s="65"/>
      <c r="BX23" s="65"/>
      <c r="BY23" s="65"/>
      <c r="BZ23" s="65"/>
      <c r="CA23" s="65"/>
      <c r="CB23" s="65"/>
      <c r="CC23" s="65"/>
      <c r="CD23" s="65"/>
      <c r="CE23" s="65"/>
      <c r="CF23" s="65"/>
      <c r="CG23" s="65"/>
      <c r="CH23" s="65"/>
      <c r="CI23" s="65"/>
      <c r="CJ23" s="65"/>
      <c r="CK23" s="65"/>
      <c r="CL23" s="65"/>
      <c r="CM23" s="65"/>
      <c r="CN23" s="65"/>
      <c r="CO23" s="65"/>
      <c r="CP23" s="65"/>
      <c r="CQ23" s="65"/>
      <c r="CR23" s="65"/>
      <c r="CS23" s="65"/>
      <c r="CT23" s="65"/>
      <c r="CU23" s="65"/>
      <c r="CV23" s="65"/>
      <c r="CW23" s="65"/>
      <c r="CX23" s="65"/>
      <c r="CY23" s="65"/>
      <c r="CZ23" s="65"/>
      <c r="DA23" s="65"/>
      <c r="DB23" s="65"/>
      <c r="DC23" s="65"/>
      <c r="DD23" s="65"/>
      <c r="DE23" s="65"/>
      <c r="DF23" s="65"/>
      <c r="DG23" s="65"/>
      <c r="DH23" s="65"/>
      <c r="DI23" s="65"/>
      <c r="DJ23" s="65"/>
      <c r="DK23" s="65"/>
      <c r="DL23" s="65"/>
      <c r="DM23" s="65"/>
      <c r="DN23" s="65"/>
      <c r="DO23" s="65"/>
      <c r="DP23" s="65"/>
      <c r="DQ23" s="65"/>
      <c r="DR23" s="65"/>
      <c r="DS23" s="65"/>
      <c r="DT23" s="65"/>
      <c r="DU23" s="65"/>
      <c r="DV23" s="65"/>
      <c r="DW23" s="65"/>
      <c r="DX23" s="65"/>
      <c r="DY23" s="65"/>
      <c r="DZ23" s="65"/>
      <c r="EA23" s="65"/>
      <c r="EB23" s="65"/>
      <c r="EC23" s="65"/>
      <c r="ED23" s="65"/>
      <c r="EE23" s="65"/>
      <c r="EF23" s="65"/>
      <c r="EG23" s="65"/>
      <c r="EH23" s="65"/>
      <c r="EI23" s="65"/>
      <c r="EJ23" s="65"/>
      <c r="EK23" s="65"/>
      <c r="EL23" s="65"/>
      <c r="EM23" s="65"/>
      <c r="EN23" s="65"/>
      <c r="EO23" s="65"/>
      <c r="EP23" s="65"/>
      <c r="EQ23" s="65"/>
      <c r="ER23" s="65"/>
      <c r="ES23" s="65"/>
      <c r="ET23" s="65"/>
      <c r="EU23" s="65"/>
      <c r="EV23" s="65"/>
      <c r="EW23" s="65"/>
      <c r="EX23" s="65"/>
      <c r="EY23" s="65"/>
      <c r="EZ23" s="65"/>
      <c r="FA23" s="65"/>
      <c r="FB23" s="65"/>
      <c r="FC23" s="65"/>
      <c r="FD23" s="65"/>
      <c r="FE23" s="65"/>
      <c r="FF23" s="65"/>
      <c r="FG23" s="65"/>
      <c r="FH23" s="65"/>
      <c r="FI23" s="65"/>
      <c r="FJ23" s="65"/>
      <c r="FK23" s="65"/>
      <c r="FL23" s="65"/>
      <c r="FM23" s="66"/>
      <c r="FN23" s="65"/>
      <c r="FO23" s="65"/>
      <c r="FP23" s="65"/>
      <c r="FQ23" s="65"/>
      <c r="FR23" s="65"/>
      <c r="FS23" s="65"/>
    </row>
    <row r="24" spans="1:176">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BF24" s="68"/>
      <c r="BG24" s="68"/>
      <c r="BH24" s="68"/>
      <c r="BI24" s="68"/>
      <c r="BJ24" s="68"/>
      <c r="BK24" s="68"/>
    </row>
    <row r="25" spans="1:176">
      <c r="B25" s="67"/>
      <c r="C25" s="67"/>
      <c r="D25" s="67"/>
      <c r="E25" s="67"/>
      <c r="F25" s="67"/>
      <c r="G25" s="67"/>
      <c r="H25" s="67"/>
      <c r="I25" s="67"/>
      <c r="J25" s="67"/>
      <c r="K25" s="67"/>
      <c r="L25" s="67"/>
      <c r="M25" s="67"/>
      <c r="N25" s="67"/>
      <c r="O25" s="67"/>
      <c r="P25" s="67"/>
      <c r="Q25" s="67"/>
      <c r="R25" s="67"/>
      <c r="S25" s="67"/>
      <c r="T25" s="67"/>
      <c r="U25" s="67"/>
      <c r="V25" s="67"/>
      <c r="W25" s="67"/>
      <c r="X25" s="67"/>
      <c r="Y25" s="67"/>
      <c r="Z25" s="67"/>
      <c r="AA25" s="67"/>
      <c r="AB25" s="67"/>
      <c r="AC25" s="67"/>
      <c r="AD25" s="67"/>
      <c r="BF25" s="68"/>
      <c r="BG25" s="68"/>
      <c r="BH25" s="68"/>
      <c r="BI25" s="68"/>
      <c r="BJ25" s="68"/>
      <c r="BK25" s="68"/>
    </row>
    <row r="26" spans="1:176">
      <c r="A26" s="48" t="s">
        <v>133</v>
      </c>
      <c r="B26" s="67"/>
      <c r="C26" s="67"/>
      <c r="D26" s="67"/>
      <c r="E26" s="67"/>
      <c r="F26" s="67"/>
      <c r="G26" s="67"/>
      <c r="H26" s="67"/>
      <c r="I26" s="67"/>
      <c r="J26" s="67"/>
      <c r="K26" s="67"/>
      <c r="L26" s="67"/>
      <c r="M26" s="67"/>
      <c r="N26" s="67"/>
      <c r="O26" s="67"/>
      <c r="P26" s="67"/>
      <c r="Q26" s="67"/>
      <c r="R26" s="67"/>
      <c r="S26" s="67"/>
      <c r="T26" s="67"/>
      <c r="U26" s="67"/>
      <c r="V26" s="67"/>
      <c r="W26" s="67"/>
      <c r="X26" s="67"/>
      <c r="Y26" s="67"/>
      <c r="Z26" s="67"/>
      <c r="AA26" s="67"/>
      <c r="AB26" s="67"/>
      <c r="AC26" s="67"/>
      <c r="AD26" s="67"/>
      <c r="AF26" s="67"/>
      <c r="CY26" s="68"/>
    </row>
    <row r="27" spans="1:176">
      <c r="A27" s="48" t="s">
        <v>134</v>
      </c>
      <c r="B27" s="67"/>
      <c r="C27" s="67"/>
      <c r="D27" s="67"/>
      <c r="E27" s="67"/>
      <c r="F27" s="67"/>
      <c r="G27" s="67"/>
      <c r="H27" s="67"/>
      <c r="I27" s="67"/>
      <c r="J27" s="67"/>
      <c r="K27" s="67"/>
      <c r="L27" s="67"/>
      <c r="M27" s="67"/>
      <c r="N27" s="67"/>
      <c r="O27" s="67"/>
      <c r="P27" s="67"/>
      <c r="Q27" s="67"/>
      <c r="R27" s="67"/>
      <c r="S27" s="67"/>
      <c r="T27" s="67"/>
      <c r="U27" s="67"/>
      <c r="V27" s="67"/>
      <c r="W27" s="67"/>
      <c r="X27" s="67"/>
      <c r="Y27" s="67"/>
      <c r="Z27" s="67"/>
      <c r="AA27" s="67"/>
      <c r="AB27" s="67"/>
      <c r="AC27" s="67"/>
      <c r="AD27" s="67"/>
    </row>
    <row r="28" spans="1:176">
      <c r="A28" s="69"/>
      <c r="B28" s="67"/>
      <c r="C28" s="67"/>
      <c r="D28" s="67"/>
      <c r="E28" s="67"/>
      <c r="F28" s="67"/>
      <c r="G28" s="67"/>
      <c r="H28" s="67"/>
      <c r="I28" s="67"/>
      <c r="J28" s="67"/>
      <c r="K28" s="67"/>
      <c r="L28" s="67"/>
      <c r="M28" s="67"/>
      <c r="N28" s="67"/>
      <c r="O28" s="67"/>
      <c r="P28" s="67"/>
      <c r="Q28" s="67"/>
      <c r="R28" s="67"/>
      <c r="S28" s="67"/>
      <c r="T28" s="67"/>
      <c r="U28" s="67"/>
      <c r="V28" s="67"/>
      <c r="W28" s="67"/>
      <c r="X28" s="67"/>
      <c r="Y28" s="67"/>
      <c r="Z28" s="67"/>
      <c r="AA28" s="67"/>
      <c r="AB28" s="67"/>
      <c r="AC28" s="67"/>
      <c r="AD28" s="67"/>
      <c r="DY28" s="52"/>
    </row>
    <row r="29" spans="1:176" ht="16.5">
      <c r="A29" s="70"/>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c r="DN29" s="71"/>
      <c r="DO29" s="71"/>
      <c r="DP29" s="71"/>
      <c r="DQ29" s="71"/>
      <c r="DR29" s="71"/>
      <c r="DS29" s="71"/>
      <c r="DT29" s="71"/>
      <c r="DU29" s="71"/>
      <c r="DV29" s="71"/>
      <c r="DW29" s="71"/>
      <c r="DX29" s="71"/>
      <c r="DY29" s="71"/>
      <c r="DZ29" s="71"/>
      <c r="EA29" s="71"/>
      <c r="EB29" s="71"/>
      <c r="EC29" s="71"/>
      <c r="ED29" s="71"/>
      <c r="EE29" s="71"/>
      <c r="EF29" s="71"/>
      <c r="EG29" s="71"/>
      <c r="EH29" s="71"/>
      <c r="EI29" s="71"/>
      <c r="EJ29" s="71"/>
      <c r="EK29" s="71"/>
      <c r="EL29" s="71"/>
      <c r="EM29" s="71"/>
      <c r="EN29" s="71"/>
      <c r="EO29" s="71"/>
      <c r="EP29" s="71"/>
      <c r="EQ29" s="71"/>
      <c r="ER29" s="71"/>
      <c r="ES29" s="71"/>
      <c r="ET29" s="71"/>
      <c r="EU29" s="71"/>
      <c r="EV29" s="71"/>
      <c r="EW29" s="71"/>
      <c r="EX29" s="71"/>
      <c r="EY29" s="71"/>
      <c r="EZ29" s="71"/>
      <c r="FA29" s="71"/>
      <c r="FB29" s="71"/>
      <c r="FC29" s="71"/>
      <c r="FD29" s="71"/>
      <c r="FE29" s="71"/>
      <c r="FF29" s="71"/>
      <c r="FG29" s="71"/>
      <c r="FH29" s="71"/>
      <c r="FI29" s="72"/>
      <c r="FJ29" s="72"/>
      <c r="FK29" s="72"/>
      <c r="FL29" s="72"/>
      <c r="FM29" s="72"/>
      <c r="FN29" s="72"/>
      <c r="FO29" s="72"/>
      <c r="FP29" s="72"/>
      <c r="FQ29" s="72"/>
      <c r="FR29" s="72"/>
      <c r="FS29" s="72"/>
    </row>
    <row r="30" spans="1:176">
      <c r="B30" s="67"/>
      <c r="C30" s="67"/>
      <c r="D30" s="67"/>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row>
    <row r="31" spans="1:176">
      <c r="B31" s="67"/>
      <c r="C31" s="67"/>
      <c r="D31" s="67"/>
      <c r="E31" s="67"/>
      <c r="F31" s="67"/>
      <c r="G31" s="67"/>
      <c r="H31" s="67"/>
      <c r="I31" s="67"/>
      <c r="J31" s="67"/>
      <c r="K31" s="67"/>
      <c r="L31" s="67"/>
      <c r="M31" s="67"/>
      <c r="N31" s="67"/>
      <c r="O31" s="67"/>
      <c r="P31" s="67"/>
      <c r="Q31" s="67"/>
      <c r="R31" s="67"/>
      <c r="S31" s="67"/>
      <c r="T31" s="67"/>
      <c r="U31" s="67"/>
      <c r="V31" s="67"/>
      <c r="W31" s="67"/>
      <c r="X31" s="67"/>
      <c r="Y31" s="67"/>
      <c r="Z31" s="67"/>
      <c r="AA31" s="67"/>
      <c r="AB31" s="67"/>
      <c r="AC31" s="67"/>
      <c r="AD31" s="67"/>
      <c r="FH31" s="73"/>
      <c r="FI31" s="73"/>
    </row>
    <row r="32" spans="1:176">
      <c r="B32" s="67"/>
      <c r="C32" s="67"/>
      <c r="D32" s="67"/>
      <c r="E32" s="67"/>
      <c r="F32" s="67"/>
      <c r="G32" s="67"/>
      <c r="H32" s="67"/>
      <c r="I32" s="67"/>
      <c r="J32" s="67"/>
      <c r="K32" s="67"/>
      <c r="L32" s="67"/>
      <c r="M32" s="67"/>
      <c r="N32" s="67"/>
      <c r="O32" s="67"/>
      <c r="P32" s="67"/>
      <c r="Q32" s="67"/>
      <c r="R32" s="67"/>
      <c r="S32" s="67"/>
      <c r="T32" s="67"/>
      <c r="U32" s="67"/>
      <c r="V32" s="67"/>
      <c r="W32" s="67"/>
      <c r="X32" s="67"/>
      <c r="Y32" s="67"/>
      <c r="Z32" s="67"/>
      <c r="AA32" s="67"/>
      <c r="AB32" s="67"/>
      <c r="AC32" s="67"/>
      <c r="AD32" s="67"/>
    </row>
    <row r="33" spans="2:162">
      <c r="B33" s="67"/>
      <c r="C33" s="67"/>
      <c r="D33" s="67"/>
      <c r="E33" s="67"/>
      <c r="F33" s="67"/>
      <c r="G33" s="67"/>
      <c r="H33" s="67"/>
      <c r="I33" s="67"/>
      <c r="J33" s="67"/>
      <c r="K33" s="67"/>
      <c r="L33" s="67"/>
      <c r="M33" s="67"/>
      <c r="N33" s="67"/>
      <c r="O33" s="67"/>
      <c r="P33" s="67"/>
      <c r="Q33" s="67"/>
      <c r="R33" s="67"/>
      <c r="S33" s="67"/>
      <c r="T33" s="67"/>
      <c r="U33" s="67"/>
      <c r="V33" s="67"/>
      <c r="W33" s="67"/>
      <c r="X33" s="67"/>
      <c r="Y33" s="67"/>
      <c r="Z33" s="67"/>
      <c r="AA33" s="67"/>
      <c r="AB33" s="67"/>
      <c r="AC33" s="67"/>
      <c r="AD33" s="67"/>
    </row>
    <row r="34" spans="2:162">
      <c r="B34" s="67"/>
      <c r="C34" s="67"/>
      <c r="D34" s="67"/>
      <c r="E34" s="67"/>
      <c r="F34" s="67"/>
      <c r="G34" s="67"/>
      <c r="H34" s="67"/>
      <c r="I34" s="67"/>
      <c r="J34" s="67"/>
      <c r="K34" s="67"/>
      <c r="L34" s="67"/>
      <c r="M34" s="67"/>
      <c r="N34" s="67"/>
      <c r="O34" s="67"/>
      <c r="P34" s="67"/>
      <c r="Q34" s="67"/>
      <c r="R34" s="67"/>
      <c r="S34" s="67"/>
      <c r="T34" s="67"/>
      <c r="U34" s="67"/>
      <c r="V34" s="67"/>
      <c r="W34" s="67"/>
      <c r="X34" s="67"/>
      <c r="Y34" s="67"/>
      <c r="Z34" s="67"/>
      <c r="AA34" s="67"/>
      <c r="AB34" s="67"/>
      <c r="AC34" s="67"/>
      <c r="AD34" s="67"/>
      <c r="DN34" s="68"/>
    </row>
    <row r="35" spans="2:162">
      <c r="B35" s="67"/>
      <c r="C35" s="67"/>
      <c r="D35" s="67"/>
      <c r="E35" s="67"/>
      <c r="F35" s="67"/>
      <c r="G35" s="67"/>
      <c r="H35" s="67"/>
      <c r="I35" s="67"/>
      <c r="J35" s="67"/>
      <c r="K35" s="67"/>
      <c r="L35" s="67"/>
      <c r="M35" s="67"/>
      <c r="N35" s="67"/>
      <c r="O35" s="67"/>
      <c r="P35" s="67"/>
      <c r="Q35" s="67"/>
      <c r="R35" s="67"/>
      <c r="S35" s="67"/>
      <c r="T35" s="67"/>
      <c r="U35" s="67"/>
      <c r="V35" s="67"/>
      <c r="W35" s="67"/>
      <c r="X35" s="67"/>
      <c r="Y35" s="67"/>
      <c r="Z35" s="67"/>
      <c r="AA35" s="67"/>
      <c r="AB35" s="67"/>
      <c r="AC35" s="67"/>
      <c r="AD35" s="67"/>
      <c r="DN35" s="68"/>
    </row>
    <row r="36" spans="2:162">
      <c r="B36" s="67"/>
      <c r="C36" s="67"/>
      <c r="D36" s="67"/>
      <c r="E36" s="67"/>
      <c r="F36" s="67"/>
      <c r="G36" s="67"/>
      <c r="H36" s="67"/>
      <c r="I36" s="67"/>
      <c r="J36" s="67"/>
      <c r="K36" s="67"/>
      <c r="L36" s="67"/>
      <c r="M36" s="67"/>
      <c r="N36" s="67"/>
      <c r="O36" s="67"/>
      <c r="P36" s="67"/>
      <c r="Q36" s="67"/>
      <c r="R36" s="67"/>
      <c r="S36" s="67"/>
      <c r="T36" s="67"/>
      <c r="U36" s="67"/>
      <c r="V36" s="67"/>
      <c r="W36" s="67"/>
      <c r="X36" s="67"/>
      <c r="Y36" s="67"/>
      <c r="Z36" s="67"/>
      <c r="AA36" s="67"/>
      <c r="AB36" s="67"/>
      <c r="AC36" s="67"/>
      <c r="AD36" s="67"/>
      <c r="DN36" s="68"/>
    </row>
    <row r="37" spans="2:162">
      <c r="B37" s="67"/>
      <c r="C37" s="67"/>
      <c r="D37" s="67"/>
      <c r="E37" s="67"/>
      <c r="F37" s="67"/>
      <c r="G37" s="67"/>
      <c r="H37" s="67"/>
      <c r="I37" s="67"/>
      <c r="J37" s="67"/>
      <c r="K37" s="67"/>
      <c r="L37" s="67"/>
      <c r="M37" s="67"/>
      <c r="N37" s="67"/>
      <c r="O37" s="67"/>
      <c r="P37" s="67"/>
      <c r="Q37" s="67"/>
      <c r="R37" s="67"/>
      <c r="S37" s="67"/>
      <c r="T37" s="67"/>
      <c r="U37" s="67"/>
      <c r="V37" s="67"/>
      <c r="W37" s="67"/>
      <c r="X37" s="67"/>
      <c r="Y37" s="67"/>
      <c r="Z37" s="67"/>
      <c r="AA37" s="67"/>
      <c r="AB37" s="67"/>
      <c r="AC37" s="67"/>
      <c r="AD37" s="67"/>
      <c r="DN37" s="68"/>
    </row>
    <row r="38" spans="2:162">
      <c r="B38" s="67"/>
      <c r="C38" s="67"/>
      <c r="D38" s="67"/>
      <c r="E38" s="67"/>
      <c r="F38" s="67"/>
      <c r="G38" s="67"/>
      <c r="H38" s="67"/>
      <c r="I38" s="67"/>
      <c r="J38" s="67"/>
      <c r="K38" s="67"/>
      <c r="L38" s="67"/>
      <c r="M38" s="67"/>
      <c r="N38" s="67"/>
      <c r="O38" s="67"/>
      <c r="P38" s="67"/>
      <c r="Q38" s="67"/>
      <c r="R38" s="67"/>
      <c r="S38" s="67"/>
      <c r="T38" s="67"/>
      <c r="U38" s="67"/>
      <c r="V38" s="67"/>
      <c r="W38" s="67"/>
      <c r="X38" s="67"/>
      <c r="Y38" s="67"/>
      <c r="Z38" s="67"/>
      <c r="AA38" s="67"/>
      <c r="AB38" s="67"/>
      <c r="AC38" s="67"/>
      <c r="AD38" s="67"/>
      <c r="DN38" s="68"/>
    </row>
    <row r="39" spans="2:162">
      <c r="B39" s="67"/>
      <c r="C39" s="67"/>
      <c r="D39" s="67"/>
      <c r="E39" s="67"/>
      <c r="F39" s="67"/>
      <c r="G39" s="67"/>
      <c r="H39" s="67"/>
      <c r="I39" s="67"/>
      <c r="J39" s="67"/>
      <c r="K39" s="67"/>
      <c r="L39" s="67"/>
      <c r="M39" s="67"/>
      <c r="N39" s="67"/>
      <c r="O39" s="67"/>
      <c r="P39" s="67"/>
      <c r="Q39" s="67"/>
      <c r="R39" s="67"/>
      <c r="S39" s="67"/>
      <c r="T39" s="67"/>
      <c r="U39" s="67"/>
      <c r="V39" s="67"/>
      <c r="W39" s="67"/>
      <c r="X39" s="67"/>
      <c r="Y39" s="67"/>
      <c r="Z39" s="67"/>
      <c r="AA39" s="67"/>
      <c r="AB39" s="67"/>
      <c r="AC39" s="67"/>
      <c r="AD39" s="67"/>
      <c r="DN39" s="68"/>
    </row>
    <row r="40" spans="2:162">
      <c r="B40" s="67"/>
      <c r="C40" s="67"/>
      <c r="D40" s="67"/>
      <c r="E40" s="67"/>
      <c r="F40" s="67"/>
      <c r="G40" s="67"/>
      <c r="H40" s="67"/>
      <c r="I40" s="67"/>
      <c r="J40" s="67"/>
      <c r="K40" s="67"/>
      <c r="L40" s="67"/>
      <c r="M40" s="67"/>
      <c r="N40" s="67"/>
      <c r="O40" s="67"/>
      <c r="P40" s="67"/>
      <c r="Q40" s="67"/>
      <c r="R40" s="67"/>
      <c r="S40" s="67"/>
      <c r="T40" s="67"/>
      <c r="U40" s="67"/>
      <c r="V40" s="67"/>
      <c r="W40" s="67"/>
      <c r="X40" s="67"/>
      <c r="Y40" s="67"/>
      <c r="Z40" s="67"/>
      <c r="AA40" s="67"/>
      <c r="AB40" s="67"/>
      <c r="AC40" s="67"/>
      <c r="AD40" s="67"/>
      <c r="DN40" s="68"/>
    </row>
    <row r="41" spans="2:162">
      <c r="B41" s="67"/>
      <c r="C41" s="67"/>
      <c r="D41" s="67"/>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DN41" s="68"/>
      <c r="EM41" s="74"/>
      <c r="EN41" s="74"/>
      <c r="EO41" s="74"/>
      <c r="EP41" s="74"/>
      <c r="EQ41" s="74"/>
      <c r="ER41" s="74"/>
      <c r="ES41" s="74"/>
      <c r="ET41" s="74"/>
      <c r="EU41" s="74"/>
      <c r="EV41" s="74"/>
      <c r="EW41" s="74"/>
      <c r="EX41" s="74"/>
      <c r="EY41" s="74"/>
      <c r="EZ41" s="74"/>
      <c r="FA41" s="74"/>
      <c r="FB41" s="74"/>
      <c r="FC41" s="74"/>
      <c r="FD41" s="74"/>
      <c r="FE41" s="74"/>
      <c r="FF41" s="74"/>
    </row>
    <row r="42" spans="2:162">
      <c r="B42" s="67"/>
      <c r="C42" s="67"/>
      <c r="D42" s="67"/>
      <c r="E42" s="67"/>
      <c r="F42" s="67"/>
      <c r="G42" s="67"/>
      <c r="H42" s="67"/>
      <c r="I42" s="67"/>
      <c r="J42" s="67"/>
      <c r="K42" s="67"/>
      <c r="L42" s="67"/>
      <c r="M42" s="67"/>
      <c r="N42" s="67"/>
      <c r="O42" s="67"/>
      <c r="P42" s="67"/>
      <c r="Q42" s="67"/>
      <c r="R42" s="67"/>
      <c r="S42" s="67"/>
      <c r="T42" s="67"/>
      <c r="U42" s="67"/>
      <c r="V42" s="67"/>
      <c r="W42" s="67"/>
      <c r="X42" s="67"/>
      <c r="Y42" s="67"/>
      <c r="Z42" s="67"/>
      <c r="AA42" s="67"/>
      <c r="AB42" s="67"/>
      <c r="AC42" s="67"/>
      <c r="AD42" s="67"/>
      <c r="DN42" s="68"/>
      <c r="EM42" s="74"/>
      <c r="EN42" s="74"/>
      <c r="EO42" s="74"/>
      <c r="EP42" s="74"/>
      <c r="EQ42" s="74"/>
      <c r="ER42" s="74"/>
      <c r="ES42" s="74"/>
      <c r="ET42" s="74"/>
      <c r="EU42" s="74"/>
      <c r="EV42" s="74"/>
      <c r="EW42" s="74"/>
      <c r="EX42" s="74"/>
      <c r="EY42" s="74"/>
      <c r="EZ42" s="74"/>
      <c r="FA42" s="74"/>
      <c r="FB42" s="74"/>
      <c r="FC42" s="74"/>
      <c r="FD42" s="74"/>
      <c r="FE42" s="74"/>
      <c r="FF42" s="74"/>
    </row>
    <row r="43" spans="2:162">
      <c r="B43" s="67"/>
      <c r="C43" s="67"/>
      <c r="D43" s="67"/>
      <c r="E43" s="67"/>
      <c r="F43" s="67"/>
      <c r="G43" s="67"/>
      <c r="H43" s="67"/>
      <c r="I43" s="67"/>
      <c r="J43" s="67"/>
      <c r="K43" s="67"/>
      <c r="L43" s="67"/>
      <c r="M43" s="67"/>
      <c r="N43" s="67"/>
      <c r="O43" s="67"/>
      <c r="P43" s="67"/>
      <c r="Q43" s="67"/>
      <c r="R43" s="67"/>
      <c r="S43" s="67"/>
      <c r="T43" s="67"/>
      <c r="U43" s="67"/>
      <c r="V43" s="67"/>
      <c r="W43" s="67"/>
      <c r="X43" s="67"/>
      <c r="Y43" s="67"/>
      <c r="Z43" s="67"/>
      <c r="AA43" s="67"/>
      <c r="AB43" s="67"/>
      <c r="AC43" s="67"/>
      <c r="AD43" s="67"/>
      <c r="DN43" s="68"/>
      <c r="EM43" s="74"/>
      <c r="EN43" s="74"/>
      <c r="EO43" s="74"/>
      <c r="EP43" s="74"/>
      <c r="EQ43" s="74"/>
      <c r="ER43" s="74"/>
      <c r="ES43" s="74"/>
      <c r="ET43" s="74"/>
      <c r="EU43" s="74"/>
      <c r="EV43" s="74"/>
      <c r="EW43" s="74"/>
      <c r="EX43" s="74"/>
      <c r="EY43" s="74"/>
      <c r="EZ43" s="74"/>
      <c r="FA43" s="74"/>
      <c r="FB43" s="74"/>
      <c r="FC43" s="74"/>
      <c r="FD43" s="74"/>
      <c r="FE43" s="74"/>
      <c r="FF43" s="74"/>
    </row>
    <row r="44" spans="2:162">
      <c r="B44" s="67"/>
      <c r="C44" s="67"/>
      <c r="D44" s="67"/>
      <c r="E44" s="67"/>
      <c r="F44" s="67"/>
      <c r="G44" s="67"/>
      <c r="H44" s="67"/>
      <c r="I44" s="67"/>
      <c r="J44" s="67"/>
      <c r="K44" s="67"/>
      <c r="L44" s="67"/>
      <c r="M44" s="67"/>
      <c r="N44" s="67"/>
      <c r="O44" s="67"/>
      <c r="P44" s="67"/>
      <c r="Q44" s="67"/>
      <c r="R44" s="67"/>
      <c r="S44" s="67"/>
      <c r="T44" s="67"/>
      <c r="U44" s="67"/>
      <c r="V44" s="67"/>
      <c r="W44" s="67"/>
      <c r="X44" s="67"/>
      <c r="Y44" s="67"/>
      <c r="Z44" s="67"/>
      <c r="AA44" s="67"/>
      <c r="AB44" s="67"/>
      <c r="AC44" s="67"/>
      <c r="AD44" s="67"/>
      <c r="DN44" s="68"/>
      <c r="EM44" s="74"/>
      <c r="EN44" s="74"/>
      <c r="EO44" s="74"/>
      <c r="EP44" s="74"/>
      <c r="EQ44" s="74"/>
      <c r="ER44" s="74"/>
      <c r="ES44" s="74"/>
      <c r="ET44" s="74"/>
      <c r="EU44" s="74"/>
      <c r="EV44" s="74"/>
      <c r="EW44" s="74"/>
      <c r="EX44" s="74"/>
      <c r="EY44" s="74"/>
      <c r="EZ44" s="74"/>
      <c r="FA44" s="74"/>
      <c r="FB44" s="74"/>
      <c r="FC44" s="74"/>
      <c r="FD44" s="74"/>
      <c r="FE44" s="74"/>
      <c r="FF44" s="74"/>
    </row>
    <row r="45" spans="2:162">
      <c r="B45" s="67"/>
      <c r="C45" s="67"/>
      <c r="D45" s="67"/>
      <c r="E45" s="67"/>
      <c r="F45" s="67"/>
      <c r="G45" s="67"/>
      <c r="H45" s="67"/>
      <c r="I45" s="67"/>
      <c r="J45" s="67"/>
      <c r="K45" s="67"/>
      <c r="L45" s="67"/>
      <c r="M45" s="67"/>
      <c r="N45" s="67"/>
      <c r="O45" s="67"/>
      <c r="P45" s="67"/>
      <c r="Q45" s="67"/>
      <c r="R45" s="67"/>
      <c r="S45" s="67"/>
      <c r="T45" s="67"/>
      <c r="U45" s="67"/>
      <c r="V45" s="67"/>
      <c r="W45" s="67"/>
      <c r="X45" s="67"/>
      <c r="Y45" s="67"/>
      <c r="Z45" s="67"/>
      <c r="AA45" s="67"/>
      <c r="AB45" s="67"/>
      <c r="AC45" s="67"/>
      <c r="AD45" s="67"/>
      <c r="DN45" s="68"/>
      <c r="EM45" s="74"/>
      <c r="EN45" s="74"/>
      <c r="EO45" s="74"/>
      <c r="EP45" s="74"/>
      <c r="EQ45" s="74"/>
      <c r="ER45" s="74"/>
      <c r="ES45" s="74"/>
      <c r="ET45" s="74"/>
      <c r="EU45" s="74"/>
      <c r="EV45" s="74"/>
      <c r="EW45" s="74"/>
      <c r="EX45" s="74"/>
      <c r="EY45" s="74"/>
      <c r="EZ45" s="74"/>
      <c r="FA45" s="74"/>
      <c r="FB45" s="74"/>
      <c r="FC45" s="74"/>
      <c r="FD45" s="74"/>
      <c r="FE45" s="74"/>
      <c r="FF45" s="74"/>
    </row>
    <row r="46" spans="2:162">
      <c r="B46" s="67"/>
      <c r="C46" s="67"/>
      <c r="D46" s="67"/>
      <c r="E46" s="67"/>
      <c r="F46" s="67"/>
      <c r="G46" s="67"/>
      <c r="H46" s="67"/>
      <c r="I46" s="67"/>
      <c r="J46" s="67"/>
      <c r="K46" s="67"/>
      <c r="L46" s="67"/>
      <c r="M46" s="67"/>
      <c r="N46" s="67"/>
      <c r="O46" s="67"/>
      <c r="P46" s="67"/>
      <c r="Q46" s="67"/>
      <c r="R46" s="67"/>
      <c r="S46" s="67"/>
      <c r="T46" s="67"/>
      <c r="U46" s="67"/>
      <c r="V46" s="67"/>
      <c r="W46" s="67"/>
      <c r="X46" s="67"/>
      <c r="Y46" s="67"/>
      <c r="Z46" s="67"/>
      <c r="AA46" s="67"/>
      <c r="AB46" s="67"/>
      <c r="AC46" s="67"/>
      <c r="AD46" s="67"/>
      <c r="DN46" s="68"/>
      <c r="EM46" s="74"/>
      <c r="EN46" s="74"/>
      <c r="EO46" s="74"/>
      <c r="EP46" s="74"/>
      <c r="EQ46" s="74"/>
      <c r="ER46" s="74"/>
      <c r="ES46" s="74"/>
      <c r="ET46" s="74"/>
      <c r="EU46" s="74"/>
      <c r="EV46" s="74"/>
      <c r="EW46" s="74"/>
      <c r="EX46" s="74"/>
      <c r="EY46" s="74"/>
      <c r="EZ46" s="74"/>
      <c r="FA46" s="74"/>
      <c r="FB46" s="74"/>
      <c r="FC46" s="74"/>
      <c r="FD46" s="74"/>
      <c r="FE46" s="74"/>
      <c r="FF46" s="74"/>
    </row>
    <row r="47" spans="2:162">
      <c r="B47" s="67"/>
      <c r="C47" s="67"/>
      <c r="D47" s="67"/>
      <c r="E47" s="67"/>
      <c r="F47" s="67"/>
      <c r="G47" s="67"/>
      <c r="H47" s="67"/>
      <c r="I47" s="67"/>
      <c r="J47" s="67"/>
      <c r="K47" s="67"/>
      <c r="L47" s="67"/>
      <c r="M47" s="67"/>
      <c r="N47" s="67"/>
      <c r="O47" s="67"/>
      <c r="P47" s="67"/>
      <c r="Q47" s="67"/>
      <c r="R47" s="67"/>
      <c r="S47" s="67"/>
      <c r="T47" s="67"/>
      <c r="U47" s="67"/>
      <c r="V47" s="67"/>
      <c r="W47" s="67"/>
      <c r="X47" s="67"/>
      <c r="Y47" s="67"/>
      <c r="Z47" s="67"/>
      <c r="AA47" s="67"/>
      <c r="AB47" s="67"/>
      <c r="AC47" s="67"/>
      <c r="AD47" s="67"/>
      <c r="EM47" s="74"/>
      <c r="EN47" s="74"/>
      <c r="EO47" s="74"/>
      <c r="EP47" s="74"/>
      <c r="EQ47" s="74"/>
      <c r="ER47" s="74"/>
      <c r="ES47" s="74"/>
      <c r="ET47" s="74"/>
      <c r="EU47" s="74"/>
      <c r="EV47" s="74"/>
      <c r="EW47" s="74"/>
      <c r="EX47" s="74"/>
      <c r="EY47" s="74"/>
      <c r="EZ47" s="74"/>
      <c r="FA47" s="74"/>
      <c r="FB47" s="74"/>
      <c r="FC47" s="74"/>
      <c r="FD47" s="74"/>
      <c r="FE47" s="74"/>
      <c r="FF47" s="74"/>
    </row>
    <row r="48" spans="2:162">
      <c r="B48" s="67"/>
      <c r="C48" s="67"/>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EM48" s="74"/>
      <c r="EN48" s="74"/>
      <c r="EO48" s="74"/>
      <c r="EP48" s="74"/>
      <c r="EQ48" s="74"/>
      <c r="ER48" s="74"/>
      <c r="ES48" s="74"/>
      <c r="ET48" s="74"/>
      <c r="EU48" s="74"/>
      <c r="EV48" s="74"/>
      <c r="EW48" s="74"/>
      <c r="EX48" s="74"/>
      <c r="EY48" s="74"/>
      <c r="EZ48" s="74"/>
      <c r="FA48" s="74"/>
      <c r="FB48" s="74"/>
      <c r="FC48" s="74"/>
      <c r="FD48" s="74"/>
      <c r="FE48" s="74"/>
      <c r="FF48" s="74"/>
    </row>
    <row r="49" spans="2:162">
      <c r="B49" s="67"/>
      <c r="C49" s="67"/>
      <c r="D49" s="67"/>
      <c r="E49" s="67"/>
      <c r="F49" s="67"/>
      <c r="G49" s="67"/>
      <c r="H49" s="67"/>
      <c r="I49" s="67"/>
      <c r="J49" s="67"/>
      <c r="K49" s="67"/>
      <c r="L49" s="67"/>
      <c r="M49" s="67"/>
      <c r="N49" s="67"/>
      <c r="O49" s="67"/>
      <c r="P49" s="67"/>
      <c r="Q49" s="67"/>
      <c r="R49" s="67"/>
      <c r="S49" s="67"/>
      <c r="T49" s="67"/>
      <c r="U49" s="67"/>
      <c r="V49" s="67"/>
      <c r="W49" s="67"/>
      <c r="X49" s="67"/>
      <c r="Y49" s="67"/>
      <c r="Z49" s="67"/>
      <c r="AA49" s="67"/>
      <c r="AB49" s="67"/>
      <c r="AC49" s="67"/>
      <c r="AD49" s="67"/>
      <c r="EM49" s="74"/>
      <c r="EN49" s="74"/>
      <c r="EO49" s="74"/>
      <c r="EP49" s="74"/>
      <c r="EQ49" s="74"/>
      <c r="ER49" s="74"/>
      <c r="ES49" s="74"/>
      <c r="ET49" s="74"/>
      <c r="EU49" s="74"/>
      <c r="EV49" s="74"/>
      <c r="EW49" s="74"/>
      <c r="EX49" s="74"/>
      <c r="EY49" s="74"/>
      <c r="EZ49" s="74"/>
      <c r="FA49" s="74"/>
      <c r="FB49" s="74"/>
      <c r="FC49" s="74"/>
      <c r="FD49" s="74"/>
      <c r="FE49" s="74"/>
      <c r="FF49" s="74"/>
    </row>
    <row r="50" spans="2:162">
      <c r="B50" s="67"/>
      <c r="C50" s="67"/>
      <c r="D50" s="67"/>
      <c r="E50" s="67"/>
      <c r="F50" s="67"/>
      <c r="G50" s="67"/>
      <c r="H50" s="67"/>
      <c r="I50" s="67"/>
      <c r="J50" s="67"/>
      <c r="K50" s="67"/>
      <c r="L50" s="67"/>
      <c r="M50" s="67"/>
      <c r="N50" s="67"/>
      <c r="O50" s="67"/>
      <c r="P50" s="67"/>
      <c r="Q50" s="67"/>
      <c r="R50" s="67"/>
      <c r="S50" s="67"/>
      <c r="T50" s="67"/>
      <c r="U50" s="67"/>
      <c r="V50" s="67"/>
      <c r="W50" s="67"/>
      <c r="X50" s="67"/>
      <c r="Y50" s="67"/>
      <c r="Z50" s="67"/>
      <c r="AA50" s="67"/>
      <c r="AB50" s="67"/>
      <c r="AC50" s="67"/>
      <c r="AD50" s="67"/>
      <c r="EM50" s="74"/>
      <c r="EN50" s="74"/>
      <c r="EO50" s="74"/>
      <c r="EP50" s="74"/>
      <c r="EQ50" s="74"/>
      <c r="ER50" s="74"/>
      <c r="ES50" s="74"/>
      <c r="ET50" s="74"/>
      <c r="EU50" s="74"/>
      <c r="EV50" s="74"/>
      <c r="EW50" s="74"/>
      <c r="EX50" s="74"/>
      <c r="EY50" s="74"/>
      <c r="EZ50" s="74"/>
      <c r="FA50" s="74"/>
      <c r="FB50" s="74"/>
      <c r="FC50" s="74"/>
      <c r="FD50" s="74"/>
      <c r="FE50" s="74"/>
      <c r="FF50" s="74"/>
    </row>
    <row r="51" spans="2:162">
      <c r="B51" s="67"/>
      <c r="C51" s="67"/>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EM51" s="74"/>
      <c r="EN51" s="74"/>
      <c r="EO51" s="74"/>
      <c r="EP51" s="74"/>
      <c r="EQ51" s="74"/>
      <c r="ER51" s="74"/>
      <c r="ES51" s="74"/>
      <c r="ET51" s="74"/>
      <c r="EU51" s="74"/>
      <c r="EV51" s="74"/>
      <c r="EW51" s="74"/>
      <c r="EX51" s="74"/>
      <c r="EY51" s="74"/>
      <c r="EZ51" s="74"/>
      <c r="FA51" s="74"/>
      <c r="FB51" s="74"/>
      <c r="FC51" s="74"/>
      <c r="FD51" s="74"/>
      <c r="FE51" s="74"/>
      <c r="FF51" s="74"/>
    </row>
    <row r="52" spans="2:162">
      <c r="B52" s="67"/>
      <c r="C52" s="67"/>
      <c r="D52" s="67"/>
      <c r="E52" s="67"/>
      <c r="F52" s="67"/>
      <c r="G52" s="67"/>
      <c r="H52" s="67"/>
      <c r="I52" s="67"/>
      <c r="J52" s="67"/>
      <c r="K52" s="67"/>
      <c r="L52" s="67"/>
      <c r="M52" s="67"/>
      <c r="N52" s="67"/>
      <c r="O52" s="67"/>
      <c r="P52" s="67"/>
      <c r="Q52" s="67"/>
      <c r="R52" s="67"/>
      <c r="S52" s="67"/>
      <c r="T52" s="67"/>
      <c r="U52" s="67"/>
      <c r="V52" s="67"/>
      <c r="W52" s="67"/>
      <c r="X52" s="67"/>
      <c r="Y52" s="67"/>
      <c r="Z52" s="67"/>
      <c r="AA52" s="67"/>
      <c r="AB52" s="67"/>
      <c r="AC52" s="67"/>
      <c r="AD52" s="67"/>
    </row>
    <row r="53" spans="2:162">
      <c r="B53" s="67"/>
      <c r="C53" s="67"/>
      <c r="D53" s="67"/>
      <c r="E53" s="67"/>
      <c r="F53" s="67"/>
      <c r="G53" s="67"/>
      <c r="H53" s="67"/>
      <c r="I53" s="67"/>
      <c r="J53" s="67"/>
      <c r="K53" s="67"/>
      <c r="L53" s="67"/>
      <c r="M53" s="67"/>
      <c r="N53" s="67"/>
      <c r="O53" s="67"/>
      <c r="P53" s="67"/>
      <c r="Q53" s="67"/>
      <c r="R53" s="67"/>
      <c r="S53" s="67"/>
      <c r="T53" s="67"/>
      <c r="U53" s="67"/>
      <c r="V53" s="67"/>
      <c r="W53" s="67"/>
      <c r="X53" s="67"/>
      <c r="Y53" s="67"/>
      <c r="Z53" s="67"/>
      <c r="AA53" s="67"/>
      <c r="AB53" s="67"/>
      <c r="AC53" s="67"/>
      <c r="AD53" s="67"/>
    </row>
    <row r="54" spans="2:162">
      <c r="B54" s="67"/>
      <c r="C54" s="67"/>
      <c r="D54" s="67"/>
      <c r="E54" s="67"/>
      <c r="F54" s="67"/>
      <c r="G54" s="67"/>
      <c r="H54" s="67"/>
      <c r="I54" s="67"/>
      <c r="J54" s="67"/>
      <c r="K54" s="67"/>
      <c r="L54" s="67"/>
      <c r="M54" s="67"/>
      <c r="N54" s="67"/>
      <c r="O54" s="67"/>
      <c r="P54" s="67"/>
      <c r="Q54" s="67"/>
      <c r="R54" s="67"/>
      <c r="S54" s="67"/>
      <c r="T54" s="67"/>
      <c r="U54" s="67"/>
      <c r="V54" s="67"/>
      <c r="W54" s="67"/>
      <c r="X54" s="67"/>
      <c r="Y54" s="67"/>
      <c r="Z54" s="67"/>
      <c r="AA54" s="67"/>
      <c r="AB54" s="67"/>
      <c r="AC54" s="67"/>
      <c r="AD54" s="67"/>
    </row>
    <row r="55" spans="2:162">
      <c r="B55" s="67"/>
      <c r="C55" s="67"/>
      <c r="D55" s="67"/>
      <c r="E55" s="67"/>
      <c r="F55" s="67"/>
      <c r="G55" s="67"/>
      <c r="H55" s="67"/>
      <c r="I55" s="67"/>
      <c r="J55" s="67"/>
      <c r="K55" s="67"/>
      <c r="L55" s="67"/>
      <c r="M55" s="67"/>
      <c r="N55" s="67"/>
      <c r="O55" s="67"/>
      <c r="P55" s="67"/>
      <c r="Q55" s="67"/>
      <c r="R55" s="67"/>
      <c r="S55" s="67"/>
      <c r="T55" s="67"/>
      <c r="U55" s="67"/>
      <c r="V55" s="67"/>
      <c r="W55" s="67"/>
      <c r="X55" s="67"/>
      <c r="Y55" s="67"/>
      <c r="Z55" s="67"/>
      <c r="AA55" s="67"/>
      <c r="AB55" s="67"/>
      <c r="AC55" s="67"/>
      <c r="AD55" s="67"/>
    </row>
    <row r="56" spans="2:162">
      <c r="B56" s="67"/>
      <c r="C56" s="67"/>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row>
    <row r="57" spans="2:162">
      <c r="B57" s="67"/>
      <c r="C57" s="67"/>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row>
    <row r="58" spans="2:162">
      <c r="B58" s="67"/>
      <c r="C58" s="67"/>
      <c r="D58" s="67"/>
      <c r="E58" s="67"/>
      <c r="F58" s="67"/>
      <c r="G58" s="67"/>
      <c r="H58" s="67"/>
      <c r="I58" s="67"/>
      <c r="J58" s="67"/>
      <c r="K58" s="67"/>
      <c r="L58" s="67"/>
      <c r="M58" s="67"/>
      <c r="N58" s="67"/>
      <c r="O58" s="67"/>
      <c r="P58" s="67"/>
      <c r="Q58" s="67"/>
      <c r="R58" s="67"/>
      <c r="S58" s="67"/>
      <c r="T58" s="67"/>
      <c r="U58" s="67"/>
      <c r="V58" s="67"/>
      <c r="W58" s="67"/>
      <c r="X58" s="67"/>
      <c r="Y58" s="67"/>
      <c r="Z58" s="67"/>
      <c r="AA58" s="67"/>
      <c r="AB58" s="67"/>
      <c r="AC58" s="67"/>
      <c r="AD58" s="67"/>
    </row>
    <row r="59" spans="2:162">
      <c r="B59" s="67"/>
      <c r="C59" s="67"/>
      <c r="D59" s="67"/>
      <c r="E59" s="67"/>
      <c r="F59" s="67"/>
      <c r="G59" s="67"/>
      <c r="H59" s="67"/>
      <c r="I59" s="67"/>
      <c r="J59" s="67"/>
      <c r="K59" s="67"/>
      <c r="L59" s="67"/>
      <c r="M59" s="67"/>
      <c r="N59" s="67"/>
      <c r="O59" s="67"/>
      <c r="P59" s="67"/>
      <c r="Q59" s="67"/>
      <c r="R59" s="67"/>
      <c r="S59" s="67"/>
      <c r="T59" s="67"/>
      <c r="U59" s="67"/>
      <c r="V59" s="67"/>
      <c r="W59" s="67"/>
      <c r="X59" s="67"/>
      <c r="Y59" s="67"/>
      <c r="Z59" s="67"/>
      <c r="AA59" s="67"/>
      <c r="AB59" s="67"/>
      <c r="AC59" s="67"/>
      <c r="AD59" s="67"/>
    </row>
    <row r="60" spans="2:162">
      <c r="B60" s="67"/>
      <c r="C60" s="67"/>
      <c r="D60" s="67"/>
      <c r="E60" s="67"/>
      <c r="F60" s="67"/>
      <c r="G60" s="67"/>
      <c r="H60" s="67"/>
      <c r="I60" s="67"/>
      <c r="J60" s="67"/>
      <c r="K60" s="67"/>
      <c r="L60" s="67"/>
      <c r="M60" s="67"/>
      <c r="N60" s="67"/>
      <c r="O60" s="67"/>
      <c r="P60" s="67"/>
      <c r="Q60" s="67"/>
      <c r="R60" s="67"/>
      <c r="S60" s="67"/>
      <c r="T60" s="67"/>
      <c r="U60" s="67"/>
      <c r="V60" s="67"/>
      <c r="W60" s="67"/>
      <c r="X60" s="67"/>
      <c r="Y60" s="67"/>
      <c r="Z60" s="67"/>
      <c r="AA60" s="67"/>
      <c r="AB60" s="67"/>
      <c r="AC60" s="67"/>
      <c r="AD60" s="67"/>
    </row>
    <row r="61" spans="2:162">
      <c r="B61" s="67"/>
      <c r="C61" s="67"/>
      <c r="D61" s="67"/>
      <c r="E61" s="67"/>
      <c r="F61" s="67"/>
      <c r="G61" s="67"/>
      <c r="H61" s="67"/>
      <c r="I61" s="67"/>
      <c r="J61" s="67"/>
      <c r="K61" s="67"/>
      <c r="L61" s="67"/>
      <c r="M61" s="67"/>
      <c r="N61" s="67"/>
      <c r="O61" s="67"/>
      <c r="P61" s="67"/>
      <c r="Q61" s="67"/>
      <c r="R61" s="67"/>
      <c r="S61" s="67"/>
      <c r="T61" s="67"/>
      <c r="U61" s="67"/>
      <c r="V61" s="67"/>
      <c r="W61" s="67"/>
      <c r="X61" s="67"/>
      <c r="Y61" s="67"/>
      <c r="Z61" s="67"/>
      <c r="AA61" s="67"/>
      <c r="AB61" s="67"/>
      <c r="AC61" s="67"/>
      <c r="AD61" s="67"/>
    </row>
    <row r="62" spans="2:162">
      <c r="B62" s="67"/>
      <c r="C62" s="67"/>
      <c r="D62" s="67"/>
      <c r="E62" s="67"/>
      <c r="F62" s="67"/>
      <c r="G62" s="67"/>
      <c r="H62" s="67"/>
      <c r="I62" s="67"/>
      <c r="J62" s="67"/>
      <c r="K62" s="67"/>
      <c r="L62" s="67"/>
      <c r="M62" s="67"/>
      <c r="N62" s="67"/>
      <c r="O62" s="67"/>
      <c r="P62" s="67"/>
      <c r="Q62" s="67"/>
      <c r="R62" s="67"/>
      <c r="S62" s="67"/>
      <c r="T62" s="67"/>
      <c r="U62" s="67"/>
      <c r="V62" s="67"/>
      <c r="W62" s="67"/>
      <c r="X62" s="67"/>
      <c r="Y62" s="67"/>
      <c r="Z62" s="67"/>
      <c r="AA62" s="67"/>
      <c r="AB62" s="67"/>
      <c r="AC62" s="67"/>
      <c r="AD62" s="67"/>
    </row>
    <row r="63" spans="2:162">
      <c r="B63" s="67"/>
      <c r="C63" s="67"/>
      <c r="D63" s="67"/>
      <c r="E63" s="67"/>
      <c r="F63" s="67"/>
      <c r="G63" s="67"/>
      <c r="H63" s="67"/>
      <c r="I63" s="67"/>
      <c r="J63" s="67"/>
      <c r="K63" s="67"/>
      <c r="L63" s="67"/>
      <c r="M63" s="67"/>
      <c r="N63" s="67"/>
      <c r="O63" s="67"/>
      <c r="P63" s="67"/>
      <c r="Q63" s="67"/>
      <c r="R63" s="67"/>
      <c r="S63" s="67"/>
      <c r="T63" s="67"/>
      <c r="U63" s="67"/>
      <c r="V63" s="67"/>
      <c r="W63" s="67"/>
      <c r="X63" s="67"/>
      <c r="Y63" s="67"/>
      <c r="Z63" s="67"/>
      <c r="AA63" s="67"/>
      <c r="AB63" s="67"/>
      <c r="AC63" s="67"/>
      <c r="AD63" s="67"/>
    </row>
    <row r="64" spans="2:162">
      <c r="B64" s="67"/>
      <c r="C64" s="67"/>
      <c r="D64" s="67"/>
      <c r="E64" s="67"/>
      <c r="F64" s="67"/>
      <c r="G64" s="67"/>
      <c r="H64" s="67"/>
      <c r="I64" s="67"/>
      <c r="J64" s="67"/>
      <c r="K64" s="67"/>
      <c r="L64" s="67"/>
      <c r="M64" s="67"/>
      <c r="N64" s="67"/>
      <c r="O64" s="67"/>
      <c r="P64" s="67"/>
      <c r="Q64" s="67"/>
      <c r="R64" s="67"/>
      <c r="S64" s="67"/>
      <c r="T64" s="67"/>
      <c r="U64" s="67"/>
      <c r="V64" s="67"/>
      <c r="W64" s="67"/>
      <c r="X64" s="67"/>
      <c r="Y64" s="67"/>
      <c r="Z64" s="67"/>
      <c r="AA64" s="67"/>
      <c r="AB64" s="67"/>
      <c r="AC64" s="67"/>
      <c r="AD64" s="67"/>
    </row>
    <row r="65" spans="2:30">
      <c r="B65" s="67"/>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row>
    <row r="66" spans="2:30">
      <c r="B66" s="67"/>
      <c r="C66" s="67"/>
      <c r="D66" s="67"/>
      <c r="E66" s="67"/>
      <c r="F66" s="67"/>
      <c r="G66" s="67"/>
      <c r="H66" s="67"/>
      <c r="I66" s="67"/>
      <c r="J66" s="67"/>
      <c r="K66" s="67"/>
      <c r="L66" s="67"/>
      <c r="M66" s="67"/>
      <c r="N66" s="67"/>
      <c r="O66" s="67"/>
      <c r="P66" s="67"/>
      <c r="Q66" s="67"/>
      <c r="R66" s="67"/>
      <c r="S66" s="67"/>
      <c r="T66" s="67"/>
      <c r="U66" s="67"/>
      <c r="V66" s="67"/>
      <c r="W66" s="67"/>
      <c r="X66" s="67"/>
      <c r="Y66" s="67"/>
      <c r="Z66" s="67"/>
      <c r="AA66" s="67"/>
      <c r="AB66" s="67"/>
      <c r="AC66" s="67"/>
      <c r="AD66" s="67"/>
    </row>
    <row r="67" spans="2:30">
      <c r="B67" s="67"/>
      <c r="C67" s="67"/>
      <c r="D67" s="67"/>
      <c r="E67" s="67"/>
      <c r="F67" s="67"/>
      <c r="G67" s="67"/>
      <c r="H67" s="67"/>
      <c r="I67" s="67"/>
      <c r="J67" s="67"/>
      <c r="K67" s="67"/>
      <c r="L67" s="67"/>
      <c r="M67" s="67"/>
      <c r="N67" s="67"/>
      <c r="O67" s="67"/>
      <c r="P67" s="67"/>
      <c r="Q67" s="67"/>
      <c r="R67" s="67"/>
      <c r="S67" s="67"/>
      <c r="T67" s="67"/>
      <c r="U67" s="67"/>
      <c r="V67" s="67"/>
      <c r="W67" s="67"/>
      <c r="X67" s="67"/>
      <c r="Y67" s="67"/>
      <c r="Z67" s="67"/>
      <c r="AA67" s="67"/>
      <c r="AB67" s="67"/>
      <c r="AC67" s="67"/>
      <c r="AD67" s="67"/>
    </row>
    <row r="68" spans="2:30">
      <c r="B68" s="67"/>
      <c r="C68" s="67"/>
      <c r="D68" s="67"/>
      <c r="E68" s="67"/>
      <c r="F68" s="67"/>
      <c r="G68" s="67"/>
      <c r="H68" s="67"/>
      <c r="I68" s="67"/>
      <c r="J68" s="67"/>
      <c r="K68" s="67"/>
      <c r="L68" s="67"/>
      <c r="M68" s="67"/>
      <c r="N68" s="67"/>
      <c r="O68" s="67"/>
      <c r="P68" s="67"/>
      <c r="Q68" s="67"/>
      <c r="R68" s="67"/>
      <c r="S68" s="67"/>
      <c r="T68" s="67"/>
      <c r="U68" s="67"/>
      <c r="V68" s="67"/>
      <c r="W68" s="67"/>
      <c r="X68" s="67"/>
      <c r="Y68" s="67"/>
      <c r="Z68" s="67"/>
      <c r="AA68" s="67"/>
      <c r="AB68" s="67"/>
      <c r="AC68" s="67"/>
      <c r="AD68" s="67"/>
    </row>
    <row r="69" spans="2:30">
      <c r="B69" s="67"/>
      <c r="C69" s="67"/>
      <c r="D69" s="67"/>
      <c r="E69" s="67"/>
      <c r="F69" s="67"/>
      <c r="G69" s="67"/>
      <c r="H69" s="67"/>
      <c r="I69" s="67"/>
      <c r="J69" s="67"/>
      <c r="K69" s="67"/>
      <c r="L69" s="67"/>
      <c r="M69" s="67"/>
      <c r="N69" s="67"/>
      <c r="O69" s="67"/>
      <c r="P69" s="67"/>
      <c r="Q69" s="67"/>
      <c r="R69" s="67"/>
      <c r="S69" s="67"/>
      <c r="T69" s="67"/>
      <c r="U69" s="67"/>
      <c r="V69" s="67"/>
      <c r="W69" s="67"/>
      <c r="X69" s="67"/>
      <c r="Y69" s="67"/>
      <c r="Z69" s="67"/>
      <c r="AA69" s="67"/>
      <c r="AB69" s="67"/>
      <c r="AC69" s="67"/>
      <c r="AD69" s="67"/>
    </row>
    <row r="70" spans="2:30">
      <c r="B70" s="67"/>
      <c r="C70" s="67"/>
      <c r="D70" s="67"/>
      <c r="E70" s="67"/>
      <c r="F70" s="67"/>
      <c r="G70" s="67"/>
      <c r="H70" s="67"/>
      <c r="I70" s="67"/>
      <c r="J70" s="67"/>
      <c r="K70" s="67"/>
      <c r="L70" s="67"/>
      <c r="M70" s="67"/>
      <c r="N70" s="67"/>
      <c r="O70" s="67"/>
      <c r="P70" s="67"/>
      <c r="Q70" s="67"/>
      <c r="R70" s="67"/>
      <c r="S70" s="67"/>
      <c r="T70" s="67"/>
      <c r="U70" s="67"/>
      <c r="V70" s="67"/>
      <c r="W70" s="67"/>
      <c r="X70" s="67"/>
      <c r="Y70" s="67"/>
      <c r="Z70" s="67"/>
      <c r="AA70" s="67"/>
      <c r="AB70" s="67"/>
      <c r="AC70" s="67"/>
      <c r="AD70" s="67"/>
    </row>
    <row r="71" spans="2:30">
      <c r="B71" s="67"/>
      <c r="C71" s="67"/>
      <c r="D71" s="67"/>
      <c r="E71" s="67"/>
      <c r="F71" s="67"/>
      <c r="G71" s="67"/>
      <c r="H71" s="67"/>
      <c r="I71" s="67"/>
      <c r="J71" s="67"/>
      <c r="K71" s="67"/>
      <c r="L71" s="67"/>
      <c r="M71" s="67"/>
      <c r="N71" s="67"/>
      <c r="O71" s="67"/>
      <c r="P71" s="67"/>
      <c r="Q71" s="67"/>
      <c r="R71" s="67"/>
      <c r="S71" s="67"/>
      <c r="T71" s="67"/>
      <c r="U71" s="67"/>
      <c r="V71" s="67"/>
      <c r="W71" s="67"/>
      <c r="X71" s="67"/>
      <c r="Y71" s="67"/>
      <c r="Z71" s="67"/>
      <c r="AA71" s="67"/>
      <c r="AB71" s="67"/>
      <c r="AC71" s="67"/>
      <c r="AD71" s="67"/>
    </row>
    <row r="72" spans="2:30">
      <c r="B72" s="67"/>
      <c r="C72" s="67"/>
      <c r="D72" s="67"/>
      <c r="E72" s="67"/>
      <c r="F72" s="67"/>
      <c r="G72" s="67"/>
      <c r="H72" s="67"/>
      <c r="I72" s="67"/>
      <c r="J72" s="67"/>
      <c r="K72" s="67"/>
      <c r="L72" s="67"/>
      <c r="M72" s="67"/>
      <c r="N72" s="67"/>
      <c r="O72" s="67"/>
      <c r="P72" s="67"/>
      <c r="Q72" s="67"/>
      <c r="R72" s="67"/>
      <c r="S72" s="67"/>
      <c r="T72" s="67"/>
      <c r="U72" s="67"/>
      <c r="V72" s="67"/>
      <c r="W72" s="67"/>
      <c r="X72" s="67"/>
      <c r="Y72" s="67"/>
      <c r="Z72" s="67"/>
      <c r="AA72" s="67"/>
      <c r="AB72" s="67"/>
      <c r="AC72" s="67"/>
      <c r="AD72" s="67"/>
    </row>
    <row r="73" spans="2:30">
      <c r="B73" s="67"/>
      <c r="C73" s="67"/>
      <c r="D73" s="67"/>
      <c r="E73" s="67"/>
      <c r="F73" s="67"/>
      <c r="G73" s="67"/>
      <c r="H73" s="67"/>
      <c r="I73" s="67"/>
      <c r="J73" s="67"/>
      <c r="K73" s="67"/>
      <c r="L73" s="67"/>
      <c r="M73" s="67"/>
      <c r="N73" s="67"/>
      <c r="O73" s="67"/>
      <c r="P73" s="67"/>
      <c r="Q73" s="67"/>
      <c r="R73" s="67"/>
      <c r="S73" s="67"/>
      <c r="T73" s="67"/>
      <c r="U73" s="67"/>
      <c r="V73" s="67"/>
      <c r="W73" s="67"/>
      <c r="X73" s="67"/>
      <c r="Y73" s="67"/>
      <c r="Z73" s="67"/>
      <c r="AA73" s="67"/>
      <c r="AB73" s="67"/>
      <c r="AC73" s="67"/>
      <c r="AD73" s="67"/>
    </row>
    <row r="74" spans="2:30">
      <c r="B74" s="67"/>
      <c r="C74" s="67"/>
      <c r="D74" s="67"/>
      <c r="E74" s="67"/>
      <c r="F74" s="67"/>
      <c r="G74" s="67"/>
      <c r="H74" s="67"/>
      <c r="I74" s="67"/>
      <c r="J74" s="67"/>
      <c r="K74" s="67"/>
      <c r="L74" s="67"/>
      <c r="M74" s="67"/>
      <c r="N74" s="67"/>
      <c r="O74" s="67"/>
      <c r="P74" s="67"/>
      <c r="Q74" s="67"/>
      <c r="R74" s="67"/>
      <c r="S74" s="67"/>
      <c r="T74" s="67"/>
      <c r="U74" s="67"/>
      <c r="V74" s="67"/>
      <c r="W74" s="67"/>
      <c r="X74" s="67"/>
      <c r="Y74" s="67"/>
      <c r="Z74" s="67"/>
      <c r="AA74" s="67"/>
      <c r="AB74" s="67"/>
      <c r="AC74" s="67"/>
      <c r="AD74" s="67"/>
    </row>
    <row r="75" spans="2:30">
      <c r="B75" s="67"/>
      <c r="C75" s="67"/>
      <c r="D75" s="67"/>
      <c r="E75" s="67"/>
      <c r="F75" s="67"/>
      <c r="G75" s="67"/>
      <c r="H75" s="67"/>
      <c r="I75" s="67"/>
      <c r="J75" s="67"/>
      <c r="K75" s="67"/>
      <c r="L75" s="67"/>
      <c r="M75" s="67"/>
      <c r="N75" s="67"/>
      <c r="O75" s="67"/>
      <c r="P75" s="67"/>
      <c r="Q75" s="67"/>
      <c r="R75" s="67"/>
      <c r="S75" s="67"/>
      <c r="T75" s="67"/>
      <c r="U75" s="67"/>
      <c r="V75" s="67"/>
      <c r="W75" s="67"/>
      <c r="X75" s="67"/>
      <c r="Y75" s="67"/>
      <c r="Z75" s="67"/>
      <c r="AA75" s="67"/>
      <c r="AB75" s="67"/>
      <c r="AC75" s="67"/>
      <c r="AD75" s="67"/>
    </row>
    <row r="76" spans="2:30">
      <c r="B76" s="67"/>
      <c r="C76" s="67"/>
      <c r="D76" s="67"/>
      <c r="E76" s="67"/>
      <c r="F76" s="67"/>
      <c r="G76" s="67"/>
      <c r="H76" s="67"/>
      <c r="I76" s="67"/>
      <c r="J76" s="67"/>
      <c r="K76" s="67"/>
      <c r="L76" s="67"/>
      <c r="M76" s="67"/>
      <c r="N76" s="67"/>
      <c r="O76" s="67"/>
      <c r="P76" s="67"/>
      <c r="Q76" s="67"/>
      <c r="R76" s="67"/>
      <c r="S76" s="67"/>
      <c r="T76" s="67"/>
      <c r="U76" s="67"/>
      <c r="V76" s="67"/>
      <c r="W76" s="67"/>
      <c r="X76" s="67"/>
      <c r="Y76" s="67"/>
      <c r="Z76" s="67"/>
      <c r="AA76" s="67"/>
      <c r="AB76" s="67"/>
      <c r="AC76" s="67"/>
      <c r="AD76" s="67"/>
    </row>
    <row r="77" spans="2:30">
      <c r="B77" s="67"/>
      <c r="C77" s="67"/>
      <c r="D77" s="67"/>
      <c r="E77" s="67"/>
      <c r="F77" s="67"/>
      <c r="G77" s="67"/>
      <c r="H77" s="67"/>
      <c r="I77" s="67"/>
      <c r="J77" s="67"/>
      <c r="K77" s="67"/>
      <c r="L77" s="67"/>
      <c r="M77" s="67"/>
      <c r="N77" s="67"/>
      <c r="O77" s="67"/>
      <c r="P77" s="67"/>
      <c r="Q77" s="67"/>
      <c r="R77" s="67"/>
      <c r="S77" s="67"/>
      <c r="T77" s="67"/>
      <c r="U77" s="67"/>
      <c r="V77" s="67"/>
      <c r="W77" s="67"/>
      <c r="X77" s="67"/>
      <c r="Y77" s="67"/>
      <c r="Z77" s="67"/>
      <c r="AA77" s="67"/>
      <c r="AB77" s="67"/>
      <c r="AC77" s="67"/>
      <c r="AD77" s="67"/>
    </row>
    <row r="78" spans="2:30">
      <c r="B78" s="67"/>
      <c r="C78" s="67"/>
      <c r="D78" s="67"/>
      <c r="E78" s="67"/>
      <c r="F78" s="67"/>
      <c r="G78" s="67"/>
      <c r="H78" s="67"/>
      <c r="I78" s="67"/>
      <c r="J78" s="67"/>
      <c r="K78" s="67"/>
      <c r="L78" s="67"/>
      <c r="M78" s="67"/>
      <c r="N78" s="67"/>
      <c r="O78" s="67"/>
      <c r="P78" s="67"/>
      <c r="Q78" s="67"/>
      <c r="R78" s="67"/>
      <c r="S78" s="67"/>
      <c r="T78" s="67"/>
      <c r="U78" s="67"/>
      <c r="V78" s="67"/>
      <c r="W78" s="67"/>
      <c r="X78" s="67"/>
      <c r="Y78" s="67"/>
      <c r="Z78" s="67"/>
      <c r="AA78" s="67"/>
      <c r="AB78" s="67"/>
      <c r="AC78" s="67"/>
      <c r="AD78" s="67"/>
    </row>
    <row r="79" spans="2:30">
      <c r="B79" s="67"/>
      <c r="C79" s="67"/>
      <c r="D79" s="67"/>
      <c r="E79" s="67"/>
      <c r="F79" s="67"/>
      <c r="G79" s="67"/>
      <c r="H79" s="67"/>
      <c r="I79" s="67"/>
      <c r="J79" s="67"/>
      <c r="K79" s="67"/>
      <c r="L79" s="67"/>
      <c r="M79" s="67"/>
      <c r="N79" s="67"/>
      <c r="O79" s="67"/>
      <c r="P79" s="67"/>
      <c r="Q79" s="67"/>
      <c r="R79" s="67"/>
      <c r="S79" s="67"/>
      <c r="T79" s="67"/>
      <c r="U79" s="67"/>
      <c r="V79" s="67"/>
      <c r="W79" s="67"/>
      <c r="X79" s="67"/>
      <c r="Y79" s="67"/>
      <c r="Z79" s="67"/>
      <c r="AA79" s="67"/>
      <c r="AB79" s="67"/>
      <c r="AC79" s="67"/>
      <c r="AD79" s="67"/>
    </row>
    <row r="80" spans="2:30">
      <c r="B80" s="67"/>
      <c r="C80" s="67"/>
      <c r="D80" s="67"/>
      <c r="E80" s="67"/>
      <c r="F80" s="67"/>
      <c r="G80" s="67"/>
      <c r="H80" s="67"/>
      <c r="I80" s="67"/>
      <c r="J80" s="67"/>
      <c r="K80" s="67"/>
      <c r="L80" s="67"/>
      <c r="M80" s="67"/>
      <c r="N80" s="67"/>
      <c r="O80" s="67"/>
      <c r="P80" s="67"/>
      <c r="Q80" s="67"/>
      <c r="R80" s="67"/>
      <c r="S80" s="67"/>
      <c r="T80" s="67"/>
      <c r="U80" s="67"/>
      <c r="V80" s="67"/>
      <c r="W80" s="67"/>
      <c r="X80" s="67"/>
      <c r="Y80" s="67"/>
      <c r="Z80" s="67"/>
      <c r="AA80" s="67"/>
      <c r="AB80" s="67"/>
      <c r="AC80" s="67"/>
      <c r="AD80" s="67"/>
    </row>
    <row r="81" spans="2:30">
      <c r="B81" s="67"/>
      <c r="C81" s="67"/>
      <c r="D81" s="67"/>
      <c r="E81" s="67"/>
      <c r="F81" s="67"/>
      <c r="G81" s="67"/>
      <c r="H81" s="67"/>
      <c r="I81" s="67"/>
      <c r="J81" s="67"/>
      <c r="K81" s="67"/>
      <c r="L81" s="67"/>
      <c r="M81" s="67"/>
      <c r="N81" s="67"/>
      <c r="O81" s="67"/>
      <c r="P81" s="67"/>
      <c r="Q81" s="67"/>
      <c r="R81" s="67"/>
      <c r="S81" s="67"/>
      <c r="T81" s="67"/>
      <c r="U81" s="67"/>
      <c r="V81" s="67"/>
      <c r="W81" s="67"/>
      <c r="X81" s="67"/>
      <c r="Y81" s="67"/>
      <c r="Z81" s="67"/>
      <c r="AA81" s="67"/>
      <c r="AB81" s="67"/>
      <c r="AC81" s="67"/>
      <c r="AD81" s="67"/>
    </row>
    <row r="82" spans="2:30">
      <c r="B82" s="67"/>
      <c r="C82" s="67"/>
      <c r="D82" s="67"/>
      <c r="E82" s="67"/>
      <c r="F82" s="67"/>
      <c r="G82" s="67"/>
      <c r="H82" s="67"/>
      <c r="I82" s="67"/>
      <c r="J82" s="67"/>
      <c r="K82" s="67"/>
      <c r="L82" s="67"/>
      <c r="M82" s="67"/>
      <c r="N82" s="67"/>
      <c r="O82" s="67"/>
      <c r="P82" s="67"/>
      <c r="Q82" s="67"/>
      <c r="R82" s="67"/>
      <c r="S82" s="67"/>
      <c r="T82" s="67"/>
      <c r="U82" s="67"/>
      <c r="V82" s="67"/>
      <c r="W82" s="67"/>
      <c r="X82" s="67"/>
      <c r="Y82" s="67"/>
      <c r="Z82" s="67"/>
      <c r="AA82" s="67"/>
      <c r="AB82" s="67"/>
      <c r="AC82" s="67"/>
      <c r="AD82" s="67"/>
    </row>
    <row r="83" spans="2:30">
      <c r="B83" s="67"/>
      <c r="C83" s="67"/>
      <c r="D83" s="67"/>
      <c r="E83" s="67"/>
      <c r="F83" s="67"/>
      <c r="G83" s="67"/>
      <c r="H83" s="67"/>
      <c r="I83" s="67"/>
      <c r="J83" s="67"/>
      <c r="K83" s="67"/>
      <c r="L83" s="67"/>
      <c r="M83" s="67"/>
      <c r="N83" s="67"/>
      <c r="O83" s="67"/>
      <c r="P83" s="67"/>
      <c r="Q83" s="67"/>
      <c r="R83" s="67"/>
      <c r="S83" s="67"/>
      <c r="T83" s="67"/>
      <c r="U83" s="67"/>
      <c r="V83" s="67"/>
      <c r="W83" s="67"/>
      <c r="X83" s="67"/>
      <c r="Y83" s="67"/>
      <c r="Z83" s="67"/>
      <c r="AA83" s="67"/>
      <c r="AB83" s="67"/>
      <c r="AC83" s="67"/>
      <c r="AD83" s="67"/>
    </row>
    <row r="84" spans="2:30">
      <c r="B84" s="67"/>
      <c r="C84" s="67"/>
      <c r="D84" s="67"/>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row>
    <row r="85" spans="2:30">
      <c r="B85" s="67"/>
      <c r="C85" s="67"/>
      <c r="D85" s="67"/>
      <c r="E85" s="67"/>
      <c r="F85" s="67"/>
      <c r="G85" s="67"/>
      <c r="H85" s="67"/>
      <c r="I85" s="67"/>
      <c r="J85" s="67"/>
      <c r="K85" s="67"/>
      <c r="L85" s="67"/>
      <c r="M85" s="67"/>
      <c r="N85" s="67"/>
      <c r="O85" s="67"/>
      <c r="P85" s="67"/>
      <c r="Q85" s="67"/>
      <c r="R85" s="67"/>
      <c r="S85" s="67"/>
      <c r="T85" s="67"/>
      <c r="U85" s="67"/>
      <c r="V85" s="67"/>
      <c r="W85" s="67"/>
      <c r="X85" s="67"/>
      <c r="Y85" s="67"/>
      <c r="Z85" s="67"/>
      <c r="AA85" s="67"/>
      <c r="AB85" s="67"/>
      <c r="AC85" s="67"/>
      <c r="AD85" s="67"/>
    </row>
    <row r="86" spans="2:30">
      <c r="B86" s="67"/>
      <c r="C86" s="67"/>
      <c r="D86" s="67"/>
      <c r="E86" s="67"/>
      <c r="F86" s="67"/>
      <c r="G86" s="67"/>
      <c r="H86" s="67"/>
      <c r="I86" s="67"/>
      <c r="J86" s="67"/>
      <c r="K86" s="67"/>
      <c r="L86" s="67"/>
      <c r="M86" s="67"/>
      <c r="N86" s="67"/>
      <c r="O86" s="67"/>
      <c r="P86" s="67"/>
      <c r="Q86" s="67"/>
      <c r="R86" s="67"/>
      <c r="S86" s="67"/>
      <c r="T86" s="67"/>
      <c r="U86" s="67"/>
      <c r="V86" s="67"/>
      <c r="W86" s="67"/>
      <c r="X86" s="67"/>
      <c r="Y86" s="67"/>
      <c r="Z86" s="67"/>
      <c r="AA86" s="67"/>
      <c r="AB86" s="67"/>
      <c r="AC86" s="67"/>
      <c r="AD86" s="67"/>
    </row>
    <row r="87" spans="2:30">
      <c r="B87" s="67"/>
      <c r="C87" s="67"/>
      <c r="D87" s="67"/>
      <c r="E87" s="67"/>
      <c r="F87" s="67"/>
      <c r="G87" s="67"/>
      <c r="H87" s="67"/>
      <c r="I87" s="67"/>
      <c r="J87" s="67"/>
      <c r="K87" s="67"/>
      <c r="L87" s="67"/>
      <c r="M87" s="67"/>
      <c r="N87" s="67"/>
      <c r="O87" s="67"/>
      <c r="P87" s="67"/>
      <c r="Q87" s="67"/>
      <c r="R87" s="67"/>
      <c r="S87" s="67"/>
      <c r="T87" s="67"/>
      <c r="U87" s="67"/>
      <c r="V87" s="67"/>
      <c r="W87" s="67"/>
      <c r="X87" s="67"/>
      <c r="Y87" s="67"/>
      <c r="Z87" s="67"/>
      <c r="AA87" s="67"/>
      <c r="AB87" s="67"/>
      <c r="AC87" s="67"/>
      <c r="AD87" s="67"/>
    </row>
    <row r="88" spans="2:30">
      <c r="B88" s="67"/>
      <c r="C88" s="67"/>
      <c r="D88" s="67"/>
      <c r="E88" s="67"/>
      <c r="F88" s="67"/>
      <c r="G88" s="67"/>
      <c r="H88" s="67"/>
      <c r="I88" s="67"/>
      <c r="J88" s="67"/>
      <c r="K88" s="67"/>
      <c r="L88" s="67"/>
      <c r="M88" s="67"/>
      <c r="N88" s="67"/>
      <c r="O88" s="67"/>
      <c r="P88" s="67"/>
      <c r="Q88" s="67"/>
      <c r="R88" s="67"/>
      <c r="S88" s="67"/>
      <c r="T88" s="67"/>
      <c r="U88" s="67"/>
      <c r="V88" s="67"/>
      <c r="W88" s="67"/>
      <c r="X88" s="67"/>
      <c r="Y88" s="67"/>
      <c r="Z88" s="67"/>
      <c r="AA88" s="67"/>
      <c r="AB88" s="67"/>
      <c r="AC88" s="67"/>
      <c r="AD88" s="67"/>
    </row>
    <row r="89" spans="2:30">
      <c r="B89" s="67"/>
      <c r="C89" s="67"/>
      <c r="D89" s="67"/>
      <c r="E89" s="67"/>
      <c r="F89" s="67"/>
      <c r="G89" s="67"/>
      <c r="H89" s="67"/>
      <c r="I89" s="67"/>
      <c r="J89" s="67"/>
      <c r="K89" s="67"/>
      <c r="L89" s="67"/>
      <c r="M89" s="67"/>
      <c r="N89" s="67"/>
      <c r="O89" s="67"/>
      <c r="P89" s="67"/>
      <c r="Q89" s="67"/>
      <c r="R89" s="67"/>
      <c r="S89" s="67"/>
      <c r="T89" s="67"/>
      <c r="U89" s="67"/>
      <c r="V89" s="67"/>
      <c r="W89" s="67"/>
      <c r="X89" s="67"/>
      <c r="Y89" s="67"/>
      <c r="Z89" s="67"/>
      <c r="AA89" s="67"/>
      <c r="AB89" s="67"/>
      <c r="AC89" s="67"/>
      <c r="AD89" s="67"/>
    </row>
    <row r="90" spans="2:30">
      <c r="B90" s="67"/>
      <c r="C90" s="67"/>
      <c r="D90" s="67"/>
      <c r="E90" s="67"/>
      <c r="F90" s="67"/>
      <c r="G90" s="67"/>
      <c r="H90" s="67"/>
      <c r="I90" s="67"/>
      <c r="J90" s="67"/>
      <c r="K90" s="67"/>
      <c r="L90" s="67"/>
      <c r="M90" s="67"/>
      <c r="N90" s="67"/>
      <c r="O90" s="67"/>
      <c r="P90" s="67"/>
      <c r="Q90" s="67"/>
      <c r="R90" s="67"/>
      <c r="S90" s="67"/>
      <c r="T90" s="67"/>
      <c r="U90" s="67"/>
      <c r="V90" s="67"/>
      <c r="W90" s="67"/>
      <c r="X90" s="67"/>
      <c r="Y90" s="67"/>
      <c r="Z90" s="67"/>
      <c r="AA90" s="67"/>
      <c r="AB90" s="67"/>
      <c r="AC90" s="67"/>
      <c r="AD90" s="67"/>
    </row>
    <row r="91" spans="2:30">
      <c r="B91" s="67"/>
      <c r="C91" s="67"/>
      <c r="D91" s="67"/>
      <c r="E91" s="67"/>
      <c r="F91" s="67"/>
      <c r="G91" s="67"/>
      <c r="H91" s="67"/>
      <c r="I91" s="67"/>
      <c r="J91" s="67"/>
      <c r="K91" s="67"/>
      <c r="L91" s="67"/>
      <c r="M91" s="67"/>
      <c r="N91" s="67"/>
      <c r="O91" s="67"/>
      <c r="P91" s="67"/>
      <c r="Q91" s="67"/>
      <c r="R91" s="67"/>
      <c r="S91" s="67"/>
      <c r="T91" s="67"/>
      <c r="U91" s="67"/>
      <c r="V91" s="67"/>
      <c r="W91" s="67"/>
      <c r="X91" s="67"/>
      <c r="Y91" s="67"/>
      <c r="Z91" s="67"/>
      <c r="AA91" s="67"/>
      <c r="AB91" s="67"/>
      <c r="AC91" s="67"/>
      <c r="AD91" s="67"/>
    </row>
    <row r="92" spans="2:30">
      <c r="B92" s="67"/>
      <c r="C92" s="67"/>
      <c r="D92" s="67"/>
      <c r="E92" s="67"/>
      <c r="F92" s="67"/>
      <c r="G92" s="67"/>
      <c r="H92" s="67"/>
      <c r="I92" s="67"/>
      <c r="J92" s="67"/>
      <c r="K92" s="67"/>
      <c r="L92" s="67"/>
      <c r="M92" s="67"/>
      <c r="N92" s="67"/>
      <c r="O92" s="67"/>
      <c r="P92" s="67"/>
      <c r="Q92" s="67"/>
      <c r="R92" s="67"/>
      <c r="S92" s="67"/>
      <c r="T92" s="67"/>
      <c r="U92" s="67"/>
      <c r="V92" s="67"/>
      <c r="W92" s="67"/>
      <c r="X92" s="67"/>
      <c r="Y92" s="67"/>
      <c r="Z92" s="67"/>
      <c r="AA92" s="67"/>
      <c r="AB92" s="67"/>
      <c r="AC92" s="67"/>
      <c r="AD92" s="67"/>
    </row>
    <row r="93" spans="2:30">
      <c r="B93" s="67"/>
      <c r="C93" s="67"/>
      <c r="D93" s="67"/>
      <c r="E93" s="67"/>
      <c r="F93" s="67"/>
      <c r="G93" s="67"/>
      <c r="H93" s="67"/>
      <c r="I93" s="67"/>
      <c r="J93" s="67"/>
      <c r="K93" s="67"/>
      <c r="L93" s="67"/>
      <c r="M93" s="67"/>
      <c r="N93" s="67"/>
      <c r="O93" s="67"/>
      <c r="P93" s="67"/>
      <c r="Q93" s="67"/>
      <c r="R93" s="67"/>
      <c r="S93" s="67"/>
      <c r="T93" s="67"/>
      <c r="U93" s="67"/>
      <c r="V93" s="67"/>
      <c r="W93" s="67"/>
      <c r="X93" s="67"/>
      <c r="Y93" s="67"/>
      <c r="Z93" s="67"/>
      <c r="AA93" s="67"/>
      <c r="AB93" s="67"/>
      <c r="AC93" s="67"/>
      <c r="AD93" s="67"/>
    </row>
    <row r="94" spans="2:30">
      <c r="B94" s="67"/>
      <c r="C94" s="67"/>
      <c r="D94" s="67"/>
      <c r="E94" s="67"/>
      <c r="F94" s="67"/>
      <c r="G94" s="67"/>
      <c r="H94" s="67"/>
      <c r="I94" s="67"/>
      <c r="J94" s="67"/>
      <c r="K94" s="67"/>
      <c r="L94" s="67"/>
      <c r="M94" s="67"/>
      <c r="N94" s="67"/>
      <c r="O94" s="67"/>
      <c r="P94" s="67"/>
      <c r="Q94" s="67"/>
      <c r="R94" s="67"/>
      <c r="S94" s="67"/>
      <c r="T94" s="67"/>
      <c r="U94" s="67"/>
      <c r="V94" s="67"/>
      <c r="W94" s="67"/>
      <c r="X94" s="67"/>
      <c r="Y94" s="67"/>
      <c r="Z94" s="67"/>
      <c r="AA94" s="67"/>
      <c r="AB94" s="67"/>
      <c r="AC94" s="67"/>
      <c r="AD94" s="67"/>
    </row>
    <row r="95" spans="2:30">
      <c r="B95" s="67"/>
      <c r="C95" s="67"/>
      <c r="D95" s="67"/>
      <c r="E95" s="67"/>
      <c r="F95" s="67"/>
      <c r="G95" s="67"/>
      <c r="H95" s="67"/>
      <c r="I95" s="67"/>
      <c r="J95" s="67"/>
      <c r="K95" s="67"/>
      <c r="L95" s="67"/>
      <c r="M95" s="67"/>
      <c r="N95" s="67"/>
      <c r="O95" s="67"/>
      <c r="P95" s="67"/>
      <c r="Q95" s="67"/>
      <c r="R95" s="67"/>
      <c r="S95" s="67"/>
      <c r="T95" s="67"/>
      <c r="U95" s="67"/>
      <c r="V95" s="67"/>
      <c r="W95" s="67"/>
      <c r="X95" s="67"/>
      <c r="Y95" s="67"/>
      <c r="Z95" s="67"/>
      <c r="AA95" s="67"/>
      <c r="AB95" s="67"/>
      <c r="AC95" s="67"/>
      <c r="AD95" s="67"/>
    </row>
    <row r="96" spans="2:30">
      <c r="B96" s="67"/>
      <c r="C96" s="67"/>
      <c r="D96" s="67"/>
      <c r="E96" s="67"/>
      <c r="F96" s="67"/>
      <c r="G96" s="67"/>
      <c r="H96" s="67"/>
      <c r="I96" s="67"/>
      <c r="J96" s="67"/>
      <c r="K96" s="67"/>
      <c r="L96" s="67"/>
      <c r="M96" s="67"/>
      <c r="N96" s="67"/>
      <c r="O96" s="67"/>
      <c r="P96" s="67"/>
      <c r="Q96" s="67"/>
      <c r="R96" s="67"/>
      <c r="S96" s="67"/>
      <c r="T96" s="67"/>
      <c r="U96" s="67"/>
      <c r="V96" s="67"/>
      <c r="W96" s="67"/>
      <c r="X96" s="67"/>
      <c r="Y96" s="67"/>
      <c r="Z96" s="67"/>
      <c r="AA96" s="67"/>
      <c r="AB96" s="67"/>
      <c r="AC96" s="67"/>
      <c r="AD96" s="67"/>
    </row>
    <row r="97" spans="2:30">
      <c r="B97" s="67"/>
      <c r="C97" s="67"/>
      <c r="D97" s="67"/>
      <c r="E97" s="67"/>
      <c r="F97" s="67"/>
      <c r="G97" s="67"/>
      <c r="H97" s="67"/>
      <c r="I97" s="67"/>
      <c r="J97" s="67"/>
      <c r="K97" s="67"/>
      <c r="L97" s="67"/>
      <c r="M97" s="67"/>
      <c r="N97" s="67"/>
      <c r="O97" s="67"/>
      <c r="P97" s="67"/>
      <c r="Q97" s="67"/>
      <c r="R97" s="67"/>
      <c r="S97" s="67"/>
      <c r="T97" s="67"/>
      <c r="U97" s="67"/>
      <c r="V97" s="67"/>
      <c r="W97" s="67"/>
      <c r="X97" s="67"/>
      <c r="Y97" s="67"/>
      <c r="Z97" s="67"/>
      <c r="AA97" s="67"/>
      <c r="AB97" s="67"/>
      <c r="AC97" s="67"/>
      <c r="AD97" s="67"/>
    </row>
    <row r="98" spans="2:30">
      <c r="B98" s="67"/>
      <c r="C98" s="67"/>
      <c r="D98" s="67"/>
      <c r="E98" s="67"/>
      <c r="F98" s="67"/>
      <c r="G98" s="67"/>
      <c r="H98" s="67"/>
      <c r="I98" s="67"/>
      <c r="J98" s="67"/>
      <c r="K98" s="67"/>
      <c r="L98" s="67"/>
      <c r="M98" s="67"/>
      <c r="N98" s="67"/>
      <c r="O98" s="67"/>
      <c r="P98" s="67"/>
      <c r="Q98" s="67"/>
      <c r="R98" s="67"/>
      <c r="S98" s="67"/>
      <c r="T98" s="67"/>
      <c r="U98" s="67"/>
      <c r="V98" s="67"/>
      <c r="W98" s="67"/>
      <c r="X98" s="67"/>
      <c r="Y98" s="67"/>
      <c r="Z98" s="67"/>
      <c r="AA98" s="67"/>
      <c r="AB98" s="67"/>
      <c r="AC98" s="67"/>
      <c r="AD98" s="67"/>
    </row>
    <row r="99" spans="2:30">
      <c r="B99" s="67"/>
      <c r="C99" s="67"/>
      <c r="D99" s="67"/>
      <c r="E99" s="67"/>
      <c r="F99" s="67"/>
      <c r="G99" s="67"/>
      <c r="H99" s="67"/>
      <c r="I99" s="67"/>
      <c r="J99" s="67"/>
      <c r="K99" s="67"/>
      <c r="L99" s="67"/>
      <c r="M99" s="67"/>
      <c r="N99" s="67"/>
      <c r="O99" s="67"/>
      <c r="P99" s="67"/>
      <c r="Q99" s="67"/>
      <c r="R99" s="67"/>
      <c r="S99" s="67"/>
      <c r="T99" s="67"/>
      <c r="U99" s="67"/>
      <c r="V99" s="67"/>
      <c r="W99" s="67"/>
      <c r="X99" s="67"/>
      <c r="Y99" s="67"/>
      <c r="Z99" s="67"/>
      <c r="AA99" s="67"/>
      <c r="AB99" s="67"/>
      <c r="AC99" s="67"/>
      <c r="AD99" s="67"/>
    </row>
    <row r="100" spans="2:30">
      <c r="B100" s="67"/>
      <c r="C100" s="67"/>
      <c r="D100" s="67"/>
      <c r="E100" s="67"/>
      <c r="F100" s="67"/>
      <c r="G100" s="67"/>
      <c r="H100" s="67"/>
      <c r="I100" s="67"/>
      <c r="J100" s="67"/>
      <c r="K100" s="67"/>
      <c r="L100" s="67"/>
      <c r="M100" s="67"/>
      <c r="N100" s="67"/>
      <c r="O100" s="67"/>
      <c r="P100" s="67"/>
      <c r="Q100" s="67"/>
      <c r="R100" s="67"/>
      <c r="S100" s="67"/>
      <c r="T100" s="67"/>
      <c r="U100" s="67"/>
      <c r="V100" s="67"/>
      <c r="W100" s="67"/>
      <c r="X100" s="67"/>
      <c r="Y100" s="67"/>
      <c r="Z100" s="67"/>
      <c r="AA100" s="67"/>
      <c r="AB100" s="67"/>
      <c r="AC100" s="67"/>
      <c r="AD100" s="67"/>
    </row>
    <row r="101" spans="2:30">
      <c r="B101" s="67"/>
      <c r="C101" s="67"/>
      <c r="D101" s="67"/>
      <c r="E101" s="67"/>
      <c r="F101" s="67"/>
      <c r="G101" s="67"/>
      <c r="H101" s="67"/>
      <c r="I101" s="67"/>
      <c r="J101" s="67"/>
      <c r="K101" s="67"/>
      <c r="L101" s="67"/>
      <c r="M101" s="67"/>
      <c r="N101" s="67"/>
      <c r="O101" s="67"/>
      <c r="P101" s="67"/>
      <c r="Q101" s="67"/>
      <c r="R101" s="67"/>
      <c r="S101" s="67"/>
      <c r="T101" s="67"/>
      <c r="U101" s="67"/>
      <c r="V101" s="67"/>
      <c r="W101" s="67"/>
      <c r="X101" s="67"/>
      <c r="Y101" s="67"/>
      <c r="Z101" s="67"/>
      <c r="AA101" s="67"/>
      <c r="AB101" s="67"/>
      <c r="AC101" s="67"/>
      <c r="AD101" s="67"/>
    </row>
    <row r="102" spans="2:30">
      <c r="B102" s="67"/>
      <c r="C102" s="67"/>
      <c r="D102" s="67"/>
      <c r="E102" s="67"/>
      <c r="F102" s="67"/>
      <c r="G102" s="67"/>
      <c r="H102" s="67"/>
      <c r="I102" s="67"/>
      <c r="J102" s="67"/>
      <c r="K102" s="67"/>
      <c r="L102" s="67"/>
      <c r="M102" s="67"/>
      <c r="N102" s="67"/>
      <c r="O102" s="67"/>
      <c r="P102" s="67"/>
      <c r="Q102" s="67"/>
      <c r="R102" s="67"/>
      <c r="S102" s="67"/>
      <c r="T102" s="67"/>
      <c r="U102" s="67"/>
      <c r="V102" s="67"/>
      <c r="W102" s="67"/>
      <c r="X102" s="67"/>
      <c r="Y102" s="67"/>
      <c r="Z102" s="67"/>
      <c r="AA102" s="67"/>
      <c r="AB102" s="67"/>
      <c r="AC102" s="67"/>
      <c r="AD102" s="67"/>
    </row>
    <row r="103" spans="2:30">
      <c r="B103" s="67"/>
      <c r="C103" s="67"/>
      <c r="D103" s="67"/>
      <c r="E103" s="67"/>
      <c r="F103" s="67"/>
      <c r="G103" s="67"/>
      <c r="H103" s="67"/>
      <c r="I103" s="67"/>
      <c r="J103" s="67"/>
      <c r="K103" s="67"/>
      <c r="L103" s="67"/>
      <c r="M103" s="67"/>
      <c r="N103" s="67"/>
      <c r="O103" s="67"/>
      <c r="P103" s="67"/>
      <c r="Q103" s="67"/>
      <c r="R103" s="67"/>
      <c r="S103" s="67"/>
      <c r="T103" s="67"/>
      <c r="U103" s="67"/>
      <c r="V103" s="67"/>
      <c r="W103" s="67"/>
      <c r="X103" s="67"/>
      <c r="Y103" s="67"/>
      <c r="Z103" s="67"/>
      <c r="AA103" s="67"/>
      <c r="AB103" s="67"/>
      <c r="AC103" s="67"/>
      <c r="AD103" s="67"/>
    </row>
    <row r="104" spans="2:30">
      <c r="B104" s="67"/>
      <c r="C104" s="67"/>
      <c r="D104" s="67"/>
      <c r="E104" s="67"/>
      <c r="F104" s="67"/>
      <c r="G104" s="67"/>
      <c r="H104" s="67"/>
      <c r="I104" s="67"/>
      <c r="J104" s="67"/>
      <c r="K104" s="67"/>
      <c r="L104" s="67"/>
      <c r="M104" s="67"/>
      <c r="N104" s="67"/>
      <c r="O104" s="67"/>
      <c r="P104" s="67"/>
      <c r="Q104" s="67"/>
      <c r="R104" s="67"/>
      <c r="S104" s="67"/>
      <c r="T104" s="67"/>
      <c r="U104" s="67"/>
      <c r="V104" s="67"/>
      <c r="W104" s="67"/>
      <c r="X104" s="67"/>
      <c r="Y104" s="67"/>
      <c r="Z104" s="67"/>
      <c r="AA104" s="67"/>
      <c r="AB104" s="67"/>
      <c r="AC104" s="67"/>
      <c r="AD104" s="67"/>
    </row>
    <row r="105" spans="2:30">
      <c r="B105" s="67"/>
      <c r="C105" s="67"/>
      <c r="D105" s="67"/>
      <c r="E105" s="67"/>
      <c r="F105" s="67"/>
      <c r="G105" s="67"/>
      <c r="H105" s="67"/>
      <c r="I105" s="67"/>
      <c r="J105" s="67"/>
      <c r="K105" s="67"/>
      <c r="L105" s="67"/>
      <c r="M105" s="67"/>
      <c r="N105" s="67"/>
      <c r="O105" s="67"/>
      <c r="P105" s="67"/>
      <c r="Q105" s="67"/>
      <c r="R105" s="67"/>
      <c r="S105" s="67"/>
      <c r="T105" s="67"/>
      <c r="U105" s="67"/>
      <c r="V105" s="67"/>
      <c r="W105" s="67"/>
      <c r="X105" s="67"/>
      <c r="Y105" s="67"/>
      <c r="Z105" s="67"/>
      <c r="AA105" s="67"/>
      <c r="AB105" s="67"/>
      <c r="AC105" s="67"/>
      <c r="AD105" s="67"/>
    </row>
    <row r="106" spans="2:30">
      <c r="B106" s="67"/>
      <c r="C106" s="67"/>
      <c r="D106" s="67"/>
      <c r="E106" s="67"/>
      <c r="F106" s="67"/>
      <c r="G106" s="67"/>
      <c r="H106" s="67"/>
      <c r="I106" s="67"/>
      <c r="J106" s="67"/>
      <c r="K106" s="67"/>
      <c r="L106" s="67"/>
      <c r="M106" s="67"/>
      <c r="N106" s="67"/>
      <c r="O106" s="67"/>
      <c r="P106" s="67"/>
      <c r="Q106" s="67"/>
      <c r="R106" s="67"/>
      <c r="S106" s="67"/>
      <c r="T106" s="67"/>
      <c r="U106" s="67"/>
      <c r="V106" s="67"/>
      <c r="W106" s="67"/>
      <c r="X106" s="67"/>
      <c r="Y106" s="67"/>
      <c r="Z106" s="67"/>
      <c r="AA106" s="67"/>
      <c r="AB106" s="67"/>
      <c r="AC106" s="67"/>
      <c r="AD106" s="67"/>
    </row>
    <row r="107" spans="2:30">
      <c r="B107" s="67"/>
      <c r="C107" s="67"/>
      <c r="D107" s="67"/>
      <c r="E107" s="67"/>
      <c r="F107" s="67"/>
      <c r="G107" s="67"/>
      <c r="H107" s="67"/>
      <c r="I107" s="67"/>
      <c r="J107" s="67"/>
      <c r="K107" s="67"/>
      <c r="L107" s="67"/>
      <c r="M107" s="67"/>
      <c r="N107" s="67"/>
      <c r="O107" s="67"/>
      <c r="P107" s="67"/>
      <c r="Q107" s="67"/>
      <c r="R107" s="67"/>
      <c r="S107" s="67"/>
      <c r="T107" s="67"/>
      <c r="U107" s="67"/>
      <c r="V107" s="67"/>
      <c r="W107" s="67"/>
      <c r="X107" s="67"/>
      <c r="Y107" s="67"/>
      <c r="Z107" s="67"/>
      <c r="AA107" s="67"/>
      <c r="AB107" s="67"/>
      <c r="AC107" s="67"/>
      <c r="AD107" s="67"/>
    </row>
    <row r="108" spans="2:30">
      <c r="B108" s="67"/>
      <c r="C108" s="67"/>
      <c r="D108" s="67"/>
      <c r="E108" s="67"/>
      <c r="F108" s="67"/>
      <c r="G108" s="67"/>
      <c r="H108" s="67"/>
      <c r="I108" s="67"/>
      <c r="J108" s="67"/>
      <c r="K108" s="67"/>
      <c r="L108" s="67"/>
      <c r="M108" s="67"/>
      <c r="N108" s="67"/>
      <c r="O108" s="67"/>
      <c r="P108" s="67"/>
      <c r="Q108" s="67"/>
      <c r="R108" s="67"/>
      <c r="S108" s="67"/>
      <c r="T108" s="67"/>
      <c r="U108" s="67"/>
      <c r="V108" s="67"/>
      <c r="W108" s="67"/>
      <c r="X108" s="67"/>
      <c r="Y108" s="67"/>
      <c r="Z108" s="67"/>
      <c r="AA108" s="67"/>
      <c r="AB108" s="67"/>
      <c r="AC108" s="67"/>
      <c r="AD108" s="67"/>
    </row>
    <row r="109" spans="2:30">
      <c r="B109" s="67"/>
      <c r="C109" s="67"/>
      <c r="D109" s="67"/>
      <c r="E109" s="67"/>
      <c r="F109" s="67"/>
      <c r="G109" s="67"/>
      <c r="H109" s="67"/>
      <c r="I109" s="67"/>
      <c r="J109" s="67"/>
      <c r="K109" s="67"/>
      <c r="L109" s="67"/>
      <c r="M109" s="67"/>
      <c r="N109" s="67"/>
      <c r="O109" s="67"/>
      <c r="P109" s="67"/>
      <c r="Q109" s="67"/>
      <c r="R109" s="67"/>
      <c r="S109" s="67"/>
      <c r="T109" s="67"/>
      <c r="U109" s="67"/>
      <c r="V109" s="67"/>
      <c r="W109" s="67"/>
      <c r="X109" s="67"/>
      <c r="Y109" s="67"/>
      <c r="Z109" s="67"/>
      <c r="AA109" s="67"/>
      <c r="AB109" s="67"/>
      <c r="AC109" s="67"/>
      <c r="AD109" s="67"/>
    </row>
    <row r="110" spans="2:30">
      <c r="B110" s="67"/>
      <c r="C110" s="67"/>
      <c r="D110" s="67"/>
      <c r="E110" s="67"/>
      <c r="F110" s="67"/>
      <c r="G110" s="67"/>
      <c r="H110" s="67"/>
      <c r="I110" s="67"/>
      <c r="J110" s="67"/>
      <c r="K110" s="67"/>
      <c r="L110" s="67"/>
      <c r="M110" s="67"/>
      <c r="N110" s="67"/>
      <c r="O110" s="67"/>
      <c r="P110" s="67"/>
      <c r="Q110" s="67"/>
      <c r="R110" s="67"/>
      <c r="S110" s="67"/>
      <c r="T110" s="67"/>
      <c r="U110" s="67"/>
      <c r="V110" s="67"/>
      <c r="W110" s="67"/>
      <c r="X110" s="67"/>
      <c r="Y110" s="67"/>
      <c r="Z110" s="67"/>
      <c r="AA110" s="67"/>
      <c r="AB110" s="67"/>
      <c r="AC110" s="67"/>
      <c r="AD110" s="67"/>
    </row>
    <row r="111" spans="2:30">
      <c r="B111" s="67"/>
      <c r="C111" s="67"/>
      <c r="D111" s="67"/>
      <c r="E111" s="67"/>
      <c r="F111" s="67"/>
      <c r="G111" s="67"/>
      <c r="H111" s="67"/>
      <c r="I111" s="67"/>
      <c r="J111" s="67"/>
      <c r="K111" s="67"/>
      <c r="L111" s="67"/>
      <c r="M111" s="67"/>
      <c r="N111" s="67"/>
      <c r="O111" s="67"/>
      <c r="P111" s="67"/>
      <c r="Q111" s="67"/>
      <c r="R111" s="67"/>
      <c r="S111" s="67"/>
      <c r="T111" s="67"/>
      <c r="U111" s="67"/>
      <c r="V111" s="67"/>
      <c r="W111" s="67"/>
      <c r="X111" s="67"/>
      <c r="Y111" s="67"/>
      <c r="Z111" s="67"/>
      <c r="AA111" s="67"/>
      <c r="AB111" s="67"/>
      <c r="AC111" s="67"/>
      <c r="AD111" s="67"/>
    </row>
    <row r="112" spans="2:30">
      <c r="B112" s="67"/>
      <c r="C112" s="67"/>
      <c r="D112" s="67"/>
      <c r="E112" s="67"/>
      <c r="F112" s="67"/>
      <c r="G112" s="67"/>
      <c r="H112" s="67"/>
      <c r="I112" s="67"/>
      <c r="J112" s="67"/>
      <c r="K112" s="67"/>
      <c r="L112" s="67"/>
      <c r="M112" s="67"/>
      <c r="N112" s="67"/>
      <c r="O112" s="67"/>
      <c r="P112" s="67"/>
      <c r="Q112" s="67"/>
      <c r="R112" s="67"/>
      <c r="S112" s="67"/>
      <c r="T112" s="67"/>
      <c r="U112" s="67"/>
      <c r="V112" s="67"/>
      <c r="W112" s="67"/>
      <c r="X112" s="67"/>
      <c r="Y112" s="67"/>
      <c r="Z112" s="67"/>
      <c r="AA112" s="67"/>
      <c r="AB112" s="67"/>
      <c r="AC112" s="67"/>
      <c r="AD112" s="67"/>
    </row>
    <row r="113" spans="2:30">
      <c r="B113" s="67"/>
      <c r="C113" s="67"/>
      <c r="D113" s="67"/>
      <c r="E113" s="67"/>
      <c r="F113" s="67"/>
      <c r="G113" s="67"/>
      <c r="H113" s="67"/>
      <c r="I113" s="67"/>
      <c r="J113" s="67"/>
      <c r="K113" s="67"/>
      <c r="L113" s="67"/>
      <c r="M113" s="67"/>
      <c r="N113" s="67"/>
      <c r="O113" s="67"/>
      <c r="P113" s="67"/>
      <c r="Q113" s="67"/>
      <c r="R113" s="67"/>
      <c r="S113" s="67"/>
      <c r="T113" s="67"/>
      <c r="U113" s="67"/>
      <c r="V113" s="67"/>
      <c r="W113" s="67"/>
      <c r="X113" s="67"/>
      <c r="Y113" s="67"/>
      <c r="Z113" s="67"/>
      <c r="AA113" s="67"/>
      <c r="AB113" s="67"/>
      <c r="AC113" s="67"/>
      <c r="AD113" s="67"/>
    </row>
    <row r="114" spans="2:30">
      <c r="B114" s="67"/>
      <c r="C114" s="67"/>
      <c r="D114" s="67"/>
      <c r="E114" s="67"/>
      <c r="F114" s="67"/>
      <c r="G114" s="67"/>
      <c r="H114" s="67"/>
      <c r="I114" s="67"/>
      <c r="J114" s="67"/>
      <c r="K114" s="67"/>
      <c r="L114" s="67"/>
      <c r="M114" s="67"/>
      <c r="N114" s="67"/>
      <c r="O114" s="67"/>
      <c r="P114" s="67"/>
      <c r="Q114" s="67"/>
      <c r="R114" s="67"/>
      <c r="S114" s="67"/>
      <c r="T114" s="67"/>
      <c r="U114" s="67"/>
      <c r="V114" s="67"/>
      <c r="W114" s="67"/>
      <c r="X114" s="67"/>
      <c r="Y114" s="67"/>
      <c r="Z114" s="67"/>
      <c r="AA114" s="67"/>
      <c r="AB114" s="67"/>
      <c r="AC114" s="67"/>
      <c r="AD114" s="67"/>
    </row>
    <row r="115" spans="2:30">
      <c r="B115" s="67"/>
      <c r="C115" s="67"/>
      <c r="D115" s="67"/>
      <c r="E115" s="67"/>
      <c r="F115" s="67"/>
      <c r="G115" s="67"/>
      <c r="H115" s="67"/>
      <c r="I115" s="67"/>
      <c r="J115" s="67"/>
      <c r="K115" s="67"/>
      <c r="L115" s="67"/>
      <c r="M115" s="67"/>
      <c r="N115" s="67"/>
      <c r="O115" s="67"/>
      <c r="P115" s="67"/>
      <c r="Q115" s="67"/>
      <c r="R115" s="67"/>
      <c r="S115" s="67"/>
      <c r="T115" s="67"/>
      <c r="U115" s="67"/>
      <c r="V115" s="67"/>
      <c r="W115" s="67"/>
      <c r="X115" s="67"/>
      <c r="Y115" s="67"/>
      <c r="Z115" s="67"/>
      <c r="AA115" s="67"/>
      <c r="AB115" s="67"/>
      <c r="AC115" s="67"/>
      <c r="AD115" s="67"/>
    </row>
    <row r="116" spans="2:30">
      <c r="B116" s="67"/>
      <c r="C116" s="67"/>
      <c r="D116" s="67"/>
      <c r="E116" s="67"/>
      <c r="F116" s="67"/>
      <c r="G116" s="67"/>
      <c r="H116" s="67"/>
      <c r="I116" s="67"/>
      <c r="J116" s="67"/>
      <c r="K116" s="67"/>
      <c r="L116" s="67"/>
      <c r="M116" s="67"/>
      <c r="N116" s="67"/>
      <c r="O116" s="67"/>
      <c r="P116" s="67"/>
      <c r="Q116" s="67"/>
      <c r="R116" s="67"/>
      <c r="S116" s="67"/>
      <c r="T116" s="67"/>
      <c r="U116" s="67"/>
      <c r="V116" s="67"/>
      <c r="W116" s="67"/>
      <c r="X116" s="67"/>
      <c r="Y116" s="67"/>
      <c r="Z116" s="67"/>
      <c r="AA116" s="67"/>
      <c r="AB116" s="67"/>
      <c r="AC116" s="67"/>
      <c r="AD116" s="67"/>
    </row>
    <row r="117" spans="2:30">
      <c r="B117" s="67"/>
      <c r="C117" s="67"/>
      <c r="D117" s="67"/>
      <c r="E117" s="67"/>
      <c r="F117" s="67"/>
      <c r="G117" s="67"/>
      <c r="H117" s="67"/>
      <c r="I117" s="67"/>
      <c r="J117" s="67"/>
      <c r="K117" s="67"/>
      <c r="L117" s="67"/>
      <c r="M117" s="67"/>
      <c r="N117" s="67"/>
      <c r="O117" s="67"/>
      <c r="P117" s="67"/>
      <c r="Q117" s="67"/>
      <c r="R117" s="67"/>
      <c r="S117" s="67"/>
      <c r="T117" s="67"/>
      <c r="U117" s="67"/>
      <c r="V117" s="67"/>
      <c r="W117" s="67"/>
      <c r="X117" s="67"/>
      <c r="Y117" s="67"/>
      <c r="Z117" s="67"/>
      <c r="AA117" s="67"/>
      <c r="AB117" s="67"/>
      <c r="AC117" s="67"/>
      <c r="AD117" s="67"/>
    </row>
    <row r="118" spans="2:30">
      <c r="B118" s="67"/>
      <c r="C118" s="67"/>
      <c r="D118" s="67"/>
      <c r="E118" s="67"/>
      <c r="F118" s="67"/>
      <c r="G118" s="67"/>
      <c r="H118" s="67"/>
      <c r="I118" s="67"/>
      <c r="J118" s="67"/>
      <c r="K118" s="67"/>
      <c r="L118" s="67"/>
      <c r="M118" s="67"/>
      <c r="N118" s="67"/>
      <c r="O118" s="67"/>
      <c r="P118" s="67"/>
      <c r="Q118" s="67"/>
      <c r="R118" s="67"/>
      <c r="S118" s="67"/>
      <c r="T118" s="67"/>
      <c r="U118" s="67"/>
      <c r="V118" s="67"/>
      <c r="W118" s="67"/>
      <c r="X118" s="67"/>
      <c r="Y118" s="67"/>
      <c r="Z118" s="67"/>
      <c r="AA118" s="67"/>
      <c r="AB118" s="67"/>
      <c r="AC118" s="67"/>
      <c r="AD118" s="67"/>
    </row>
    <row r="119" spans="2:30">
      <c r="B119" s="67"/>
      <c r="C119" s="67"/>
      <c r="D119" s="67"/>
      <c r="E119" s="67"/>
      <c r="F119" s="67"/>
      <c r="G119" s="67"/>
      <c r="H119" s="67"/>
      <c r="I119" s="67"/>
      <c r="J119" s="67"/>
      <c r="K119" s="67"/>
      <c r="L119" s="67"/>
      <c r="M119" s="67"/>
      <c r="N119" s="67"/>
      <c r="O119" s="67"/>
      <c r="P119" s="67"/>
      <c r="Q119" s="67"/>
      <c r="R119" s="67"/>
      <c r="S119" s="67"/>
      <c r="T119" s="67"/>
      <c r="U119" s="67"/>
      <c r="V119" s="67"/>
      <c r="W119" s="67"/>
      <c r="X119" s="67"/>
      <c r="Y119" s="67"/>
      <c r="Z119" s="67"/>
      <c r="AA119" s="67"/>
      <c r="AB119" s="67"/>
      <c r="AC119" s="67"/>
      <c r="AD119" s="67"/>
    </row>
    <row r="120" spans="2:30">
      <c r="B120" s="67"/>
      <c r="C120" s="67"/>
      <c r="D120" s="67"/>
      <c r="E120" s="67"/>
      <c r="F120" s="67"/>
      <c r="G120" s="67"/>
      <c r="H120" s="67"/>
      <c r="I120" s="67"/>
      <c r="J120" s="67"/>
      <c r="K120" s="67"/>
      <c r="L120" s="67"/>
      <c r="M120" s="67"/>
      <c r="N120" s="67"/>
      <c r="O120" s="67"/>
      <c r="P120" s="67"/>
      <c r="Q120" s="67"/>
      <c r="R120" s="67"/>
      <c r="S120" s="67"/>
      <c r="T120" s="67"/>
      <c r="U120" s="67"/>
      <c r="V120" s="67"/>
      <c r="W120" s="67"/>
      <c r="X120" s="67"/>
      <c r="Y120" s="67"/>
      <c r="Z120" s="67"/>
      <c r="AA120" s="67"/>
      <c r="AB120" s="67"/>
      <c r="AC120" s="67"/>
      <c r="AD120" s="67"/>
    </row>
    <row r="121" spans="2:30">
      <c r="B121" s="67"/>
      <c r="C121" s="67"/>
      <c r="D121" s="67"/>
      <c r="E121" s="67"/>
      <c r="F121" s="67"/>
      <c r="G121" s="67"/>
      <c r="H121" s="67"/>
      <c r="I121" s="67"/>
      <c r="J121" s="67"/>
      <c r="K121" s="67"/>
      <c r="L121" s="67"/>
      <c r="M121" s="67"/>
      <c r="N121" s="67"/>
      <c r="O121" s="67"/>
      <c r="P121" s="67"/>
      <c r="Q121" s="67"/>
      <c r="R121" s="67"/>
      <c r="S121" s="67"/>
      <c r="T121" s="67"/>
      <c r="U121" s="67"/>
      <c r="V121" s="67"/>
      <c r="W121" s="67"/>
      <c r="X121" s="67"/>
      <c r="Y121" s="67"/>
      <c r="Z121" s="67"/>
      <c r="AA121" s="67"/>
      <c r="AB121" s="67"/>
      <c r="AC121" s="67"/>
      <c r="AD121" s="67"/>
    </row>
    <row r="122" spans="2:30">
      <c r="B122" s="67"/>
      <c r="C122" s="67"/>
      <c r="D122" s="67"/>
      <c r="E122" s="67"/>
      <c r="F122" s="67"/>
      <c r="G122" s="67"/>
      <c r="H122" s="67"/>
      <c r="I122" s="67"/>
      <c r="J122" s="67"/>
      <c r="K122" s="67"/>
      <c r="L122" s="67"/>
      <c r="M122" s="67"/>
      <c r="N122" s="67"/>
      <c r="O122" s="67"/>
      <c r="P122" s="67"/>
      <c r="Q122" s="67"/>
      <c r="R122" s="67"/>
      <c r="S122" s="67"/>
      <c r="T122" s="67"/>
      <c r="U122" s="67"/>
      <c r="V122" s="67"/>
      <c r="W122" s="67"/>
      <c r="X122" s="67"/>
      <c r="Y122" s="67"/>
      <c r="Z122" s="67"/>
      <c r="AA122" s="67"/>
      <c r="AB122" s="67"/>
      <c r="AC122" s="67"/>
      <c r="AD122" s="67"/>
    </row>
    <row r="123" spans="2:30">
      <c r="B123" s="67"/>
      <c r="C123" s="67"/>
      <c r="D123" s="67"/>
      <c r="E123" s="67"/>
      <c r="F123" s="67"/>
      <c r="G123" s="67"/>
      <c r="H123" s="67"/>
      <c r="I123" s="67"/>
      <c r="J123" s="67"/>
      <c r="K123" s="67"/>
      <c r="L123" s="67"/>
      <c r="M123" s="67"/>
      <c r="N123" s="67"/>
      <c r="O123" s="67"/>
      <c r="P123" s="67"/>
      <c r="Q123" s="67"/>
      <c r="R123" s="67"/>
      <c r="S123" s="67"/>
      <c r="T123" s="67"/>
      <c r="U123" s="67"/>
      <c r="V123" s="67"/>
      <c r="W123" s="67"/>
      <c r="X123" s="67"/>
      <c r="Y123" s="67"/>
      <c r="Z123" s="67"/>
      <c r="AA123" s="67"/>
      <c r="AB123" s="67"/>
      <c r="AC123" s="67"/>
      <c r="AD123" s="67"/>
    </row>
    <row r="124" spans="2:30">
      <c r="B124" s="67"/>
      <c r="C124" s="67"/>
      <c r="D124" s="67"/>
      <c r="E124" s="67"/>
      <c r="F124" s="67"/>
      <c r="G124" s="67"/>
      <c r="H124" s="67"/>
      <c r="I124" s="67"/>
      <c r="J124" s="67"/>
      <c r="K124" s="67"/>
      <c r="L124" s="67"/>
      <c r="M124" s="67"/>
      <c r="N124" s="67"/>
      <c r="O124" s="67"/>
      <c r="P124" s="67"/>
      <c r="Q124" s="67"/>
      <c r="R124" s="67"/>
      <c r="S124" s="67"/>
      <c r="T124" s="67"/>
      <c r="U124" s="67"/>
      <c r="V124" s="67"/>
      <c r="W124" s="67"/>
      <c r="X124" s="67"/>
      <c r="Y124" s="67"/>
      <c r="Z124" s="67"/>
      <c r="AA124" s="67"/>
      <c r="AB124" s="67"/>
      <c r="AC124" s="67"/>
      <c r="AD124" s="67"/>
    </row>
    <row r="125" spans="2:30">
      <c r="B125" s="67"/>
      <c r="C125" s="67"/>
      <c r="D125" s="67"/>
      <c r="E125" s="67"/>
      <c r="F125" s="67"/>
      <c r="G125" s="67"/>
      <c r="H125" s="67"/>
      <c r="I125" s="67"/>
      <c r="J125" s="67"/>
      <c r="K125" s="67"/>
      <c r="L125" s="67"/>
      <c r="M125" s="67"/>
      <c r="N125" s="67"/>
      <c r="O125" s="67"/>
      <c r="P125" s="67"/>
      <c r="Q125" s="67"/>
      <c r="R125" s="67"/>
      <c r="S125" s="67"/>
      <c r="T125" s="67"/>
      <c r="U125" s="67"/>
      <c r="V125" s="67"/>
      <c r="W125" s="67"/>
      <c r="X125" s="67"/>
      <c r="Y125" s="67"/>
      <c r="Z125" s="67"/>
      <c r="AA125" s="67"/>
      <c r="AB125" s="67"/>
      <c r="AC125" s="67"/>
      <c r="AD125" s="67"/>
    </row>
    <row r="126" spans="2:30">
      <c r="B126" s="67"/>
      <c r="C126" s="67"/>
      <c r="D126" s="67"/>
      <c r="E126" s="67"/>
      <c r="F126" s="67"/>
      <c r="G126" s="67"/>
      <c r="H126" s="67"/>
      <c r="I126" s="67"/>
      <c r="J126" s="67"/>
      <c r="K126" s="67"/>
      <c r="L126" s="67"/>
      <c r="M126" s="67"/>
      <c r="N126" s="67"/>
      <c r="O126" s="67"/>
      <c r="P126" s="67"/>
      <c r="Q126" s="67"/>
      <c r="R126" s="67"/>
      <c r="S126" s="67"/>
      <c r="T126" s="67"/>
      <c r="U126" s="67"/>
      <c r="V126" s="67"/>
      <c r="W126" s="67"/>
      <c r="X126" s="67"/>
      <c r="Y126" s="67"/>
      <c r="Z126" s="67"/>
      <c r="AA126" s="67"/>
      <c r="AB126" s="67"/>
      <c r="AC126" s="67"/>
      <c r="AD126" s="67"/>
    </row>
    <row r="127" spans="2:30">
      <c r="B127" s="67"/>
      <c r="C127" s="67"/>
      <c r="D127" s="67"/>
      <c r="E127" s="67"/>
      <c r="F127" s="67"/>
      <c r="G127" s="67"/>
      <c r="H127" s="67"/>
      <c r="I127" s="67"/>
      <c r="J127" s="67"/>
      <c r="K127" s="67"/>
      <c r="L127" s="67"/>
      <c r="M127" s="67"/>
      <c r="N127" s="67"/>
      <c r="O127" s="67"/>
      <c r="P127" s="67"/>
      <c r="Q127" s="67"/>
      <c r="R127" s="67"/>
      <c r="S127" s="67"/>
      <c r="T127" s="67"/>
      <c r="U127" s="67"/>
      <c r="V127" s="67"/>
      <c r="W127" s="67"/>
      <c r="X127" s="67"/>
      <c r="Y127" s="67"/>
      <c r="Z127" s="67"/>
      <c r="AA127" s="67"/>
      <c r="AB127" s="67"/>
      <c r="AC127" s="67"/>
      <c r="AD127" s="67"/>
    </row>
    <row r="128" spans="2:30">
      <c r="B128" s="67"/>
      <c r="C128" s="67"/>
      <c r="D128" s="67"/>
      <c r="E128" s="67"/>
      <c r="F128" s="67"/>
      <c r="G128" s="67"/>
      <c r="H128" s="67"/>
      <c r="I128" s="67"/>
      <c r="J128" s="67"/>
      <c r="K128" s="67"/>
      <c r="L128" s="67"/>
      <c r="M128" s="67"/>
      <c r="N128" s="67"/>
      <c r="O128" s="67"/>
      <c r="P128" s="67"/>
      <c r="Q128" s="67"/>
      <c r="R128" s="67"/>
      <c r="S128" s="67"/>
      <c r="T128" s="67"/>
      <c r="U128" s="67"/>
      <c r="V128" s="67"/>
      <c r="W128" s="67"/>
      <c r="X128" s="67"/>
      <c r="Y128" s="67"/>
      <c r="Z128" s="67"/>
      <c r="AA128" s="67"/>
      <c r="AB128" s="67"/>
      <c r="AC128" s="67"/>
      <c r="AD128" s="67"/>
    </row>
    <row r="129" spans="2:30">
      <c r="B129" s="67"/>
      <c r="C129" s="67"/>
      <c r="D129" s="67"/>
      <c r="E129" s="67"/>
      <c r="F129" s="67"/>
      <c r="G129" s="67"/>
      <c r="H129" s="67"/>
      <c r="I129" s="67"/>
      <c r="J129" s="67"/>
      <c r="K129" s="67"/>
      <c r="L129" s="67"/>
      <c r="M129" s="67"/>
      <c r="N129" s="67"/>
      <c r="O129" s="67"/>
      <c r="P129" s="67"/>
      <c r="Q129" s="67"/>
      <c r="R129" s="67"/>
      <c r="S129" s="67"/>
      <c r="T129" s="67"/>
      <c r="U129" s="67"/>
      <c r="V129" s="67"/>
      <c r="W129" s="67"/>
      <c r="X129" s="67"/>
      <c r="Y129" s="67"/>
      <c r="Z129" s="67"/>
      <c r="AA129" s="67"/>
      <c r="AB129" s="67"/>
      <c r="AC129" s="67"/>
      <c r="AD129" s="67"/>
    </row>
    <row r="130" spans="2:30">
      <c r="B130" s="67"/>
      <c r="C130" s="67"/>
      <c r="D130" s="67"/>
      <c r="E130" s="67"/>
      <c r="F130" s="67"/>
      <c r="G130" s="67"/>
      <c r="H130" s="67"/>
      <c r="I130" s="67"/>
      <c r="J130" s="67"/>
      <c r="K130" s="67"/>
      <c r="L130" s="67"/>
      <c r="M130" s="67"/>
      <c r="N130" s="67"/>
      <c r="O130" s="67"/>
      <c r="P130" s="67"/>
      <c r="Q130" s="67"/>
      <c r="R130" s="67"/>
      <c r="S130" s="67"/>
      <c r="T130" s="67"/>
      <c r="U130" s="67"/>
      <c r="V130" s="67"/>
      <c r="W130" s="67"/>
      <c r="X130" s="67"/>
      <c r="Y130" s="67"/>
      <c r="Z130" s="67"/>
      <c r="AA130" s="67"/>
      <c r="AB130" s="67"/>
      <c r="AC130" s="67"/>
      <c r="AD130" s="67"/>
    </row>
    <row r="131" spans="2:30">
      <c r="B131" s="67"/>
      <c r="C131" s="67"/>
      <c r="D131" s="67"/>
      <c r="E131" s="67"/>
      <c r="F131" s="67"/>
      <c r="G131" s="67"/>
      <c r="H131" s="67"/>
      <c r="I131" s="67"/>
      <c r="J131" s="67"/>
      <c r="K131" s="67"/>
      <c r="L131" s="67"/>
      <c r="M131" s="67"/>
      <c r="N131" s="67"/>
      <c r="O131" s="67"/>
      <c r="P131" s="67"/>
      <c r="Q131" s="67"/>
      <c r="R131" s="67"/>
      <c r="S131" s="67"/>
      <c r="T131" s="67"/>
      <c r="U131" s="67"/>
      <c r="V131" s="67"/>
      <c r="W131" s="67"/>
      <c r="X131" s="67"/>
      <c r="Y131" s="67"/>
      <c r="Z131" s="67"/>
      <c r="AA131" s="67"/>
      <c r="AB131" s="67"/>
      <c r="AC131" s="67"/>
      <c r="AD131" s="67"/>
    </row>
    <row r="132" spans="2:30">
      <c r="B132" s="67"/>
      <c r="C132" s="67"/>
      <c r="D132" s="67"/>
      <c r="E132" s="67"/>
      <c r="F132" s="67"/>
      <c r="G132" s="67"/>
      <c r="H132" s="67"/>
      <c r="I132" s="67"/>
      <c r="J132" s="67"/>
      <c r="K132" s="67"/>
      <c r="L132" s="67"/>
      <c r="M132" s="67"/>
      <c r="N132" s="67"/>
      <c r="O132" s="67"/>
      <c r="P132" s="67"/>
      <c r="Q132" s="67"/>
      <c r="R132" s="67"/>
      <c r="S132" s="67"/>
      <c r="T132" s="67"/>
      <c r="U132" s="67"/>
      <c r="V132" s="67"/>
      <c r="W132" s="67"/>
      <c r="X132" s="67"/>
      <c r="Y132" s="67"/>
      <c r="Z132" s="67"/>
      <c r="AA132" s="67"/>
      <c r="AB132" s="67"/>
      <c r="AC132" s="67"/>
      <c r="AD132" s="67"/>
    </row>
    <row r="133" spans="2:30">
      <c r="B133" s="67"/>
      <c r="C133" s="67"/>
      <c r="D133" s="67"/>
      <c r="E133" s="67"/>
      <c r="F133" s="67"/>
      <c r="G133" s="67"/>
      <c r="H133" s="67"/>
      <c r="I133" s="67"/>
      <c r="J133" s="67"/>
      <c r="K133" s="67"/>
      <c r="L133" s="67"/>
      <c r="M133" s="67"/>
      <c r="N133" s="67"/>
      <c r="O133" s="67"/>
      <c r="P133" s="67"/>
      <c r="Q133" s="67"/>
      <c r="R133" s="67"/>
      <c r="S133" s="67"/>
      <c r="T133" s="67"/>
      <c r="U133" s="67"/>
      <c r="V133" s="67"/>
      <c r="W133" s="67"/>
      <c r="X133" s="67"/>
      <c r="Y133" s="67"/>
      <c r="Z133" s="67"/>
      <c r="AA133" s="67"/>
      <c r="AB133" s="67"/>
      <c r="AC133" s="67"/>
      <c r="AD133" s="67"/>
    </row>
    <row r="134" spans="2:30">
      <c r="B134" s="67"/>
      <c r="C134" s="67"/>
      <c r="D134" s="67"/>
      <c r="E134" s="67"/>
      <c r="F134" s="67"/>
      <c r="G134" s="67"/>
      <c r="H134" s="67"/>
      <c r="I134" s="67"/>
      <c r="J134" s="67"/>
      <c r="K134" s="67"/>
      <c r="L134" s="67"/>
      <c r="M134" s="67"/>
      <c r="N134" s="67"/>
      <c r="O134" s="67"/>
      <c r="P134" s="67"/>
      <c r="Q134" s="67"/>
      <c r="R134" s="67"/>
      <c r="S134" s="67"/>
      <c r="T134" s="67"/>
      <c r="U134" s="67"/>
      <c r="V134" s="67"/>
      <c r="W134" s="67"/>
      <c r="X134" s="67"/>
      <c r="Y134" s="67"/>
      <c r="Z134" s="67"/>
      <c r="AA134" s="67"/>
      <c r="AB134" s="67"/>
      <c r="AC134" s="67"/>
      <c r="AD134" s="67"/>
    </row>
    <row r="135" spans="2:30">
      <c r="B135" s="67"/>
      <c r="C135" s="67"/>
      <c r="D135" s="67"/>
      <c r="E135" s="67"/>
      <c r="F135" s="67"/>
      <c r="G135" s="67"/>
      <c r="H135" s="67"/>
      <c r="I135" s="67"/>
      <c r="J135" s="67"/>
      <c r="K135" s="67"/>
      <c r="L135" s="67"/>
      <c r="M135" s="67"/>
      <c r="N135" s="67"/>
      <c r="O135" s="67"/>
      <c r="P135" s="67"/>
      <c r="Q135" s="67"/>
      <c r="R135" s="67"/>
      <c r="S135" s="67"/>
      <c r="T135" s="67"/>
      <c r="U135" s="67"/>
      <c r="V135" s="67"/>
      <c r="W135" s="67"/>
      <c r="X135" s="67"/>
      <c r="Y135" s="67"/>
      <c r="Z135" s="67"/>
      <c r="AA135" s="67"/>
      <c r="AB135" s="67"/>
      <c r="AC135" s="67"/>
      <c r="AD135" s="67"/>
    </row>
    <row r="136" spans="2:30">
      <c r="B136" s="67"/>
      <c r="C136" s="67"/>
      <c r="D136" s="67"/>
      <c r="E136" s="67"/>
      <c r="F136" s="67"/>
      <c r="G136" s="67"/>
      <c r="H136" s="67"/>
      <c r="I136" s="67"/>
      <c r="J136" s="67"/>
      <c r="K136" s="67"/>
      <c r="L136" s="67"/>
      <c r="M136" s="67"/>
      <c r="N136" s="67"/>
      <c r="O136" s="67"/>
      <c r="P136" s="67"/>
      <c r="Q136" s="67"/>
      <c r="R136" s="67"/>
      <c r="S136" s="67"/>
      <c r="T136" s="67"/>
      <c r="U136" s="67"/>
      <c r="V136" s="67"/>
      <c r="W136" s="67"/>
      <c r="X136" s="67"/>
      <c r="Y136" s="67"/>
      <c r="Z136" s="67"/>
      <c r="AA136" s="67"/>
      <c r="AB136" s="67"/>
      <c r="AC136" s="67"/>
      <c r="AD136" s="67"/>
    </row>
    <row r="137" spans="2:30">
      <c r="B137" s="67"/>
      <c r="C137" s="67"/>
      <c r="D137" s="67"/>
      <c r="E137" s="67"/>
      <c r="F137" s="67"/>
      <c r="G137" s="67"/>
      <c r="H137" s="67"/>
      <c r="I137" s="67"/>
      <c r="J137" s="67"/>
      <c r="K137" s="67"/>
      <c r="L137" s="67"/>
      <c r="M137" s="67"/>
      <c r="N137" s="67"/>
      <c r="O137" s="67"/>
      <c r="P137" s="67"/>
      <c r="Q137" s="67"/>
      <c r="R137" s="67"/>
      <c r="S137" s="67"/>
      <c r="T137" s="67"/>
      <c r="U137" s="67"/>
      <c r="V137" s="67"/>
      <c r="W137" s="67"/>
      <c r="X137" s="67"/>
      <c r="Y137" s="67"/>
      <c r="Z137" s="67"/>
      <c r="AA137" s="67"/>
      <c r="AB137" s="67"/>
      <c r="AC137" s="67"/>
      <c r="AD137" s="67"/>
    </row>
    <row r="138" spans="2:30">
      <c r="B138" s="67"/>
      <c r="C138" s="67"/>
      <c r="D138" s="67"/>
      <c r="E138" s="67"/>
      <c r="F138" s="67"/>
      <c r="G138" s="67"/>
      <c r="H138" s="67"/>
      <c r="I138" s="67"/>
      <c r="J138" s="67"/>
      <c r="K138" s="67"/>
      <c r="L138" s="67"/>
      <c r="M138" s="67"/>
      <c r="N138" s="67"/>
      <c r="O138" s="67"/>
      <c r="P138" s="67"/>
      <c r="Q138" s="67"/>
      <c r="R138" s="67"/>
      <c r="S138" s="67"/>
      <c r="T138" s="67"/>
      <c r="U138" s="67"/>
      <c r="V138" s="67"/>
      <c r="W138" s="67"/>
      <c r="X138" s="67"/>
      <c r="Y138" s="67"/>
      <c r="Z138" s="67"/>
      <c r="AA138" s="67"/>
      <c r="AB138" s="67"/>
      <c r="AC138" s="67"/>
      <c r="AD138" s="67"/>
    </row>
    <row r="139" spans="2:30">
      <c r="B139" s="67"/>
      <c r="C139" s="67"/>
      <c r="D139" s="67"/>
      <c r="E139" s="67"/>
      <c r="F139" s="67"/>
      <c r="G139" s="67"/>
      <c r="H139" s="67"/>
      <c r="I139" s="67"/>
      <c r="J139" s="67"/>
      <c r="K139" s="67"/>
      <c r="L139" s="67"/>
      <c r="M139" s="67"/>
      <c r="N139" s="67"/>
      <c r="O139" s="67"/>
      <c r="P139" s="67"/>
      <c r="Q139" s="67"/>
      <c r="R139" s="67"/>
      <c r="S139" s="67"/>
      <c r="T139" s="67"/>
      <c r="U139" s="67"/>
      <c r="V139" s="67"/>
      <c r="W139" s="67"/>
      <c r="X139" s="67"/>
      <c r="Y139" s="67"/>
      <c r="Z139" s="67"/>
      <c r="AA139" s="67"/>
      <c r="AB139" s="67"/>
      <c r="AC139" s="67"/>
      <c r="AD139" s="67"/>
    </row>
    <row r="140" spans="2:30">
      <c r="B140" s="67"/>
      <c r="C140" s="67"/>
      <c r="D140" s="67"/>
      <c r="E140" s="67"/>
      <c r="F140" s="67"/>
      <c r="G140" s="67"/>
      <c r="H140" s="67"/>
      <c r="I140" s="67"/>
      <c r="J140" s="67"/>
      <c r="K140" s="67"/>
      <c r="L140" s="67"/>
      <c r="M140" s="67"/>
      <c r="N140" s="67"/>
      <c r="O140" s="67"/>
      <c r="P140" s="67"/>
      <c r="Q140" s="67"/>
      <c r="R140" s="67"/>
      <c r="S140" s="67"/>
      <c r="T140" s="67"/>
      <c r="U140" s="67"/>
      <c r="V140" s="67"/>
      <c r="W140" s="67"/>
      <c r="X140" s="67"/>
      <c r="Y140" s="67"/>
      <c r="Z140" s="67"/>
      <c r="AA140" s="67"/>
      <c r="AB140" s="67"/>
      <c r="AC140" s="67"/>
      <c r="AD140" s="67"/>
    </row>
    <row r="141" spans="2:30">
      <c r="B141" s="67"/>
      <c r="C141" s="67"/>
      <c r="D141" s="67"/>
      <c r="E141" s="67"/>
      <c r="F141" s="67"/>
      <c r="G141" s="67"/>
      <c r="H141" s="67"/>
      <c r="I141" s="67"/>
      <c r="J141" s="67"/>
      <c r="K141" s="67"/>
      <c r="L141" s="67"/>
      <c r="M141" s="67"/>
      <c r="N141" s="67"/>
      <c r="O141" s="67"/>
      <c r="P141" s="67"/>
      <c r="Q141" s="67"/>
      <c r="R141" s="67"/>
      <c r="S141" s="67"/>
      <c r="T141" s="67"/>
      <c r="U141" s="67"/>
      <c r="V141" s="67"/>
      <c r="W141" s="67"/>
      <c r="X141" s="67"/>
      <c r="Y141" s="67"/>
      <c r="Z141" s="67"/>
      <c r="AA141" s="67"/>
      <c r="AB141" s="67"/>
      <c r="AC141" s="67"/>
      <c r="AD141" s="67"/>
    </row>
    <row r="142" spans="2:30">
      <c r="B142" s="67"/>
      <c r="C142" s="67"/>
      <c r="D142" s="67"/>
      <c r="E142" s="67"/>
      <c r="F142" s="67"/>
      <c r="G142" s="67"/>
      <c r="H142" s="67"/>
      <c r="I142" s="67"/>
      <c r="J142" s="67"/>
      <c r="K142" s="67"/>
      <c r="L142" s="67"/>
      <c r="M142" s="67"/>
      <c r="N142" s="67"/>
      <c r="O142" s="67"/>
      <c r="P142" s="67"/>
      <c r="Q142" s="67"/>
      <c r="R142" s="67"/>
      <c r="S142" s="67"/>
      <c r="T142" s="67"/>
      <c r="U142" s="67"/>
      <c r="V142" s="67"/>
      <c r="W142" s="67"/>
      <c r="X142" s="67"/>
      <c r="Y142" s="67"/>
      <c r="Z142" s="67"/>
      <c r="AA142" s="67"/>
      <c r="AB142" s="67"/>
      <c r="AC142" s="67"/>
      <c r="AD142" s="67"/>
    </row>
    <row r="143" spans="2:30">
      <c r="B143" s="67"/>
      <c r="C143" s="67"/>
      <c r="D143" s="67"/>
      <c r="E143" s="67"/>
      <c r="F143" s="67"/>
      <c r="G143" s="67"/>
      <c r="H143" s="67"/>
      <c r="I143" s="67"/>
      <c r="J143" s="67"/>
      <c r="K143" s="67"/>
      <c r="L143" s="67"/>
      <c r="M143" s="67"/>
      <c r="N143" s="67"/>
      <c r="O143" s="67"/>
      <c r="P143" s="67"/>
      <c r="Q143" s="67"/>
      <c r="R143" s="67"/>
      <c r="S143" s="67"/>
      <c r="T143" s="67"/>
      <c r="U143" s="67"/>
      <c r="V143" s="67"/>
      <c r="W143" s="67"/>
      <c r="X143" s="67"/>
      <c r="Y143" s="67"/>
      <c r="Z143" s="67"/>
      <c r="AA143" s="67"/>
      <c r="AB143" s="67"/>
      <c r="AC143" s="67"/>
      <c r="AD143" s="67"/>
    </row>
    <row r="144" spans="2:30">
      <c r="B144" s="67"/>
      <c r="C144" s="67"/>
      <c r="D144" s="67"/>
      <c r="E144" s="67"/>
      <c r="F144" s="67"/>
      <c r="G144" s="67"/>
      <c r="H144" s="67"/>
      <c r="I144" s="67"/>
      <c r="J144" s="67"/>
      <c r="K144" s="67"/>
      <c r="L144" s="67"/>
      <c r="M144" s="67"/>
      <c r="N144" s="67"/>
      <c r="O144" s="67"/>
      <c r="P144" s="67"/>
      <c r="Q144" s="67"/>
      <c r="R144" s="67"/>
      <c r="S144" s="67"/>
      <c r="T144" s="67"/>
      <c r="U144" s="67"/>
      <c r="V144" s="67"/>
      <c r="W144" s="67"/>
      <c r="X144" s="67"/>
      <c r="Y144" s="67"/>
      <c r="Z144" s="67"/>
      <c r="AA144" s="67"/>
      <c r="AB144" s="67"/>
      <c r="AC144" s="67"/>
      <c r="AD144" s="67"/>
    </row>
    <row r="145" spans="2:30">
      <c r="B145" s="67"/>
      <c r="C145" s="67"/>
      <c r="D145" s="67"/>
      <c r="E145" s="67"/>
      <c r="F145" s="67"/>
      <c r="G145" s="67"/>
      <c r="H145" s="67"/>
      <c r="I145" s="67"/>
      <c r="J145" s="67"/>
      <c r="K145" s="67"/>
      <c r="L145" s="67"/>
      <c r="M145" s="67"/>
      <c r="N145" s="67"/>
      <c r="O145" s="67"/>
      <c r="P145" s="67"/>
      <c r="Q145" s="67"/>
      <c r="R145" s="67"/>
      <c r="S145" s="67"/>
      <c r="T145" s="67"/>
      <c r="U145" s="67"/>
      <c r="V145" s="67"/>
      <c r="W145" s="67"/>
      <c r="X145" s="67"/>
      <c r="Y145" s="67"/>
      <c r="Z145" s="67"/>
      <c r="AA145" s="67"/>
      <c r="AB145" s="67"/>
      <c r="AC145" s="67"/>
      <c r="AD145" s="67"/>
    </row>
    <row r="146" spans="2:30">
      <c r="B146" s="67"/>
      <c r="C146" s="67"/>
      <c r="D146" s="67"/>
      <c r="E146" s="67"/>
      <c r="F146" s="67"/>
      <c r="G146" s="67"/>
      <c r="H146" s="67"/>
      <c r="I146" s="67"/>
      <c r="J146" s="67"/>
      <c r="K146" s="67"/>
      <c r="L146" s="67"/>
      <c r="M146" s="67"/>
      <c r="N146" s="67"/>
      <c r="O146" s="67"/>
      <c r="P146" s="67"/>
      <c r="Q146" s="67"/>
      <c r="R146" s="67"/>
      <c r="S146" s="67"/>
      <c r="T146" s="67"/>
      <c r="U146" s="67"/>
      <c r="V146" s="67"/>
      <c r="W146" s="67"/>
      <c r="X146" s="67"/>
      <c r="Y146" s="67"/>
      <c r="Z146" s="67"/>
      <c r="AA146" s="67"/>
      <c r="AB146" s="67"/>
      <c r="AC146" s="67"/>
      <c r="AD146" s="67"/>
    </row>
    <row r="147" spans="2:30">
      <c r="B147" s="67"/>
      <c r="C147" s="67"/>
      <c r="D147" s="67"/>
      <c r="E147" s="67"/>
      <c r="F147" s="67"/>
      <c r="G147" s="67"/>
      <c r="H147" s="67"/>
      <c r="I147" s="67"/>
      <c r="J147" s="67"/>
      <c r="K147" s="67"/>
      <c r="L147" s="67"/>
      <c r="M147" s="67"/>
      <c r="N147" s="67"/>
      <c r="O147" s="67"/>
      <c r="P147" s="67"/>
      <c r="Q147" s="67"/>
      <c r="R147" s="67"/>
      <c r="S147" s="67"/>
      <c r="T147" s="67"/>
      <c r="U147" s="67"/>
      <c r="V147" s="67"/>
      <c r="W147" s="67"/>
      <c r="X147" s="67"/>
      <c r="Y147" s="67"/>
      <c r="Z147" s="67"/>
      <c r="AA147" s="67"/>
      <c r="AB147" s="67"/>
      <c r="AC147" s="67"/>
      <c r="AD147" s="67"/>
    </row>
    <row r="148" spans="2:30">
      <c r="B148" s="67"/>
      <c r="C148" s="67"/>
      <c r="D148" s="67"/>
      <c r="E148" s="67"/>
      <c r="F148" s="67"/>
      <c r="G148" s="67"/>
      <c r="H148" s="67"/>
      <c r="I148" s="67"/>
      <c r="J148" s="67"/>
      <c r="K148" s="67"/>
      <c r="L148" s="67"/>
      <c r="M148" s="67"/>
      <c r="N148" s="67"/>
      <c r="O148" s="67"/>
      <c r="P148" s="67"/>
      <c r="Q148" s="67"/>
      <c r="R148" s="67"/>
      <c r="S148" s="67"/>
      <c r="T148" s="67"/>
      <c r="U148" s="67"/>
      <c r="V148" s="67"/>
      <c r="W148" s="67"/>
      <c r="X148" s="67"/>
      <c r="Y148" s="67"/>
      <c r="Z148" s="67"/>
      <c r="AA148" s="67"/>
      <c r="AB148" s="67"/>
      <c r="AC148" s="67"/>
      <c r="AD148" s="67"/>
    </row>
    <row r="149" spans="2:30">
      <c r="B149" s="67"/>
      <c r="C149" s="67"/>
      <c r="D149" s="67"/>
      <c r="E149" s="67"/>
      <c r="F149" s="67"/>
      <c r="G149" s="67"/>
      <c r="H149" s="67"/>
      <c r="I149" s="67"/>
      <c r="J149" s="67"/>
      <c r="K149" s="67"/>
      <c r="L149" s="67"/>
      <c r="M149" s="67"/>
      <c r="N149" s="67"/>
      <c r="O149" s="67"/>
      <c r="P149" s="67"/>
      <c r="Q149" s="67"/>
      <c r="R149" s="67"/>
      <c r="S149" s="67"/>
      <c r="T149" s="67"/>
      <c r="U149" s="67"/>
      <c r="V149" s="67"/>
      <c r="W149" s="67"/>
      <c r="X149" s="67"/>
      <c r="Y149" s="67"/>
      <c r="Z149" s="67"/>
      <c r="AA149" s="67"/>
      <c r="AB149" s="67"/>
      <c r="AC149" s="67"/>
      <c r="AD149" s="67"/>
    </row>
    <row r="150" spans="2:30">
      <c r="B150" s="67"/>
      <c r="C150" s="67"/>
      <c r="D150" s="67"/>
      <c r="E150" s="67"/>
      <c r="F150" s="67"/>
      <c r="G150" s="67"/>
      <c r="H150" s="67"/>
      <c r="I150" s="67"/>
      <c r="J150" s="67"/>
      <c r="K150" s="67"/>
      <c r="L150" s="67"/>
      <c r="M150" s="67"/>
      <c r="N150" s="67"/>
      <c r="O150" s="67"/>
      <c r="P150" s="67"/>
      <c r="Q150" s="67"/>
      <c r="R150" s="67"/>
      <c r="S150" s="67"/>
      <c r="T150" s="67"/>
      <c r="U150" s="67"/>
      <c r="V150" s="67"/>
      <c r="W150" s="67"/>
      <c r="X150" s="67"/>
      <c r="Y150" s="67"/>
      <c r="Z150" s="67"/>
      <c r="AA150" s="67"/>
      <c r="AB150" s="67"/>
      <c r="AC150" s="67"/>
      <c r="AD150" s="67"/>
    </row>
    <row r="151" spans="2:30">
      <c r="B151" s="67"/>
      <c r="C151" s="67"/>
      <c r="D151" s="67"/>
      <c r="E151" s="67"/>
      <c r="F151" s="67"/>
      <c r="G151" s="67"/>
      <c r="H151" s="67"/>
      <c r="I151" s="67"/>
      <c r="J151" s="67"/>
      <c r="K151" s="67"/>
      <c r="L151" s="67"/>
      <c r="M151" s="67"/>
      <c r="N151" s="67"/>
      <c r="O151" s="67"/>
      <c r="P151" s="67"/>
      <c r="Q151" s="67"/>
      <c r="R151" s="67"/>
      <c r="S151" s="67"/>
      <c r="T151" s="67"/>
      <c r="U151" s="67"/>
      <c r="V151" s="67"/>
      <c r="W151" s="67"/>
      <c r="X151" s="67"/>
      <c r="Y151" s="67"/>
      <c r="Z151" s="67"/>
      <c r="AA151" s="67"/>
      <c r="AB151" s="67"/>
      <c r="AC151" s="67"/>
      <c r="AD151" s="67"/>
    </row>
    <row r="152" spans="2:30">
      <c r="B152" s="67"/>
      <c r="C152" s="67"/>
      <c r="D152" s="67"/>
      <c r="E152" s="67"/>
      <c r="F152" s="67"/>
      <c r="G152" s="67"/>
      <c r="H152" s="67"/>
      <c r="I152" s="67"/>
      <c r="J152" s="67"/>
      <c r="K152" s="67"/>
      <c r="L152" s="67"/>
      <c r="M152" s="67"/>
      <c r="N152" s="67"/>
      <c r="O152" s="67"/>
      <c r="P152" s="67"/>
      <c r="Q152" s="67"/>
      <c r="R152" s="67"/>
      <c r="S152" s="67"/>
      <c r="T152" s="67"/>
      <c r="U152" s="67"/>
      <c r="V152" s="67"/>
      <c r="W152" s="67"/>
      <c r="X152" s="67"/>
      <c r="Y152" s="67"/>
      <c r="Z152" s="67"/>
      <c r="AA152" s="67"/>
      <c r="AB152" s="67"/>
      <c r="AC152" s="67"/>
      <c r="AD152" s="67"/>
    </row>
    <row r="153" spans="2:30">
      <c r="B153" s="67"/>
      <c r="C153" s="67"/>
      <c r="D153" s="67"/>
      <c r="E153" s="67"/>
      <c r="F153" s="67"/>
      <c r="G153" s="67"/>
      <c r="H153" s="67"/>
      <c r="I153" s="67"/>
      <c r="J153" s="67"/>
      <c r="K153" s="67"/>
      <c r="L153" s="67"/>
      <c r="M153" s="67"/>
      <c r="N153" s="67"/>
      <c r="O153" s="67"/>
      <c r="P153" s="67"/>
      <c r="Q153" s="67"/>
      <c r="R153" s="67"/>
      <c r="S153" s="67"/>
      <c r="T153" s="67"/>
      <c r="U153" s="67"/>
      <c r="V153" s="67"/>
      <c r="W153" s="67"/>
      <c r="X153" s="67"/>
      <c r="Y153" s="67"/>
      <c r="Z153" s="67"/>
      <c r="AA153" s="67"/>
      <c r="AB153" s="67"/>
      <c r="AC153" s="67"/>
      <c r="AD153" s="67"/>
    </row>
    <row r="154" spans="2:30">
      <c r="B154" s="67"/>
      <c r="C154" s="67"/>
      <c r="D154" s="67"/>
      <c r="E154" s="67"/>
      <c r="F154" s="67"/>
      <c r="G154" s="67"/>
      <c r="H154" s="67"/>
      <c r="I154" s="67"/>
      <c r="J154" s="67"/>
      <c r="K154" s="67"/>
      <c r="L154" s="67"/>
      <c r="M154" s="67"/>
      <c r="N154" s="67"/>
      <c r="O154" s="67"/>
      <c r="P154" s="67"/>
      <c r="Q154" s="67"/>
      <c r="R154" s="67"/>
      <c r="S154" s="67"/>
      <c r="T154" s="67"/>
      <c r="U154" s="67"/>
      <c r="V154" s="67"/>
      <c r="W154" s="67"/>
      <c r="X154" s="67"/>
      <c r="Y154" s="67"/>
      <c r="Z154" s="67"/>
      <c r="AA154" s="67"/>
      <c r="AB154" s="67"/>
      <c r="AC154" s="67"/>
      <c r="AD154" s="67"/>
    </row>
    <row r="155" spans="2:30">
      <c r="B155" s="67"/>
      <c r="C155" s="67"/>
      <c r="D155" s="67"/>
      <c r="E155" s="67"/>
      <c r="F155" s="67"/>
      <c r="G155" s="67"/>
      <c r="H155" s="67"/>
      <c r="I155" s="67"/>
      <c r="J155" s="67"/>
      <c r="K155" s="67"/>
      <c r="L155" s="67"/>
      <c r="M155" s="67"/>
      <c r="N155" s="67"/>
      <c r="O155" s="67"/>
      <c r="P155" s="67"/>
      <c r="Q155" s="67"/>
      <c r="R155" s="67"/>
      <c r="S155" s="67"/>
      <c r="T155" s="67"/>
      <c r="U155" s="67"/>
      <c r="V155" s="67"/>
      <c r="W155" s="67"/>
      <c r="X155" s="67"/>
      <c r="Y155" s="67"/>
      <c r="Z155" s="67"/>
      <c r="AA155" s="67"/>
      <c r="AB155" s="67"/>
      <c r="AC155" s="67"/>
      <c r="AD155" s="67"/>
    </row>
    <row r="156" spans="2:30">
      <c r="B156" s="67"/>
      <c r="C156" s="67"/>
      <c r="D156" s="67"/>
      <c r="E156" s="67"/>
      <c r="F156" s="67"/>
      <c r="G156" s="67"/>
      <c r="H156" s="67"/>
      <c r="I156" s="67"/>
      <c r="J156" s="67"/>
      <c r="K156" s="67"/>
      <c r="L156" s="67"/>
      <c r="M156" s="67"/>
      <c r="N156" s="67"/>
      <c r="O156" s="67"/>
      <c r="P156" s="67"/>
      <c r="Q156" s="67"/>
      <c r="R156" s="67"/>
      <c r="S156" s="67"/>
      <c r="T156" s="67"/>
      <c r="U156" s="67"/>
      <c r="V156" s="67"/>
      <c r="W156" s="67"/>
      <c r="X156" s="67"/>
      <c r="Y156" s="67"/>
      <c r="Z156" s="67"/>
      <c r="AA156" s="67"/>
      <c r="AB156" s="67"/>
      <c r="AC156" s="67"/>
      <c r="AD156" s="67"/>
    </row>
    <row r="157" spans="2:30">
      <c r="B157" s="67"/>
      <c r="C157" s="67"/>
      <c r="D157" s="67"/>
      <c r="E157" s="67"/>
      <c r="F157" s="67"/>
      <c r="G157" s="67"/>
      <c r="H157" s="67"/>
      <c r="I157" s="67"/>
      <c r="J157" s="67"/>
      <c r="K157" s="67"/>
      <c r="L157" s="67"/>
      <c r="M157" s="67"/>
      <c r="N157" s="67"/>
      <c r="O157" s="67"/>
      <c r="P157" s="67"/>
      <c r="Q157" s="67"/>
      <c r="R157" s="67"/>
      <c r="S157" s="67"/>
      <c r="T157" s="67"/>
      <c r="U157" s="67"/>
      <c r="V157" s="67"/>
      <c r="W157" s="67"/>
      <c r="X157" s="67"/>
      <c r="Y157" s="67"/>
      <c r="Z157" s="67"/>
      <c r="AA157" s="67"/>
      <c r="AB157" s="67"/>
      <c r="AC157" s="67"/>
      <c r="AD157" s="67"/>
    </row>
    <row r="158" spans="2:30">
      <c r="B158" s="67"/>
      <c r="C158" s="67"/>
      <c r="D158" s="67"/>
      <c r="E158" s="67"/>
      <c r="F158" s="67"/>
      <c r="G158" s="67"/>
      <c r="H158" s="67"/>
      <c r="I158" s="67"/>
      <c r="J158" s="67"/>
      <c r="K158" s="67"/>
      <c r="L158" s="67"/>
      <c r="M158" s="67"/>
      <c r="N158" s="67"/>
      <c r="O158" s="67"/>
      <c r="P158" s="67"/>
      <c r="Q158" s="67"/>
      <c r="R158" s="67"/>
      <c r="S158" s="67"/>
      <c r="T158" s="67"/>
      <c r="U158" s="67"/>
      <c r="V158" s="67"/>
      <c r="W158" s="67"/>
      <c r="X158" s="67"/>
      <c r="Y158" s="67"/>
      <c r="Z158" s="67"/>
      <c r="AA158" s="67"/>
      <c r="AB158" s="67"/>
      <c r="AC158" s="67"/>
      <c r="AD158" s="67"/>
    </row>
    <row r="159" spans="2:30">
      <c r="B159" s="67"/>
      <c r="C159" s="67"/>
      <c r="D159" s="67"/>
      <c r="E159" s="67"/>
      <c r="F159" s="67"/>
      <c r="G159" s="67"/>
      <c r="H159" s="67"/>
      <c r="I159" s="67"/>
      <c r="J159" s="67"/>
      <c r="K159" s="67"/>
      <c r="L159" s="67"/>
      <c r="M159" s="67"/>
      <c r="N159" s="67"/>
      <c r="O159" s="67"/>
      <c r="P159" s="67"/>
      <c r="Q159" s="67"/>
      <c r="R159" s="67"/>
      <c r="S159" s="67"/>
      <c r="T159" s="67"/>
      <c r="U159" s="67"/>
      <c r="V159" s="67"/>
      <c r="W159" s="67"/>
      <c r="X159" s="67"/>
      <c r="Y159" s="67"/>
      <c r="Z159" s="67"/>
      <c r="AA159" s="67"/>
      <c r="AB159" s="67"/>
      <c r="AC159" s="67"/>
      <c r="AD159" s="67"/>
    </row>
    <row r="160" spans="2:30">
      <c r="B160" s="67"/>
      <c r="C160" s="67"/>
      <c r="D160" s="67"/>
      <c r="E160" s="67"/>
      <c r="F160" s="67"/>
      <c r="G160" s="67"/>
      <c r="H160" s="67"/>
      <c r="I160" s="67"/>
      <c r="J160" s="67"/>
      <c r="K160" s="67"/>
      <c r="L160" s="67"/>
      <c r="M160" s="67"/>
      <c r="N160" s="67"/>
      <c r="O160" s="67"/>
      <c r="P160" s="67"/>
      <c r="Q160" s="67"/>
      <c r="R160" s="67"/>
      <c r="S160" s="67"/>
      <c r="T160" s="67"/>
      <c r="U160" s="67"/>
      <c r="V160" s="67"/>
      <c r="W160" s="67"/>
      <c r="X160" s="67"/>
      <c r="Y160" s="67"/>
      <c r="Z160" s="67"/>
      <c r="AA160" s="67"/>
      <c r="AB160" s="67"/>
      <c r="AC160" s="67"/>
      <c r="AD160" s="67"/>
    </row>
    <row r="161" spans="2:30">
      <c r="B161" s="67"/>
      <c r="C161" s="67"/>
      <c r="D161" s="67"/>
      <c r="E161" s="67"/>
      <c r="F161" s="67"/>
      <c r="G161" s="67"/>
      <c r="H161" s="67"/>
      <c r="I161" s="67"/>
      <c r="J161" s="67"/>
      <c r="K161" s="67"/>
      <c r="L161" s="67"/>
      <c r="M161" s="67"/>
      <c r="N161" s="67"/>
      <c r="O161" s="67"/>
      <c r="P161" s="67"/>
      <c r="Q161" s="67"/>
      <c r="R161" s="67"/>
      <c r="S161" s="67"/>
      <c r="T161" s="67"/>
      <c r="U161" s="67"/>
      <c r="V161" s="67"/>
      <c r="W161" s="67"/>
      <c r="X161" s="67"/>
      <c r="Y161" s="67"/>
      <c r="Z161" s="67"/>
      <c r="AA161" s="67"/>
      <c r="AB161" s="67"/>
      <c r="AC161" s="67"/>
      <c r="AD161" s="67"/>
    </row>
    <row r="162" spans="2:30">
      <c r="B162" s="67"/>
      <c r="C162" s="67"/>
      <c r="D162" s="67"/>
      <c r="E162" s="67"/>
      <c r="F162" s="67"/>
      <c r="G162" s="67"/>
      <c r="H162" s="67"/>
      <c r="I162" s="67"/>
      <c r="J162" s="67"/>
      <c r="K162" s="67"/>
      <c r="L162" s="67"/>
      <c r="M162" s="67"/>
      <c r="N162" s="67"/>
      <c r="O162" s="67"/>
      <c r="P162" s="67"/>
      <c r="Q162" s="67"/>
      <c r="R162" s="67"/>
      <c r="S162" s="67"/>
      <c r="T162" s="67"/>
      <c r="U162" s="67"/>
      <c r="V162" s="67"/>
      <c r="W162" s="67"/>
      <c r="X162" s="67"/>
      <c r="Y162" s="67"/>
      <c r="Z162" s="67"/>
      <c r="AA162" s="67"/>
      <c r="AB162" s="67"/>
      <c r="AC162" s="67"/>
      <c r="AD162" s="67"/>
    </row>
    <row r="163" spans="2:30">
      <c r="B163" s="67"/>
      <c r="C163" s="67"/>
      <c r="D163" s="67"/>
      <c r="E163" s="67"/>
      <c r="F163" s="67"/>
      <c r="G163" s="67"/>
      <c r="H163" s="67"/>
      <c r="I163" s="67"/>
      <c r="J163" s="67"/>
      <c r="K163" s="67"/>
      <c r="L163" s="67"/>
      <c r="M163" s="67"/>
      <c r="N163" s="67"/>
      <c r="O163" s="67"/>
      <c r="P163" s="67"/>
      <c r="Q163" s="67"/>
      <c r="R163" s="67"/>
      <c r="S163" s="67"/>
      <c r="T163" s="67"/>
      <c r="U163" s="67"/>
      <c r="V163" s="67"/>
      <c r="W163" s="67"/>
      <c r="X163" s="67"/>
      <c r="Y163" s="67"/>
      <c r="Z163" s="67"/>
      <c r="AA163" s="67"/>
      <c r="AB163" s="67"/>
      <c r="AC163" s="67"/>
      <c r="AD163" s="67"/>
    </row>
    <row r="164" spans="2:30">
      <c r="B164" s="67"/>
      <c r="C164" s="67"/>
      <c r="D164" s="67"/>
      <c r="E164" s="67"/>
      <c r="F164" s="67"/>
      <c r="G164" s="67"/>
      <c r="H164" s="67"/>
      <c r="I164" s="67"/>
      <c r="J164" s="67"/>
      <c r="K164" s="67"/>
      <c r="L164" s="67"/>
      <c r="M164" s="67"/>
      <c r="N164" s="67"/>
      <c r="O164" s="67"/>
      <c r="P164" s="67"/>
      <c r="Q164" s="67"/>
      <c r="R164" s="67"/>
      <c r="S164" s="67"/>
      <c r="T164" s="67"/>
      <c r="U164" s="67"/>
      <c r="V164" s="67"/>
      <c r="W164" s="67"/>
      <c r="X164" s="67"/>
      <c r="Y164" s="67"/>
      <c r="Z164" s="67"/>
      <c r="AA164" s="67"/>
      <c r="AB164" s="67"/>
      <c r="AC164" s="67"/>
      <c r="AD164" s="67"/>
    </row>
    <row r="165" spans="2:30">
      <c r="B165" s="67"/>
      <c r="C165" s="67"/>
      <c r="D165" s="67"/>
      <c r="E165" s="67"/>
      <c r="F165" s="67"/>
      <c r="G165" s="67"/>
      <c r="H165" s="67"/>
      <c r="I165" s="67"/>
      <c r="J165" s="67"/>
      <c r="K165" s="67"/>
      <c r="L165" s="67"/>
      <c r="M165" s="67"/>
      <c r="N165" s="67"/>
      <c r="O165" s="67"/>
      <c r="P165" s="67"/>
      <c r="Q165" s="67"/>
      <c r="R165" s="67"/>
      <c r="S165" s="67"/>
      <c r="T165" s="67"/>
      <c r="U165" s="67"/>
      <c r="V165" s="67"/>
      <c r="W165" s="67"/>
      <c r="X165" s="67"/>
      <c r="Y165" s="67"/>
      <c r="Z165" s="67"/>
      <c r="AA165" s="67"/>
      <c r="AB165" s="67"/>
      <c r="AC165" s="67"/>
      <c r="AD165" s="67"/>
    </row>
    <row r="166" spans="2:30">
      <c r="B166" s="67"/>
      <c r="C166" s="67"/>
      <c r="D166" s="67"/>
      <c r="E166" s="67"/>
      <c r="F166" s="67"/>
      <c r="G166" s="67"/>
      <c r="H166" s="67"/>
      <c r="I166" s="67"/>
      <c r="J166" s="67"/>
      <c r="K166" s="67"/>
      <c r="L166" s="67"/>
      <c r="M166" s="67"/>
      <c r="N166" s="67"/>
      <c r="O166" s="67"/>
      <c r="P166" s="67"/>
      <c r="Q166" s="67"/>
      <c r="R166" s="67"/>
      <c r="S166" s="67"/>
      <c r="T166" s="67"/>
      <c r="U166" s="67"/>
      <c r="V166" s="67"/>
      <c r="W166" s="67"/>
      <c r="X166" s="67"/>
      <c r="Y166" s="67"/>
      <c r="Z166" s="67"/>
      <c r="AA166" s="67"/>
      <c r="AB166" s="67"/>
      <c r="AC166" s="67"/>
      <c r="AD166" s="67"/>
    </row>
    <row r="167" spans="2:30">
      <c r="B167" s="67"/>
      <c r="C167" s="67"/>
      <c r="D167" s="67"/>
      <c r="E167" s="67"/>
      <c r="F167" s="67"/>
      <c r="G167" s="67"/>
      <c r="H167" s="67"/>
      <c r="I167" s="67"/>
      <c r="J167" s="67"/>
      <c r="K167" s="67"/>
      <c r="L167" s="67"/>
      <c r="M167" s="67"/>
      <c r="N167" s="67"/>
      <c r="O167" s="67"/>
      <c r="P167" s="67"/>
      <c r="Q167" s="67"/>
      <c r="R167" s="67"/>
      <c r="S167" s="67"/>
      <c r="T167" s="67"/>
      <c r="U167" s="67"/>
      <c r="V167" s="67"/>
      <c r="W167" s="67"/>
      <c r="X167" s="67"/>
      <c r="Y167" s="67"/>
      <c r="Z167" s="67"/>
      <c r="AA167" s="67"/>
      <c r="AB167" s="67"/>
      <c r="AC167" s="67"/>
      <c r="AD167" s="67"/>
    </row>
    <row r="168" spans="2:30">
      <c r="B168" s="67"/>
      <c r="C168" s="67"/>
      <c r="D168" s="67"/>
      <c r="E168" s="67"/>
      <c r="F168" s="67"/>
      <c r="G168" s="67"/>
      <c r="H168" s="67"/>
      <c r="I168" s="67"/>
      <c r="J168" s="67"/>
      <c r="K168" s="67"/>
      <c r="L168" s="67"/>
      <c r="M168" s="67"/>
      <c r="N168" s="67"/>
      <c r="O168" s="67"/>
      <c r="P168" s="67"/>
      <c r="Q168" s="67"/>
      <c r="R168" s="67"/>
      <c r="S168" s="67"/>
      <c r="T168" s="67"/>
      <c r="U168" s="67"/>
      <c r="V168" s="67"/>
      <c r="W168" s="67"/>
      <c r="X168" s="67"/>
      <c r="Y168" s="67"/>
      <c r="Z168" s="67"/>
      <c r="AA168" s="67"/>
      <c r="AB168" s="67"/>
      <c r="AC168" s="67"/>
      <c r="AD168" s="67"/>
    </row>
    <row r="169" spans="2:30">
      <c r="B169" s="67"/>
      <c r="C169" s="67"/>
      <c r="D169" s="67"/>
      <c r="E169" s="67"/>
      <c r="F169" s="67"/>
      <c r="G169" s="67"/>
      <c r="H169" s="67"/>
      <c r="I169" s="67"/>
      <c r="J169" s="67"/>
      <c r="K169" s="67"/>
      <c r="L169" s="67"/>
      <c r="M169" s="67"/>
      <c r="N169" s="67"/>
      <c r="O169" s="67"/>
      <c r="P169" s="67"/>
      <c r="Q169" s="67"/>
      <c r="R169" s="67"/>
      <c r="S169" s="67"/>
      <c r="T169" s="67"/>
      <c r="U169" s="67"/>
      <c r="V169" s="67"/>
      <c r="W169" s="67"/>
      <c r="X169" s="67"/>
      <c r="Y169" s="67"/>
      <c r="Z169" s="67"/>
      <c r="AA169" s="67"/>
      <c r="AB169" s="67"/>
      <c r="AC169" s="67"/>
      <c r="AD169" s="67"/>
    </row>
    <row r="170" spans="2:30">
      <c r="B170" s="67"/>
      <c r="C170" s="67"/>
      <c r="D170" s="67"/>
      <c r="E170" s="67"/>
      <c r="F170" s="67"/>
      <c r="G170" s="67"/>
      <c r="H170" s="67"/>
      <c r="I170" s="67"/>
      <c r="J170" s="67"/>
      <c r="K170" s="67"/>
      <c r="L170" s="67"/>
      <c r="M170" s="67"/>
      <c r="N170" s="67"/>
      <c r="O170" s="67"/>
      <c r="P170" s="67"/>
      <c r="Q170" s="67"/>
      <c r="R170" s="67"/>
      <c r="S170" s="67"/>
      <c r="T170" s="67"/>
      <c r="U170" s="67"/>
      <c r="V170" s="67"/>
      <c r="W170" s="67"/>
      <c r="X170" s="67"/>
      <c r="Y170" s="67"/>
      <c r="Z170" s="67"/>
      <c r="AA170" s="67"/>
      <c r="AB170" s="67"/>
      <c r="AC170" s="67"/>
      <c r="AD170" s="67"/>
    </row>
    <row r="171" spans="2:30">
      <c r="B171" s="67"/>
      <c r="C171" s="67"/>
      <c r="D171" s="67"/>
      <c r="E171" s="67"/>
      <c r="F171" s="67"/>
      <c r="G171" s="67"/>
      <c r="H171" s="67"/>
      <c r="I171" s="67"/>
      <c r="J171" s="67"/>
      <c r="K171" s="67"/>
      <c r="L171" s="67"/>
      <c r="M171" s="67"/>
      <c r="N171" s="67"/>
      <c r="O171" s="67"/>
      <c r="P171" s="67"/>
      <c r="Q171" s="67"/>
      <c r="R171" s="67"/>
      <c r="S171" s="67"/>
      <c r="T171" s="67"/>
      <c r="U171" s="67"/>
      <c r="V171" s="67"/>
      <c r="W171" s="67"/>
      <c r="X171" s="67"/>
      <c r="Y171" s="67"/>
      <c r="Z171" s="67"/>
      <c r="AA171" s="67"/>
      <c r="AB171" s="67"/>
      <c r="AC171" s="67"/>
      <c r="AD171" s="67"/>
    </row>
    <row r="172" spans="2:30">
      <c r="B172" s="67"/>
      <c r="C172" s="67"/>
      <c r="D172" s="67"/>
      <c r="E172" s="67"/>
      <c r="F172" s="67"/>
      <c r="G172" s="67"/>
      <c r="H172" s="67"/>
      <c r="I172" s="67"/>
      <c r="J172" s="67"/>
      <c r="K172" s="67"/>
      <c r="L172" s="67"/>
      <c r="M172" s="67"/>
      <c r="N172" s="67"/>
      <c r="O172" s="67"/>
      <c r="P172" s="67"/>
      <c r="Q172" s="67"/>
      <c r="R172" s="67"/>
      <c r="S172" s="67"/>
      <c r="T172" s="67"/>
      <c r="U172" s="67"/>
      <c r="V172" s="67"/>
      <c r="W172" s="67"/>
      <c r="X172" s="67"/>
      <c r="Y172" s="67"/>
      <c r="Z172" s="67"/>
      <c r="AA172" s="67"/>
      <c r="AB172" s="67"/>
      <c r="AC172" s="67"/>
      <c r="AD172" s="67"/>
    </row>
    <row r="173" spans="2:30">
      <c r="B173" s="67"/>
      <c r="C173" s="67"/>
      <c r="D173" s="67"/>
      <c r="E173" s="67"/>
      <c r="F173" s="67"/>
      <c r="G173" s="67"/>
      <c r="H173" s="67"/>
      <c r="I173" s="67"/>
      <c r="J173" s="67"/>
      <c r="K173" s="67"/>
      <c r="L173" s="67"/>
      <c r="M173" s="67"/>
      <c r="N173" s="67"/>
      <c r="O173" s="67"/>
      <c r="P173" s="67"/>
      <c r="Q173" s="67"/>
      <c r="R173" s="67"/>
      <c r="S173" s="67"/>
      <c r="T173" s="67"/>
      <c r="U173" s="67"/>
      <c r="V173" s="67"/>
      <c r="W173" s="67"/>
      <c r="X173" s="67"/>
      <c r="Y173" s="67"/>
      <c r="Z173" s="67"/>
      <c r="AA173" s="67"/>
      <c r="AB173" s="67"/>
      <c r="AC173" s="67"/>
      <c r="AD173" s="67"/>
    </row>
    <row r="174" spans="2:30">
      <c r="B174" s="67"/>
      <c r="C174" s="67"/>
      <c r="D174" s="67"/>
      <c r="E174" s="67"/>
      <c r="F174" s="67"/>
      <c r="G174" s="67"/>
      <c r="H174" s="67"/>
      <c r="I174" s="67"/>
      <c r="J174" s="67"/>
      <c r="K174" s="67"/>
      <c r="L174" s="67"/>
      <c r="M174" s="67"/>
      <c r="N174" s="67"/>
      <c r="O174" s="67"/>
      <c r="P174" s="67"/>
      <c r="Q174" s="67"/>
      <c r="R174" s="67"/>
      <c r="S174" s="67"/>
      <c r="T174" s="67"/>
      <c r="U174" s="67"/>
      <c r="V174" s="67"/>
      <c r="W174" s="67"/>
      <c r="X174" s="67"/>
      <c r="Y174" s="67"/>
      <c r="Z174" s="67"/>
      <c r="AA174" s="67"/>
      <c r="AB174" s="67"/>
      <c r="AC174" s="67"/>
      <c r="AD174" s="67"/>
    </row>
    <row r="175" spans="2:30">
      <c r="B175" s="67"/>
      <c r="C175" s="67"/>
      <c r="D175" s="67"/>
      <c r="E175" s="67"/>
      <c r="F175" s="67"/>
      <c r="G175" s="67"/>
      <c r="H175" s="67"/>
      <c r="I175" s="67"/>
      <c r="J175" s="67"/>
      <c r="K175" s="67"/>
      <c r="L175" s="67"/>
      <c r="M175" s="67"/>
      <c r="N175" s="67"/>
      <c r="O175" s="67"/>
      <c r="P175" s="67"/>
      <c r="Q175" s="67"/>
      <c r="R175" s="67"/>
      <c r="S175" s="67"/>
      <c r="T175" s="67"/>
      <c r="U175" s="67"/>
      <c r="V175" s="67"/>
      <c r="W175" s="67"/>
      <c r="X175" s="67"/>
      <c r="Y175" s="67"/>
      <c r="Z175" s="67"/>
      <c r="AA175" s="67"/>
      <c r="AB175" s="67"/>
      <c r="AC175" s="67"/>
      <c r="AD175" s="67"/>
    </row>
    <row r="176" spans="2:30">
      <c r="B176" s="67"/>
      <c r="C176" s="67"/>
      <c r="D176" s="67"/>
      <c r="E176" s="67"/>
      <c r="F176" s="67"/>
      <c r="G176" s="67"/>
      <c r="H176" s="67"/>
      <c r="I176" s="67"/>
      <c r="J176" s="67"/>
      <c r="K176" s="67"/>
      <c r="L176" s="67"/>
      <c r="M176" s="67"/>
      <c r="N176" s="67"/>
      <c r="O176" s="67"/>
      <c r="P176" s="67"/>
      <c r="Q176" s="67"/>
      <c r="R176" s="67"/>
      <c r="S176" s="67"/>
      <c r="T176" s="67"/>
      <c r="U176" s="67"/>
      <c r="V176" s="67"/>
      <c r="W176" s="67"/>
      <c r="X176" s="67"/>
      <c r="Y176" s="67"/>
      <c r="Z176" s="67"/>
      <c r="AA176" s="67"/>
      <c r="AB176" s="67"/>
      <c r="AC176" s="67"/>
      <c r="AD176" s="67"/>
    </row>
    <row r="177" spans="2:30">
      <c r="B177" s="67"/>
      <c r="C177" s="67"/>
      <c r="D177" s="67"/>
      <c r="E177" s="67"/>
      <c r="F177" s="67"/>
      <c r="G177" s="67"/>
      <c r="H177" s="67"/>
      <c r="I177" s="67"/>
      <c r="J177" s="67"/>
      <c r="K177" s="67"/>
      <c r="L177" s="67"/>
      <c r="M177" s="67"/>
      <c r="N177" s="67"/>
      <c r="O177" s="67"/>
      <c r="P177" s="67"/>
      <c r="Q177" s="67"/>
      <c r="R177" s="67"/>
      <c r="S177" s="67"/>
      <c r="T177" s="67"/>
      <c r="U177" s="67"/>
      <c r="V177" s="67"/>
      <c r="W177" s="67"/>
      <c r="X177" s="67"/>
      <c r="Y177" s="67"/>
      <c r="Z177" s="67"/>
      <c r="AA177" s="67"/>
      <c r="AB177" s="67"/>
      <c r="AC177" s="67"/>
      <c r="AD177" s="67"/>
    </row>
    <row r="178" spans="2:30">
      <c r="B178" s="67"/>
      <c r="C178" s="67"/>
      <c r="D178" s="67"/>
      <c r="E178" s="67"/>
      <c r="F178" s="67"/>
      <c r="G178" s="67"/>
      <c r="H178" s="67"/>
      <c r="I178" s="67"/>
      <c r="J178" s="67"/>
      <c r="K178" s="67"/>
      <c r="L178" s="67"/>
      <c r="M178" s="67"/>
      <c r="N178" s="67"/>
      <c r="O178" s="67"/>
      <c r="P178" s="67"/>
      <c r="Q178" s="67"/>
      <c r="R178" s="67"/>
      <c r="S178" s="67"/>
      <c r="T178" s="67"/>
      <c r="U178" s="67"/>
      <c r="V178" s="67"/>
      <c r="W178" s="67"/>
      <c r="X178" s="67"/>
      <c r="Y178" s="67"/>
      <c r="Z178" s="67"/>
      <c r="AA178" s="67"/>
      <c r="AB178" s="67"/>
      <c r="AC178" s="67"/>
      <c r="AD178" s="67"/>
    </row>
    <row r="179" spans="2:30">
      <c r="B179" s="67"/>
      <c r="C179" s="67"/>
      <c r="D179" s="67"/>
      <c r="E179" s="67"/>
      <c r="F179" s="67"/>
      <c r="G179" s="67"/>
      <c r="H179" s="67"/>
      <c r="I179" s="67"/>
      <c r="J179" s="67"/>
      <c r="K179" s="67"/>
      <c r="L179" s="67"/>
      <c r="M179" s="67"/>
      <c r="N179" s="67"/>
      <c r="O179" s="67"/>
      <c r="P179" s="67"/>
      <c r="Q179" s="67"/>
      <c r="R179" s="67"/>
      <c r="S179" s="67"/>
      <c r="T179" s="67"/>
      <c r="U179" s="67"/>
      <c r="V179" s="67"/>
      <c r="W179" s="67"/>
      <c r="X179" s="67"/>
      <c r="Y179" s="67"/>
      <c r="Z179" s="67"/>
      <c r="AA179" s="67"/>
      <c r="AB179" s="67"/>
      <c r="AC179" s="67"/>
      <c r="AD179" s="67"/>
    </row>
    <row r="180" spans="2:30">
      <c r="B180" s="67"/>
      <c r="C180" s="67"/>
      <c r="D180" s="67"/>
      <c r="E180" s="67"/>
      <c r="F180" s="67"/>
      <c r="G180" s="67"/>
      <c r="H180" s="67"/>
      <c r="I180" s="67"/>
      <c r="J180" s="67"/>
      <c r="K180" s="67"/>
      <c r="L180" s="67"/>
      <c r="M180" s="67"/>
      <c r="N180" s="67"/>
      <c r="O180" s="67"/>
      <c r="P180" s="67"/>
      <c r="Q180" s="67"/>
      <c r="R180" s="67"/>
      <c r="S180" s="67"/>
      <c r="T180" s="67"/>
      <c r="U180" s="67"/>
      <c r="V180" s="67"/>
      <c r="W180" s="67"/>
      <c r="X180" s="67"/>
      <c r="Y180" s="67"/>
      <c r="Z180" s="67"/>
      <c r="AA180" s="67"/>
      <c r="AB180" s="67"/>
      <c r="AC180" s="67"/>
      <c r="AD180" s="67"/>
    </row>
    <row r="181" spans="2:30">
      <c r="B181" s="67"/>
      <c r="C181" s="67"/>
      <c r="D181" s="67"/>
      <c r="E181" s="67"/>
      <c r="F181" s="67"/>
      <c r="G181" s="67"/>
      <c r="H181" s="67"/>
      <c r="I181" s="67"/>
      <c r="J181" s="67"/>
      <c r="K181" s="67"/>
      <c r="L181" s="67"/>
      <c r="M181" s="67"/>
      <c r="N181" s="67"/>
      <c r="O181" s="67"/>
      <c r="P181" s="67"/>
      <c r="Q181" s="67"/>
      <c r="R181" s="67"/>
      <c r="S181" s="67"/>
      <c r="T181" s="67"/>
      <c r="U181" s="67"/>
      <c r="V181" s="67"/>
      <c r="W181" s="67"/>
      <c r="X181" s="67"/>
      <c r="Y181" s="67"/>
      <c r="Z181" s="67"/>
      <c r="AA181" s="67"/>
      <c r="AB181" s="67"/>
      <c r="AC181" s="67"/>
      <c r="AD181" s="67"/>
    </row>
    <row r="182" spans="2:30">
      <c r="B182" s="67"/>
      <c r="C182" s="67"/>
      <c r="D182" s="67"/>
      <c r="E182" s="67"/>
      <c r="F182" s="67"/>
      <c r="G182" s="67"/>
      <c r="H182" s="67"/>
      <c r="I182" s="67"/>
      <c r="J182" s="67"/>
      <c r="K182" s="67"/>
      <c r="L182" s="67"/>
      <c r="M182" s="67"/>
      <c r="N182" s="67"/>
      <c r="O182" s="67"/>
      <c r="P182" s="67"/>
      <c r="Q182" s="67"/>
      <c r="R182" s="67"/>
      <c r="S182" s="67"/>
      <c r="T182" s="67"/>
      <c r="U182" s="67"/>
      <c r="V182" s="67"/>
      <c r="W182" s="67"/>
      <c r="X182" s="67"/>
      <c r="Y182" s="67"/>
      <c r="Z182" s="67"/>
      <c r="AA182" s="67"/>
      <c r="AB182" s="67"/>
      <c r="AC182" s="67"/>
      <c r="AD182" s="67"/>
    </row>
    <row r="183" spans="2:30">
      <c r="B183" s="67"/>
      <c r="C183" s="67"/>
      <c r="D183" s="67"/>
      <c r="E183" s="67"/>
      <c r="F183" s="67"/>
      <c r="G183" s="67"/>
      <c r="H183" s="67"/>
      <c r="I183" s="67"/>
      <c r="J183" s="67"/>
      <c r="K183" s="67"/>
      <c r="L183" s="67"/>
      <c r="M183" s="67"/>
      <c r="N183" s="67"/>
      <c r="O183" s="67"/>
      <c r="P183" s="67"/>
      <c r="Q183" s="67"/>
      <c r="R183" s="67"/>
      <c r="S183" s="67"/>
      <c r="T183" s="67"/>
      <c r="U183" s="67"/>
      <c r="V183" s="67"/>
      <c r="W183" s="67"/>
      <c r="X183" s="67"/>
      <c r="Y183" s="67"/>
      <c r="Z183" s="67"/>
      <c r="AA183" s="67"/>
      <c r="AB183" s="67"/>
      <c r="AC183" s="67"/>
      <c r="AD183" s="67"/>
    </row>
    <row r="184" spans="2:30">
      <c r="B184" s="67"/>
      <c r="C184" s="67"/>
      <c r="D184" s="67"/>
      <c r="E184" s="67"/>
      <c r="F184" s="67"/>
      <c r="G184" s="67"/>
      <c r="H184" s="67"/>
      <c r="I184" s="67"/>
      <c r="J184" s="67"/>
      <c r="K184" s="67"/>
      <c r="L184" s="67"/>
      <c r="M184" s="67"/>
      <c r="N184" s="67"/>
      <c r="O184" s="67"/>
      <c r="P184" s="67"/>
      <c r="Q184" s="67"/>
      <c r="R184" s="67"/>
      <c r="S184" s="67"/>
      <c r="T184" s="67"/>
      <c r="U184" s="67"/>
      <c r="V184" s="67"/>
      <c r="W184" s="67"/>
      <c r="X184" s="67"/>
      <c r="Y184" s="67"/>
      <c r="Z184" s="67"/>
      <c r="AA184" s="67"/>
      <c r="AB184" s="67"/>
      <c r="AC184" s="67"/>
      <c r="AD184" s="67"/>
    </row>
    <row r="185" spans="2:30">
      <c r="B185" s="67"/>
      <c r="C185" s="67"/>
      <c r="D185" s="67"/>
      <c r="E185" s="67"/>
      <c r="F185" s="67"/>
      <c r="G185" s="67"/>
      <c r="H185" s="67"/>
      <c r="I185" s="67"/>
      <c r="J185" s="67"/>
      <c r="K185" s="67"/>
      <c r="L185" s="67"/>
      <c r="M185" s="67"/>
      <c r="N185" s="67"/>
      <c r="O185" s="67"/>
      <c r="P185" s="67"/>
      <c r="Q185" s="67"/>
      <c r="R185" s="67"/>
      <c r="S185" s="67"/>
      <c r="T185" s="67"/>
      <c r="U185" s="67"/>
      <c r="V185" s="67"/>
      <c r="W185" s="67"/>
      <c r="X185" s="67"/>
      <c r="Y185" s="67"/>
      <c r="Z185" s="67"/>
      <c r="AA185" s="67"/>
      <c r="AB185" s="67"/>
      <c r="AC185" s="67"/>
      <c r="AD185" s="67"/>
    </row>
    <row r="186" spans="2:30">
      <c r="B186" s="67"/>
      <c r="C186" s="67"/>
      <c r="D186" s="67"/>
      <c r="E186" s="67"/>
      <c r="F186" s="67"/>
      <c r="G186" s="67"/>
      <c r="H186" s="67"/>
      <c r="I186" s="67"/>
      <c r="J186" s="67"/>
      <c r="K186" s="67"/>
      <c r="L186" s="67"/>
      <c r="M186" s="67"/>
      <c r="N186" s="67"/>
      <c r="O186" s="67"/>
      <c r="P186" s="67"/>
      <c r="Q186" s="67"/>
      <c r="R186" s="67"/>
      <c r="S186" s="67"/>
      <c r="T186" s="67"/>
      <c r="U186" s="67"/>
      <c r="V186" s="67"/>
      <c r="W186" s="67"/>
      <c r="X186" s="67"/>
      <c r="Y186" s="67"/>
      <c r="Z186" s="67"/>
      <c r="AA186" s="67"/>
      <c r="AB186" s="67"/>
      <c r="AC186" s="67"/>
      <c r="AD186" s="67"/>
    </row>
    <row r="187" spans="2:30">
      <c r="B187" s="67"/>
      <c r="C187" s="67"/>
      <c r="D187" s="67"/>
      <c r="E187" s="67"/>
      <c r="F187" s="67"/>
      <c r="G187" s="67"/>
      <c r="H187" s="67"/>
      <c r="I187" s="67"/>
      <c r="J187" s="67"/>
      <c r="K187" s="67"/>
      <c r="L187" s="67"/>
      <c r="M187" s="67"/>
      <c r="N187" s="67"/>
      <c r="O187" s="67"/>
      <c r="P187" s="67"/>
      <c r="Q187" s="67"/>
      <c r="R187" s="67"/>
      <c r="S187" s="67"/>
      <c r="T187" s="67"/>
      <c r="U187" s="67"/>
      <c r="V187" s="67"/>
      <c r="W187" s="67"/>
      <c r="X187" s="67"/>
      <c r="Y187" s="67"/>
      <c r="Z187" s="67"/>
      <c r="AA187" s="67"/>
      <c r="AB187" s="67"/>
      <c r="AC187" s="67"/>
      <c r="AD187" s="67"/>
    </row>
    <row r="188" spans="2:30">
      <c r="B188" s="67"/>
      <c r="C188" s="67"/>
      <c r="D188" s="67"/>
      <c r="E188" s="67"/>
      <c r="F188" s="67"/>
      <c r="G188" s="67"/>
      <c r="H188" s="67"/>
      <c r="I188" s="67"/>
      <c r="J188" s="67"/>
      <c r="K188" s="67"/>
      <c r="L188" s="67"/>
      <c r="M188" s="67"/>
      <c r="N188" s="67"/>
      <c r="O188" s="67"/>
      <c r="P188" s="67"/>
      <c r="Q188" s="67"/>
      <c r="R188" s="67"/>
      <c r="S188" s="67"/>
      <c r="T188" s="67"/>
      <c r="U188" s="67"/>
      <c r="V188" s="67"/>
      <c r="W188" s="67"/>
      <c r="X188" s="67"/>
      <c r="Y188" s="67"/>
      <c r="Z188" s="67"/>
      <c r="AA188" s="67"/>
      <c r="AB188" s="67"/>
      <c r="AC188" s="67"/>
      <c r="AD188" s="67"/>
    </row>
    <row r="189" spans="2:30">
      <c r="B189" s="67"/>
      <c r="C189" s="67"/>
      <c r="D189" s="67"/>
      <c r="E189" s="67"/>
      <c r="F189" s="67"/>
      <c r="G189" s="67"/>
      <c r="H189" s="67"/>
      <c r="I189" s="67"/>
      <c r="J189" s="67"/>
      <c r="K189" s="67"/>
      <c r="L189" s="67"/>
      <c r="M189" s="67"/>
      <c r="N189" s="67"/>
      <c r="O189" s="67"/>
      <c r="P189" s="67"/>
      <c r="Q189" s="67"/>
      <c r="R189" s="67"/>
      <c r="S189" s="67"/>
      <c r="T189" s="67"/>
      <c r="U189" s="67"/>
      <c r="V189" s="67"/>
      <c r="W189" s="67"/>
      <c r="X189" s="67"/>
      <c r="Y189" s="67"/>
      <c r="Z189" s="67"/>
      <c r="AA189" s="67"/>
      <c r="AB189" s="67"/>
      <c r="AC189" s="67"/>
      <c r="AD189" s="67"/>
    </row>
    <row r="190" spans="2:30">
      <c r="B190" s="67"/>
      <c r="C190" s="67"/>
      <c r="D190" s="67"/>
      <c r="E190" s="67"/>
      <c r="F190" s="67"/>
      <c r="G190" s="67"/>
      <c r="H190" s="67"/>
      <c r="I190" s="67"/>
      <c r="J190" s="67"/>
      <c r="K190" s="67"/>
      <c r="L190" s="67"/>
      <c r="M190" s="67"/>
      <c r="N190" s="67"/>
      <c r="O190" s="67"/>
      <c r="P190" s="67"/>
      <c r="Q190" s="67"/>
      <c r="R190" s="67"/>
      <c r="S190" s="67"/>
      <c r="T190" s="67"/>
      <c r="U190" s="67"/>
      <c r="V190" s="67"/>
      <c r="W190" s="67"/>
      <c r="X190" s="67"/>
      <c r="Y190" s="67"/>
      <c r="Z190" s="67"/>
      <c r="AA190" s="67"/>
      <c r="AB190" s="67"/>
      <c r="AC190" s="67"/>
      <c r="AD190" s="67"/>
    </row>
    <row r="191" spans="2:30">
      <c r="B191" s="67"/>
      <c r="C191" s="67"/>
      <c r="D191" s="67"/>
      <c r="E191" s="67"/>
      <c r="F191" s="67"/>
      <c r="G191" s="67"/>
      <c r="H191" s="67"/>
      <c r="I191" s="67"/>
      <c r="J191" s="67"/>
      <c r="K191" s="67"/>
      <c r="L191" s="67"/>
      <c r="M191" s="67"/>
      <c r="N191" s="67"/>
      <c r="O191" s="67"/>
      <c r="P191" s="67"/>
      <c r="Q191" s="67"/>
      <c r="R191" s="67"/>
      <c r="S191" s="67"/>
      <c r="T191" s="67"/>
      <c r="U191" s="67"/>
      <c r="V191" s="67"/>
      <c r="W191" s="67"/>
      <c r="X191" s="67"/>
      <c r="Y191" s="67"/>
      <c r="Z191" s="67"/>
      <c r="AA191" s="67"/>
      <c r="AB191" s="67"/>
      <c r="AC191" s="67"/>
      <c r="AD191" s="67"/>
    </row>
    <row r="192" spans="2:30">
      <c r="B192" s="67"/>
      <c r="C192" s="67"/>
      <c r="D192" s="67"/>
      <c r="E192" s="67"/>
      <c r="F192" s="67"/>
      <c r="G192" s="67"/>
      <c r="H192" s="67"/>
      <c r="I192" s="67"/>
      <c r="J192" s="67"/>
      <c r="K192" s="67"/>
      <c r="L192" s="67"/>
      <c r="M192" s="67"/>
      <c r="N192" s="67"/>
      <c r="O192" s="67"/>
      <c r="P192" s="67"/>
      <c r="Q192" s="67"/>
      <c r="R192" s="67"/>
      <c r="S192" s="67"/>
      <c r="T192" s="67"/>
      <c r="U192" s="67"/>
      <c r="V192" s="67"/>
      <c r="W192" s="67"/>
      <c r="X192" s="67"/>
      <c r="Y192" s="67"/>
      <c r="Z192" s="67"/>
      <c r="AA192" s="67"/>
      <c r="AB192" s="67"/>
      <c r="AC192" s="67"/>
      <c r="AD192" s="67"/>
    </row>
    <row r="193" spans="2:30">
      <c r="B193" s="67"/>
      <c r="C193" s="67"/>
      <c r="D193" s="67"/>
      <c r="E193" s="67"/>
      <c r="F193" s="67"/>
      <c r="G193" s="67"/>
      <c r="H193" s="67"/>
      <c r="I193" s="67"/>
      <c r="J193" s="67"/>
      <c r="K193" s="67"/>
      <c r="L193" s="67"/>
      <c r="M193" s="67"/>
      <c r="N193" s="67"/>
      <c r="O193" s="67"/>
      <c r="P193" s="67"/>
      <c r="Q193" s="67"/>
      <c r="R193" s="67"/>
      <c r="S193" s="67"/>
      <c r="T193" s="67"/>
      <c r="U193" s="67"/>
      <c r="V193" s="67"/>
      <c r="W193" s="67"/>
      <c r="X193" s="67"/>
      <c r="Y193" s="67"/>
      <c r="Z193" s="67"/>
      <c r="AA193" s="67"/>
      <c r="AB193" s="67"/>
      <c r="AC193" s="67"/>
      <c r="AD193" s="67"/>
    </row>
    <row r="194" spans="2:30">
      <c r="B194" s="67"/>
      <c r="C194" s="67"/>
      <c r="D194" s="67"/>
      <c r="E194" s="67"/>
      <c r="F194" s="67"/>
      <c r="G194" s="67"/>
      <c r="H194" s="67"/>
      <c r="I194" s="67"/>
      <c r="J194" s="67"/>
      <c r="K194" s="67"/>
      <c r="L194" s="67"/>
      <c r="M194" s="67"/>
      <c r="N194" s="67"/>
      <c r="O194" s="67"/>
      <c r="P194" s="67"/>
      <c r="Q194" s="67"/>
      <c r="R194" s="67"/>
      <c r="S194" s="67"/>
      <c r="T194" s="67"/>
      <c r="U194" s="67"/>
      <c r="V194" s="67"/>
      <c r="W194" s="67"/>
      <c r="X194" s="67"/>
      <c r="Y194" s="67"/>
      <c r="Z194" s="67"/>
      <c r="AA194" s="67"/>
      <c r="AB194" s="67"/>
      <c r="AC194" s="67"/>
      <c r="AD194" s="67"/>
    </row>
    <row r="195" spans="2:30">
      <c r="B195" s="67"/>
      <c r="C195" s="67"/>
      <c r="D195" s="67"/>
      <c r="E195" s="67"/>
      <c r="F195" s="67"/>
      <c r="G195" s="67"/>
      <c r="H195" s="67"/>
      <c r="I195" s="67"/>
      <c r="J195" s="67"/>
      <c r="K195" s="67"/>
      <c r="L195" s="67"/>
      <c r="M195" s="67"/>
      <c r="N195" s="67"/>
      <c r="O195" s="67"/>
      <c r="P195" s="67"/>
      <c r="Q195" s="67"/>
      <c r="R195" s="67"/>
      <c r="S195" s="67"/>
      <c r="T195" s="67"/>
      <c r="U195" s="67"/>
      <c r="V195" s="67"/>
      <c r="W195" s="67"/>
      <c r="X195" s="67"/>
      <c r="Y195" s="67"/>
      <c r="Z195" s="67"/>
      <c r="AA195" s="67"/>
      <c r="AB195" s="67"/>
      <c r="AC195" s="67"/>
      <c r="AD195" s="67"/>
    </row>
    <row r="196" spans="2:30">
      <c r="B196" s="67"/>
      <c r="C196" s="67"/>
      <c r="D196" s="67"/>
      <c r="E196" s="67"/>
      <c r="F196" s="67"/>
      <c r="G196" s="67"/>
      <c r="H196" s="67"/>
      <c r="I196" s="67"/>
      <c r="J196" s="67"/>
      <c r="K196" s="67"/>
      <c r="L196" s="67"/>
      <c r="M196" s="67"/>
      <c r="N196" s="67"/>
      <c r="O196" s="67"/>
      <c r="P196" s="67"/>
      <c r="Q196" s="67"/>
      <c r="R196" s="67"/>
      <c r="S196" s="67"/>
      <c r="T196" s="67"/>
      <c r="U196" s="67"/>
      <c r="V196" s="67"/>
      <c r="W196" s="67"/>
      <c r="X196" s="67"/>
      <c r="Y196" s="67"/>
      <c r="Z196" s="67"/>
      <c r="AA196" s="67"/>
      <c r="AB196" s="67"/>
      <c r="AC196" s="67"/>
      <c r="AD196" s="67"/>
    </row>
    <row r="197" spans="2:30">
      <c r="B197" s="67"/>
      <c r="C197" s="67"/>
      <c r="D197" s="67"/>
      <c r="E197" s="67"/>
      <c r="F197" s="67"/>
      <c r="G197" s="67"/>
      <c r="H197" s="67"/>
      <c r="I197" s="67"/>
      <c r="J197" s="67"/>
      <c r="K197" s="67"/>
      <c r="L197" s="67"/>
      <c r="M197" s="67"/>
      <c r="N197" s="67"/>
      <c r="O197" s="67"/>
      <c r="P197" s="67"/>
      <c r="Q197" s="67"/>
      <c r="R197" s="67"/>
      <c r="S197" s="67"/>
      <c r="T197" s="67"/>
      <c r="U197" s="67"/>
      <c r="V197" s="67"/>
      <c r="W197" s="67"/>
      <c r="X197" s="67"/>
      <c r="Y197" s="67"/>
      <c r="Z197" s="67"/>
      <c r="AA197" s="67"/>
      <c r="AB197" s="67"/>
      <c r="AC197" s="67"/>
      <c r="AD197" s="67"/>
    </row>
    <row r="198" spans="2:30">
      <c r="B198" s="67"/>
      <c r="C198" s="67"/>
      <c r="D198" s="67"/>
      <c r="E198" s="67"/>
      <c r="F198" s="67"/>
      <c r="G198" s="67"/>
      <c r="H198" s="67"/>
      <c r="I198" s="67"/>
      <c r="J198" s="67"/>
      <c r="K198" s="67"/>
      <c r="L198" s="67"/>
      <c r="M198" s="67"/>
      <c r="N198" s="67"/>
      <c r="O198" s="67"/>
      <c r="P198" s="67"/>
      <c r="Q198" s="67"/>
      <c r="R198" s="67"/>
      <c r="S198" s="67"/>
      <c r="T198" s="67"/>
      <c r="U198" s="67"/>
      <c r="V198" s="67"/>
      <c r="W198" s="67"/>
      <c r="X198" s="67"/>
      <c r="Y198" s="67"/>
      <c r="Z198" s="67"/>
      <c r="AA198" s="67"/>
      <c r="AB198" s="67"/>
      <c r="AC198" s="67"/>
      <c r="AD198" s="67"/>
    </row>
    <row r="199" spans="2:30">
      <c r="B199" s="67"/>
      <c r="C199" s="67"/>
      <c r="D199" s="67"/>
      <c r="E199" s="67"/>
      <c r="F199" s="67"/>
      <c r="G199" s="67"/>
      <c r="H199" s="67"/>
      <c r="I199" s="67"/>
      <c r="J199" s="67"/>
      <c r="K199" s="67"/>
      <c r="L199" s="67"/>
      <c r="M199" s="67"/>
      <c r="N199" s="67"/>
      <c r="O199" s="67"/>
      <c r="P199" s="67"/>
      <c r="Q199" s="67"/>
      <c r="R199" s="67"/>
      <c r="S199" s="67"/>
      <c r="T199" s="67"/>
      <c r="U199" s="67"/>
      <c r="V199" s="67"/>
      <c r="W199" s="67"/>
      <c r="X199" s="67"/>
      <c r="Y199" s="67"/>
      <c r="Z199" s="67"/>
      <c r="AA199" s="67"/>
      <c r="AB199" s="67"/>
      <c r="AC199" s="67"/>
      <c r="AD199" s="67"/>
    </row>
    <row r="200" spans="2:30">
      <c r="B200" s="67"/>
      <c r="C200" s="67"/>
      <c r="D200" s="67"/>
      <c r="E200" s="67"/>
      <c r="F200" s="67"/>
      <c r="G200" s="67"/>
      <c r="H200" s="67"/>
      <c r="I200" s="67"/>
      <c r="J200" s="67"/>
      <c r="K200" s="67"/>
      <c r="L200" s="67"/>
      <c r="M200" s="67"/>
      <c r="N200" s="67"/>
      <c r="O200" s="67"/>
      <c r="P200" s="67"/>
      <c r="Q200" s="67"/>
      <c r="R200" s="67"/>
      <c r="S200" s="67"/>
      <c r="T200" s="67"/>
      <c r="U200" s="67"/>
      <c r="V200" s="67"/>
      <c r="W200" s="67"/>
      <c r="X200" s="67"/>
      <c r="Y200" s="67"/>
      <c r="Z200" s="67"/>
      <c r="AA200" s="67"/>
      <c r="AB200" s="67"/>
      <c r="AC200" s="67"/>
      <c r="AD200" s="67"/>
    </row>
    <row r="201" spans="2:30">
      <c r="B201" s="67"/>
      <c r="C201" s="67"/>
      <c r="D201" s="67"/>
      <c r="E201" s="67"/>
      <c r="F201" s="67"/>
      <c r="G201" s="67"/>
      <c r="H201" s="67"/>
      <c r="I201" s="67"/>
      <c r="J201" s="67"/>
      <c r="K201" s="67"/>
      <c r="L201" s="67"/>
      <c r="M201" s="67"/>
      <c r="N201" s="67"/>
      <c r="O201" s="67"/>
      <c r="P201" s="67"/>
      <c r="Q201" s="67"/>
      <c r="R201" s="67"/>
      <c r="S201" s="67"/>
      <c r="T201" s="67"/>
      <c r="U201" s="67"/>
      <c r="V201" s="67"/>
      <c r="W201" s="67"/>
      <c r="X201" s="67"/>
      <c r="Y201" s="67"/>
      <c r="Z201" s="67"/>
      <c r="AA201" s="67"/>
      <c r="AB201" s="67"/>
      <c r="AC201" s="67"/>
      <c r="AD201" s="67"/>
    </row>
    <row r="202" spans="2:30">
      <c r="B202" s="67"/>
      <c r="C202" s="67"/>
      <c r="D202" s="67"/>
      <c r="E202" s="67"/>
      <c r="F202" s="67"/>
      <c r="G202" s="67"/>
      <c r="H202" s="67"/>
      <c r="I202" s="67"/>
      <c r="J202" s="67"/>
      <c r="K202" s="67"/>
      <c r="L202" s="67"/>
      <c r="M202" s="67"/>
      <c r="N202" s="67"/>
      <c r="O202" s="67"/>
      <c r="P202" s="67"/>
      <c r="Q202" s="67"/>
      <c r="R202" s="67"/>
      <c r="S202" s="67"/>
      <c r="T202" s="67"/>
      <c r="U202" s="67"/>
      <c r="V202" s="67"/>
      <c r="W202" s="67"/>
      <c r="X202" s="67"/>
      <c r="Y202" s="67"/>
      <c r="Z202" s="67"/>
      <c r="AA202" s="67"/>
      <c r="AB202" s="67"/>
      <c r="AC202" s="67"/>
      <c r="AD202" s="67"/>
    </row>
    <row r="203" spans="2:30">
      <c r="B203" s="67"/>
      <c r="C203" s="67"/>
      <c r="D203" s="67"/>
      <c r="E203" s="67"/>
      <c r="F203" s="67"/>
      <c r="G203" s="67"/>
      <c r="H203" s="67"/>
      <c r="I203" s="67"/>
      <c r="J203" s="67"/>
      <c r="K203" s="67"/>
      <c r="L203" s="67"/>
      <c r="M203" s="67"/>
      <c r="N203" s="67"/>
      <c r="O203" s="67"/>
      <c r="P203" s="67"/>
      <c r="Q203" s="67"/>
      <c r="R203" s="67"/>
      <c r="S203" s="67"/>
      <c r="T203" s="67"/>
      <c r="U203" s="67"/>
      <c r="V203" s="67"/>
      <c r="W203" s="67"/>
      <c r="X203" s="67"/>
      <c r="Y203" s="67"/>
      <c r="Z203" s="67"/>
      <c r="AA203" s="67"/>
      <c r="AB203" s="67"/>
      <c r="AC203" s="67"/>
      <c r="AD203" s="67"/>
    </row>
    <row r="204" spans="2:30">
      <c r="B204" s="67"/>
      <c r="C204" s="67"/>
      <c r="D204" s="67"/>
      <c r="E204" s="67"/>
      <c r="F204" s="67"/>
      <c r="G204" s="67"/>
      <c r="H204" s="67"/>
      <c r="I204" s="67"/>
      <c r="J204" s="67"/>
      <c r="K204" s="67"/>
      <c r="L204" s="67"/>
      <c r="M204" s="67"/>
      <c r="N204" s="67"/>
      <c r="O204" s="67"/>
      <c r="P204" s="67"/>
      <c r="Q204" s="67"/>
      <c r="R204" s="67"/>
      <c r="S204" s="67"/>
      <c r="T204" s="67"/>
      <c r="U204" s="67"/>
      <c r="V204" s="67"/>
      <c r="W204" s="67"/>
      <c r="X204" s="67"/>
      <c r="Y204" s="67"/>
      <c r="Z204" s="67"/>
      <c r="AA204" s="67"/>
      <c r="AB204" s="67"/>
      <c r="AC204" s="67"/>
      <c r="AD204" s="67"/>
    </row>
    <row r="205" spans="2:30">
      <c r="B205" s="67"/>
      <c r="C205" s="67"/>
      <c r="D205" s="67"/>
      <c r="E205" s="67"/>
      <c r="F205" s="67"/>
      <c r="G205" s="67"/>
      <c r="H205" s="67"/>
      <c r="I205" s="67"/>
      <c r="J205" s="67"/>
      <c r="K205" s="67"/>
      <c r="L205" s="67"/>
      <c r="M205" s="67"/>
      <c r="N205" s="67"/>
      <c r="O205" s="67"/>
      <c r="P205" s="67"/>
      <c r="Q205" s="67"/>
      <c r="R205" s="67"/>
      <c r="S205" s="67"/>
      <c r="T205" s="67"/>
      <c r="U205" s="67"/>
      <c r="V205" s="67"/>
      <c r="W205" s="67"/>
      <c r="X205" s="67"/>
      <c r="Y205" s="67"/>
      <c r="Z205" s="67"/>
      <c r="AA205" s="67"/>
      <c r="AB205" s="67"/>
      <c r="AC205" s="67"/>
      <c r="AD205" s="67"/>
    </row>
    <row r="206" spans="2:30">
      <c r="B206" s="67"/>
      <c r="C206" s="67"/>
      <c r="D206" s="67"/>
      <c r="E206" s="67"/>
      <c r="F206" s="67"/>
      <c r="G206" s="67"/>
      <c r="H206" s="67"/>
      <c r="I206" s="67"/>
      <c r="J206" s="67"/>
      <c r="K206" s="67"/>
      <c r="L206" s="67"/>
      <c r="M206" s="67"/>
      <c r="N206" s="67"/>
      <c r="O206" s="67"/>
      <c r="P206" s="67"/>
      <c r="Q206" s="67"/>
      <c r="R206" s="67"/>
      <c r="S206" s="67"/>
      <c r="T206" s="67"/>
      <c r="U206" s="67"/>
      <c r="V206" s="67"/>
      <c r="W206" s="67"/>
      <c r="X206" s="67"/>
      <c r="Y206" s="67"/>
      <c r="Z206" s="67"/>
      <c r="AA206" s="67"/>
      <c r="AB206" s="67"/>
      <c r="AC206" s="67"/>
      <c r="AD206" s="67"/>
    </row>
    <row r="207" spans="2:30">
      <c r="B207" s="67"/>
      <c r="C207" s="67"/>
      <c r="D207" s="67"/>
      <c r="E207" s="67"/>
      <c r="F207" s="67"/>
      <c r="G207" s="67"/>
      <c r="H207" s="67"/>
      <c r="I207" s="67"/>
      <c r="J207" s="67"/>
      <c r="K207" s="67"/>
      <c r="L207" s="67"/>
      <c r="M207" s="67"/>
      <c r="N207" s="67"/>
      <c r="O207" s="67"/>
      <c r="P207" s="67"/>
      <c r="Q207" s="67"/>
      <c r="R207" s="67"/>
      <c r="S207" s="67"/>
      <c r="T207" s="67"/>
      <c r="U207" s="67"/>
      <c r="V207" s="67"/>
      <c r="W207" s="67"/>
      <c r="X207" s="67"/>
      <c r="Y207" s="67"/>
      <c r="Z207" s="67"/>
      <c r="AA207" s="67"/>
      <c r="AB207" s="67"/>
      <c r="AC207" s="67"/>
      <c r="AD207" s="67"/>
    </row>
    <row r="208" spans="2:30">
      <c r="B208" s="67"/>
      <c r="C208" s="67"/>
      <c r="D208" s="67"/>
      <c r="E208" s="67"/>
      <c r="F208" s="67"/>
      <c r="G208" s="67"/>
      <c r="H208" s="67"/>
      <c r="I208" s="67"/>
      <c r="J208" s="67"/>
      <c r="K208" s="67"/>
      <c r="L208" s="67"/>
      <c r="M208" s="67"/>
      <c r="N208" s="67"/>
      <c r="O208" s="67"/>
      <c r="P208" s="67"/>
      <c r="Q208" s="67"/>
      <c r="R208" s="67"/>
      <c r="S208" s="67"/>
      <c r="T208" s="67"/>
      <c r="U208" s="67"/>
      <c r="V208" s="67"/>
      <c r="W208" s="67"/>
      <c r="X208" s="67"/>
      <c r="Y208" s="67"/>
      <c r="Z208" s="67"/>
      <c r="AA208" s="67"/>
      <c r="AB208" s="67"/>
      <c r="AC208" s="67"/>
      <c r="AD208" s="67"/>
    </row>
    <row r="209" spans="2:30">
      <c r="B209" s="67"/>
      <c r="C209" s="67"/>
      <c r="D209" s="67"/>
      <c r="E209" s="67"/>
      <c r="F209" s="67"/>
      <c r="G209" s="67"/>
      <c r="H209" s="67"/>
      <c r="I209" s="67"/>
      <c r="J209" s="67"/>
      <c r="K209" s="67"/>
      <c r="L209" s="67"/>
      <c r="M209" s="67"/>
      <c r="N209" s="67"/>
      <c r="O209" s="67"/>
      <c r="P209" s="67"/>
      <c r="Q209" s="67"/>
      <c r="R209" s="67"/>
      <c r="S209" s="67"/>
      <c r="T209" s="67"/>
      <c r="U209" s="67"/>
      <c r="V209" s="67"/>
      <c r="W209" s="67"/>
      <c r="X209" s="67"/>
      <c r="Y209" s="67"/>
      <c r="Z209" s="67"/>
      <c r="AA209" s="67"/>
      <c r="AB209" s="67"/>
      <c r="AC209" s="67"/>
      <c r="AD209" s="67"/>
    </row>
    <row r="210" spans="2:30">
      <c r="B210" s="67"/>
      <c r="C210" s="67"/>
      <c r="D210" s="67"/>
      <c r="E210" s="67"/>
      <c r="F210" s="67"/>
      <c r="G210" s="67"/>
      <c r="H210" s="67"/>
      <c r="I210" s="67"/>
      <c r="J210" s="67"/>
      <c r="K210" s="67"/>
      <c r="L210" s="67"/>
      <c r="M210" s="67"/>
      <c r="N210" s="67"/>
      <c r="O210" s="67"/>
      <c r="P210" s="67"/>
      <c r="Q210" s="67"/>
      <c r="R210" s="67"/>
      <c r="S210" s="67"/>
      <c r="T210" s="67"/>
      <c r="U210" s="67"/>
      <c r="V210" s="67"/>
      <c r="W210" s="67"/>
      <c r="X210" s="67"/>
      <c r="Y210" s="67"/>
      <c r="Z210" s="67"/>
      <c r="AA210" s="67"/>
      <c r="AB210" s="67"/>
      <c r="AC210" s="67"/>
      <c r="AD210" s="67"/>
    </row>
    <row r="211" spans="2:30">
      <c r="B211" s="67"/>
      <c r="C211" s="67"/>
      <c r="D211" s="67"/>
      <c r="E211" s="67"/>
      <c r="F211" s="67"/>
      <c r="G211" s="67"/>
      <c r="H211" s="67"/>
      <c r="I211" s="67"/>
      <c r="J211" s="67"/>
      <c r="K211" s="67"/>
      <c r="L211" s="67"/>
      <c r="M211" s="67"/>
      <c r="N211" s="67"/>
      <c r="O211" s="67"/>
      <c r="P211" s="67"/>
      <c r="Q211" s="67"/>
      <c r="R211" s="67"/>
      <c r="S211" s="67"/>
      <c r="T211" s="67"/>
      <c r="U211" s="67"/>
      <c r="V211" s="67"/>
      <c r="W211" s="67"/>
      <c r="X211" s="67"/>
      <c r="Y211" s="67"/>
      <c r="Z211" s="67"/>
      <c r="AA211" s="67"/>
      <c r="AB211" s="67"/>
      <c r="AC211" s="67"/>
      <c r="AD211" s="67"/>
    </row>
    <row r="212" spans="2:30">
      <c r="B212" s="67"/>
      <c r="C212" s="67"/>
      <c r="D212" s="67"/>
      <c r="E212" s="67"/>
      <c r="F212" s="67"/>
      <c r="G212" s="67"/>
      <c r="H212" s="67"/>
      <c r="I212" s="67"/>
      <c r="J212" s="67"/>
      <c r="K212" s="67"/>
      <c r="L212" s="67"/>
      <c r="M212" s="67"/>
      <c r="N212" s="67"/>
      <c r="O212" s="67"/>
      <c r="P212" s="67"/>
      <c r="Q212" s="67"/>
      <c r="R212" s="67"/>
      <c r="S212" s="67"/>
      <c r="T212" s="67"/>
      <c r="U212" s="67"/>
      <c r="V212" s="67"/>
      <c r="W212" s="67"/>
      <c r="X212" s="67"/>
      <c r="Y212" s="67"/>
      <c r="Z212" s="67"/>
      <c r="AA212" s="67"/>
      <c r="AB212" s="67"/>
      <c r="AC212" s="67"/>
      <c r="AD212" s="67"/>
    </row>
    <row r="213" spans="2:30">
      <c r="B213" s="67"/>
      <c r="C213" s="67"/>
      <c r="D213" s="67"/>
      <c r="E213" s="67"/>
      <c r="F213" s="67"/>
      <c r="G213" s="67"/>
      <c r="H213" s="67"/>
      <c r="I213" s="67"/>
      <c r="J213" s="67"/>
      <c r="K213" s="67"/>
      <c r="L213" s="67"/>
      <c r="M213" s="67"/>
      <c r="N213" s="67"/>
      <c r="O213" s="67"/>
      <c r="P213" s="67"/>
      <c r="Q213" s="67"/>
      <c r="R213" s="67"/>
      <c r="S213" s="67"/>
      <c r="T213" s="67"/>
      <c r="U213" s="67"/>
      <c r="V213" s="67"/>
      <c r="W213" s="67"/>
      <c r="X213" s="67"/>
      <c r="Y213" s="67"/>
      <c r="Z213" s="67"/>
      <c r="AA213" s="67"/>
      <c r="AB213" s="67"/>
      <c r="AC213" s="67"/>
      <c r="AD213" s="67"/>
    </row>
    <row r="214" spans="2:30">
      <c r="B214" s="67"/>
      <c r="C214" s="67"/>
      <c r="D214" s="67"/>
      <c r="E214" s="67"/>
      <c r="F214" s="67"/>
      <c r="G214" s="67"/>
      <c r="H214" s="67"/>
      <c r="I214" s="67"/>
      <c r="J214" s="67"/>
      <c r="K214" s="67"/>
      <c r="L214" s="67"/>
      <c r="M214" s="67"/>
      <c r="N214" s="67"/>
      <c r="O214" s="67"/>
      <c r="P214" s="67"/>
      <c r="Q214" s="67"/>
      <c r="R214" s="67"/>
      <c r="S214" s="67"/>
      <c r="T214" s="67"/>
      <c r="U214" s="67"/>
      <c r="V214" s="67"/>
      <c r="W214" s="67"/>
      <c r="X214" s="67"/>
      <c r="Y214" s="67"/>
      <c r="Z214" s="67"/>
      <c r="AA214" s="67"/>
      <c r="AB214" s="67"/>
      <c r="AC214" s="67"/>
      <c r="AD214" s="67"/>
    </row>
    <row r="215" spans="2:30">
      <c r="B215" s="67"/>
      <c r="C215" s="67"/>
      <c r="D215" s="67"/>
      <c r="E215" s="67"/>
      <c r="F215" s="67"/>
      <c r="G215" s="67"/>
      <c r="H215" s="67"/>
      <c r="I215" s="67"/>
      <c r="J215" s="67"/>
      <c r="K215" s="67"/>
      <c r="L215" s="67"/>
      <c r="M215" s="67"/>
      <c r="N215" s="67"/>
      <c r="O215" s="67"/>
      <c r="P215" s="67"/>
      <c r="Q215" s="67"/>
      <c r="R215" s="67"/>
      <c r="S215" s="67"/>
      <c r="T215" s="67"/>
      <c r="U215" s="67"/>
      <c r="V215" s="67"/>
      <c r="W215" s="67"/>
      <c r="X215" s="67"/>
      <c r="Y215" s="67"/>
      <c r="Z215" s="67"/>
      <c r="AA215" s="67"/>
      <c r="AB215" s="67"/>
      <c r="AC215" s="67"/>
      <c r="AD215" s="67"/>
    </row>
    <row r="216" spans="2:30">
      <c r="B216" s="67"/>
      <c r="C216" s="67"/>
      <c r="D216" s="67"/>
      <c r="E216" s="67"/>
      <c r="F216" s="67"/>
      <c r="G216" s="67"/>
      <c r="H216" s="67"/>
      <c r="I216" s="67"/>
      <c r="J216" s="67"/>
      <c r="K216" s="67"/>
      <c r="L216" s="67"/>
      <c r="M216" s="67"/>
      <c r="N216" s="67"/>
      <c r="O216" s="67"/>
      <c r="P216" s="67"/>
      <c r="Q216" s="67"/>
      <c r="R216" s="67"/>
      <c r="S216" s="67"/>
      <c r="T216" s="67"/>
      <c r="U216" s="67"/>
      <c r="V216" s="67"/>
      <c r="W216" s="67"/>
      <c r="X216" s="67"/>
      <c r="Y216" s="67"/>
      <c r="Z216" s="67"/>
      <c r="AA216" s="67"/>
      <c r="AB216" s="67"/>
      <c r="AC216" s="67"/>
      <c r="AD216" s="67"/>
    </row>
    <row r="217" spans="2:30">
      <c r="B217" s="67"/>
      <c r="C217" s="67"/>
      <c r="D217" s="67"/>
      <c r="E217" s="67"/>
      <c r="F217" s="67"/>
      <c r="G217" s="67"/>
      <c r="H217" s="67"/>
      <c r="I217" s="67"/>
      <c r="J217" s="67"/>
      <c r="K217" s="67"/>
      <c r="L217" s="67"/>
      <c r="M217" s="67"/>
      <c r="N217" s="67"/>
      <c r="O217" s="67"/>
      <c r="P217" s="67"/>
      <c r="Q217" s="67"/>
      <c r="R217" s="67"/>
      <c r="S217" s="67"/>
      <c r="T217" s="67"/>
      <c r="U217" s="67"/>
      <c r="V217" s="67"/>
      <c r="W217" s="67"/>
      <c r="X217" s="67"/>
      <c r="Y217" s="67"/>
      <c r="Z217" s="67"/>
      <c r="AA217" s="67"/>
      <c r="AB217" s="67"/>
      <c r="AC217" s="67"/>
      <c r="AD217" s="67"/>
    </row>
    <row r="218" spans="2:30">
      <c r="B218" s="67"/>
      <c r="C218" s="67"/>
      <c r="D218" s="67"/>
      <c r="E218" s="67"/>
      <c r="F218" s="67"/>
      <c r="G218" s="67"/>
      <c r="H218" s="67"/>
      <c r="I218" s="67"/>
      <c r="J218" s="67"/>
      <c r="K218" s="67"/>
      <c r="L218" s="67"/>
      <c r="M218" s="67"/>
      <c r="N218" s="67"/>
      <c r="O218" s="67"/>
      <c r="P218" s="67"/>
      <c r="Q218" s="67"/>
      <c r="R218" s="67"/>
      <c r="S218" s="67"/>
      <c r="T218" s="67"/>
      <c r="U218" s="67"/>
      <c r="V218" s="67"/>
      <c r="W218" s="67"/>
      <c r="X218" s="67"/>
      <c r="Y218" s="67"/>
      <c r="Z218" s="67"/>
      <c r="AA218" s="67"/>
      <c r="AB218" s="67"/>
      <c r="AC218" s="67"/>
      <c r="AD218" s="67"/>
    </row>
    <row r="219" spans="2:30">
      <c r="B219" s="67"/>
      <c r="C219" s="67"/>
      <c r="D219" s="67"/>
      <c r="E219" s="67"/>
      <c r="F219" s="67"/>
      <c r="G219" s="67"/>
      <c r="H219" s="67"/>
      <c r="I219" s="67"/>
      <c r="J219" s="67"/>
      <c r="K219" s="67"/>
      <c r="L219" s="67"/>
      <c r="M219" s="67"/>
      <c r="N219" s="67"/>
      <c r="O219" s="67"/>
      <c r="P219" s="67"/>
      <c r="Q219" s="67"/>
      <c r="R219" s="67"/>
      <c r="S219" s="67"/>
      <c r="T219" s="67"/>
      <c r="U219" s="67"/>
      <c r="V219" s="67"/>
      <c r="W219" s="67"/>
      <c r="X219" s="67"/>
      <c r="Y219" s="67"/>
      <c r="Z219" s="67"/>
      <c r="AA219" s="67"/>
      <c r="AB219" s="67"/>
      <c r="AC219" s="67"/>
      <c r="AD219" s="67"/>
    </row>
    <row r="220" spans="2:30">
      <c r="B220" s="67"/>
      <c r="C220" s="67"/>
      <c r="D220" s="67"/>
      <c r="E220" s="67"/>
      <c r="F220" s="67"/>
      <c r="G220" s="67"/>
      <c r="H220" s="67"/>
      <c r="I220" s="67"/>
      <c r="J220" s="67"/>
      <c r="K220" s="67"/>
      <c r="L220" s="67"/>
      <c r="M220" s="67"/>
      <c r="N220" s="67"/>
      <c r="O220" s="67"/>
      <c r="P220" s="67"/>
      <c r="Q220" s="67"/>
      <c r="R220" s="67"/>
      <c r="S220" s="67"/>
      <c r="T220" s="67"/>
      <c r="U220" s="67"/>
      <c r="V220" s="67"/>
      <c r="W220" s="67"/>
      <c r="X220" s="67"/>
      <c r="Y220" s="67"/>
      <c r="Z220" s="67"/>
      <c r="AA220" s="67"/>
      <c r="AB220" s="67"/>
      <c r="AC220" s="67"/>
      <c r="AD220" s="67"/>
    </row>
    <row r="221" spans="2:30">
      <c r="B221" s="67"/>
      <c r="C221" s="67"/>
      <c r="D221" s="67"/>
      <c r="E221" s="67"/>
      <c r="F221" s="67"/>
      <c r="G221" s="67"/>
      <c r="H221" s="67"/>
      <c r="I221" s="67"/>
      <c r="J221" s="67"/>
      <c r="K221" s="67"/>
      <c r="L221" s="67"/>
      <c r="M221" s="67"/>
      <c r="N221" s="67"/>
      <c r="O221" s="67"/>
      <c r="P221" s="67"/>
      <c r="Q221" s="67"/>
      <c r="R221" s="67"/>
      <c r="S221" s="67"/>
      <c r="T221" s="67"/>
      <c r="U221" s="67"/>
      <c r="V221" s="67"/>
      <c r="W221" s="67"/>
      <c r="X221" s="67"/>
      <c r="Y221" s="67"/>
      <c r="Z221" s="67"/>
      <c r="AA221" s="67"/>
      <c r="AB221" s="67"/>
      <c r="AC221" s="67"/>
      <c r="AD221" s="67"/>
    </row>
    <row r="222" spans="2:30">
      <c r="B222" s="67"/>
      <c r="C222" s="67"/>
      <c r="D222" s="67"/>
      <c r="E222" s="67"/>
      <c r="F222" s="67"/>
      <c r="G222" s="67"/>
      <c r="H222" s="67"/>
      <c r="I222" s="67"/>
      <c r="J222" s="67"/>
      <c r="K222" s="67"/>
      <c r="L222" s="67"/>
      <c r="M222" s="67"/>
      <c r="N222" s="67"/>
      <c r="O222" s="67"/>
      <c r="P222" s="67"/>
      <c r="Q222" s="67"/>
      <c r="R222" s="67"/>
      <c r="S222" s="67"/>
      <c r="T222" s="67"/>
      <c r="U222" s="67"/>
      <c r="V222" s="67"/>
      <c r="W222" s="67"/>
      <c r="X222" s="67"/>
      <c r="Y222" s="67"/>
      <c r="Z222" s="67"/>
      <c r="AA222" s="67"/>
      <c r="AB222" s="67"/>
      <c r="AC222" s="67"/>
      <c r="AD222" s="67"/>
    </row>
    <row r="223" spans="2:30">
      <c r="B223" s="67"/>
      <c r="C223" s="67"/>
      <c r="D223" s="67"/>
      <c r="E223" s="67"/>
      <c r="F223" s="67"/>
      <c r="G223" s="67"/>
      <c r="H223" s="67"/>
      <c r="I223" s="67"/>
      <c r="J223" s="67"/>
      <c r="K223" s="67"/>
      <c r="L223" s="67"/>
      <c r="M223" s="67"/>
      <c r="N223" s="67"/>
      <c r="O223" s="67"/>
      <c r="P223" s="67"/>
      <c r="Q223" s="67"/>
      <c r="R223" s="67"/>
      <c r="S223" s="67"/>
      <c r="T223" s="67"/>
      <c r="U223" s="67"/>
      <c r="V223" s="67"/>
      <c r="W223" s="67"/>
      <c r="X223" s="67"/>
      <c r="Y223" s="67"/>
      <c r="Z223" s="67"/>
      <c r="AA223" s="67"/>
      <c r="AB223" s="67"/>
      <c r="AC223" s="67"/>
      <c r="AD223" s="67"/>
    </row>
    <row r="224" spans="2:30">
      <c r="B224" s="67"/>
      <c r="C224" s="67"/>
      <c r="D224" s="67"/>
      <c r="E224" s="67"/>
      <c r="F224" s="67"/>
      <c r="G224" s="67"/>
      <c r="H224" s="67"/>
      <c r="I224" s="67"/>
      <c r="J224" s="67"/>
      <c r="K224" s="67"/>
      <c r="L224" s="67"/>
      <c r="M224" s="67"/>
      <c r="N224" s="67"/>
      <c r="O224" s="67"/>
      <c r="P224" s="67"/>
      <c r="Q224" s="67"/>
      <c r="R224" s="67"/>
      <c r="S224" s="67"/>
      <c r="T224" s="67"/>
      <c r="U224" s="67"/>
      <c r="V224" s="67"/>
      <c r="W224" s="67"/>
      <c r="X224" s="67"/>
      <c r="Y224" s="67"/>
      <c r="Z224" s="67"/>
      <c r="AA224" s="67"/>
      <c r="AB224" s="67"/>
      <c r="AC224" s="67"/>
      <c r="AD224" s="67"/>
    </row>
    <row r="225" spans="2:30">
      <c r="B225" s="67"/>
      <c r="C225" s="67"/>
      <c r="D225" s="67"/>
      <c r="E225" s="67"/>
      <c r="F225" s="67"/>
      <c r="G225" s="67"/>
      <c r="H225" s="67"/>
      <c r="I225" s="67"/>
      <c r="J225" s="67"/>
      <c r="K225" s="67"/>
      <c r="L225" s="67"/>
      <c r="M225" s="67"/>
      <c r="N225" s="67"/>
      <c r="O225" s="67"/>
      <c r="P225" s="67"/>
      <c r="Q225" s="67"/>
      <c r="R225" s="67"/>
      <c r="S225" s="67"/>
      <c r="T225" s="67"/>
      <c r="U225" s="67"/>
      <c r="V225" s="67"/>
      <c r="W225" s="67"/>
      <c r="X225" s="67"/>
      <c r="Y225" s="67"/>
      <c r="Z225" s="67"/>
      <c r="AA225" s="67"/>
      <c r="AB225" s="67"/>
      <c r="AC225" s="67"/>
      <c r="AD225" s="67"/>
    </row>
    <row r="226" spans="2:30">
      <c r="B226" s="67"/>
      <c r="C226" s="67"/>
      <c r="D226" s="67"/>
      <c r="E226" s="67"/>
      <c r="F226" s="67"/>
      <c r="G226" s="67"/>
      <c r="H226" s="67"/>
      <c r="I226" s="67"/>
      <c r="J226" s="67"/>
      <c r="K226" s="67"/>
      <c r="L226" s="67"/>
      <c r="M226" s="67"/>
      <c r="N226" s="67"/>
      <c r="O226" s="67"/>
      <c r="P226" s="67"/>
      <c r="Q226" s="67"/>
      <c r="R226" s="67"/>
      <c r="S226" s="67"/>
      <c r="T226" s="67"/>
      <c r="U226" s="67"/>
      <c r="V226" s="67"/>
      <c r="W226" s="67"/>
      <c r="X226" s="67"/>
      <c r="Y226" s="67"/>
      <c r="Z226" s="67"/>
      <c r="AA226" s="67"/>
      <c r="AB226" s="67"/>
      <c r="AC226" s="67"/>
      <c r="AD226" s="67"/>
    </row>
    <row r="227" spans="2:30">
      <c r="B227" s="67"/>
      <c r="C227" s="67"/>
      <c r="D227" s="67"/>
      <c r="E227" s="67"/>
      <c r="F227" s="67"/>
      <c r="G227" s="67"/>
      <c r="H227" s="67"/>
      <c r="I227" s="67"/>
      <c r="J227" s="67"/>
      <c r="K227" s="67"/>
      <c r="L227" s="67"/>
      <c r="M227" s="67"/>
      <c r="N227" s="67"/>
      <c r="O227" s="67"/>
      <c r="P227" s="67"/>
      <c r="Q227" s="67"/>
      <c r="R227" s="67"/>
      <c r="S227" s="67"/>
      <c r="T227" s="67"/>
      <c r="U227" s="67"/>
      <c r="V227" s="67"/>
      <c r="W227" s="67"/>
      <c r="X227" s="67"/>
      <c r="Y227" s="67"/>
      <c r="Z227" s="67"/>
      <c r="AA227" s="67"/>
      <c r="AB227" s="67"/>
      <c r="AC227" s="67"/>
      <c r="AD227" s="67"/>
    </row>
    <row r="228" spans="2:30">
      <c r="B228" s="67"/>
      <c r="C228" s="67"/>
      <c r="D228" s="67"/>
      <c r="E228" s="67"/>
      <c r="F228" s="67"/>
      <c r="G228" s="67"/>
      <c r="H228" s="67"/>
      <c r="I228" s="67"/>
      <c r="J228" s="67"/>
      <c r="K228" s="67"/>
      <c r="L228" s="67"/>
      <c r="M228" s="67"/>
      <c r="N228" s="67"/>
      <c r="O228" s="67"/>
      <c r="P228" s="67"/>
      <c r="Q228" s="67"/>
      <c r="R228" s="67"/>
      <c r="S228" s="67"/>
      <c r="T228" s="67"/>
      <c r="U228" s="67"/>
      <c r="V228" s="67"/>
      <c r="W228" s="67"/>
      <c r="X228" s="67"/>
      <c r="Y228" s="67"/>
      <c r="Z228" s="67"/>
      <c r="AA228" s="67"/>
      <c r="AB228" s="67"/>
      <c r="AC228" s="67"/>
      <c r="AD228" s="67"/>
    </row>
    <row r="229" spans="2:30">
      <c r="B229" s="67"/>
      <c r="C229" s="67"/>
      <c r="D229" s="67"/>
      <c r="E229" s="67"/>
      <c r="F229" s="67"/>
      <c r="G229" s="67"/>
      <c r="H229" s="67"/>
      <c r="I229" s="67"/>
      <c r="J229" s="67"/>
      <c r="K229" s="67"/>
      <c r="L229" s="67"/>
      <c r="M229" s="67"/>
      <c r="N229" s="67"/>
      <c r="O229" s="67"/>
      <c r="P229" s="67"/>
      <c r="Q229" s="67"/>
      <c r="R229" s="67"/>
      <c r="S229" s="67"/>
      <c r="T229" s="67"/>
      <c r="U229" s="67"/>
      <c r="V229" s="67"/>
      <c r="W229" s="67"/>
      <c r="X229" s="67"/>
      <c r="Y229" s="67"/>
      <c r="Z229" s="67"/>
      <c r="AA229" s="67"/>
      <c r="AB229" s="67"/>
      <c r="AC229" s="67"/>
      <c r="AD229" s="67"/>
    </row>
    <row r="230" spans="2:30">
      <c r="B230" s="67"/>
      <c r="C230" s="67"/>
      <c r="D230" s="67"/>
      <c r="E230" s="67"/>
      <c r="F230" s="67"/>
      <c r="G230" s="67"/>
      <c r="H230" s="67"/>
      <c r="I230" s="67"/>
      <c r="J230" s="67"/>
      <c r="K230" s="67"/>
      <c r="L230" s="67"/>
      <c r="M230" s="67"/>
      <c r="N230" s="67"/>
      <c r="O230" s="67"/>
      <c r="P230" s="67"/>
      <c r="Q230" s="67"/>
      <c r="R230" s="67"/>
      <c r="S230" s="67"/>
      <c r="T230" s="67"/>
      <c r="U230" s="67"/>
      <c r="V230" s="67"/>
      <c r="W230" s="67"/>
      <c r="X230" s="67"/>
      <c r="Y230" s="67"/>
      <c r="Z230" s="67"/>
      <c r="AA230" s="67"/>
      <c r="AB230" s="67"/>
      <c r="AC230" s="67"/>
      <c r="AD230" s="67"/>
    </row>
    <row r="231" spans="2:30">
      <c r="B231" s="67"/>
      <c r="C231" s="67"/>
      <c r="D231" s="67"/>
      <c r="E231" s="67"/>
      <c r="F231" s="67"/>
      <c r="G231" s="67"/>
      <c r="H231" s="67"/>
      <c r="I231" s="67"/>
      <c r="J231" s="67"/>
      <c r="K231" s="67"/>
      <c r="L231" s="67"/>
      <c r="M231" s="67"/>
      <c r="N231" s="67"/>
      <c r="O231" s="67"/>
      <c r="P231" s="67"/>
      <c r="Q231" s="67"/>
      <c r="R231" s="67"/>
      <c r="S231" s="67"/>
      <c r="T231" s="67"/>
      <c r="U231" s="67"/>
      <c r="V231" s="67"/>
      <c r="W231" s="67"/>
      <c r="X231" s="67"/>
      <c r="Y231" s="67"/>
      <c r="Z231" s="67"/>
      <c r="AA231" s="67"/>
      <c r="AB231" s="67"/>
      <c r="AC231" s="67"/>
      <c r="AD231" s="67"/>
    </row>
    <row r="232" spans="2:30">
      <c r="B232" s="67"/>
      <c r="C232" s="67"/>
      <c r="D232" s="67"/>
      <c r="E232" s="67"/>
      <c r="F232" s="67"/>
      <c r="G232" s="67"/>
      <c r="H232" s="67"/>
      <c r="I232" s="67"/>
      <c r="J232" s="67"/>
      <c r="K232" s="67"/>
      <c r="L232" s="67"/>
      <c r="M232" s="67"/>
      <c r="N232" s="67"/>
      <c r="O232" s="67"/>
      <c r="P232" s="67"/>
      <c r="Q232" s="67"/>
      <c r="R232" s="67"/>
      <c r="S232" s="67"/>
      <c r="T232" s="67"/>
      <c r="U232" s="67"/>
      <c r="V232" s="67"/>
      <c r="W232" s="67"/>
      <c r="X232" s="67"/>
      <c r="Y232" s="67"/>
      <c r="Z232" s="67"/>
      <c r="AA232" s="67"/>
      <c r="AB232" s="67"/>
      <c r="AC232" s="67"/>
      <c r="AD232" s="67"/>
    </row>
    <row r="233" spans="2:30">
      <c r="B233" s="67"/>
      <c r="C233" s="67"/>
      <c r="D233" s="67"/>
      <c r="E233" s="67"/>
      <c r="F233" s="67"/>
      <c r="G233" s="67"/>
      <c r="H233" s="67"/>
      <c r="I233" s="67"/>
      <c r="J233" s="67"/>
      <c r="K233" s="67"/>
      <c r="L233" s="67"/>
      <c r="M233" s="67"/>
      <c r="N233" s="67"/>
      <c r="O233" s="67"/>
      <c r="P233" s="67"/>
      <c r="Q233" s="67"/>
      <c r="R233" s="67"/>
      <c r="S233" s="67"/>
      <c r="T233" s="67"/>
      <c r="U233" s="67"/>
      <c r="V233" s="67"/>
      <c r="W233" s="67"/>
      <c r="X233" s="67"/>
      <c r="Y233" s="67"/>
      <c r="Z233" s="67"/>
      <c r="AA233" s="67"/>
      <c r="AB233" s="67"/>
      <c r="AC233" s="67"/>
      <c r="AD233" s="67"/>
    </row>
    <row r="234" spans="2:30">
      <c r="B234" s="67"/>
      <c r="C234" s="67"/>
      <c r="D234" s="67"/>
      <c r="E234" s="67"/>
      <c r="F234" s="67"/>
      <c r="G234" s="67"/>
      <c r="H234" s="67"/>
      <c r="I234" s="67"/>
      <c r="J234" s="67"/>
      <c r="K234" s="67"/>
      <c r="L234" s="67"/>
      <c r="M234" s="67"/>
      <c r="N234" s="67"/>
      <c r="O234" s="67"/>
      <c r="P234" s="67"/>
      <c r="Q234" s="67"/>
      <c r="R234" s="67"/>
      <c r="S234" s="67"/>
      <c r="T234" s="67"/>
      <c r="U234" s="67"/>
      <c r="V234" s="67"/>
      <c r="W234" s="67"/>
      <c r="X234" s="67"/>
      <c r="Y234" s="67"/>
      <c r="Z234" s="67"/>
      <c r="AA234" s="67"/>
      <c r="AB234" s="67"/>
      <c r="AC234" s="67"/>
      <c r="AD234" s="67"/>
    </row>
    <row r="235" spans="2:30">
      <c r="B235" s="67"/>
      <c r="C235" s="67"/>
      <c r="D235" s="67"/>
      <c r="E235" s="67"/>
      <c r="F235" s="67"/>
      <c r="G235" s="67"/>
      <c r="H235" s="67"/>
      <c r="I235" s="67"/>
      <c r="J235" s="67"/>
      <c r="K235" s="67"/>
      <c r="L235" s="67"/>
      <c r="M235" s="67"/>
      <c r="N235" s="67"/>
      <c r="O235" s="67"/>
      <c r="P235" s="67"/>
      <c r="Q235" s="67"/>
      <c r="R235" s="67"/>
      <c r="S235" s="67"/>
      <c r="T235" s="67"/>
      <c r="U235" s="67"/>
      <c r="V235" s="67"/>
      <c r="W235" s="67"/>
      <c r="X235" s="67"/>
      <c r="Y235" s="67"/>
      <c r="Z235" s="67"/>
      <c r="AA235" s="67"/>
      <c r="AB235" s="67"/>
      <c r="AC235" s="67"/>
      <c r="AD235" s="67"/>
    </row>
    <row r="236" spans="2:30">
      <c r="B236" s="67"/>
      <c r="C236" s="67"/>
      <c r="D236" s="67"/>
      <c r="E236" s="67"/>
      <c r="F236" s="67"/>
      <c r="G236" s="67"/>
      <c r="H236" s="67"/>
      <c r="I236" s="67"/>
      <c r="J236" s="67"/>
      <c r="K236" s="67"/>
      <c r="L236" s="67"/>
      <c r="M236" s="67"/>
      <c r="N236" s="67"/>
      <c r="O236" s="67"/>
      <c r="P236" s="67"/>
      <c r="Q236" s="67"/>
      <c r="R236" s="67"/>
      <c r="S236" s="67"/>
      <c r="T236" s="67"/>
      <c r="U236" s="67"/>
      <c r="V236" s="67"/>
      <c r="W236" s="67"/>
      <c r="X236" s="67"/>
      <c r="Y236" s="67"/>
      <c r="Z236" s="67"/>
      <c r="AA236" s="67"/>
      <c r="AB236" s="67"/>
      <c r="AC236" s="67"/>
      <c r="AD236" s="67"/>
    </row>
    <row r="237" spans="2:30">
      <c r="B237" s="67"/>
      <c r="C237" s="67"/>
      <c r="D237" s="67"/>
      <c r="E237" s="67"/>
      <c r="F237" s="67"/>
      <c r="G237" s="67"/>
      <c r="H237" s="67"/>
      <c r="I237" s="67"/>
      <c r="J237" s="67"/>
      <c r="K237" s="67"/>
      <c r="L237" s="67"/>
      <c r="M237" s="67"/>
      <c r="N237" s="67"/>
      <c r="O237" s="67"/>
      <c r="P237" s="67"/>
      <c r="Q237" s="67"/>
      <c r="R237" s="67"/>
      <c r="S237" s="67"/>
      <c r="T237" s="67"/>
      <c r="U237" s="67"/>
      <c r="V237" s="67"/>
      <c r="W237" s="67"/>
      <c r="X237" s="67"/>
      <c r="Y237" s="67"/>
      <c r="Z237" s="67"/>
      <c r="AA237" s="67"/>
      <c r="AB237" s="67"/>
      <c r="AC237" s="67"/>
      <c r="AD237" s="67"/>
    </row>
    <row r="238" spans="2:30">
      <c r="B238" s="67"/>
      <c r="C238" s="67"/>
      <c r="D238" s="67"/>
      <c r="E238" s="67"/>
      <c r="F238" s="67"/>
      <c r="G238" s="67"/>
      <c r="H238" s="67"/>
      <c r="I238" s="67"/>
      <c r="J238" s="67"/>
      <c r="K238" s="67"/>
      <c r="L238" s="67"/>
      <c r="M238" s="67"/>
      <c r="N238" s="67"/>
      <c r="O238" s="67"/>
      <c r="P238" s="67"/>
      <c r="Q238" s="67"/>
      <c r="R238" s="67"/>
      <c r="S238" s="67"/>
      <c r="T238" s="67"/>
      <c r="U238" s="67"/>
      <c r="V238" s="67"/>
      <c r="W238" s="67"/>
      <c r="X238" s="67"/>
      <c r="Y238" s="67"/>
      <c r="Z238" s="67"/>
      <c r="AA238" s="67"/>
      <c r="AB238" s="67"/>
      <c r="AC238" s="67"/>
      <c r="AD238" s="67"/>
    </row>
    <row r="239" spans="2:30">
      <c r="B239" s="67"/>
      <c r="C239" s="67"/>
      <c r="D239" s="67"/>
      <c r="E239" s="67"/>
      <c r="F239" s="67"/>
      <c r="G239" s="67"/>
      <c r="H239" s="67"/>
      <c r="I239" s="67"/>
      <c r="J239" s="67"/>
      <c r="K239" s="67"/>
      <c r="L239" s="67"/>
      <c r="M239" s="67"/>
      <c r="N239" s="67"/>
      <c r="O239" s="67"/>
      <c r="P239" s="67"/>
      <c r="Q239" s="67"/>
      <c r="R239" s="67"/>
      <c r="S239" s="67"/>
      <c r="T239" s="67"/>
      <c r="U239" s="67"/>
      <c r="V239" s="67"/>
      <c r="W239" s="67"/>
      <c r="X239" s="67"/>
      <c r="Y239" s="67"/>
      <c r="Z239" s="67"/>
      <c r="AA239" s="67"/>
      <c r="AB239" s="67"/>
      <c r="AC239" s="67"/>
      <c r="AD239" s="67"/>
    </row>
    <row r="240" spans="2:30">
      <c r="B240" s="67"/>
      <c r="C240" s="67"/>
      <c r="D240" s="67"/>
      <c r="E240" s="67"/>
      <c r="F240" s="67"/>
      <c r="G240" s="67"/>
      <c r="H240" s="67"/>
      <c r="I240" s="67"/>
      <c r="J240" s="67"/>
      <c r="K240" s="67"/>
      <c r="L240" s="67"/>
      <c r="M240" s="67"/>
      <c r="N240" s="67"/>
      <c r="O240" s="67"/>
      <c r="P240" s="67"/>
      <c r="Q240" s="67"/>
      <c r="R240" s="67"/>
      <c r="S240" s="67"/>
      <c r="T240" s="67"/>
      <c r="U240" s="67"/>
      <c r="V240" s="67"/>
      <c r="W240" s="67"/>
      <c r="X240" s="67"/>
      <c r="Y240" s="67"/>
      <c r="Z240" s="67"/>
      <c r="AA240" s="67"/>
      <c r="AB240" s="67"/>
      <c r="AC240" s="67"/>
      <c r="AD240" s="67"/>
    </row>
    <row r="241" spans="2:30">
      <c r="B241" s="67"/>
      <c r="C241" s="67"/>
      <c r="D241" s="67"/>
      <c r="E241" s="67"/>
      <c r="F241" s="67"/>
      <c r="G241" s="67"/>
      <c r="H241" s="67"/>
      <c r="I241" s="67"/>
      <c r="J241" s="67"/>
      <c r="K241" s="67"/>
      <c r="L241" s="67"/>
      <c r="M241" s="67"/>
      <c r="N241" s="67"/>
      <c r="O241" s="67"/>
      <c r="P241" s="67"/>
      <c r="Q241" s="67"/>
      <c r="R241" s="67"/>
      <c r="S241" s="67"/>
      <c r="T241" s="67"/>
      <c r="U241" s="67"/>
      <c r="V241" s="67"/>
      <c r="W241" s="67"/>
      <c r="X241" s="67"/>
      <c r="Y241" s="67"/>
      <c r="Z241" s="67"/>
      <c r="AA241" s="67"/>
      <c r="AB241" s="67"/>
      <c r="AC241" s="67"/>
      <c r="AD241" s="67"/>
    </row>
    <row r="242" spans="2:30">
      <c r="B242" s="67"/>
      <c r="C242" s="67"/>
      <c r="D242" s="67"/>
      <c r="E242" s="67"/>
      <c r="F242" s="67"/>
      <c r="G242" s="67"/>
      <c r="H242" s="67"/>
      <c r="I242" s="67"/>
      <c r="J242" s="67"/>
      <c r="K242" s="67"/>
      <c r="L242" s="67"/>
      <c r="M242" s="67"/>
      <c r="N242" s="67"/>
      <c r="O242" s="67"/>
      <c r="P242" s="67"/>
      <c r="Q242" s="67"/>
      <c r="R242" s="67"/>
      <c r="S242" s="67"/>
      <c r="T242" s="67"/>
      <c r="U242" s="67"/>
      <c r="V242" s="67"/>
      <c r="W242" s="67"/>
      <c r="X242" s="67"/>
      <c r="Y242" s="67"/>
      <c r="Z242" s="67"/>
      <c r="AA242" s="67"/>
      <c r="AB242" s="67"/>
      <c r="AC242" s="67"/>
      <c r="AD242" s="67"/>
    </row>
    <row r="243" spans="2:30">
      <c r="B243" s="67"/>
      <c r="C243" s="67"/>
      <c r="D243" s="67"/>
      <c r="E243" s="67"/>
      <c r="F243" s="67"/>
      <c r="G243" s="67"/>
      <c r="H243" s="67"/>
      <c r="I243" s="67"/>
      <c r="J243" s="67"/>
      <c r="K243" s="67"/>
      <c r="L243" s="67"/>
      <c r="M243" s="67"/>
      <c r="N243" s="67"/>
      <c r="O243" s="67"/>
      <c r="P243" s="67"/>
      <c r="Q243" s="67"/>
      <c r="R243" s="67"/>
      <c r="S243" s="67"/>
      <c r="T243" s="67"/>
      <c r="U243" s="67"/>
      <c r="V243" s="67"/>
      <c r="W243" s="67"/>
      <c r="X243" s="67"/>
      <c r="Y243" s="67"/>
      <c r="Z243" s="67"/>
      <c r="AA243" s="67"/>
      <c r="AB243" s="67"/>
      <c r="AC243" s="67"/>
      <c r="AD243" s="67"/>
    </row>
    <row r="244" spans="2:30">
      <c r="B244" s="67"/>
      <c r="C244" s="67"/>
      <c r="D244" s="67"/>
      <c r="E244" s="67"/>
      <c r="F244" s="67"/>
      <c r="G244" s="67"/>
      <c r="H244" s="67"/>
      <c r="I244" s="67"/>
      <c r="J244" s="67"/>
      <c r="K244" s="67"/>
      <c r="L244" s="67"/>
      <c r="M244" s="67"/>
      <c r="N244" s="67"/>
      <c r="O244" s="67"/>
      <c r="P244" s="67"/>
      <c r="Q244" s="67"/>
      <c r="R244" s="67"/>
      <c r="S244" s="67"/>
      <c r="T244" s="67"/>
      <c r="U244" s="67"/>
      <c r="V244" s="67"/>
      <c r="W244" s="67"/>
      <c r="X244" s="67"/>
      <c r="Y244" s="67"/>
      <c r="Z244" s="67"/>
      <c r="AA244" s="67"/>
      <c r="AB244" s="67"/>
      <c r="AC244" s="67"/>
      <c r="AD244" s="67"/>
    </row>
    <row r="245" spans="2:30">
      <c r="B245" s="67"/>
      <c r="C245" s="67"/>
      <c r="D245" s="67"/>
      <c r="E245" s="67"/>
      <c r="F245" s="67"/>
      <c r="G245" s="67"/>
      <c r="H245" s="67"/>
      <c r="I245" s="67"/>
      <c r="J245" s="67"/>
      <c r="K245" s="67"/>
      <c r="L245" s="67"/>
      <c r="M245" s="67"/>
      <c r="N245" s="67"/>
      <c r="O245" s="67"/>
      <c r="P245" s="67"/>
      <c r="Q245" s="67"/>
      <c r="R245" s="67"/>
      <c r="S245" s="67"/>
      <c r="T245" s="67"/>
      <c r="U245" s="67"/>
      <c r="V245" s="67"/>
      <c r="W245" s="67"/>
      <c r="X245" s="67"/>
      <c r="Y245" s="67"/>
      <c r="Z245" s="67"/>
      <c r="AA245" s="67"/>
      <c r="AB245" s="67"/>
      <c r="AC245" s="67"/>
      <c r="AD245" s="67"/>
    </row>
    <row r="246" spans="2:30">
      <c r="B246" s="67"/>
      <c r="C246" s="67"/>
      <c r="D246" s="67"/>
      <c r="E246" s="67"/>
      <c r="F246" s="67"/>
      <c r="G246" s="67"/>
      <c r="H246" s="67"/>
      <c r="I246" s="67"/>
      <c r="J246" s="67"/>
      <c r="K246" s="67"/>
      <c r="L246" s="67"/>
      <c r="M246" s="67"/>
      <c r="N246" s="67"/>
      <c r="O246" s="67"/>
      <c r="P246" s="67"/>
      <c r="Q246" s="67"/>
      <c r="R246" s="67"/>
      <c r="S246" s="67"/>
      <c r="T246" s="67"/>
      <c r="U246" s="67"/>
      <c r="V246" s="67"/>
      <c r="W246" s="67"/>
      <c r="X246" s="67"/>
      <c r="Y246" s="67"/>
      <c r="Z246" s="67"/>
      <c r="AA246" s="67"/>
      <c r="AB246" s="67"/>
      <c r="AC246" s="67"/>
      <c r="AD246" s="67"/>
    </row>
    <row r="247" spans="2:30">
      <c r="B247" s="67"/>
      <c r="C247" s="67"/>
      <c r="D247" s="67"/>
      <c r="E247" s="67"/>
      <c r="F247" s="67"/>
      <c r="G247" s="67"/>
      <c r="H247" s="67"/>
      <c r="I247" s="67"/>
      <c r="J247" s="67"/>
      <c r="K247" s="67"/>
      <c r="L247" s="67"/>
      <c r="M247" s="67"/>
      <c r="N247" s="67"/>
      <c r="O247" s="67"/>
      <c r="P247" s="67"/>
      <c r="Q247" s="67"/>
      <c r="R247" s="67"/>
      <c r="S247" s="67"/>
      <c r="T247" s="67"/>
      <c r="U247" s="67"/>
      <c r="V247" s="67"/>
      <c r="W247" s="67"/>
      <c r="X247" s="67"/>
      <c r="Y247" s="67"/>
      <c r="Z247" s="67"/>
      <c r="AA247" s="67"/>
      <c r="AB247" s="67"/>
      <c r="AC247" s="67"/>
      <c r="AD247" s="67"/>
    </row>
    <row r="248" spans="2:30">
      <c r="B248" s="67"/>
      <c r="C248" s="67"/>
      <c r="D248" s="67"/>
      <c r="E248" s="67"/>
      <c r="F248" s="67"/>
      <c r="G248" s="67"/>
      <c r="H248" s="67"/>
      <c r="I248" s="67"/>
      <c r="J248" s="67"/>
      <c r="K248" s="67"/>
      <c r="L248" s="67"/>
      <c r="M248" s="67"/>
      <c r="N248" s="67"/>
      <c r="O248" s="67"/>
      <c r="P248" s="67"/>
      <c r="Q248" s="67"/>
      <c r="R248" s="67"/>
      <c r="S248" s="67"/>
      <c r="T248" s="67"/>
      <c r="U248" s="67"/>
      <c r="V248" s="67"/>
      <c r="W248" s="67"/>
      <c r="X248" s="67"/>
      <c r="Y248" s="67"/>
      <c r="Z248" s="67"/>
      <c r="AA248" s="67"/>
      <c r="AB248" s="67"/>
      <c r="AC248" s="67"/>
      <c r="AD248" s="67"/>
    </row>
    <row r="249" spans="2:30">
      <c r="B249" s="67"/>
      <c r="C249" s="67"/>
      <c r="D249" s="67"/>
      <c r="E249" s="67"/>
      <c r="F249" s="67"/>
      <c r="G249" s="67"/>
      <c r="H249" s="67"/>
      <c r="I249" s="67"/>
      <c r="J249" s="67"/>
      <c r="K249" s="67"/>
      <c r="L249" s="67"/>
      <c r="M249" s="67"/>
      <c r="N249" s="67"/>
      <c r="O249" s="67"/>
      <c r="P249" s="67"/>
      <c r="Q249" s="67"/>
      <c r="R249" s="67"/>
      <c r="S249" s="67"/>
      <c r="T249" s="67"/>
      <c r="U249" s="67"/>
      <c r="V249" s="67"/>
      <c r="W249" s="67"/>
      <c r="X249" s="67"/>
      <c r="Y249" s="67"/>
      <c r="Z249" s="67"/>
      <c r="AA249" s="67"/>
      <c r="AB249" s="67"/>
      <c r="AC249" s="67"/>
      <c r="AD249" s="67"/>
    </row>
    <row r="250" spans="2:30">
      <c r="B250" s="67"/>
      <c r="C250" s="67"/>
      <c r="D250" s="67"/>
      <c r="E250" s="67"/>
      <c r="F250" s="67"/>
      <c r="G250" s="67"/>
      <c r="H250" s="67"/>
      <c r="I250" s="67"/>
      <c r="J250" s="67"/>
      <c r="K250" s="67"/>
      <c r="L250" s="67"/>
      <c r="M250" s="67"/>
      <c r="N250" s="67"/>
      <c r="O250" s="67"/>
      <c r="P250" s="67"/>
      <c r="Q250" s="67"/>
      <c r="R250" s="67"/>
      <c r="S250" s="67"/>
      <c r="T250" s="67"/>
      <c r="U250" s="67"/>
      <c r="V250" s="67"/>
      <c r="W250" s="67"/>
      <c r="X250" s="67"/>
      <c r="Y250" s="67"/>
      <c r="Z250" s="67"/>
      <c r="AA250" s="67"/>
      <c r="AB250" s="67"/>
      <c r="AC250" s="67"/>
      <c r="AD250" s="67"/>
    </row>
    <row r="251" spans="2:30">
      <c r="B251" s="67"/>
      <c r="C251" s="67"/>
      <c r="D251" s="67"/>
      <c r="E251" s="67"/>
      <c r="F251" s="67"/>
      <c r="G251" s="67"/>
      <c r="H251" s="67"/>
      <c r="I251" s="67"/>
      <c r="J251" s="67"/>
      <c r="K251" s="67"/>
      <c r="L251" s="67"/>
      <c r="M251" s="67"/>
      <c r="N251" s="67"/>
      <c r="O251" s="67"/>
      <c r="P251" s="67"/>
      <c r="Q251" s="67"/>
      <c r="R251" s="67"/>
      <c r="S251" s="67"/>
      <c r="T251" s="67"/>
      <c r="U251" s="67"/>
      <c r="V251" s="67"/>
      <c r="W251" s="67"/>
      <c r="X251" s="67"/>
      <c r="Y251" s="67"/>
      <c r="Z251" s="67"/>
      <c r="AA251" s="67"/>
      <c r="AB251" s="67"/>
      <c r="AC251" s="67"/>
      <c r="AD251" s="67"/>
    </row>
    <row r="252" spans="2:30">
      <c r="B252" s="67"/>
      <c r="C252" s="67"/>
      <c r="D252" s="67"/>
      <c r="E252" s="67"/>
      <c r="F252" s="67"/>
      <c r="G252" s="67"/>
      <c r="H252" s="67"/>
      <c r="I252" s="67"/>
      <c r="J252" s="67"/>
      <c r="K252" s="67"/>
      <c r="L252" s="67"/>
      <c r="M252" s="67"/>
      <c r="N252" s="67"/>
      <c r="O252" s="67"/>
      <c r="P252" s="67"/>
      <c r="Q252" s="67"/>
      <c r="R252" s="67"/>
      <c r="S252" s="67"/>
      <c r="T252" s="67"/>
      <c r="U252" s="67"/>
      <c r="V252" s="67"/>
      <c r="W252" s="67"/>
      <c r="X252" s="67"/>
      <c r="Y252" s="67"/>
      <c r="Z252" s="67"/>
      <c r="AA252" s="67"/>
      <c r="AB252" s="67"/>
      <c r="AC252" s="67"/>
      <c r="AD252" s="67"/>
    </row>
    <row r="253" spans="2:30">
      <c r="B253" s="67"/>
      <c r="C253" s="67"/>
      <c r="D253" s="67"/>
      <c r="E253" s="67"/>
      <c r="F253" s="67"/>
      <c r="G253" s="67"/>
      <c r="H253" s="67"/>
      <c r="I253" s="67"/>
      <c r="J253" s="67"/>
      <c r="K253" s="67"/>
      <c r="L253" s="67"/>
      <c r="M253" s="67"/>
      <c r="N253" s="67"/>
      <c r="O253" s="67"/>
      <c r="P253" s="67"/>
      <c r="Q253" s="67"/>
      <c r="R253" s="67"/>
      <c r="S253" s="67"/>
      <c r="T253" s="67"/>
      <c r="U253" s="67"/>
      <c r="V253" s="67"/>
      <c r="W253" s="67"/>
      <c r="X253" s="67"/>
      <c r="Y253" s="67"/>
      <c r="Z253" s="67"/>
      <c r="AA253" s="67"/>
      <c r="AB253" s="67"/>
      <c r="AC253" s="67"/>
      <c r="AD253" s="67"/>
    </row>
    <row r="254" spans="2:30">
      <c r="B254" s="67"/>
      <c r="C254" s="67"/>
      <c r="D254" s="67"/>
      <c r="E254" s="67"/>
      <c r="F254" s="67"/>
      <c r="G254" s="67"/>
      <c r="H254" s="67"/>
      <c r="I254" s="67"/>
      <c r="J254" s="67"/>
      <c r="K254" s="67"/>
      <c r="L254" s="67"/>
      <c r="M254" s="67"/>
      <c r="N254" s="67"/>
      <c r="O254" s="67"/>
      <c r="P254" s="67"/>
      <c r="Q254" s="67"/>
      <c r="R254" s="67"/>
      <c r="S254" s="67"/>
      <c r="T254" s="67"/>
      <c r="U254" s="67"/>
      <c r="V254" s="67"/>
      <c r="W254" s="67"/>
      <c r="X254" s="67"/>
      <c r="Y254" s="67"/>
      <c r="Z254" s="67"/>
      <c r="AA254" s="67"/>
      <c r="AB254" s="67"/>
      <c r="AC254" s="67"/>
      <c r="AD254" s="67"/>
    </row>
    <row r="255" spans="2:30">
      <c r="B255" s="67"/>
      <c r="C255" s="67"/>
      <c r="D255" s="67"/>
      <c r="E255" s="67"/>
      <c r="F255" s="67"/>
      <c r="G255" s="67"/>
      <c r="H255" s="67"/>
      <c r="I255" s="67"/>
      <c r="J255" s="67"/>
      <c r="K255" s="67"/>
      <c r="L255" s="67"/>
      <c r="M255" s="67"/>
      <c r="N255" s="67"/>
      <c r="O255" s="67"/>
      <c r="P255" s="67"/>
      <c r="Q255" s="67"/>
      <c r="R255" s="67"/>
      <c r="S255" s="67"/>
      <c r="T255" s="67"/>
      <c r="U255" s="67"/>
      <c r="V255" s="67"/>
      <c r="W255" s="67"/>
      <c r="X255" s="67"/>
      <c r="Y255" s="67"/>
      <c r="Z255" s="67"/>
      <c r="AA255" s="67"/>
      <c r="AB255" s="67"/>
      <c r="AC255" s="67"/>
      <c r="AD255" s="67"/>
    </row>
    <row r="256" spans="2:30">
      <c r="B256" s="67"/>
      <c r="C256" s="67"/>
      <c r="D256" s="67"/>
      <c r="E256" s="67"/>
      <c r="F256" s="67"/>
      <c r="G256" s="67"/>
      <c r="H256" s="67"/>
      <c r="I256" s="67"/>
      <c r="J256" s="67"/>
      <c r="K256" s="67"/>
      <c r="L256" s="67"/>
      <c r="M256" s="67"/>
      <c r="N256" s="67"/>
      <c r="O256" s="67"/>
      <c r="P256" s="67"/>
      <c r="Q256" s="67"/>
      <c r="R256" s="67"/>
      <c r="S256" s="67"/>
      <c r="T256" s="67"/>
      <c r="U256" s="67"/>
      <c r="V256" s="67"/>
      <c r="W256" s="67"/>
      <c r="X256" s="67"/>
      <c r="Y256" s="67"/>
      <c r="Z256" s="67"/>
      <c r="AA256" s="67"/>
      <c r="AB256" s="67"/>
      <c r="AC256" s="67"/>
      <c r="AD256" s="67"/>
    </row>
    <row r="257" spans="2:30">
      <c r="B257" s="67"/>
      <c r="C257" s="67"/>
      <c r="D257" s="67"/>
      <c r="E257" s="67"/>
      <c r="F257" s="67"/>
      <c r="G257" s="67"/>
      <c r="H257" s="67"/>
      <c r="I257" s="67"/>
      <c r="J257" s="67"/>
      <c r="K257" s="67"/>
      <c r="L257" s="67"/>
      <c r="M257" s="67"/>
      <c r="N257" s="67"/>
      <c r="O257" s="67"/>
      <c r="P257" s="67"/>
      <c r="Q257" s="67"/>
      <c r="R257" s="67"/>
      <c r="S257" s="67"/>
      <c r="T257" s="67"/>
      <c r="U257" s="67"/>
      <c r="V257" s="67"/>
      <c r="W257" s="67"/>
      <c r="X257" s="67"/>
      <c r="Y257" s="67"/>
      <c r="Z257" s="67"/>
      <c r="AA257" s="67"/>
      <c r="AB257" s="67"/>
      <c r="AC257" s="67"/>
      <c r="AD257" s="67"/>
    </row>
    <row r="258" spans="2:30">
      <c r="B258" s="67"/>
      <c r="C258" s="67"/>
      <c r="D258" s="67"/>
      <c r="E258" s="67"/>
      <c r="F258" s="67"/>
      <c r="G258" s="67"/>
      <c r="H258" s="67"/>
      <c r="I258" s="67"/>
      <c r="J258" s="67"/>
      <c r="K258" s="67"/>
      <c r="L258" s="67"/>
      <c r="M258" s="67"/>
      <c r="N258" s="67"/>
      <c r="O258" s="67"/>
      <c r="P258" s="67"/>
      <c r="Q258" s="67"/>
      <c r="R258" s="67"/>
      <c r="S258" s="67"/>
      <c r="T258" s="67"/>
      <c r="U258" s="67"/>
      <c r="V258" s="67"/>
      <c r="W258" s="67"/>
      <c r="X258" s="67"/>
      <c r="Y258" s="67"/>
      <c r="Z258" s="67"/>
      <c r="AA258" s="67"/>
      <c r="AB258" s="67"/>
      <c r="AC258" s="67"/>
      <c r="AD258" s="67"/>
    </row>
    <row r="259" spans="2:30">
      <c r="B259" s="67"/>
      <c r="C259" s="67"/>
      <c r="D259" s="67"/>
      <c r="E259" s="67"/>
      <c r="F259" s="67"/>
      <c r="G259" s="67"/>
      <c r="H259" s="67"/>
      <c r="I259" s="67"/>
      <c r="J259" s="67"/>
      <c r="K259" s="67"/>
      <c r="L259" s="67"/>
      <c r="M259" s="67"/>
      <c r="N259" s="67"/>
      <c r="O259" s="67"/>
      <c r="P259" s="67"/>
      <c r="Q259" s="67"/>
      <c r="R259" s="67"/>
      <c r="S259" s="67"/>
      <c r="T259" s="67"/>
      <c r="U259" s="67"/>
      <c r="V259" s="67"/>
      <c r="W259" s="67"/>
      <c r="X259" s="67"/>
      <c r="Y259" s="67"/>
      <c r="Z259" s="67"/>
      <c r="AA259" s="67"/>
      <c r="AB259" s="67"/>
      <c r="AC259" s="67"/>
      <c r="AD259" s="67"/>
    </row>
    <row r="260" spans="2:30">
      <c r="B260" s="67"/>
      <c r="C260" s="67"/>
      <c r="D260" s="67"/>
      <c r="E260" s="67"/>
      <c r="F260" s="67"/>
      <c r="G260" s="67"/>
      <c r="H260" s="67"/>
      <c r="I260" s="67"/>
      <c r="J260" s="67"/>
      <c r="K260" s="67"/>
      <c r="L260" s="67"/>
      <c r="M260" s="67"/>
      <c r="N260" s="67"/>
      <c r="O260" s="67"/>
      <c r="P260" s="67"/>
      <c r="Q260" s="67"/>
      <c r="R260" s="67"/>
      <c r="S260" s="67"/>
      <c r="T260" s="67"/>
      <c r="U260" s="67"/>
      <c r="V260" s="67"/>
      <c r="W260" s="67"/>
      <c r="X260" s="67"/>
      <c r="Y260" s="67"/>
      <c r="Z260" s="67"/>
      <c r="AA260" s="67"/>
      <c r="AB260" s="67"/>
      <c r="AC260" s="67"/>
      <c r="AD260" s="67"/>
    </row>
    <row r="261" spans="2:30">
      <c r="B261" s="67"/>
      <c r="C261" s="67"/>
      <c r="D261" s="67"/>
      <c r="E261" s="67"/>
      <c r="F261" s="67"/>
      <c r="G261" s="67"/>
      <c r="H261" s="67"/>
      <c r="I261" s="67"/>
      <c r="J261" s="67"/>
      <c r="K261" s="67"/>
      <c r="L261" s="67"/>
      <c r="M261" s="67"/>
      <c r="N261" s="67"/>
      <c r="O261" s="67"/>
      <c r="P261" s="67"/>
      <c r="Q261" s="67"/>
      <c r="R261" s="67"/>
      <c r="S261" s="67"/>
      <c r="T261" s="67"/>
      <c r="U261" s="67"/>
      <c r="V261" s="67"/>
      <c r="W261" s="67"/>
      <c r="X261" s="67"/>
      <c r="Y261" s="67"/>
      <c r="Z261" s="67"/>
      <c r="AA261" s="67"/>
      <c r="AB261" s="67"/>
      <c r="AC261" s="67"/>
      <c r="AD261" s="67"/>
    </row>
    <row r="262" spans="2:30">
      <c r="B262" s="67"/>
      <c r="C262" s="67"/>
      <c r="D262" s="67"/>
      <c r="E262" s="67"/>
      <c r="F262" s="67"/>
      <c r="G262" s="67"/>
      <c r="H262" s="67"/>
      <c r="I262" s="67"/>
      <c r="J262" s="67"/>
      <c r="K262" s="67"/>
      <c r="L262" s="67"/>
      <c r="M262" s="67"/>
      <c r="N262" s="67"/>
      <c r="O262" s="67"/>
      <c r="P262" s="67"/>
      <c r="Q262" s="67"/>
      <c r="R262" s="67"/>
      <c r="S262" s="67"/>
      <c r="T262" s="67"/>
      <c r="U262" s="67"/>
      <c r="V262" s="67"/>
      <c r="W262" s="67"/>
      <c r="X262" s="67"/>
      <c r="Y262" s="67"/>
      <c r="Z262" s="67"/>
      <c r="AA262" s="67"/>
      <c r="AB262" s="67"/>
      <c r="AC262" s="67"/>
      <c r="AD262" s="67"/>
    </row>
    <row r="263" spans="2:30">
      <c r="B263" s="67"/>
      <c r="C263" s="67"/>
      <c r="D263" s="67"/>
      <c r="E263" s="67"/>
      <c r="F263" s="67"/>
      <c r="G263" s="67"/>
      <c r="H263" s="67"/>
      <c r="I263" s="67"/>
      <c r="J263" s="67"/>
      <c r="K263" s="67"/>
      <c r="L263" s="67"/>
      <c r="M263" s="67"/>
      <c r="N263" s="67"/>
      <c r="O263" s="67"/>
      <c r="P263" s="67"/>
      <c r="Q263" s="67"/>
      <c r="R263" s="67"/>
      <c r="S263" s="67"/>
      <c r="T263" s="67"/>
      <c r="U263" s="67"/>
      <c r="V263" s="67"/>
      <c r="W263" s="67"/>
      <c r="X263" s="67"/>
      <c r="Y263" s="67"/>
      <c r="Z263" s="67"/>
      <c r="AA263" s="67"/>
      <c r="AB263" s="67"/>
      <c r="AC263" s="67"/>
      <c r="AD263" s="67"/>
    </row>
    <row r="264" spans="2:30">
      <c r="B264" s="67"/>
      <c r="C264" s="67"/>
      <c r="D264" s="67"/>
      <c r="E264" s="67"/>
      <c r="F264" s="67"/>
      <c r="G264" s="67"/>
      <c r="H264" s="67"/>
      <c r="I264" s="67"/>
      <c r="J264" s="67"/>
      <c r="K264" s="67"/>
      <c r="L264" s="67"/>
      <c r="M264" s="67"/>
      <c r="N264" s="67"/>
      <c r="O264" s="67"/>
      <c r="P264" s="67"/>
      <c r="Q264" s="67"/>
      <c r="R264" s="67"/>
      <c r="S264" s="67"/>
      <c r="T264" s="67"/>
      <c r="U264" s="67"/>
      <c r="V264" s="67"/>
      <c r="W264" s="67"/>
      <c r="X264" s="67"/>
      <c r="Y264" s="67"/>
      <c r="Z264" s="67"/>
      <c r="AA264" s="67"/>
      <c r="AB264" s="67"/>
      <c r="AC264" s="67"/>
      <c r="AD264" s="67"/>
    </row>
    <row r="265" spans="2:30">
      <c r="B265" s="67"/>
      <c r="C265" s="67"/>
      <c r="D265" s="67"/>
      <c r="E265" s="67"/>
      <c r="F265" s="67"/>
      <c r="G265" s="67"/>
      <c r="H265" s="67"/>
      <c r="I265" s="67"/>
      <c r="J265" s="67"/>
      <c r="K265" s="67"/>
      <c r="L265" s="67"/>
      <c r="M265" s="67"/>
      <c r="N265" s="67"/>
      <c r="O265" s="67"/>
      <c r="P265" s="67"/>
      <c r="Q265" s="67"/>
      <c r="R265" s="67"/>
      <c r="S265" s="67"/>
      <c r="T265" s="67"/>
      <c r="U265" s="67"/>
      <c r="V265" s="67"/>
      <c r="W265" s="67"/>
      <c r="X265" s="67"/>
      <c r="Y265" s="67"/>
      <c r="Z265" s="67"/>
      <c r="AA265" s="67"/>
      <c r="AB265" s="67"/>
      <c r="AC265" s="67"/>
      <c r="AD265" s="67"/>
    </row>
    <row r="266" spans="2:30">
      <c r="B266" s="67"/>
      <c r="C266" s="67"/>
      <c r="D266" s="67"/>
      <c r="E266" s="67"/>
      <c r="F266" s="67"/>
      <c r="G266" s="67"/>
      <c r="H266" s="67"/>
      <c r="I266" s="67"/>
      <c r="J266" s="67"/>
      <c r="K266" s="67"/>
      <c r="L266" s="67"/>
      <c r="M266" s="67"/>
      <c r="N266" s="67"/>
      <c r="O266" s="67"/>
      <c r="P266" s="67"/>
      <c r="Q266" s="67"/>
      <c r="R266" s="67"/>
      <c r="S266" s="67"/>
      <c r="T266" s="67"/>
      <c r="U266" s="67"/>
      <c r="V266" s="67"/>
      <c r="W266" s="67"/>
      <c r="X266" s="67"/>
      <c r="Y266" s="67"/>
      <c r="Z266" s="67"/>
      <c r="AA266" s="67"/>
      <c r="AB266" s="67"/>
      <c r="AC266" s="67"/>
      <c r="AD266" s="67"/>
    </row>
    <row r="267" spans="2:30">
      <c r="B267" s="67"/>
      <c r="C267" s="67"/>
      <c r="D267" s="67"/>
      <c r="E267" s="67"/>
      <c r="F267" s="67"/>
      <c r="G267" s="67"/>
      <c r="H267" s="67"/>
      <c r="I267" s="67"/>
      <c r="J267" s="67"/>
      <c r="K267" s="67"/>
      <c r="L267" s="67"/>
      <c r="M267" s="67"/>
      <c r="N267" s="67"/>
      <c r="O267" s="67"/>
      <c r="P267" s="67"/>
      <c r="Q267" s="67"/>
      <c r="R267" s="67"/>
      <c r="S267" s="67"/>
      <c r="T267" s="67"/>
      <c r="U267" s="67"/>
      <c r="V267" s="67"/>
      <c r="W267" s="67"/>
      <c r="X267" s="67"/>
      <c r="Y267" s="67"/>
      <c r="Z267" s="67"/>
      <c r="AA267" s="67"/>
      <c r="AB267" s="67"/>
      <c r="AC267" s="67"/>
      <c r="AD267" s="67"/>
    </row>
    <row r="268" spans="2:30">
      <c r="B268" s="67"/>
      <c r="C268" s="67"/>
      <c r="D268" s="67"/>
      <c r="E268" s="67"/>
      <c r="F268" s="67"/>
      <c r="G268" s="67"/>
      <c r="H268" s="67"/>
      <c r="I268" s="67"/>
      <c r="J268" s="67"/>
      <c r="K268" s="67"/>
      <c r="L268" s="67"/>
      <c r="M268" s="67"/>
      <c r="N268" s="67"/>
      <c r="O268" s="67"/>
      <c r="P268" s="67"/>
      <c r="Q268" s="67"/>
      <c r="R268" s="67"/>
      <c r="S268" s="67"/>
      <c r="T268" s="67"/>
      <c r="U268" s="67"/>
      <c r="V268" s="67"/>
      <c r="W268" s="67"/>
      <c r="X268" s="67"/>
      <c r="Y268" s="67"/>
      <c r="Z268" s="67"/>
      <c r="AA268" s="67"/>
      <c r="AB268" s="67"/>
      <c r="AC268" s="67"/>
      <c r="AD268" s="67"/>
    </row>
    <row r="269" spans="2:30">
      <c r="B269" s="67"/>
      <c r="C269" s="67"/>
      <c r="D269" s="67"/>
      <c r="E269" s="67"/>
      <c r="F269" s="67"/>
      <c r="G269" s="67"/>
      <c r="H269" s="67"/>
      <c r="I269" s="67"/>
      <c r="J269" s="67"/>
      <c r="K269" s="67"/>
      <c r="L269" s="67"/>
      <c r="M269" s="67"/>
      <c r="N269" s="67"/>
      <c r="O269" s="67"/>
      <c r="P269" s="67"/>
      <c r="Q269" s="67"/>
      <c r="R269" s="67"/>
      <c r="S269" s="67"/>
      <c r="T269" s="67"/>
      <c r="U269" s="67"/>
      <c r="V269" s="67"/>
      <c r="W269" s="67"/>
      <c r="X269" s="67"/>
      <c r="Y269" s="67"/>
      <c r="Z269" s="67"/>
      <c r="AA269" s="67"/>
      <c r="AB269" s="67"/>
      <c r="AC269" s="67"/>
      <c r="AD269" s="67"/>
    </row>
    <row r="270" spans="2:30">
      <c r="B270" s="67"/>
      <c r="C270" s="67"/>
      <c r="D270" s="67"/>
      <c r="E270" s="67"/>
      <c r="F270" s="67"/>
      <c r="G270" s="67"/>
      <c r="H270" s="67"/>
      <c r="I270" s="67"/>
      <c r="J270" s="67"/>
      <c r="K270" s="67"/>
      <c r="L270" s="67"/>
      <c r="M270" s="67"/>
      <c r="N270" s="67"/>
      <c r="O270" s="67"/>
      <c r="P270" s="67"/>
      <c r="Q270" s="67"/>
      <c r="R270" s="67"/>
      <c r="S270" s="67"/>
      <c r="T270" s="67"/>
      <c r="U270" s="67"/>
      <c r="V270" s="67"/>
      <c r="W270" s="67"/>
      <c r="X270" s="67"/>
      <c r="Y270" s="67"/>
      <c r="Z270" s="67"/>
      <c r="AA270" s="67"/>
      <c r="AB270" s="67"/>
      <c r="AC270" s="67"/>
      <c r="AD270" s="67"/>
    </row>
    <row r="271" spans="2:30">
      <c r="B271" s="67"/>
      <c r="C271" s="67"/>
      <c r="D271" s="67"/>
      <c r="E271" s="67"/>
      <c r="F271" s="67"/>
      <c r="G271" s="67"/>
      <c r="H271" s="67"/>
      <c r="I271" s="67"/>
      <c r="J271" s="67"/>
      <c r="K271" s="67"/>
      <c r="L271" s="67"/>
      <c r="M271" s="67"/>
      <c r="N271" s="67"/>
      <c r="O271" s="67"/>
      <c r="P271" s="67"/>
      <c r="Q271" s="67"/>
      <c r="R271" s="67"/>
      <c r="S271" s="67"/>
      <c r="T271" s="67"/>
      <c r="U271" s="67"/>
      <c r="V271" s="67"/>
      <c r="W271" s="67"/>
      <c r="X271" s="67"/>
      <c r="Y271" s="67"/>
      <c r="Z271" s="67"/>
      <c r="AA271" s="67"/>
      <c r="AB271" s="67"/>
      <c r="AC271" s="67"/>
      <c r="AD271" s="67"/>
    </row>
    <row r="272" spans="2:30">
      <c r="B272" s="67"/>
      <c r="C272" s="67"/>
      <c r="D272" s="67"/>
      <c r="E272" s="67"/>
      <c r="F272" s="67"/>
      <c r="G272" s="67"/>
      <c r="H272" s="67"/>
      <c r="I272" s="67"/>
      <c r="J272" s="67"/>
      <c r="K272" s="67"/>
      <c r="L272" s="67"/>
      <c r="M272" s="67"/>
      <c r="N272" s="67"/>
      <c r="O272" s="67"/>
      <c r="P272" s="67"/>
      <c r="Q272" s="67"/>
      <c r="R272" s="67"/>
      <c r="S272" s="67"/>
      <c r="T272" s="67"/>
      <c r="U272" s="67"/>
      <c r="V272" s="67"/>
      <c r="W272" s="67"/>
      <c r="X272" s="67"/>
      <c r="Y272" s="67"/>
      <c r="Z272" s="67"/>
      <c r="AA272" s="67"/>
      <c r="AB272" s="67"/>
      <c r="AC272" s="67"/>
      <c r="AD272" s="67"/>
    </row>
    <row r="273" spans="2:30">
      <c r="B273" s="67"/>
      <c r="C273" s="67"/>
      <c r="D273" s="67"/>
      <c r="E273" s="67"/>
      <c r="F273" s="67"/>
      <c r="G273" s="67"/>
      <c r="H273" s="67"/>
      <c r="I273" s="67"/>
      <c r="J273" s="67"/>
      <c r="K273" s="67"/>
      <c r="L273" s="67"/>
      <c r="M273" s="67"/>
      <c r="N273" s="67"/>
      <c r="O273" s="67"/>
      <c r="P273" s="67"/>
      <c r="Q273" s="67"/>
      <c r="R273" s="67"/>
      <c r="S273" s="67"/>
      <c r="T273" s="67"/>
      <c r="U273" s="67"/>
      <c r="V273" s="67"/>
      <c r="W273" s="67"/>
      <c r="X273" s="67"/>
      <c r="Y273" s="67"/>
      <c r="Z273" s="67"/>
      <c r="AA273" s="67"/>
      <c r="AB273" s="67"/>
      <c r="AC273" s="67"/>
      <c r="AD273" s="67"/>
    </row>
    <row r="274" spans="2:30">
      <c r="B274" s="67"/>
      <c r="C274" s="67"/>
      <c r="D274" s="67"/>
      <c r="E274" s="67"/>
      <c r="F274" s="67"/>
      <c r="G274" s="67"/>
      <c r="H274" s="67"/>
      <c r="I274" s="67"/>
      <c r="J274" s="67"/>
      <c r="K274" s="67"/>
      <c r="L274" s="67"/>
      <c r="M274" s="67"/>
      <c r="N274" s="67"/>
      <c r="O274" s="67"/>
      <c r="P274" s="67"/>
      <c r="Q274" s="67"/>
      <c r="R274" s="67"/>
      <c r="S274" s="67"/>
      <c r="T274" s="67"/>
      <c r="U274" s="67"/>
      <c r="V274" s="67"/>
      <c r="W274" s="67"/>
      <c r="X274" s="67"/>
      <c r="Y274" s="67"/>
      <c r="Z274" s="67"/>
      <c r="AA274" s="67"/>
      <c r="AB274" s="67"/>
      <c r="AC274" s="67"/>
      <c r="AD274" s="67"/>
    </row>
    <row r="275" spans="2:30">
      <c r="B275" s="67"/>
      <c r="C275" s="67"/>
      <c r="D275" s="67"/>
      <c r="E275" s="67"/>
      <c r="F275" s="67"/>
      <c r="G275" s="67"/>
      <c r="H275" s="67"/>
      <c r="I275" s="67"/>
      <c r="J275" s="67"/>
      <c r="K275" s="67"/>
      <c r="L275" s="67"/>
      <c r="M275" s="67"/>
      <c r="N275" s="67"/>
      <c r="O275" s="67"/>
      <c r="P275" s="67"/>
      <c r="Q275" s="67"/>
      <c r="R275" s="67"/>
      <c r="S275" s="67"/>
      <c r="T275" s="67"/>
      <c r="U275" s="67"/>
      <c r="V275" s="67"/>
      <c r="W275" s="67"/>
      <c r="X275" s="67"/>
      <c r="Y275" s="67"/>
      <c r="Z275" s="67"/>
      <c r="AA275" s="67"/>
      <c r="AB275" s="67"/>
      <c r="AC275" s="67"/>
      <c r="AD275" s="67"/>
    </row>
    <row r="276" spans="2:30">
      <c r="B276" s="67"/>
      <c r="C276" s="67"/>
      <c r="D276" s="67"/>
      <c r="E276" s="67"/>
      <c r="F276" s="67"/>
      <c r="G276" s="67"/>
      <c r="H276" s="67"/>
      <c r="I276" s="67"/>
      <c r="J276" s="67"/>
      <c r="K276" s="67"/>
      <c r="L276" s="67"/>
      <c r="M276" s="67"/>
      <c r="N276" s="67"/>
      <c r="O276" s="67"/>
      <c r="P276" s="67"/>
      <c r="Q276" s="67"/>
      <c r="R276" s="67"/>
      <c r="S276" s="67"/>
      <c r="T276" s="67"/>
      <c r="U276" s="67"/>
      <c r="V276" s="67"/>
      <c r="W276" s="67"/>
      <c r="X276" s="67"/>
      <c r="Y276" s="67"/>
      <c r="Z276" s="67"/>
      <c r="AA276" s="67"/>
      <c r="AB276" s="67"/>
      <c r="AC276" s="67"/>
      <c r="AD276" s="67"/>
    </row>
    <row r="277" spans="2:30">
      <c r="B277" s="67"/>
      <c r="C277" s="67"/>
      <c r="D277" s="67"/>
      <c r="E277" s="67"/>
      <c r="F277" s="67"/>
      <c r="G277" s="67"/>
      <c r="H277" s="67"/>
      <c r="I277" s="67"/>
      <c r="J277" s="67"/>
      <c r="K277" s="67"/>
      <c r="L277" s="67"/>
      <c r="M277" s="67"/>
      <c r="N277" s="67"/>
      <c r="O277" s="67"/>
      <c r="P277" s="67"/>
      <c r="Q277" s="67"/>
      <c r="R277" s="67"/>
      <c r="S277" s="67"/>
      <c r="T277" s="67"/>
      <c r="U277" s="67"/>
      <c r="V277" s="67"/>
      <c r="W277" s="67"/>
      <c r="X277" s="67"/>
      <c r="Y277" s="67"/>
      <c r="Z277" s="67"/>
      <c r="AA277" s="67"/>
      <c r="AB277" s="67"/>
      <c r="AC277" s="67"/>
      <c r="AD277" s="67"/>
    </row>
    <row r="278" spans="2:30">
      <c r="B278" s="67"/>
      <c r="C278" s="67"/>
      <c r="D278" s="67"/>
      <c r="E278" s="67"/>
      <c r="F278" s="67"/>
      <c r="G278" s="67"/>
      <c r="H278" s="67"/>
      <c r="I278" s="67"/>
      <c r="J278" s="67"/>
      <c r="K278" s="67"/>
      <c r="L278" s="67"/>
      <c r="M278" s="67"/>
      <c r="N278" s="67"/>
      <c r="O278" s="67"/>
      <c r="P278" s="67"/>
      <c r="Q278" s="67"/>
      <c r="R278" s="67"/>
      <c r="S278" s="67"/>
      <c r="T278" s="67"/>
      <c r="U278" s="67"/>
      <c r="V278" s="67"/>
      <c r="W278" s="67"/>
      <c r="X278" s="67"/>
      <c r="Y278" s="67"/>
      <c r="Z278" s="67"/>
      <c r="AA278" s="67"/>
      <c r="AB278" s="67"/>
      <c r="AC278" s="67"/>
      <c r="AD278" s="67"/>
    </row>
    <row r="279" spans="2:30">
      <c r="B279" s="67"/>
      <c r="C279" s="67"/>
      <c r="D279" s="67"/>
      <c r="E279" s="67"/>
      <c r="F279" s="67"/>
      <c r="G279" s="67"/>
      <c r="H279" s="67"/>
      <c r="I279" s="67"/>
      <c r="J279" s="67"/>
      <c r="K279" s="67"/>
      <c r="L279" s="67"/>
      <c r="M279" s="67"/>
      <c r="N279" s="67"/>
      <c r="O279" s="67"/>
      <c r="P279" s="67"/>
      <c r="Q279" s="67"/>
      <c r="R279" s="67"/>
      <c r="S279" s="67"/>
      <c r="T279" s="67"/>
      <c r="U279" s="67"/>
      <c r="V279" s="67"/>
      <c r="W279" s="67"/>
      <c r="X279" s="67"/>
      <c r="Y279" s="67"/>
      <c r="Z279" s="67"/>
      <c r="AA279" s="67"/>
      <c r="AB279" s="67"/>
      <c r="AC279" s="67"/>
      <c r="AD279" s="67"/>
    </row>
    <row r="280" spans="2:30">
      <c r="B280" s="67"/>
      <c r="C280" s="67"/>
      <c r="D280" s="67"/>
      <c r="E280" s="67"/>
      <c r="F280" s="67"/>
      <c r="G280" s="67"/>
      <c r="H280" s="67"/>
      <c r="I280" s="67"/>
      <c r="J280" s="67"/>
      <c r="K280" s="67"/>
      <c r="L280" s="67"/>
      <c r="M280" s="67"/>
      <c r="N280" s="67"/>
      <c r="O280" s="67"/>
      <c r="P280" s="67"/>
      <c r="Q280" s="67"/>
      <c r="R280" s="67"/>
      <c r="S280" s="67"/>
      <c r="T280" s="67"/>
      <c r="U280" s="67"/>
      <c r="V280" s="67"/>
      <c r="W280" s="67"/>
      <c r="X280" s="67"/>
      <c r="Y280" s="67"/>
      <c r="Z280" s="67"/>
      <c r="AA280" s="67"/>
      <c r="AB280" s="67"/>
      <c r="AC280" s="67"/>
      <c r="AD280" s="67"/>
    </row>
    <row r="281" spans="2:30">
      <c r="B281" s="67"/>
      <c r="C281" s="67"/>
      <c r="D281" s="67"/>
      <c r="E281" s="67"/>
      <c r="F281" s="67"/>
      <c r="G281" s="67"/>
      <c r="H281" s="67"/>
      <c r="I281" s="67"/>
      <c r="J281" s="67"/>
      <c r="K281" s="67"/>
      <c r="L281" s="67"/>
      <c r="M281" s="67"/>
      <c r="N281" s="67"/>
      <c r="O281" s="67"/>
      <c r="P281" s="67"/>
      <c r="Q281" s="67"/>
      <c r="R281" s="67"/>
      <c r="S281" s="67"/>
      <c r="T281" s="67"/>
      <c r="U281" s="67"/>
      <c r="V281" s="67"/>
      <c r="W281" s="67"/>
      <c r="X281" s="67"/>
      <c r="Y281" s="67"/>
      <c r="Z281" s="67"/>
      <c r="AA281" s="67"/>
      <c r="AB281" s="67"/>
      <c r="AC281" s="67"/>
      <c r="AD281" s="67"/>
    </row>
    <row r="282" spans="2:30">
      <c r="B282" s="67"/>
      <c r="C282" s="67"/>
      <c r="D282" s="67"/>
      <c r="E282" s="67"/>
      <c r="F282" s="67"/>
      <c r="G282" s="67"/>
      <c r="H282" s="67"/>
      <c r="I282" s="67"/>
      <c r="J282" s="67"/>
      <c r="K282" s="67"/>
      <c r="L282" s="67"/>
      <c r="M282" s="67"/>
      <c r="N282" s="67"/>
      <c r="O282" s="67"/>
      <c r="P282" s="67"/>
      <c r="Q282" s="67"/>
      <c r="R282" s="67"/>
      <c r="S282" s="67"/>
      <c r="T282" s="67"/>
      <c r="U282" s="67"/>
      <c r="V282" s="67"/>
      <c r="W282" s="67"/>
      <c r="X282" s="67"/>
      <c r="Y282" s="67"/>
      <c r="Z282" s="67"/>
      <c r="AA282" s="67"/>
      <c r="AB282" s="67"/>
      <c r="AC282" s="67"/>
      <c r="AD282" s="67"/>
    </row>
    <row r="283" spans="2:30">
      <c r="B283" s="67"/>
      <c r="C283" s="67"/>
      <c r="D283" s="67"/>
      <c r="E283" s="67"/>
      <c r="F283" s="67"/>
      <c r="G283" s="67"/>
      <c r="H283" s="67"/>
      <c r="I283" s="67"/>
      <c r="J283" s="67"/>
      <c r="K283" s="67"/>
      <c r="L283" s="67"/>
      <c r="M283" s="67"/>
      <c r="N283" s="67"/>
      <c r="O283" s="67"/>
      <c r="P283" s="67"/>
      <c r="Q283" s="67"/>
      <c r="R283" s="67"/>
      <c r="S283" s="67"/>
      <c r="T283" s="67"/>
      <c r="U283" s="67"/>
      <c r="V283" s="67"/>
      <c r="W283" s="67"/>
      <c r="X283" s="67"/>
      <c r="Y283" s="67"/>
      <c r="Z283" s="67"/>
      <c r="AA283" s="67"/>
      <c r="AB283" s="67"/>
      <c r="AC283" s="67"/>
      <c r="AD283" s="67"/>
    </row>
    <row r="284" spans="2:30">
      <c r="B284" s="67"/>
      <c r="C284" s="67"/>
      <c r="D284" s="67"/>
      <c r="E284" s="67"/>
      <c r="F284" s="67"/>
      <c r="G284" s="67"/>
      <c r="H284" s="67"/>
      <c r="I284" s="67"/>
      <c r="J284" s="67"/>
      <c r="K284" s="67"/>
      <c r="L284" s="67"/>
      <c r="M284" s="67"/>
      <c r="N284" s="67"/>
      <c r="O284" s="67"/>
      <c r="P284" s="67"/>
      <c r="Q284" s="67"/>
      <c r="R284" s="67"/>
      <c r="S284" s="67"/>
      <c r="T284" s="67"/>
      <c r="U284" s="67"/>
      <c r="V284" s="67"/>
      <c r="W284" s="67"/>
      <c r="X284" s="67"/>
      <c r="Y284" s="67"/>
      <c r="Z284" s="67"/>
      <c r="AA284" s="67"/>
      <c r="AB284" s="67"/>
      <c r="AC284" s="67"/>
      <c r="AD284" s="67"/>
    </row>
    <row r="285" spans="2:30">
      <c r="B285" s="67"/>
      <c r="C285" s="67"/>
      <c r="D285" s="67"/>
      <c r="E285" s="67"/>
      <c r="F285" s="67"/>
      <c r="G285" s="67"/>
      <c r="H285" s="67"/>
      <c r="I285" s="67"/>
      <c r="J285" s="67"/>
      <c r="K285" s="67"/>
      <c r="L285" s="67"/>
      <c r="M285" s="67"/>
      <c r="N285" s="67"/>
      <c r="O285" s="67"/>
      <c r="P285" s="67"/>
      <c r="Q285" s="67"/>
      <c r="R285" s="67"/>
      <c r="S285" s="67"/>
      <c r="T285" s="67"/>
      <c r="U285" s="67"/>
      <c r="V285" s="67"/>
      <c r="W285" s="67"/>
      <c r="X285" s="67"/>
      <c r="Y285" s="67"/>
      <c r="Z285" s="67"/>
      <c r="AA285" s="67"/>
      <c r="AB285" s="67"/>
      <c r="AC285" s="67"/>
      <c r="AD285" s="67"/>
    </row>
    <row r="286" spans="2:30">
      <c r="B286" s="67"/>
      <c r="C286" s="67"/>
      <c r="D286" s="67"/>
      <c r="E286" s="67"/>
      <c r="F286" s="67"/>
      <c r="G286" s="67"/>
      <c r="H286" s="67"/>
      <c r="I286" s="67"/>
      <c r="J286" s="67"/>
      <c r="K286" s="67"/>
      <c r="L286" s="67"/>
      <c r="M286" s="67"/>
      <c r="N286" s="67"/>
      <c r="O286" s="67"/>
      <c r="P286" s="67"/>
      <c r="Q286" s="67"/>
      <c r="R286" s="67"/>
      <c r="S286" s="67"/>
      <c r="T286" s="67"/>
      <c r="U286" s="67"/>
      <c r="V286" s="67"/>
      <c r="W286" s="67"/>
      <c r="X286" s="67"/>
      <c r="Y286" s="67"/>
      <c r="Z286" s="67"/>
      <c r="AA286" s="67"/>
      <c r="AB286" s="67"/>
      <c r="AC286" s="67"/>
      <c r="AD286" s="67"/>
    </row>
    <row r="287" spans="2:30">
      <c r="B287" s="67"/>
      <c r="C287" s="67"/>
      <c r="D287" s="67"/>
      <c r="E287" s="67"/>
      <c r="F287" s="67"/>
      <c r="G287" s="67"/>
      <c r="H287" s="67"/>
      <c r="I287" s="67"/>
      <c r="J287" s="67"/>
      <c r="K287" s="67"/>
      <c r="L287" s="67"/>
      <c r="M287" s="67"/>
      <c r="N287" s="67"/>
      <c r="O287" s="67"/>
      <c r="P287" s="67"/>
      <c r="Q287" s="67"/>
      <c r="R287" s="67"/>
      <c r="S287" s="67"/>
      <c r="T287" s="67"/>
      <c r="U287" s="67"/>
      <c r="V287" s="67"/>
      <c r="W287" s="67"/>
      <c r="X287" s="67"/>
      <c r="Y287" s="67"/>
      <c r="Z287" s="67"/>
      <c r="AA287" s="67"/>
      <c r="AB287" s="67"/>
      <c r="AC287" s="67"/>
      <c r="AD287" s="67"/>
    </row>
    <row r="288" spans="2:30">
      <c r="B288" s="67"/>
      <c r="C288" s="67"/>
      <c r="D288" s="67"/>
      <c r="E288" s="67"/>
      <c r="F288" s="67"/>
      <c r="G288" s="67"/>
      <c r="H288" s="67"/>
      <c r="I288" s="67"/>
      <c r="J288" s="67"/>
      <c r="K288" s="67"/>
      <c r="L288" s="67"/>
      <c r="M288" s="67"/>
      <c r="N288" s="67"/>
      <c r="O288" s="67"/>
      <c r="P288" s="67"/>
      <c r="Q288" s="67"/>
      <c r="R288" s="67"/>
      <c r="S288" s="67"/>
      <c r="T288" s="67"/>
      <c r="U288" s="67"/>
      <c r="V288" s="67"/>
      <c r="W288" s="67"/>
      <c r="X288" s="67"/>
      <c r="Y288" s="67"/>
      <c r="Z288" s="67"/>
      <c r="AA288" s="67"/>
      <c r="AB288" s="67"/>
      <c r="AC288" s="67"/>
      <c r="AD288" s="67"/>
    </row>
    <row r="289" spans="2:30">
      <c r="B289" s="67"/>
      <c r="C289" s="67"/>
      <c r="D289" s="67"/>
      <c r="E289" s="67"/>
      <c r="F289" s="67"/>
      <c r="G289" s="67"/>
      <c r="H289" s="67"/>
      <c r="I289" s="67"/>
      <c r="J289" s="67"/>
      <c r="K289" s="67"/>
      <c r="L289" s="67"/>
      <c r="M289" s="67"/>
      <c r="N289" s="67"/>
      <c r="O289" s="67"/>
      <c r="P289" s="67"/>
      <c r="Q289" s="67"/>
      <c r="R289" s="67"/>
      <c r="S289" s="67"/>
      <c r="T289" s="67"/>
      <c r="U289" s="67"/>
      <c r="V289" s="67"/>
      <c r="W289" s="67"/>
      <c r="X289" s="67"/>
      <c r="Y289" s="67"/>
      <c r="Z289" s="67"/>
      <c r="AA289" s="67"/>
      <c r="AB289" s="67"/>
      <c r="AC289" s="67"/>
      <c r="AD289" s="67"/>
    </row>
    <row r="290" spans="2:30">
      <c r="B290" s="67"/>
      <c r="C290" s="67"/>
      <c r="D290" s="67"/>
      <c r="E290" s="67"/>
      <c r="F290" s="67"/>
      <c r="G290" s="67"/>
      <c r="H290" s="67"/>
      <c r="I290" s="67"/>
      <c r="J290" s="67"/>
      <c r="K290" s="67"/>
      <c r="L290" s="67"/>
      <c r="M290" s="67"/>
      <c r="N290" s="67"/>
      <c r="O290" s="67"/>
      <c r="P290" s="67"/>
      <c r="Q290" s="67"/>
      <c r="R290" s="67"/>
      <c r="S290" s="67"/>
      <c r="T290" s="67"/>
      <c r="U290" s="67"/>
      <c r="V290" s="67"/>
      <c r="W290" s="67"/>
      <c r="X290" s="67"/>
      <c r="Y290" s="67"/>
      <c r="Z290" s="67"/>
      <c r="AA290" s="67"/>
      <c r="AB290" s="67"/>
      <c r="AC290" s="67"/>
      <c r="AD290" s="67"/>
    </row>
    <row r="291" spans="2:30">
      <c r="B291" s="67"/>
      <c r="C291" s="67"/>
      <c r="D291" s="67"/>
      <c r="E291" s="67"/>
      <c r="F291" s="67"/>
      <c r="G291" s="67"/>
      <c r="H291" s="67"/>
      <c r="I291" s="67"/>
      <c r="J291" s="67"/>
      <c r="K291" s="67"/>
      <c r="L291" s="67"/>
      <c r="M291" s="67"/>
      <c r="N291" s="67"/>
      <c r="O291" s="67"/>
      <c r="P291" s="67"/>
      <c r="Q291" s="67"/>
      <c r="R291" s="67"/>
      <c r="S291" s="67"/>
      <c r="T291" s="67"/>
      <c r="U291" s="67"/>
      <c r="V291" s="67"/>
      <c r="W291" s="67"/>
      <c r="X291" s="67"/>
      <c r="Y291" s="67"/>
      <c r="Z291" s="67"/>
      <c r="AA291" s="67"/>
      <c r="AB291" s="67"/>
      <c r="AC291" s="67"/>
      <c r="AD291" s="67"/>
    </row>
    <row r="292" spans="2:30">
      <c r="B292" s="67"/>
      <c r="C292" s="67"/>
      <c r="D292" s="67"/>
      <c r="E292" s="67"/>
      <c r="F292" s="67"/>
      <c r="G292" s="67"/>
      <c r="H292" s="67"/>
      <c r="I292" s="67"/>
      <c r="J292" s="67"/>
      <c r="K292" s="67"/>
      <c r="L292" s="67"/>
      <c r="M292" s="67"/>
      <c r="N292" s="67"/>
      <c r="O292" s="67"/>
      <c r="P292" s="67"/>
      <c r="Q292" s="67"/>
      <c r="R292" s="67"/>
      <c r="S292" s="67"/>
      <c r="T292" s="67"/>
      <c r="U292" s="67"/>
      <c r="V292" s="67"/>
      <c r="W292" s="67"/>
      <c r="X292" s="67"/>
      <c r="Y292" s="67"/>
      <c r="Z292" s="67"/>
      <c r="AA292" s="67"/>
      <c r="AB292" s="67"/>
      <c r="AC292" s="67"/>
      <c r="AD292" s="67"/>
    </row>
    <row r="293" spans="2:30">
      <c r="B293" s="67"/>
      <c r="C293" s="67"/>
      <c r="D293" s="67"/>
      <c r="E293" s="67"/>
      <c r="F293" s="67"/>
      <c r="G293" s="67"/>
      <c r="H293" s="67"/>
      <c r="I293" s="67"/>
      <c r="J293" s="67"/>
      <c r="K293" s="67"/>
      <c r="L293" s="67"/>
      <c r="M293" s="67"/>
      <c r="N293" s="67"/>
      <c r="O293" s="67"/>
      <c r="P293" s="67"/>
      <c r="Q293" s="67"/>
      <c r="R293" s="67"/>
      <c r="S293" s="67"/>
      <c r="T293" s="67"/>
      <c r="U293" s="67"/>
      <c r="V293" s="67"/>
      <c r="W293" s="67"/>
      <c r="X293" s="67"/>
      <c r="Y293" s="67"/>
      <c r="Z293" s="67"/>
      <c r="AA293" s="67"/>
      <c r="AB293" s="67"/>
      <c r="AC293" s="67"/>
      <c r="AD293" s="67"/>
    </row>
    <row r="294" spans="2:30">
      <c r="B294" s="67"/>
      <c r="C294" s="67"/>
      <c r="D294" s="67"/>
      <c r="E294" s="67"/>
      <c r="F294" s="67"/>
      <c r="G294" s="67"/>
      <c r="H294" s="67"/>
      <c r="I294" s="67"/>
      <c r="J294" s="67"/>
      <c r="K294" s="67"/>
      <c r="L294" s="67"/>
      <c r="M294" s="67"/>
      <c r="N294" s="67"/>
      <c r="O294" s="67"/>
      <c r="P294" s="67"/>
      <c r="Q294" s="67"/>
      <c r="R294" s="67"/>
      <c r="S294" s="67"/>
      <c r="T294" s="67"/>
      <c r="U294" s="67"/>
      <c r="V294" s="67"/>
      <c r="W294" s="67"/>
      <c r="X294" s="67"/>
      <c r="Y294" s="67"/>
      <c r="Z294" s="67"/>
      <c r="AA294" s="67"/>
      <c r="AB294" s="67"/>
      <c r="AC294" s="67"/>
      <c r="AD294" s="67"/>
    </row>
    <row r="295" spans="2:30">
      <c r="B295" s="67"/>
      <c r="C295" s="67"/>
      <c r="D295" s="67"/>
      <c r="E295" s="67"/>
      <c r="F295" s="67"/>
      <c r="G295" s="67"/>
      <c r="H295" s="67"/>
      <c r="I295" s="67"/>
      <c r="J295" s="67"/>
      <c r="K295" s="67"/>
      <c r="L295" s="67"/>
      <c r="M295" s="67"/>
      <c r="N295" s="67"/>
      <c r="O295" s="67"/>
      <c r="P295" s="67"/>
      <c r="Q295" s="67"/>
      <c r="R295" s="67"/>
      <c r="S295" s="67"/>
      <c r="T295" s="67"/>
      <c r="U295" s="67"/>
      <c r="V295" s="67"/>
      <c r="W295" s="67"/>
      <c r="X295" s="67"/>
      <c r="Y295" s="67"/>
      <c r="Z295" s="67"/>
      <c r="AA295" s="67"/>
      <c r="AB295" s="67"/>
      <c r="AC295" s="67"/>
      <c r="AD295" s="67"/>
    </row>
    <row r="296" spans="2:30">
      <c r="B296" s="67"/>
      <c r="C296" s="67"/>
      <c r="D296" s="67"/>
      <c r="E296" s="67"/>
      <c r="F296" s="67"/>
      <c r="G296" s="67"/>
      <c r="H296" s="67"/>
      <c r="I296" s="67"/>
      <c r="J296" s="67"/>
      <c r="K296" s="67"/>
      <c r="L296" s="67"/>
      <c r="M296" s="67"/>
      <c r="N296" s="67"/>
      <c r="O296" s="67"/>
      <c r="P296" s="67"/>
      <c r="Q296" s="67"/>
      <c r="R296" s="67"/>
      <c r="S296" s="67"/>
      <c r="T296" s="67"/>
      <c r="U296" s="67"/>
      <c r="V296" s="67"/>
      <c r="W296" s="67"/>
      <c r="X296" s="67"/>
      <c r="Y296" s="67"/>
      <c r="Z296" s="67"/>
      <c r="AA296" s="67"/>
      <c r="AB296" s="67"/>
      <c r="AC296" s="67"/>
      <c r="AD296" s="67"/>
    </row>
    <row r="297" spans="2:30">
      <c r="B297" s="67"/>
      <c r="C297" s="67"/>
      <c r="D297" s="67"/>
      <c r="E297" s="67"/>
      <c r="F297" s="67"/>
      <c r="G297" s="67"/>
      <c r="H297" s="67"/>
      <c r="I297" s="67"/>
      <c r="J297" s="67"/>
      <c r="K297" s="67"/>
      <c r="L297" s="67"/>
      <c r="M297" s="67"/>
      <c r="N297" s="67"/>
      <c r="O297" s="67"/>
      <c r="P297" s="67"/>
      <c r="Q297" s="67"/>
      <c r="R297" s="67"/>
      <c r="S297" s="67"/>
      <c r="T297" s="67"/>
      <c r="U297" s="67"/>
      <c r="V297" s="67"/>
      <c r="W297" s="67"/>
      <c r="X297" s="67"/>
      <c r="Y297" s="67"/>
      <c r="Z297" s="67"/>
      <c r="AA297" s="67"/>
      <c r="AB297" s="67"/>
      <c r="AC297" s="67"/>
      <c r="AD297" s="67"/>
    </row>
    <row r="298" spans="2:30">
      <c r="B298" s="67"/>
      <c r="C298" s="67"/>
      <c r="D298" s="67"/>
      <c r="E298" s="67"/>
      <c r="F298" s="67"/>
      <c r="G298" s="67"/>
      <c r="H298" s="67"/>
      <c r="I298" s="67"/>
      <c r="J298" s="67"/>
      <c r="K298" s="67"/>
      <c r="L298" s="67"/>
      <c r="M298" s="67"/>
      <c r="N298" s="67"/>
      <c r="O298" s="67"/>
      <c r="P298" s="67"/>
      <c r="Q298" s="67"/>
      <c r="R298" s="67"/>
      <c r="S298" s="67"/>
      <c r="T298" s="67"/>
      <c r="U298" s="67"/>
      <c r="V298" s="67"/>
      <c r="W298" s="67"/>
      <c r="X298" s="67"/>
      <c r="Y298" s="67"/>
      <c r="Z298" s="67"/>
      <c r="AA298" s="67"/>
      <c r="AB298" s="67"/>
      <c r="AC298" s="67"/>
      <c r="AD298" s="67"/>
    </row>
    <row r="299" spans="2:30">
      <c r="B299" s="67"/>
      <c r="C299" s="67"/>
      <c r="D299" s="67"/>
      <c r="E299" s="67"/>
      <c r="F299" s="67"/>
      <c r="G299" s="67"/>
      <c r="H299" s="67"/>
      <c r="I299" s="67"/>
      <c r="J299" s="67"/>
      <c r="K299" s="67"/>
      <c r="L299" s="67"/>
      <c r="M299" s="67"/>
      <c r="N299" s="67"/>
      <c r="O299" s="67"/>
      <c r="P299" s="67"/>
      <c r="Q299" s="67"/>
      <c r="R299" s="67"/>
      <c r="S299" s="67"/>
      <c r="T299" s="67"/>
      <c r="U299" s="67"/>
      <c r="V299" s="67"/>
      <c r="W299" s="67"/>
      <c r="X299" s="67"/>
      <c r="Y299" s="67"/>
      <c r="Z299" s="67"/>
      <c r="AA299" s="67"/>
      <c r="AB299" s="67"/>
      <c r="AC299" s="67"/>
      <c r="AD299" s="67"/>
    </row>
    <row r="300" spans="2:30">
      <c r="B300" s="67"/>
      <c r="C300" s="67"/>
      <c r="D300" s="67"/>
      <c r="E300" s="67"/>
      <c r="F300" s="67"/>
      <c r="G300" s="67"/>
      <c r="H300" s="67"/>
      <c r="I300" s="67"/>
      <c r="J300" s="67"/>
      <c r="K300" s="67"/>
      <c r="L300" s="67"/>
      <c r="M300" s="67"/>
      <c r="N300" s="67"/>
      <c r="O300" s="67"/>
      <c r="P300" s="67"/>
      <c r="Q300" s="67"/>
      <c r="R300" s="67"/>
      <c r="S300" s="67"/>
      <c r="T300" s="67"/>
      <c r="U300" s="67"/>
      <c r="V300" s="67"/>
      <c r="W300" s="67"/>
      <c r="X300" s="67"/>
      <c r="Y300" s="67"/>
      <c r="Z300" s="67"/>
      <c r="AA300" s="67"/>
      <c r="AB300" s="67"/>
      <c r="AC300" s="67"/>
      <c r="AD300" s="67"/>
    </row>
    <row r="301" spans="2:30">
      <c r="B301" s="67"/>
      <c r="C301" s="67"/>
      <c r="D301" s="67"/>
      <c r="E301" s="67"/>
      <c r="F301" s="67"/>
      <c r="G301" s="67"/>
      <c r="H301" s="67"/>
      <c r="I301" s="67"/>
      <c r="J301" s="67"/>
      <c r="K301" s="67"/>
      <c r="L301" s="67"/>
      <c r="M301" s="67"/>
      <c r="N301" s="67"/>
      <c r="O301" s="67"/>
      <c r="P301" s="67"/>
      <c r="Q301" s="67"/>
      <c r="R301" s="67"/>
      <c r="S301" s="67"/>
      <c r="T301" s="67"/>
      <c r="U301" s="67"/>
      <c r="V301" s="67"/>
      <c r="W301" s="67"/>
      <c r="X301" s="67"/>
      <c r="Y301" s="67"/>
      <c r="Z301" s="67"/>
      <c r="AA301" s="67"/>
      <c r="AB301" s="67"/>
      <c r="AC301" s="67"/>
      <c r="AD301" s="67"/>
    </row>
    <row r="302" spans="2:30">
      <c r="B302" s="67"/>
      <c r="C302" s="67"/>
      <c r="D302" s="67"/>
      <c r="E302" s="67"/>
      <c r="F302" s="67"/>
      <c r="G302" s="67"/>
      <c r="H302" s="67"/>
      <c r="I302" s="67"/>
      <c r="J302" s="67"/>
      <c r="K302" s="67"/>
      <c r="L302" s="67"/>
      <c r="M302" s="67"/>
      <c r="N302" s="67"/>
      <c r="O302" s="67"/>
      <c r="P302" s="67"/>
      <c r="Q302" s="67"/>
      <c r="R302" s="67"/>
      <c r="S302" s="67"/>
      <c r="T302" s="67"/>
      <c r="U302" s="67"/>
      <c r="V302" s="67"/>
      <c r="W302" s="67"/>
      <c r="X302" s="67"/>
      <c r="Y302" s="67"/>
      <c r="Z302" s="67"/>
      <c r="AA302" s="67"/>
      <c r="AB302" s="67"/>
      <c r="AC302" s="67"/>
      <c r="AD302" s="67"/>
    </row>
    <row r="303" spans="2:30">
      <c r="B303" s="67"/>
      <c r="C303" s="67"/>
      <c r="D303" s="67"/>
      <c r="E303" s="67"/>
      <c r="F303" s="67"/>
      <c r="G303" s="67"/>
      <c r="H303" s="67"/>
      <c r="I303" s="67"/>
      <c r="J303" s="67"/>
      <c r="K303" s="67"/>
      <c r="L303" s="67"/>
      <c r="M303" s="67"/>
      <c r="N303" s="67"/>
      <c r="O303" s="67"/>
      <c r="P303" s="67"/>
      <c r="Q303" s="67"/>
      <c r="R303" s="67"/>
      <c r="S303" s="67"/>
      <c r="T303" s="67"/>
      <c r="U303" s="67"/>
      <c r="V303" s="67"/>
      <c r="W303" s="67"/>
      <c r="X303" s="67"/>
      <c r="Y303" s="67"/>
      <c r="Z303" s="67"/>
      <c r="AA303" s="67"/>
      <c r="AB303" s="67"/>
      <c r="AC303" s="67"/>
      <c r="AD303" s="67"/>
    </row>
    <row r="304" spans="2:30">
      <c r="B304" s="67"/>
      <c r="C304" s="67"/>
      <c r="D304" s="67"/>
      <c r="E304" s="67"/>
      <c r="F304" s="67"/>
      <c r="G304" s="67"/>
      <c r="H304" s="67"/>
      <c r="I304" s="67"/>
      <c r="J304" s="67"/>
      <c r="K304" s="67"/>
      <c r="L304" s="67"/>
      <c r="M304" s="67"/>
      <c r="N304" s="67"/>
      <c r="O304" s="67"/>
      <c r="P304" s="67"/>
      <c r="Q304" s="67"/>
      <c r="R304" s="67"/>
      <c r="S304" s="67"/>
      <c r="T304" s="67"/>
      <c r="U304" s="67"/>
      <c r="V304" s="67"/>
      <c r="W304" s="67"/>
      <c r="X304" s="67"/>
      <c r="Y304" s="67"/>
      <c r="Z304" s="67"/>
      <c r="AA304" s="67"/>
      <c r="AB304" s="67"/>
      <c r="AC304" s="67"/>
      <c r="AD304" s="67"/>
    </row>
    <row r="305" spans="2:30">
      <c r="B305" s="67"/>
      <c r="C305" s="67"/>
      <c r="D305" s="67"/>
      <c r="E305" s="67"/>
      <c r="F305" s="67"/>
      <c r="G305" s="67"/>
      <c r="H305" s="67"/>
      <c r="I305" s="67"/>
      <c r="J305" s="67"/>
      <c r="K305" s="67"/>
      <c r="L305" s="67"/>
      <c r="M305" s="67"/>
      <c r="N305" s="67"/>
      <c r="O305" s="67"/>
      <c r="P305" s="67"/>
      <c r="Q305" s="67"/>
      <c r="R305" s="67"/>
      <c r="S305" s="67"/>
      <c r="T305" s="67"/>
      <c r="U305" s="67"/>
      <c r="V305" s="67"/>
      <c r="W305" s="67"/>
      <c r="X305" s="67"/>
      <c r="Y305" s="67"/>
      <c r="Z305" s="67"/>
      <c r="AA305" s="67"/>
      <c r="AB305" s="67"/>
      <c r="AC305" s="67"/>
      <c r="AD305" s="67"/>
    </row>
    <row r="306" spans="2:30">
      <c r="B306" s="67"/>
      <c r="C306" s="67"/>
      <c r="D306" s="67"/>
      <c r="E306" s="67"/>
      <c r="F306" s="67"/>
      <c r="G306" s="67"/>
      <c r="H306" s="67"/>
      <c r="I306" s="67"/>
      <c r="J306" s="67"/>
      <c r="K306" s="67"/>
      <c r="L306" s="67"/>
      <c r="M306" s="67"/>
      <c r="N306" s="67"/>
      <c r="O306" s="67"/>
      <c r="P306" s="67"/>
      <c r="Q306" s="67"/>
      <c r="R306" s="67"/>
      <c r="S306" s="67"/>
      <c r="T306" s="67"/>
      <c r="U306" s="67"/>
      <c r="V306" s="67"/>
      <c r="W306" s="67"/>
      <c r="X306" s="67"/>
      <c r="Y306" s="67"/>
      <c r="Z306" s="67"/>
      <c r="AA306" s="67"/>
      <c r="AB306" s="67"/>
      <c r="AC306" s="67"/>
      <c r="AD306" s="67"/>
    </row>
    <row r="307" spans="2:30">
      <c r="B307" s="67"/>
      <c r="C307" s="67"/>
      <c r="D307" s="67"/>
      <c r="E307" s="67"/>
      <c r="F307" s="67"/>
      <c r="G307" s="67"/>
      <c r="H307" s="67"/>
      <c r="I307" s="67"/>
      <c r="J307" s="67"/>
      <c r="K307" s="67"/>
      <c r="L307" s="67"/>
      <c r="M307" s="67"/>
      <c r="N307" s="67"/>
      <c r="O307" s="67"/>
      <c r="P307" s="67"/>
      <c r="Q307" s="67"/>
      <c r="R307" s="67"/>
      <c r="S307" s="67"/>
      <c r="T307" s="67"/>
      <c r="U307" s="67"/>
      <c r="V307" s="67"/>
      <c r="W307" s="67"/>
      <c r="X307" s="67"/>
      <c r="Y307" s="67"/>
      <c r="Z307" s="67"/>
      <c r="AA307" s="67"/>
      <c r="AB307" s="67"/>
      <c r="AC307" s="67"/>
      <c r="AD307" s="67"/>
    </row>
    <row r="308" spans="2:30">
      <c r="B308" s="67"/>
      <c r="C308" s="67"/>
      <c r="D308" s="67"/>
      <c r="E308" s="67"/>
      <c r="F308" s="67"/>
      <c r="G308" s="67"/>
      <c r="H308" s="67"/>
      <c r="I308" s="67"/>
      <c r="J308" s="67"/>
      <c r="K308" s="67"/>
      <c r="L308" s="67"/>
      <c r="M308" s="67"/>
      <c r="N308" s="67"/>
      <c r="O308" s="67"/>
      <c r="P308" s="67"/>
      <c r="Q308" s="67"/>
      <c r="R308" s="67"/>
      <c r="S308" s="67"/>
      <c r="T308" s="67"/>
      <c r="U308" s="67"/>
      <c r="V308" s="67"/>
      <c r="W308" s="67"/>
      <c r="X308" s="67"/>
      <c r="Y308" s="67"/>
      <c r="Z308" s="67"/>
      <c r="AA308" s="67"/>
      <c r="AB308" s="67"/>
      <c r="AC308" s="67"/>
      <c r="AD308" s="67"/>
    </row>
    <row r="309" spans="2:30">
      <c r="B309" s="67"/>
      <c r="C309" s="67"/>
      <c r="D309" s="67"/>
      <c r="E309" s="67"/>
      <c r="F309" s="67"/>
      <c r="G309" s="67"/>
      <c r="H309" s="67"/>
      <c r="I309" s="67"/>
      <c r="J309" s="67"/>
      <c r="K309" s="67"/>
      <c r="L309" s="67"/>
      <c r="M309" s="67"/>
      <c r="N309" s="67"/>
      <c r="O309" s="67"/>
      <c r="P309" s="67"/>
      <c r="Q309" s="67"/>
      <c r="R309" s="67"/>
      <c r="S309" s="67"/>
      <c r="T309" s="67"/>
      <c r="U309" s="67"/>
      <c r="V309" s="67"/>
      <c r="W309" s="67"/>
      <c r="X309" s="67"/>
      <c r="Y309" s="67"/>
      <c r="Z309" s="67"/>
      <c r="AA309" s="67"/>
      <c r="AB309" s="67"/>
      <c r="AC309" s="67"/>
      <c r="AD309" s="67"/>
    </row>
    <row r="310" spans="2:30">
      <c r="B310" s="67"/>
      <c r="C310" s="67"/>
      <c r="D310" s="67"/>
      <c r="E310" s="67"/>
      <c r="F310" s="67"/>
      <c r="G310" s="67"/>
      <c r="H310" s="67"/>
      <c r="I310" s="67"/>
      <c r="J310" s="67"/>
      <c r="K310" s="67"/>
      <c r="L310" s="67"/>
      <c r="M310" s="67"/>
      <c r="N310" s="67"/>
      <c r="O310" s="67"/>
      <c r="P310" s="67"/>
      <c r="Q310" s="67"/>
      <c r="R310" s="67"/>
      <c r="S310" s="67"/>
      <c r="T310" s="67"/>
      <c r="U310" s="67"/>
      <c r="V310" s="67"/>
      <c r="W310" s="67"/>
      <c r="X310" s="67"/>
      <c r="Y310" s="67"/>
      <c r="Z310" s="67"/>
      <c r="AA310" s="67"/>
      <c r="AB310" s="67"/>
      <c r="AC310" s="67"/>
      <c r="AD310" s="67"/>
    </row>
    <row r="311" spans="2:30">
      <c r="B311" s="67"/>
      <c r="C311" s="67"/>
      <c r="D311" s="67"/>
      <c r="E311" s="67"/>
      <c r="F311" s="67"/>
      <c r="G311" s="67"/>
      <c r="H311" s="67"/>
      <c r="I311" s="67"/>
      <c r="J311" s="67"/>
      <c r="K311" s="67"/>
      <c r="L311" s="67"/>
      <c r="M311" s="67"/>
      <c r="N311" s="67"/>
      <c r="O311" s="67"/>
      <c r="P311" s="67"/>
      <c r="Q311" s="67"/>
      <c r="R311" s="67"/>
      <c r="S311" s="67"/>
      <c r="T311" s="67"/>
      <c r="U311" s="67"/>
      <c r="V311" s="67"/>
      <c r="W311" s="67"/>
      <c r="X311" s="67"/>
      <c r="Y311" s="67"/>
      <c r="Z311" s="67"/>
      <c r="AA311" s="67"/>
      <c r="AB311" s="67"/>
      <c r="AC311" s="67"/>
      <c r="AD311" s="67"/>
    </row>
    <row r="312" spans="2:30">
      <c r="B312" s="67"/>
      <c r="C312" s="67"/>
      <c r="D312" s="67"/>
      <c r="E312" s="67"/>
      <c r="F312" s="67"/>
      <c r="G312" s="67"/>
      <c r="H312" s="67"/>
      <c r="I312" s="67"/>
      <c r="J312" s="67"/>
      <c r="K312" s="67"/>
      <c r="L312" s="67"/>
      <c r="M312" s="67"/>
      <c r="N312" s="67"/>
      <c r="O312" s="67"/>
      <c r="P312" s="67"/>
      <c r="Q312" s="67"/>
      <c r="R312" s="67"/>
      <c r="S312" s="67"/>
      <c r="T312" s="67"/>
      <c r="U312" s="67"/>
      <c r="V312" s="67"/>
      <c r="W312" s="67"/>
      <c r="X312" s="67"/>
      <c r="Y312" s="67"/>
      <c r="Z312" s="67"/>
      <c r="AA312" s="67"/>
      <c r="AB312" s="67"/>
      <c r="AC312" s="67"/>
      <c r="AD312" s="67"/>
    </row>
    <row r="313" spans="2:30">
      <c r="B313" s="67"/>
      <c r="C313" s="67"/>
      <c r="D313" s="67"/>
      <c r="E313" s="67"/>
      <c r="F313" s="67"/>
      <c r="G313" s="67"/>
      <c r="H313" s="67"/>
      <c r="I313" s="67"/>
      <c r="J313" s="67"/>
      <c r="K313" s="67"/>
      <c r="L313" s="67"/>
      <c r="M313" s="67"/>
      <c r="N313" s="67"/>
      <c r="O313" s="67"/>
      <c r="P313" s="67"/>
      <c r="Q313" s="67"/>
      <c r="R313" s="67"/>
      <c r="S313" s="67"/>
      <c r="T313" s="67"/>
      <c r="U313" s="67"/>
      <c r="V313" s="67"/>
      <c r="W313" s="67"/>
      <c r="X313" s="67"/>
      <c r="Y313" s="67"/>
      <c r="Z313" s="67"/>
      <c r="AA313" s="67"/>
      <c r="AB313" s="67"/>
      <c r="AC313" s="67"/>
      <c r="AD313" s="67"/>
    </row>
    <row r="314" spans="2:30">
      <c r="B314" s="67"/>
      <c r="C314" s="67"/>
      <c r="D314" s="67"/>
      <c r="E314" s="67"/>
      <c r="F314" s="67"/>
      <c r="G314" s="67"/>
      <c r="H314" s="67"/>
      <c r="I314" s="67"/>
      <c r="J314" s="67"/>
      <c r="K314" s="67"/>
      <c r="L314" s="67"/>
      <c r="M314" s="67"/>
      <c r="N314" s="67"/>
      <c r="O314" s="67"/>
      <c r="P314" s="67"/>
      <c r="Q314" s="67"/>
      <c r="R314" s="67"/>
      <c r="S314" s="67"/>
      <c r="T314" s="67"/>
      <c r="U314" s="67"/>
      <c r="V314" s="67"/>
      <c r="W314" s="67"/>
      <c r="X314" s="67"/>
      <c r="Y314" s="67"/>
      <c r="Z314" s="67"/>
      <c r="AA314" s="67"/>
      <c r="AB314" s="67"/>
      <c r="AC314" s="67"/>
      <c r="AD314" s="67"/>
    </row>
    <row r="315" spans="2:30">
      <c r="B315" s="67"/>
      <c r="C315" s="67"/>
      <c r="D315" s="67"/>
      <c r="E315" s="67"/>
      <c r="F315" s="67"/>
      <c r="G315" s="67"/>
      <c r="H315" s="67"/>
      <c r="I315" s="67"/>
      <c r="J315" s="67"/>
      <c r="K315" s="67"/>
      <c r="L315" s="67"/>
      <c r="M315" s="67"/>
      <c r="N315" s="67"/>
      <c r="O315" s="67"/>
      <c r="P315" s="67"/>
      <c r="Q315" s="67"/>
      <c r="R315" s="67"/>
      <c r="S315" s="67"/>
      <c r="T315" s="67"/>
      <c r="U315" s="67"/>
      <c r="V315" s="67"/>
      <c r="W315" s="67"/>
      <c r="X315" s="67"/>
      <c r="Y315" s="67"/>
      <c r="Z315" s="67"/>
      <c r="AA315" s="67"/>
      <c r="AB315" s="67"/>
      <c r="AC315" s="67"/>
      <c r="AD315" s="67"/>
    </row>
    <row r="316" spans="2:30">
      <c r="B316" s="67"/>
      <c r="C316" s="67"/>
      <c r="D316" s="67"/>
      <c r="E316" s="67"/>
      <c r="F316" s="67"/>
      <c r="G316" s="67"/>
      <c r="H316" s="67"/>
      <c r="I316" s="67"/>
      <c r="J316" s="67"/>
      <c r="K316" s="67"/>
      <c r="L316" s="67"/>
      <c r="M316" s="67"/>
      <c r="N316" s="67"/>
      <c r="O316" s="67"/>
      <c r="P316" s="67"/>
      <c r="Q316" s="67"/>
      <c r="R316" s="67"/>
      <c r="S316" s="67"/>
      <c r="T316" s="67"/>
      <c r="U316" s="67"/>
      <c r="V316" s="67"/>
      <c r="W316" s="67"/>
      <c r="X316" s="67"/>
      <c r="Y316" s="67"/>
      <c r="Z316" s="67"/>
      <c r="AA316" s="67"/>
      <c r="AB316" s="67"/>
      <c r="AC316" s="67"/>
      <c r="AD316" s="67"/>
    </row>
    <row r="317" spans="2:30">
      <c r="B317" s="67"/>
      <c r="C317" s="67"/>
      <c r="D317" s="67"/>
      <c r="E317" s="67"/>
      <c r="F317" s="67"/>
      <c r="G317" s="67"/>
      <c r="H317" s="67"/>
      <c r="I317" s="67"/>
      <c r="J317" s="67"/>
      <c r="K317" s="67"/>
      <c r="L317" s="67"/>
      <c r="M317" s="67"/>
      <c r="N317" s="67"/>
      <c r="O317" s="67"/>
      <c r="P317" s="67"/>
      <c r="Q317" s="67"/>
      <c r="R317" s="67"/>
      <c r="S317" s="67"/>
      <c r="T317" s="67"/>
      <c r="U317" s="67"/>
      <c r="V317" s="67"/>
      <c r="W317" s="67"/>
      <c r="X317" s="67"/>
      <c r="Y317" s="67"/>
      <c r="Z317" s="67"/>
      <c r="AA317" s="67"/>
      <c r="AB317" s="67"/>
      <c r="AC317" s="67"/>
      <c r="AD317" s="67"/>
    </row>
    <row r="318" spans="2:30">
      <c r="B318" s="67"/>
      <c r="C318" s="67"/>
      <c r="D318" s="67"/>
      <c r="E318" s="67"/>
      <c r="F318" s="67"/>
      <c r="G318" s="67"/>
      <c r="H318" s="67"/>
      <c r="I318" s="67"/>
      <c r="J318" s="67"/>
      <c r="K318" s="67"/>
      <c r="L318" s="67"/>
      <c r="M318" s="67"/>
      <c r="N318" s="67"/>
      <c r="O318" s="67"/>
      <c r="P318" s="67"/>
      <c r="Q318" s="67"/>
      <c r="R318" s="67"/>
      <c r="S318" s="67"/>
      <c r="T318" s="67"/>
      <c r="U318" s="67"/>
      <c r="V318" s="67"/>
      <c r="W318" s="67"/>
      <c r="X318" s="67"/>
      <c r="Y318" s="67"/>
      <c r="Z318" s="67"/>
      <c r="AA318" s="67"/>
      <c r="AB318" s="67"/>
      <c r="AC318" s="67"/>
      <c r="AD318" s="67"/>
    </row>
    <row r="319" spans="2:30">
      <c r="B319" s="67"/>
      <c r="C319" s="67"/>
      <c r="D319" s="67"/>
      <c r="E319" s="67"/>
      <c r="F319" s="67"/>
      <c r="G319" s="67"/>
      <c r="H319" s="67"/>
      <c r="I319" s="67"/>
      <c r="J319" s="67"/>
      <c r="K319" s="67"/>
      <c r="L319" s="67"/>
      <c r="M319" s="67"/>
      <c r="N319" s="67"/>
      <c r="O319" s="67"/>
      <c r="P319" s="67"/>
      <c r="Q319" s="67"/>
      <c r="R319" s="67"/>
      <c r="S319" s="67"/>
      <c r="T319" s="67"/>
      <c r="U319" s="67"/>
      <c r="V319" s="67"/>
      <c r="W319" s="67"/>
      <c r="X319" s="67"/>
      <c r="Y319" s="67"/>
      <c r="Z319" s="67"/>
      <c r="AA319" s="67"/>
      <c r="AB319" s="67"/>
      <c r="AC319" s="67"/>
      <c r="AD319" s="67"/>
    </row>
    <row r="320" spans="2:30">
      <c r="B320" s="67"/>
      <c r="C320" s="67"/>
      <c r="D320" s="67"/>
      <c r="E320" s="67"/>
      <c r="F320" s="67"/>
      <c r="G320" s="67"/>
      <c r="H320" s="67"/>
      <c r="I320" s="67"/>
      <c r="J320" s="67"/>
      <c r="K320" s="67"/>
      <c r="L320" s="67"/>
      <c r="M320" s="67"/>
      <c r="N320" s="67"/>
      <c r="O320" s="67"/>
      <c r="P320" s="67"/>
      <c r="Q320" s="67"/>
      <c r="R320" s="67"/>
      <c r="S320" s="67"/>
      <c r="T320" s="67"/>
      <c r="U320" s="67"/>
      <c r="V320" s="67"/>
      <c r="W320" s="67"/>
      <c r="X320" s="67"/>
      <c r="Y320" s="67"/>
      <c r="Z320" s="67"/>
      <c r="AA320" s="67"/>
      <c r="AB320" s="67"/>
      <c r="AC320" s="67"/>
      <c r="AD320" s="67"/>
    </row>
    <row r="321" spans="2:30">
      <c r="B321" s="67"/>
      <c r="C321" s="67"/>
      <c r="D321" s="67"/>
      <c r="E321" s="67"/>
      <c r="F321" s="67"/>
      <c r="G321" s="67"/>
      <c r="H321" s="67"/>
      <c r="I321" s="67"/>
      <c r="J321" s="67"/>
      <c r="K321" s="67"/>
      <c r="L321" s="67"/>
      <c r="M321" s="67"/>
      <c r="N321" s="67"/>
      <c r="O321" s="67"/>
      <c r="P321" s="67"/>
      <c r="Q321" s="67"/>
      <c r="R321" s="67"/>
      <c r="S321" s="67"/>
      <c r="T321" s="67"/>
      <c r="U321" s="67"/>
      <c r="V321" s="67"/>
      <c r="W321" s="67"/>
      <c r="X321" s="67"/>
      <c r="Y321" s="67"/>
      <c r="Z321" s="67"/>
      <c r="AA321" s="67"/>
      <c r="AB321" s="67"/>
      <c r="AC321" s="67"/>
      <c r="AD321" s="67"/>
    </row>
    <row r="322" spans="2:30">
      <c r="B322" s="67"/>
      <c r="C322" s="67"/>
      <c r="D322" s="67"/>
      <c r="E322" s="67"/>
      <c r="F322" s="67"/>
      <c r="G322" s="67"/>
      <c r="H322" s="67"/>
      <c r="I322" s="67"/>
      <c r="J322" s="67"/>
      <c r="K322" s="67"/>
      <c r="L322" s="67"/>
      <c r="M322" s="67"/>
      <c r="N322" s="67"/>
      <c r="O322" s="67"/>
      <c r="P322" s="67"/>
      <c r="Q322" s="67"/>
      <c r="R322" s="67"/>
      <c r="S322" s="67"/>
      <c r="T322" s="67"/>
      <c r="U322" s="67"/>
      <c r="V322" s="67"/>
      <c r="W322" s="67"/>
      <c r="X322" s="67"/>
      <c r="Y322" s="67"/>
      <c r="Z322" s="67"/>
      <c r="AA322" s="67"/>
      <c r="AB322" s="67"/>
      <c r="AC322" s="67"/>
      <c r="AD322" s="67"/>
    </row>
    <row r="323" spans="2:30">
      <c r="B323" s="67"/>
      <c r="C323" s="67"/>
      <c r="D323" s="67"/>
      <c r="E323" s="67"/>
      <c r="F323" s="67"/>
      <c r="G323" s="67"/>
      <c r="H323" s="67"/>
      <c r="I323" s="67"/>
      <c r="J323" s="67"/>
      <c r="K323" s="67"/>
      <c r="L323" s="67"/>
      <c r="M323" s="67"/>
      <c r="N323" s="67"/>
      <c r="O323" s="67"/>
      <c r="P323" s="67"/>
      <c r="Q323" s="67"/>
      <c r="R323" s="67"/>
      <c r="S323" s="67"/>
      <c r="T323" s="67"/>
      <c r="U323" s="67"/>
      <c r="V323" s="67"/>
      <c r="W323" s="67"/>
      <c r="X323" s="67"/>
      <c r="Y323" s="67"/>
      <c r="Z323" s="67"/>
      <c r="AA323" s="67"/>
      <c r="AB323" s="67"/>
      <c r="AC323" s="67"/>
      <c r="AD323" s="67"/>
    </row>
    <row r="324" spans="2:30">
      <c r="B324" s="67"/>
      <c r="C324" s="67"/>
      <c r="D324" s="67"/>
      <c r="E324" s="67"/>
      <c r="F324" s="67"/>
      <c r="G324" s="67"/>
      <c r="H324" s="67"/>
      <c r="I324" s="67"/>
      <c r="J324" s="67"/>
      <c r="K324" s="67"/>
      <c r="L324" s="67"/>
      <c r="M324" s="67"/>
      <c r="N324" s="67"/>
      <c r="O324" s="67"/>
      <c r="P324" s="67"/>
      <c r="Q324" s="67"/>
      <c r="R324" s="67"/>
      <c r="S324" s="67"/>
      <c r="T324" s="67"/>
      <c r="U324" s="67"/>
      <c r="V324" s="67"/>
      <c r="W324" s="67"/>
      <c r="X324" s="67"/>
      <c r="Y324" s="67"/>
      <c r="Z324" s="67"/>
      <c r="AA324" s="67"/>
      <c r="AB324" s="67"/>
      <c r="AC324" s="67"/>
      <c r="AD324" s="67"/>
    </row>
    <row r="325" spans="2:30">
      <c r="B325" s="67"/>
      <c r="C325" s="67"/>
      <c r="D325" s="67"/>
      <c r="E325" s="67"/>
      <c r="F325" s="67"/>
      <c r="G325" s="67"/>
      <c r="H325" s="67"/>
      <c r="I325" s="67"/>
      <c r="J325" s="67"/>
      <c r="K325" s="67"/>
      <c r="L325" s="67"/>
      <c r="M325" s="67"/>
      <c r="N325" s="67"/>
      <c r="O325" s="67"/>
      <c r="P325" s="67"/>
      <c r="Q325" s="67"/>
      <c r="R325" s="67"/>
      <c r="S325" s="67"/>
      <c r="T325" s="67"/>
      <c r="U325" s="67"/>
      <c r="V325" s="67"/>
      <c r="W325" s="67"/>
      <c r="X325" s="67"/>
      <c r="Y325" s="67"/>
      <c r="Z325" s="67"/>
      <c r="AA325" s="67"/>
      <c r="AB325" s="67"/>
      <c r="AC325" s="67"/>
      <c r="AD325" s="67"/>
    </row>
    <row r="326" spans="2:30">
      <c r="B326" s="67"/>
      <c r="C326" s="67"/>
      <c r="D326" s="67"/>
      <c r="E326" s="67"/>
      <c r="F326" s="67"/>
      <c r="G326" s="67"/>
      <c r="H326" s="67"/>
      <c r="I326" s="67"/>
      <c r="J326" s="67"/>
      <c r="K326" s="67"/>
      <c r="L326" s="67"/>
      <c r="M326" s="67"/>
      <c r="N326" s="67"/>
      <c r="O326" s="67"/>
      <c r="P326" s="67"/>
      <c r="Q326" s="67"/>
      <c r="R326" s="67"/>
      <c r="S326" s="67"/>
      <c r="T326" s="67"/>
      <c r="U326" s="67"/>
      <c r="V326" s="67"/>
      <c r="W326" s="67"/>
      <c r="X326" s="67"/>
      <c r="Y326" s="67"/>
      <c r="Z326" s="67"/>
      <c r="AA326" s="67"/>
      <c r="AB326" s="67"/>
      <c r="AC326" s="67"/>
      <c r="AD326" s="67"/>
    </row>
    <row r="327" spans="2:30">
      <c r="B327" s="67"/>
      <c r="C327" s="67"/>
      <c r="D327" s="67"/>
      <c r="E327" s="67"/>
      <c r="F327" s="67"/>
      <c r="G327" s="67"/>
      <c r="H327" s="67"/>
      <c r="I327" s="67"/>
      <c r="J327" s="67"/>
      <c r="K327" s="67"/>
      <c r="L327" s="67"/>
      <c r="M327" s="67"/>
      <c r="N327" s="67"/>
      <c r="O327" s="67"/>
      <c r="P327" s="67"/>
      <c r="Q327" s="67"/>
      <c r="R327" s="67"/>
      <c r="S327" s="67"/>
      <c r="T327" s="67"/>
      <c r="U327" s="67"/>
      <c r="V327" s="67"/>
      <c r="W327" s="67"/>
      <c r="X327" s="67"/>
      <c r="Y327" s="67"/>
      <c r="Z327" s="67"/>
      <c r="AA327" s="67"/>
      <c r="AB327" s="67"/>
      <c r="AC327" s="67"/>
      <c r="AD327" s="67"/>
    </row>
    <row r="328" spans="2:30">
      <c r="B328" s="67"/>
      <c r="C328" s="67"/>
      <c r="D328" s="67"/>
      <c r="E328" s="67"/>
      <c r="F328" s="67"/>
      <c r="G328" s="67"/>
      <c r="H328" s="67"/>
      <c r="I328" s="67"/>
      <c r="J328" s="67"/>
      <c r="K328" s="67"/>
      <c r="L328" s="67"/>
      <c r="M328" s="67"/>
      <c r="N328" s="67"/>
      <c r="O328" s="67"/>
      <c r="P328" s="67"/>
      <c r="Q328" s="67"/>
      <c r="R328" s="67"/>
      <c r="S328" s="67"/>
      <c r="T328" s="67"/>
      <c r="U328" s="67"/>
      <c r="V328" s="67"/>
      <c r="W328" s="67"/>
      <c r="X328" s="67"/>
      <c r="Y328" s="67"/>
      <c r="Z328" s="67"/>
      <c r="AA328" s="67"/>
      <c r="AB328" s="67"/>
      <c r="AC328" s="67"/>
      <c r="AD328" s="67"/>
    </row>
    <row r="329" spans="2:30">
      <c r="B329" s="67"/>
      <c r="C329" s="67"/>
      <c r="D329" s="67"/>
      <c r="E329" s="67"/>
      <c r="F329" s="67"/>
      <c r="G329" s="67"/>
      <c r="H329" s="67"/>
      <c r="I329" s="67"/>
      <c r="J329" s="67"/>
      <c r="K329" s="67"/>
      <c r="L329" s="67"/>
      <c r="M329" s="67"/>
      <c r="N329" s="67"/>
      <c r="O329" s="67"/>
      <c r="P329" s="67"/>
      <c r="Q329" s="67"/>
      <c r="R329" s="67"/>
      <c r="S329" s="67"/>
      <c r="T329" s="67"/>
      <c r="U329" s="67"/>
      <c r="V329" s="67"/>
      <c r="W329" s="67"/>
      <c r="X329" s="67"/>
      <c r="Y329" s="67"/>
      <c r="Z329" s="67"/>
      <c r="AA329" s="67"/>
      <c r="AB329" s="67"/>
      <c r="AC329" s="67"/>
      <c r="AD329" s="67"/>
    </row>
    <row r="330" spans="2:30">
      <c r="B330" s="67"/>
      <c r="C330" s="67"/>
      <c r="D330" s="67"/>
      <c r="E330" s="67"/>
      <c r="F330" s="67"/>
      <c r="G330" s="67"/>
      <c r="H330" s="67"/>
      <c r="I330" s="67"/>
      <c r="J330" s="67"/>
      <c r="K330" s="67"/>
      <c r="L330" s="67"/>
      <c r="M330" s="67"/>
      <c r="N330" s="67"/>
      <c r="O330" s="67"/>
      <c r="P330" s="67"/>
      <c r="Q330" s="67"/>
      <c r="R330" s="67"/>
      <c r="S330" s="67"/>
      <c r="T330" s="67"/>
      <c r="U330" s="67"/>
      <c r="V330" s="67"/>
      <c r="W330" s="67"/>
      <c r="X330" s="67"/>
      <c r="Y330" s="67"/>
      <c r="Z330" s="67"/>
      <c r="AA330" s="67"/>
      <c r="AB330" s="67"/>
      <c r="AC330" s="67"/>
      <c r="AD330" s="67"/>
    </row>
    <row r="331" spans="2:30">
      <c r="B331" s="67"/>
      <c r="C331" s="67"/>
      <c r="D331" s="67"/>
      <c r="E331" s="67"/>
      <c r="F331" s="67"/>
      <c r="G331" s="67"/>
      <c r="H331" s="67"/>
      <c r="I331" s="67"/>
      <c r="J331" s="67"/>
      <c r="K331" s="67"/>
      <c r="L331" s="67"/>
      <c r="M331" s="67"/>
      <c r="N331" s="67"/>
      <c r="O331" s="67"/>
      <c r="P331" s="67"/>
      <c r="Q331" s="67"/>
      <c r="R331" s="67"/>
      <c r="S331" s="67"/>
      <c r="T331" s="67"/>
      <c r="U331" s="67"/>
      <c r="V331" s="67"/>
      <c r="W331" s="67"/>
      <c r="X331" s="67"/>
      <c r="Y331" s="67"/>
      <c r="Z331" s="67"/>
      <c r="AA331" s="67"/>
      <c r="AB331" s="67"/>
      <c r="AC331" s="67"/>
      <c r="AD331" s="67"/>
    </row>
    <row r="332" spans="2:30">
      <c r="B332" s="67"/>
      <c r="C332" s="67"/>
      <c r="D332" s="67"/>
      <c r="E332" s="67"/>
      <c r="F332" s="67"/>
      <c r="G332" s="67"/>
      <c r="H332" s="67"/>
      <c r="I332" s="67"/>
      <c r="J332" s="67"/>
      <c r="K332" s="67"/>
      <c r="L332" s="67"/>
      <c r="M332" s="67"/>
      <c r="N332" s="67"/>
      <c r="O332" s="67"/>
      <c r="P332" s="67"/>
      <c r="Q332" s="67"/>
      <c r="R332" s="67"/>
      <c r="S332" s="67"/>
      <c r="T332" s="67"/>
      <c r="U332" s="67"/>
      <c r="V332" s="67"/>
      <c r="W332" s="67"/>
      <c r="X332" s="67"/>
      <c r="Y332" s="67"/>
      <c r="Z332" s="67"/>
      <c r="AA332" s="67"/>
      <c r="AB332" s="67"/>
      <c r="AC332" s="67"/>
      <c r="AD332" s="67"/>
    </row>
    <row r="333" spans="2:30">
      <c r="B333" s="67"/>
      <c r="C333" s="67"/>
      <c r="D333" s="67"/>
      <c r="E333" s="67"/>
      <c r="F333" s="67"/>
      <c r="G333" s="67"/>
      <c r="H333" s="67"/>
      <c r="I333" s="67"/>
      <c r="J333" s="67"/>
      <c r="K333" s="67"/>
      <c r="L333" s="67"/>
      <c r="M333" s="67"/>
      <c r="N333" s="67"/>
      <c r="O333" s="67"/>
      <c r="P333" s="67"/>
      <c r="Q333" s="67"/>
      <c r="R333" s="67"/>
      <c r="S333" s="67"/>
      <c r="T333" s="67"/>
      <c r="U333" s="67"/>
      <c r="V333" s="67"/>
      <c r="W333" s="67"/>
      <c r="X333" s="67"/>
      <c r="Y333" s="67"/>
      <c r="Z333" s="67"/>
      <c r="AA333" s="67"/>
      <c r="AB333" s="67"/>
      <c r="AC333" s="67"/>
      <c r="AD333" s="67"/>
    </row>
    <row r="334" spans="2:30">
      <c r="B334" s="67"/>
      <c r="C334" s="67"/>
      <c r="D334" s="67"/>
      <c r="E334" s="67"/>
      <c r="F334" s="67"/>
      <c r="G334" s="67"/>
      <c r="H334" s="67"/>
      <c r="I334" s="67"/>
      <c r="J334" s="67"/>
      <c r="K334" s="67"/>
      <c r="L334" s="67"/>
      <c r="M334" s="67"/>
      <c r="N334" s="67"/>
      <c r="O334" s="67"/>
      <c r="P334" s="67"/>
      <c r="Q334" s="67"/>
      <c r="R334" s="67"/>
      <c r="S334" s="67"/>
      <c r="T334" s="67"/>
      <c r="U334" s="67"/>
      <c r="V334" s="67"/>
      <c r="W334" s="67"/>
      <c r="X334" s="67"/>
      <c r="Y334" s="67"/>
      <c r="Z334" s="67"/>
      <c r="AA334" s="67"/>
      <c r="AB334" s="67"/>
      <c r="AC334" s="67"/>
      <c r="AD334" s="67"/>
    </row>
    <row r="335" spans="2:30">
      <c r="B335" s="67"/>
      <c r="C335" s="67"/>
      <c r="D335" s="67"/>
      <c r="E335" s="67"/>
      <c r="F335" s="67"/>
      <c r="G335" s="67"/>
      <c r="H335" s="67"/>
      <c r="I335" s="67"/>
      <c r="J335" s="67"/>
      <c r="K335" s="67"/>
      <c r="L335" s="67"/>
      <c r="M335" s="67"/>
      <c r="N335" s="67"/>
      <c r="O335" s="67"/>
      <c r="P335" s="67"/>
      <c r="Q335" s="67"/>
      <c r="R335" s="67"/>
      <c r="S335" s="67"/>
      <c r="T335" s="67"/>
      <c r="U335" s="67"/>
      <c r="V335" s="67"/>
      <c r="W335" s="67"/>
      <c r="X335" s="67"/>
      <c r="Y335" s="67"/>
      <c r="Z335" s="67"/>
      <c r="AA335" s="67"/>
      <c r="AB335" s="67"/>
      <c r="AC335" s="67"/>
      <c r="AD335" s="67"/>
    </row>
    <row r="336" spans="2:30">
      <c r="B336" s="67"/>
      <c r="C336" s="67"/>
      <c r="D336" s="67"/>
      <c r="E336" s="67"/>
      <c r="F336" s="67"/>
      <c r="G336" s="67"/>
      <c r="H336" s="67"/>
      <c r="I336" s="67"/>
      <c r="J336" s="67"/>
      <c r="K336" s="67"/>
      <c r="L336" s="67"/>
      <c r="M336" s="67"/>
      <c r="N336" s="67"/>
      <c r="O336" s="67"/>
      <c r="P336" s="67"/>
      <c r="Q336" s="67"/>
      <c r="R336" s="67"/>
      <c r="S336" s="67"/>
      <c r="T336" s="67"/>
      <c r="U336" s="67"/>
      <c r="V336" s="67"/>
      <c r="W336" s="67"/>
      <c r="X336" s="67"/>
      <c r="Y336" s="67"/>
      <c r="Z336" s="67"/>
      <c r="AA336" s="67"/>
      <c r="AB336" s="67"/>
      <c r="AC336" s="67"/>
      <c r="AD336" s="67"/>
    </row>
    <row r="337" spans="2:30">
      <c r="B337" s="67"/>
      <c r="C337" s="67"/>
      <c r="D337" s="67"/>
      <c r="E337" s="67"/>
      <c r="F337" s="67"/>
      <c r="G337" s="67"/>
      <c r="H337" s="67"/>
      <c r="I337" s="67"/>
      <c r="J337" s="67"/>
      <c r="K337" s="67"/>
      <c r="L337" s="67"/>
      <c r="M337" s="67"/>
      <c r="N337" s="67"/>
      <c r="O337" s="67"/>
      <c r="P337" s="67"/>
      <c r="Q337" s="67"/>
      <c r="R337" s="67"/>
      <c r="S337" s="67"/>
      <c r="T337" s="67"/>
      <c r="U337" s="67"/>
      <c r="V337" s="67"/>
      <c r="W337" s="67"/>
      <c r="X337" s="67"/>
      <c r="Y337" s="67"/>
      <c r="Z337" s="67"/>
      <c r="AA337" s="67"/>
      <c r="AB337" s="67"/>
      <c r="AC337" s="67"/>
      <c r="AD337" s="67"/>
    </row>
    <row r="338" spans="2:30">
      <c r="B338" s="67"/>
      <c r="C338" s="67"/>
      <c r="D338" s="67"/>
      <c r="E338" s="67"/>
      <c r="F338" s="67"/>
      <c r="G338" s="67"/>
      <c r="H338" s="67"/>
      <c r="I338" s="67"/>
      <c r="J338" s="67"/>
      <c r="K338" s="67"/>
      <c r="L338" s="67"/>
      <c r="M338" s="67"/>
      <c r="N338" s="67"/>
      <c r="O338" s="67"/>
      <c r="P338" s="67"/>
      <c r="Q338" s="67"/>
      <c r="R338" s="67"/>
      <c r="S338" s="67"/>
      <c r="T338" s="67"/>
      <c r="U338" s="67"/>
      <c r="V338" s="67"/>
      <c r="W338" s="67"/>
      <c r="X338" s="67"/>
      <c r="Y338" s="67"/>
      <c r="Z338" s="67"/>
      <c r="AA338" s="67"/>
      <c r="AB338" s="67"/>
      <c r="AC338" s="67"/>
      <c r="AD338" s="67"/>
    </row>
    <row r="339" spans="2:30">
      <c r="B339" s="67"/>
      <c r="C339" s="67"/>
      <c r="D339" s="67"/>
      <c r="E339" s="67"/>
      <c r="F339" s="67"/>
      <c r="G339" s="67"/>
      <c r="H339" s="67"/>
      <c r="I339" s="67"/>
      <c r="J339" s="67"/>
      <c r="K339" s="67"/>
      <c r="L339" s="67"/>
      <c r="M339" s="67"/>
      <c r="N339" s="67"/>
      <c r="O339" s="67"/>
      <c r="P339" s="67"/>
      <c r="Q339" s="67"/>
      <c r="R339" s="67"/>
      <c r="S339" s="67"/>
      <c r="T339" s="67"/>
      <c r="U339" s="67"/>
      <c r="V339" s="67"/>
      <c r="W339" s="67"/>
      <c r="X339" s="67"/>
      <c r="Y339" s="67"/>
      <c r="Z339" s="67"/>
      <c r="AA339" s="67"/>
      <c r="AB339" s="67"/>
      <c r="AC339" s="67"/>
      <c r="AD339" s="67"/>
    </row>
    <row r="340" spans="2:30">
      <c r="B340" s="67"/>
      <c r="C340" s="67"/>
      <c r="D340" s="67"/>
      <c r="E340" s="67"/>
      <c r="F340" s="67"/>
      <c r="G340" s="67"/>
      <c r="H340" s="67"/>
      <c r="I340" s="67"/>
      <c r="J340" s="67"/>
      <c r="K340" s="67"/>
      <c r="L340" s="67"/>
      <c r="M340" s="67"/>
      <c r="N340" s="67"/>
      <c r="O340" s="67"/>
      <c r="P340" s="67"/>
      <c r="Q340" s="67"/>
      <c r="R340" s="67"/>
      <c r="S340" s="67"/>
      <c r="T340" s="67"/>
      <c r="U340" s="67"/>
      <c r="V340" s="67"/>
      <c r="W340" s="67"/>
      <c r="X340" s="67"/>
      <c r="Y340" s="67"/>
      <c r="Z340" s="67"/>
      <c r="AA340" s="67"/>
      <c r="AB340" s="67"/>
      <c r="AC340" s="67"/>
      <c r="AD340" s="67"/>
    </row>
    <row r="341" spans="2:30">
      <c r="B341" s="67"/>
      <c r="C341" s="67"/>
      <c r="D341" s="67"/>
      <c r="E341" s="67"/>
      <c r="F341" s="67"/>
      <c r="G341" s="67"/>
      <c r="H341" s="67"/>
      <c r="I341" s="67"/>
      <c r="J341" s="67"/>
      <c r="K341" s="67"/>
      <c r="L341" s="67"/>
      <c r="M341" s="67"/>
      <c r="N341" s="67"/>
      <c r="O341" s="67"/>
      <c r="P341" s="67"/>
      <c r="Q341" s="67"/>
      <c r="R341" s="67"/>
      <c r="S341" s="67"/>
      <c r="T341" s="67"/>
      <c r="U341" s="67"/>
      <c r="V341" s="67"/>
      <c r="W341" s="67"/>
      <c r="X341" s="67"/>
      <c r="Y341" s="67"/>
      <c r="Z341" s="67"/>
      <c r="AA341" s="67"/>
      <c r="AB341" s="67"/>
      <c r="AC341" s="67"/>
      <c r="AD341" s="67"/>
    </row>
    <row r="342" spans="2:30">
      <c r="B342" s="67"/>
      <c r="C342" s="67"/>
      <c r="D342" s="67"/>
      <c r="E342" s="67"/>
      <c r="F342" s="67"/>
      <c r="G342" s="67"/>
      <c r="H342" s="67"/>
      <c r="I342" s="67"/>
      <c r="J342" s="67"/>
      <c r="K342" s="67"/>
      <c r="L342" s="67"/>
      <c r="M342" s="67"/>
      <c r="N342" s="67"/>
      <c r="O342" s="67"/>
      <c r="P342" s="67"/>
      <c r="Q342" s="67"/>
      <c r="R342" s="67"/>
      <c r="S342" s="67"/>
      <c r="T342" s="67"/>
      <c r="U342" s="67"/>
      <c r="V342" s="67"/>
      <c r="W342" s="67"/>
      <c r="X342" s="67"/>
      <c r="Y342" s="67"/>
      <c r="Z342" s="67"/>
      <c r="AA342" s="67"/>
      <c r="AB342" s="67"/>
      <c r="AC342" s="67"/>
      <c r="AD342" s="67"/>
    </row>
    <row r="343" spans="2:30">
      <c r="B343" s="67"/>
      <c r="C343" s="67"/>
      <c r="D343" s="67"/>
      <c r="E343" s="67"/>
      <c r="F343" s="67"/>
      <c r="G343" s="67"/>
      <c r="H343" s="67"/>
      <c r="I343" s="67"/>
      <c r="J343" s="67"/>
      <c r="K343" s="67"/>
      <c r="L343" s="67"/>
      <c r="M343" s="67"/>
      <c r="N343" s="67"/>
      <c r="O343" s="67"/>
      <c r="P343" s="67"/>
      <c r="Q343" s="67"/>
      <c r="R343" s="67"/>
      <c r="S343" s="67"/>
      <c r="T343" s="67"/>
      <c r="U343" s="67"/>
      <c r="V343" s="67"/>
      <c r="W343" s="67"/>
      <c r="X343" s="67"/>
      <c r="Y343" s="67"/>
      <c r="Z343" s="67"/>
      <c r="AA343" s="67"/>
      <c r="AB343" s="67"/>
      <c r="AC343" s="67"/>
      <c r="AD343" s="67"/>
    </row>
    <row r="344" spans="2:30">
      <c r="B344" s="67"/>
      <c r="C344" s="67"/>
      <c r="D344" s="67"/>
      <c r="E344" s="67"/>
      <c r="F344" s="67"/>
      <c r="G344" s="67"/>
      <c r="H344" s="67"/>
      <c r="I344" s="67"/>
      <c r="J344" s="67"/>
      <c r="K344" s="67"/>
      <c r="L344" s="67"/>
      <c r="M344" s="67"/>
      <c r="N344" s="67"/>
      <c r="O344" s="67"/>
      <c r="P344" s="67"/>
      <c r="Q344" s="67"/>
      <c r="R344" s="67"/>
      <c r="S344" s="67"/>
      <c r="T344" s="67"/>
      <c r="U344" s="67"/>
      <c r="V344" s="67"/>
      <c r="W344" s="67"/>
      <c r="X344" s="67"/>
      <c r="Y344" s="67"/>
      <c r="Z344" s="67"/>
      <c r="AA344" s="67"/>
      <c r="AB344" s="67"/>
      <c r="AC344" s="67"/>
      <c r="AD344" s="67"/>
    </row>
    <row r="345" spans="2:30">
      <c r="B345" s="67"/>
      <c r="C345" s="67"/>
      <c r="D345" s="67"/>
      <c r="E345" s="67"/>
      <c r="F345" s="67"/>
      <c r="G345" s="67"/>
      <c r="H345" s="67"/>
      <c r="I345" s="67"/>
      <c r="J345" s="67"/>
      <c r="K345" s="67"/>
      <c r="L345" s="67"/>
      <c r="M345" s="67"/>
      <c r="N345" s="67"/>
      <c r="O345" s="67"/>
      <c r="P345" s="67"/>
      <c r="Q345" s="67"/>
      <c r="R345" s="67"/>
      <c r="S345" s="67"/>
      <c r="T345" s="67"/>
      <c r="U345" s="67"/>
      <c r="V345" s="67"/>
      <c r="W345" s="67"/>
      <c r="X345" s="67"/>
      <c r="Y345" s="67"/>
      <c r="Z345" s="67"/>
      <c r="AA345" s="67"/>
      <c r="AB345" s="67"/>
      <c r="AC345" s="67"/>
      <c r="AD345" s="67"/>
    </row>
    <row r="346" spans="2:30">
      <c r="B346" s="67"/>
      <c r="C346" s="67"/>
      <c r="D346" s="67"/>
      <c r="E346" s="67"/>
      <c r="F346" s="67"/>
      <c r="G346" s="67"/>
      <c r="H346" s="67"/>
      <c r="I346" s="67"/>
      <c r="J346" s="67"/>
      <c r="K346" s="67"/>
      <c r="L346" s="67"/>
      <c r="M346" s="67"/>
      <c r="N346" s="67"/>
      <c r="O346" s="67"/>
      <c r="P346" s="67"/>
      <c r="Q346" s="67"/>
      <c r="R346" s="67"/>
      <c r="S346" s="67"/>
      <c r="T346" s="67"/>
      <c r="U346" s="67"/>
      <c r="V346" s="67"/>
      <c r="W346" s="67"/>
      <c r="X346" s="67"/>
      <c r="Y346" s="67"/>
      <c r="Z346" s="67"/>
      <c r="AA346" s="67"/>
      <c r="AB346" s="67"/>
      <c r="AC346" s="67"/>
      <c r="AD346" s="67"/>
    </row>
    <row r="347" spans="2:30">
      <c r="B347" s="67"/>
      <c r="C347" s="67"/>
      <c r="D347" s="67"/>
      <c r="E347" s="67"/>
      <c r="F347" s="67"/>
      <c r="G347" s="67"/>
      <c r="H347" s="67"/>
      <c r="I347" s="67"/>
      <c r="J347" s="67"/>
      <c r="K347" s="67"/>
      <c r="L347" s="67"/>
      <c r="M347" s="67"/>
      <c r="N347" s="67"/>
      <c r="O347" s="67"/>
      <c r="P347" s="67"/>
      <c r="Q347" s="67"/>
      <c r="R347" s="67"/>
      <c r="S347" s="67"/>
      <c r="T347" s="67"/>
      <c r="U347" s="67"/>
      <c r="V347" s="67"/>
      <c r="W347" s="67"/>
      <c r="X347" s="67"/>
      <c r="Y347" s="67"/>
      <c r="Z347" s="67"/>
      <c r="AA347" s="67"/>
      <c r="AB347" s="67"/>
      <c r="AC347" s="67"/>
      <c r="AD347" s="67"/>
    </row>
    <row r="348" spans="2:30">
      <c r="B348" s="67"/>
      <c r="C348" s="67"/>
      <c r="D348" s="67"/>
      <c r="E348" s="67"/>
      <c r="F348" s="67"/>
      <c r="G348" s="67"/>
      <c r="H348" s="67"/>
      <c r="I348" s="67"/>
      <c r="J348" s="67"/>
      <c r="K348" s="67"/>
      <c r="L348" s="67"/>
      <c r="M348" s="67"/>
      <c r="N348" s="67"/>
      <c r="O348" s="67"/>
      <c r="P348" s="67"/>
      <c r="Q348" s="67"/>
      <c r="R348" s="67"/>
      <c r="S348" s="67"/>
      <c r="T348" s="67"/>
      <c r="U348" s="67"/>
      <c r="V348" s="67"/>
      <c r="W348" s="67"/>
      <c r="X348" s="67"/>
      <c r="Y348" s="67"/>
      <c r="Z348" s="67"/>
      <c r="AA348" s="67"/>
      <c r="AB348" s="67"/>
      <c r="AC348" s="67"/>
      <c r="AD348" s="67"/>
    </row>
    <row r="349" spans="2:30">
      <c r="B349" s="67"/>
      <c r="C349" s="67"/>
      <c r="D349" s="67"/>
      <c r="E349" s="67"/>
      <c r="F349" s="67"/>
      <c r="G349" s="67"/>
      <c r="H349" s="67"/>
      <c r="I349" s="67"/>
      <c r="J349" s="67"/>
      <c r="K349" s="67"/>
      <c r="L349" s="67"/>
      <c r="M349" s="67"/>
      <c r="N349" s="67"/>
      <c r="O349" s="67"/>
      <c r="P349" s="67"/>
      <c r="Q349" s="67"/>
      <c r="R349" s="67"/>
      <c r="S349" s="67"/>
      <c r="T349" s="67"/>
      <c r="U349" s="67"/>
      <c r="V349" s="67"/>
      <c r="W349" s="67"/>
      <c r="X349" s="67"/>
      <c r="Y349" s="67"/>
      <c r="Z349" s="67"/>
      <c r="AA349" s="67"/>
      <c r="AB349" s="67"/>
      <c r="AC349" s="67"/>
      <c r="AD349" s="67"/>
    </row>
    <row r="350" spans="2:30">
      <c r="B350" s="67"/>
      <c r="C350" s="67"/>
      <c r="D350" s="67"/>
      <c r="E350" s="67"/>
      <c r="F350" s="67"/>
      <c r="G350" s="67"/>
      <c r="H350" s="67"/>
      <c r="I350" s="67"/>
      <c r="J350" s="67"/>
      <c r="K350" s="67"/>
      <c r="L350" s="67"/>
      <c r="M350" s="67"/>
      <c r="N350" s="67"/>
      <c r="O350" s="67"/>
      <c r="P350" s="67"/>
      <c r="Q350" s="67"/>
      <c r="R350" s="67"/>
      <c r="S350" s="67"/>
      <c r="T350" s="67"/>
      <c r="U350" s="67"/>
      <c r="V350" s="67"/>
      <c r="W350" s="67"/>
      <c r="X350" s="67"/>
      <c r="Y350" s="67"/>
      <c r="Z350" s="67"/>
      <c r="AA350" s="67"/>
      <c r="AB350" s="67"/>
      <c r="AC350" s="67"/>
      <c r="AD350" s="67"/>
    </row>
    <row r="351" spans="2:30">
      <c r="B351" s="67"/>
      <c r="C351" s="67"/>
      <c r="D351" s="67"/>
      <c r="E351" s="67"/>
      <c r="F351" s="67"/>
      <c r="G351" s="67"/>
      <c r="H351" s="67"/>
      <c r="I351" s="67"/>
      <c r="J351" s="67"/>
      <c r="K351" s="67"/>
      <c r="L351" s="67"/>
      <c r="M351" s="67"/>
      <c r="N351" s="67"/>
      <c r="O351" s="67"/>
      <c r="P351" s="67"/>
      <c r="Q351" s="67"/>
      <c r="R351" s="67"/>
      <c r="S351" s="67"/>
      <c r="T351" s="67"/>
      <c r="U351" s="67"/>
      <c r="V351" s="67"/>
      <c r="W351" s="67"/>
      <c r="X351" s="67"/>
      <c r="Y351" s="67"/>
      <c r="Z351" s="67"/>
      <c r="AA351" s="67"/>
      <c r="AB351" s="67"/>
      <c r="AC351" s="67"/>
      <c r="AD351" s="67"/>
    </row>
    <row r="352" spans="2:30">
      <c r="B352" s="67"/>
      <c r="C352" s="67"/>
      <c r="D352" s="67"/>
      <c r="E352" s="67"/>
      <c r="F352" s="67"/>
      <c r="G352" s="67"/>
      <c r="H352" s="67"/>
      <c r="I352" s="67"/>
      <c r="J352" s="67"/>
      <c r="K352" s="67"/>
      <c r="L352" s="67"/>
      <c r="M352" s="67"/>
      <c r="N352" s="67"/>
      <c r="O352" s="67"/>
      <c r="P352" s="67"/>
      <c r="Q352" s="67"/>
      <c r="R352" s="67"/>
      <c r="S352" s="67"/>
      <c r="T352" s="67"/>
      <c r="U352" s="67"/>
      <c r="V352" s="67"/>
      <c r="W352" s="67"/>
      <c r="X352" s="67"/>
      <c r="Y352" s="67"/>
      <c r="Z352" s="67"/>
      <c r="AA352" s="67"/>
      <c r="AB352" s="67"/>
      <c r="AC352" s="67"/>
      <c r="AD352" s="67"/>
    </row>
    <row r="353" spans="2:30">
      <c r="B353" s="67"/>
      <c r="C353" s="67"/>
      <c r="D353" s="67"/>
      <c r="E353" s="67"/>
      <c r="F353" s="67"/>
      <c r="G353" s="67"/>
      <c r="H353" s="67"/>
      <c r="I353" s="67"/>
      <c r="J353" s="67"/>
      <c r="K353" s="67"/>
      <c r="L353" s="67"/>
      <c r="M353" s="67"/>
      <c r="N353" s="67"/>
      <c r="O353" s="67"/>
      <c r="P353" s="67"/>
      <c r="Q353" s="67"/>
      <c r="R353" s="67"/>
      <c r="S353" s="67"/>
      <c r="T353" s="67"/>
      <c r="U353" s="67"/>
      <c r="V353" s="67"/>
      <c r="W353" s="67"/>
      <c r="X353" s="67"/>
      <c r="Y353" s="67"/>
      <c r="Z353" s="67"/>
      <c r="AA353" s="67"/>
      <c r="AB353" s="67"/>
      <c r="AC353" s="67"/>
      <c r="AD353" s="67"/>
    </row>
    <row r="354" spans="2:30">
      <c r="B354" s="67"/>
      <c r="C354" s="67"/>
      <c r="D354" s="67"/>
      <c r="E354" s="67"/>
      <c r="F354" s="67"/>
      <c r="G354" s="67"/>
      <c r="H354" s="67"/>
      <c r="I354" s="67"/>
      <c r="J354" s="67"/>
      <c r="K354" s="67"/>
      <c r="L354" s="67"/>
      <c r="M354" s="67"/>
      <c r="N354" s="67"/>
      <c r="O354" s="67"/>
      <c r="P354" s="67"/>
      <c r="Q354" s="67"/>
      <c r="R354" s="67"/>
      <c r="S354" s="67"/>
      <c r="T354" s="67"/>
      <c r="U354" s="67"/>
      <c r="V354" s="67"/>
      <c r="W354" s="67"/>
      <c r="X354" s="67"/>
      <c r="Y354" s="67"/>
      <c r="Z354" s="67"/>
      <c r="AA354" s="67"/>
      <c r="AB354" s="67"/>
      <c r="AC354" s="67"/>
      <c r="AD354" s="67"/>
    </row>
    <row r="355" spans="2:30">
      <c r="B355" s="67"/>
      <c r="C355" s="67"/>
      <c r="D355" s="67"/>
      <c r="E355" s="67"/>
      <c r="F355" s="67"/>
      <c r="G355" s="67"/>
      <c r="H355" s="67"/>
      <c r="I355" s="67"/>
      <c r="J355" s="67"/>
      <c r="K355" s="67"/>
      <c r="L355" s="67"/>
      <c r="M355" s="67"/>
      <c r="N355" s="67"/>
      <c r="O355" s="67"/>
      <c r="P355" s="67"/>
      <c r="Q355" s="67"/>
      <c r="R355" s="67"/>
      <c r="S355" s="67"/>
      <c r="T355" s="67"/>
      <c r="U355" s="67"/>
      <c r="V355" s="67"/>
      <c r="W355" s="67"/>
      <c r="X355" s="67"/>
      <c r="Y355" s="67"/>
      <c r="Z355" s="67"/>
      <c r="AA355" s="67"/>
      <c r="AB355" s="67"/>
      <c r="AC355" s="67"/>
      <c r="AD355" s="67"/>
    </row>
    <row r="356" spans="2:30">
      <c r="B356" s="67"/>
      <c r="C356" s="67"/>
      <c r="D356" s="67"/>
      <c r="E356" s="67"/>
      <c r="F356" s="67"/>
      <c r="G356" s="67"/>
      <c r="H356" s="67"/>
      <c r="I356" s="67"/>
      <c r="J356" s="67"/>
      <c r="K356" s="67"/>
      <c r="L356" s="67"/>
      <c r="M356" s="67"/>
      <c r="N356" s="67"/>
      <c r="O356" s="67"/>
      <c r="P356" s="67"/>
      <c r="Q356" s="67"/>
      <c r="R356" s="67"/>
      <c r="S356" s="67"/>
      <c r="T356" s="67"/>
      <c r="U356" s="67"/>
      <c r="V356" s="67"/>
      <c r="W356" s="67"/>
      <c r="X356" s="67"/>
      <c r="Y356" s="67"/>
      <c r="Z356" s="67"/>
      <c r="AA356" s="67"/>
      <c r="AB356" s="67"/>
      <c r="AC356" s="67"/>
      <c r="AD356" s="67"/>
    </row>
    <row r="357" spans="2:30">
      <c r="B357" s="67"/>
      <c r="C357" s="67"/>
      <c r="D357" s="67"/>
      <c r="E357" s="67"/>
      <c r="F357" s="67"/>
      <c r="G357" s="67"/>
      <c r="H357" s="67"/>
      <c r="I357" s="67"/>
      <c r="J357" s="67"/>
      <c r="K357" s="67"/>
      <c r="L357" s="67"/>
      <c r="M357" s="67"/>
      <c r="N357" s="67"/>
      <c r="O357" s="67"/>
      <c r="P357" s="67"/>
      <c r="Q357" s="67"/>
      <c r="R357" s="67"/>
      <c r="S357" s="67"/>
      <c r="T357" s="67"/>
      <c r="U357" s="67"/>
      <c r="V357" s="67"/>
      <c r="W357" s="67"/>
      <c r="X357" s="67"/>
      <c r="Y357" s="67"/>
      <c r="Z357" s="67"/>
      <c r="AA357" s="67"/>
      <c r="AB357" s="67"/>
      <c r="AC357" s="67"/>
      <c r="AD357" s="67"/>
    </row>
    <row r="358" spans="2:30">
      <c r="B358" s="67"/>
      <c r="C358" s="67"/>
      <c r="D358" s="67"/>
      <c r="E358" s="67"/>
      <c r="F358" s="67"/>
      <c r="G358" s="67"/>
      <c r="H358" s="67"/>
      <c r="I358" s="67"/>
      <c r="J358" s="67"/>
      <c r="K358" s="67"/>
      <c r="L358" s="67"/>
      <c r="M358" s="67"/>
      <c r="N358" s="67"/>
      <c r="O358" s="67"/>
      <c r="P358" s="67"/>
      <c r="Q358" s="67"/>
      <c r="R358" s="67"/>
      <c r="S358" s="67"/>
      <c r="T358" s="67"/>
      <c r="U358" s="67"/>
      <c r="V358" s="67"/>
      <c r="W358" s="67"/>
      <c r="X358" s="67"/>
      <c r="Y358" s="67"/>
      <c r="Z358" s="67"/>
      <c r="AA358" s="67"/>
      <c r="AB358" s="67"/>
      <c r="AC358" s="67"/>
      <c r="AD358" s="67"/>
    </row>
    <row r="359" spans="2:30">
      <c r="B359" s="67"/>
      <c r="C359" s="67"/>
      <c r="D359" s="67"/>
      <c r="E359" s="67"/>
      <c r="F359" s="67"/>
      <c r="G359" s="67"/>
      <c r="H359" s="67"/>
      <c r="I359" s="67"/>
      <c r="J359" s="67"/>
      <c r="K359" s="67"/>
      <c r="L359" s="67"/>
      <c r="M359" s="67"/>
      <c r="N359" s="67"/>
      <c r="O359" s="67"/>
      <c r="P359" s="67"/>
      <c r="Q359" s="67"/>
      <c r="R359" s="67"/>
      <c r="S359" s="67"/>
      <c r="T359" s="67"/>
      <c r="U359" s="67"/>
      <c r="V359" s="67"/>
      <c r="W359" s="67"/>
      <c r="X359" s="67"/>
      <c r="Y359" s="67"/>
      <c r="Z359" s="67"/>
      <c r="AA359" s="67"/>
      <c r="AB359" s="67"/>
      <c r="AC359" s="67"/>
      <c r="AD359" s="67"/>
    </row>
    <row r="360" spans="2:30">
      <c r="B360" s="67"/>
      <c r="C360" s="67"/>
      <c r="D360" s="67"/>
      <c r="E360" s="67"/>
      <c r="F360" s="67"/>
      <c r="G360" s="67"/>
      <c r="H360" s="67"/>
      <c r="I360" s="67"/>
      <c r="J360" s="67"/>
      <c r="K360" s="67"/>
      <c r="L360" s="67"/>
      <c r="M360" s="67"/>
      <c r="N360" s="67"/>
      <c r="O360" s="67"/>
      <c r="P360" s="67"/>
      <c r="Q360" s="67"/>
      <c r="R360" s="67"/>
      <c r="S360" s="67"/>
      <c r="T360" s="67"/>
      <c r="U360" s="67"/>
      <c r="V360" s="67"/>
      <c r="W360" s="67"/>
      <c r="X360" s="67"/>
      <c r="Y360" s="67"/>
      <c r="Z360" s="67"/>
      <c r="AA360" s="67"/>
      <c r="AB360" s="67"/>
      <c r="AC360" s="67"/>
      <c r="AD360" s="67"/>
    </row>
    <row r="361" spans="2:30">
      <c r="B361" s="67"/>
      <c r="C361" s="67"/>
      <c r="D361" s="67"/>
      <c r="E361" s="67"/>
      <c r="F361" s="67"/>
      <c r="G361" s="67"/>
      <c r="H361" s="67"/>
      <c r="I361" s="67"/>
      <c r="J361" s="67"/>
      <c r="K361" s="67"/>
      <c r="L361" s="67"/>
      <c r="M361" s="67"/>
      <c r="N361" s="67"/>
      <c r="O361" s="67"/>
      <c r="P361" s="67"/>
      <c r="Q361" s="67"/>
      <c r="R361" s="67"/>
      <c r="S361" s="67"/>
      <c r="T361" s="67"/>
      <c r="U361" s="67"/>
      <c r="V361" s="67"/>
      <c r="W361" s="67"/>
      <c r="X361" s="67"/>
      <c r="Y361" s="67"/>
      <c r="Z361" s="67"/>
      <c r="AA361" s="67"/>
      <c r="AB361" s="67"/>
      <c r="AC361" s="67"/>
      <c r="AD361" s="67"/>
    </row>
    <row r="362" spans="2:30">
      <c r="B362" s="67"/>
      <c r="C362" s="67"/>
      <c r="D362" s="67"/>
      <c r="E362" s="67"/>
      <c r="F362" s="67"/>
      <c r="G362" s="67"/>
      <c r="H362" s="67"/>
      <c r="I362" s="67"/>
      <c r="J362" s="67"/>
      <c r="K362" s="67"/>
      <c r="L362" s="67"/>
      <c r="M362" s="67"/>
      <c r="N362" s="67"/>
      <c r="O362" s="67"/>
      <c r="P362" s="67"/>
      <c r="Q362" s="67"/>
      <c r="R362" s="67"/>
      <c r="S362" s="67"/>
      <c r="T362" s="67"/>
      <c r="U362" s="67"/>
      <c r="V362" s="67"/>
      <c r="W362" s="67"/>
      <c r="X362" s="67"/>
      <c r="Y362" s="67"/>
      <c r="Z362" s="67"/>
      <c r="AA362" s="67"/>
      <c r="AB362" s="67"/>
      <c r="AC362" s="67"/>
      <c r="AD362" s="67"/>
    </row>
    <row r="363" spans="2:30">
      <c r="B363" s="67"/>
      <c r="C363" s="67"/>
      <c r="D363" s="67"/>
      <c r="E363" s="67"/>
      <c r="F363" s="67"/>
      <c r="G363" s="67"/>
      <c r="H363" s="67"/>
      <c r="I363" s="67"/>
      <c r="J363" s="67"/>
      <c r="K363" s="67"/>
      <c r="L363" s="67"/>
      <c r="M363" s="67"/>
      <c r="N363" s="67"/>
      <c r="O363" s="67"/>
      <c r="P363" s="67"/>
      <c r="Q363" s="67"/>
      <c r="R363" s="67"/>
      <c r="S363" s="67"/>
      <c r="T363" s="67"/>
      <c r="U363" s="67"/>
      <c r="V363" s="67"/>
      <c r="W363" s="67"/>
      <c r="X363" s="67"/>
      <c r="Y363" s="67"/>
      <c r="Z363" s="67"/>
      <c r="AA363" s="67"/>
      <c r="AB363" s="67"/>
      <c r="AC363" s="67"/>
      <c r="AD363" s="67"/>
    </row>
    <row r="364" spans="2:30">
      <c r="B364" s="67"/>
      <c r="C364" s="67"/>
      <c r="D364" s="67"/>
      <c r="E364" s="67"/>
      <c r="F364" s="67"/>
      <c r="G364" s="67"/>
      <c r="H364" s="67"/>
      <c r="I364" s="67"/>
      <c r="J364" s="67"/>
      <c r="K364" s="67"/>
      <c r="L364" s="67"/>
      <c r="M364" s="67"/>
      <c r="N364" s="67"/>
      <c r="O364" s="67"/>
      <c r="P364" s="67"/>
      <c r="Q364" s="67"/>
      <c r="R364" s="67"/>
      <c r="S364" s="67"/>
      <c r="T364" s="67"/>
      <c r="U364" s="67"/>
      <c r="V364" s="67"/>
      <c r="W364" s="67"/>
      <c r="X364" s="67"/>
      <c r="Y364" s="67"/>
      <c r="Z364" s="67"/>
      <c r="AA364" s="67"/>
      <c r="AB364" s="67"/>
      <c r="AC364" s="67"/>
      <c r="AD364" s="67"/>
    </row>
    <row r="365" spans="2:30">
      <c r="B365" s="67"/>
      <c r="C365" s="67"/>
      <c r="D365" s="67"/>
      <c r="E365" s="67"/>
      <c r="F365" s="67"/>
      <c r="G365" s="67"/>
      <c r="H365" s="67"/>
      <c r="I365" s="67"/>
      <c r="J365" s="67"/>
      <c r="K365" s="67"/>
      <c r="L365" s="67"/>
      <c r="M365" s="67"/>
      <c r="N365" s="67"/>
      <c r="O365" s="67"/>
      <c r="P365" s="67"/>
      <c r="Q365" s="67"/>
      <c r="R365" s="67"/>
      <c r="S365" s="67"/>
      <c r="T365" s="67"/>
      <c r="U365" s="67"/>
      <c r="V365" s="67"/>
      <c r="W365" s="67"/>
      <c r="X365" s="67"/>
      <c r="Y365" s="67"/>
      <c r="Z365" s="67"/>
      <c r="AA365" s="67"/>
      <c r="AB365" s="67"/>
      <c r="AC365" s="67"/>
      <c r="AD365" s="67"/>
    </row>
    <row r="366" spans="2:30">
      <c r="B366" s="67"/>
      <c r="C366" s="67"/>
      <c r="D366" s="67"/>
      <c r="E366" s="67"/>
      <c r="F366" s="67"/>
      <c r="G366" s="67"/>
      <c r="H366" s="67"/>
      <c r="I366" s="67"/>
      <c r="J366" s="67"/>
      <c r="K366" s="67"/>
      <c r="L366" s="67"/>
      <c r="M366" s="67"/>
      <c r="N366" s="67"/>
      <c r="O366" s="67"/>
      <c r="P366" s="67"/>
      <c r="Q366" s="67"/>
      <c r="R366" s="67"/>
      <c r="S366" s="67"/>
      <c r="T366" s="67"/>
      <c r="U366" s="67"/>
      <c r="V366" s="67"/>
      <c r="W366" s="67"/>
      <c r="X366" s="67"/>
      <c r="Y366" s="67"/>
      <c r="Z366" s="67"/>
      <c r="AA366" s="67"/>
      <c r="AB366" s="67"/>
      <c r="AC366" s="67"/>
      <c r="AD366" s="67"/>
    </row>
    <row r="367" spans="2:30">
      <c r="B367" s="67"/>
      <c r="C367" s="67"/>
      <c r="D367" s="67"/>
      <c r="E367" s="67"/>
      <c r="F367" s="67"/>
      <c r="G367" s="67"/>
      <c r="H367" s="67"/>
      <c r="I367" s="67"/>
      <c r="J367" s="67"/>
      <c r="K367" s="67"/>
      <c r="L367" s="67"/>
      <c r="M367" s="67"/>
      <c r="N367" s="67"/>
      <c r="O367" s="67"/>
      <c r="P367" s="67"/>
      <c r="Q367" s="67"/>
      <c r="R367" s="67"/>
      <c r="S367" s="67"/>
      <c r="T367" s="67"/>
      <c r="U367" s="67"/>
      <c r="V367" s="67"/>
      <c r="W367" s="67"/>
      <c r="X367" s="67"/>
      <c r="Y367" s="67"/>
      <c r="Z367" s="67"/>
      <c r="AA367" s="67"/>
      <c r="AB367" s="67"/>
      <c r="AC367" s="67"/>
      <c r="AD367" s="67"/>
    </row>
    <row r="368" spans="2:30">
      <c r="B368" s="67"/>
      <c r="C368" s="67"/>
      <c r="D368" s="67"/>
      <c r="E368" s="67"/>
      <c r="F368" s="67"/>
      <c r="G368" s="67"/>
      <c r="H368" s="67"/>
      <c r="I368" s="67"/>
      <c r="J368" s="67"/>
      <c r="K368" s="67"/>
      <c r="L368" s="67"/>
      <c r="M368" s="67"/>
      <c r="N368" s="67"/>
      <c r="O368" s="67"/>
      <c r="P368" s="67"/>
      <c r="Q368" s="67"/>
      <c r="R368" s="67"/>
      <c r="S368" s="67"/>
      <c r="T368" s="67"/>
      <c r="U368" s="67"/>
      <c r="V368" s="67"/>
      <c r="W368" s="67"/>
      <c r="X368" s="67"/>
      <c r="Y368" s="67"/>
      <c r="Z368" s="67"/>
      <c r="AA368" s="67"/>
      <c r="AB368" s="67"/>
      <c r="AC368" s="67"/>
      <c r="AD368" s="67"/>
    </row>
    <row r="369" spans="2:30">
      <c r="B369" s="67"/>
      <c r="C369" s="67"/>
      <c r="D369" s="67"/>
      <c r="E369" s="67"/>
      <c r="F369" s="67"/>
      <c r="G369" s="67"/>
      <c r="H369" s="67"/>
      <c r="I369" s="67"/>
      <c r="J369" s="67"/>
      <c r="K369" s="67"/>
      <c r="L369" s="67"/>
      <c r="M369" s="67"/>
      <c r="N369" s="67"/>
      <c r="O369" s="67"/>
      <c r="P369" s="67"/>
      <c r="Q369" s="67"/>
      <c r="R369" s="67"/>
      <c r="S369" s="67"/>
      <c r="T369" s="67"/>
      <c r="U369" s="67"/>
      <c r="V369" s="67"/>
      <c r="W369" s="67"/>
      <c r="X369" s="67"/>
      <c r="Y369" s="67"/>
      <c r="Z369" s="67"/>
      <c r="AA369" s="67"/>
      <c r="AB369" s="67"/>
      <c r="AC369" s="67"/>
      <c r="AD369" s="67"/>
    </row>
    <row r="370" spans="2:30">
      <c r="B370" s="67"/>
      <c r="C370" s="67"/>
      <c r="D370" s="67"/>
      <c r="E370" s="67"/>
      <c r="F370" s="67"/>
      <c r="G370" s="67"/>
      <c r="H370" s="67"/>
      <c r="I370" s="67"/>
      <c r="J370" s="67"/>
      <c r="K370" s="67"/>
      <c r="L370" s="67"/>
      <c r="M370" s="67"/>
      <c r="N370" s="67"/>
      <c r="O370" s="67"/>
      <c r="P370" s="67"/>
      <c r="Q370" s="67"/>
      <c r="R370" s="67"/>
      <c r="S370" s="67"/>
      <c r="T370" s="67"/>
      <c r="U370" s="67"/>
      <c r="V370" s="67"/>
      <c r="W370" s="67"/>
      <c r="X370" s="67"/>
      <c r="Y370" s="67"/>
      <c r="Z370" s="67"/>
      <c r="AA370" s="67"/>
      <c r="AB370" s="67"/>
      <c r="AC370" s="67"/>
      <c r="AD370" s="67"/>
    </row>
    <row r="371" spans="2:30">
      <c r="B371" s="67"/>
      <c r="C371" s="67"/>
      <c r="D371" s="67"/>
      <c r="E371" s="67"/>
      <c r="F371" s="67"/>
      <c r="G371" s="67"/>
      <c r="H371" s="67"/>
      <c r="I371" s="67"/>
      <c r="J371" s="67"/>
      <c r="K371" s="67"/>
      <c r="L371" s="67"/>
      <c r="M371" s="67"/>
      <c r="N371" s="67"/>
      <c r="O371" s="67"/>
      <c r="P371" s="67"/>
      <c r="Q371" s="67"/>
      <c r="R371" s="67"/>
      <c r="S371" s="67"/>
      <c r="T371" s="67"/>
      <c r="U371" s="67"/>
      <c r="V371" s="67"/>
      <c r="W371" s="67"/>
      <c r="X371" s="67"/>
      <c r="Y371" s="67"/>
      <c r="Z371" s="67"/>
      <c r="AA371" s="67"/>
      <c r="AB371" s="67"/>
      <c r="AC371" s="67"/>
      <c r="AD371" s="67"/>
    </row>
    <row r="372" spans="2:30">
      <c r="B372" s="67"/>
      <c r="C372" s="67"/>
      <c r="D372" s="67"/>
      <c r="E372" s="67"/>
      <c r="F372" s="67"/>
      <c r="G372" s="67"/>
      <c r="H372" s="67"/>
      <c r="I372" s="67"/>
      <c r="J372" s="67"/>
      <c r="K372" s="67"/>
      <c r="L372" s="67"/>
      <c r="M372" s="67"/>
      <c r="N372" s="67"/>
      <c r="O372" s="67"/>
      <c r="P372" s="67"/>
      <c r="Q372" s="67"/>
      <c r="R372" s="67"/>
      <c r="S372" s="67"/>
      <c r="T372" s="67"/>
      <c r="U372" s="67"/>
      <c r="V372" s="67"/>
      <c r="W372" s="67"/>
      <c r="X372" s="67"/>
      <c r="Y372" s="67"/>
      <c r="Z372" s="67"/>
      <c r="AA372" s="67"/>
      <c r="AB372" s="67"/>
      <c r="AC372" s="67"/>
      <c r="AD372" s="67"/>
    </row>
    <row r="373" spans="2:30">
      <c r="B373" s="67"/>
      <c r="C373" s="67"/>
      <c r="D373" s="67"/>
      <c r="E373" s="67"/>
      <c r="F373" s="67"/>
      <c r="G373" s="67"/>
      <c r="H373" s="67"/>
      <c r="I373" s="67"/>
      <c r="J373" s="67"/>
      <c r="K373" s="67"/>
      <c r="L373" s="67"/>
      <c r="M373" s="67"/>
      <c r="N373" s="67"/>
      <c r="O373" s="67"/>
      <c r="P373" s="67"/>
      <c r="Q373" s="67"/>
      <c r="R373" s="67"/>
      <c r="S373" s="67"/>
      <c r="T373" s="67"/>
      <c r="U373" s="67"/>
      <c r="V373" s="67"/>
      <c r="W373" s="67"/>
      <c r="X373" s="67"/>
      <c r="Y373" s="67"/>
      <c r="Z373" s="67"/>
      <c r="AA373" s="67"/>
      <c r="AB373" s="67"/>
      <c r="AC373" s="67"/>
      <c r="AD373" s="67"/>
    </row>
    <row r="374" spans="2:30">
      <c r="B374" s="67"/>
      <c r="C374" s="67"/>
      <c r="D374" s="67"/>
      <c r="E374" s="67"/>
      <c r="F374" s="67"/>
      <c r="G374" s="67"/>
      <c r="H374" s="67"/>
      <c r="I374" s="67"/>
      <c r="J374" s="67"/>
      <c r="K374" s="67"/>
      <c r="L374" s="67"/>
      <c r="M374" s="67"/>
      <c r="N374" s="67"/>
      <c r="O374" s="67"/>
      <c r="P374" s="67"/>
      <c r="Q374" s="67"/>
      <c r="R374" s="67"/>
      <c r="S374" s="67"/>
      <c r="T374" s="67"/>
      <c r="U374" s="67"/>
      <c r="V374" s="67"/>
      <c r="W374" s="67"/>
      <c r="X374" s="67"/>
      <c r="Y374" s="67"/>
      <c r="Z374" s="67"/>
      <c r="AA374" s="67"/>
      <c r="AB374" s="67"/>
      <c r="AC374" s="67"/>
      <c r="AD374" s="67"/>
    </row>
    <row r="375" spans="2:30">
      <c r="B375" s="67"/>
      <c r="C375" s="67"/>
      <c r="D375" s="67"/>
      <c r="E375" s="67"/>
      <c r="F375" s="67"/>
      <c r="G375" s="67"/>
      <c r="H375" s="67"/>
      <c r="I375" s="67"/>
      <c r="J375" s="67"/>
      <c r="K375" s="67"/>
      <c r="L375" s="67"/>
      <c r="M375" s="67"/>
      <c r="N375" s="67"/>
      <c r="O375" s="67"/>
      <c r="P375" s="67"/>
      <c r="Q375" s="67"/>
      <c r="R375" s="67"/>
      <c r="S375" s="67"/>
      <c r="T375" s="67"/>
      <c r="U375" s="67"/>
      <c r="V375" s="67"/>
      <c r="W375" s="67"/>
      <c r="X375" s="67"/>
      <c r="Y375" s="67"/>
      <c r="Z375" s="67"/>
      <c r="AA375" s="67"/>
      <c r="AB375" s="67"/>
      <c r="AC375" s="67"/>
      <c r="AD375" s="67"/>
    </row>
    <row r="376" spans="2:30">
      <c r="B376" s="67"/>
      <c r="C376" s="67"/>
      <c r="D376" s="67"/>
      <c r="E376" s="67"/>
      <c r="F376" s="67"/>
      <c r="G376" s="67"/>
      <c r="H376" s="67"/>
      <c r="I376" s="67"/>
      <c r="J376" s="67"/>
      <c r="K376" s="67"/>
      <c r="L376" s="67"/>
      <c r="M376" s="67"/>
      <c r="N376" s="67"/>
      <c r="O376" s="67"/>
      <c r="P376" s="67"/>
      <c r="Q376" s="67"/>
      <c r="R376" s="67"/>
      <c r="S376" s="67"/>
      <c r="T376" s="67"/>
      <c r="U376" s="67"/>
      <c r="V376" s="67"/>
      <c r="W376" s="67"/>
      <c r="X376" s="67"/>
      <c r="Y376" s="67"/>
      <c r="Z376" s="67"/>
      <c r="AA376" s="67"/>
      <c r="AB376" s="67"/>
      <c r="AC376" s="67"/>
      <c r="AD376" s="67"/>
    </row>
    <row r="377" spans="2:30">
      <c r="B377" s="67"/>
      <c r="C377" s="67"/>
      <c r="D377" s="67"/>
      <c r="E377" s="67"/>
      <c r="F377" s="67"/>
      <c r="G377" s="67"/>
      <c r="H377" s="67"/>
      <c r="I377" s="67"/>
      <c r="J377" s="67"/>
      <c r="K377" s="67"/>
      <c r="L377" s="67"/>
      <c r="M377" s="67"/>
      <c r="N377" s="67"/>
      <c r="O377" s="67"/>
      <c r="P377" s="67"/>
      <c r="Q377" s="67"/>
      <c r="R377" s="67"/>
      <c r="S377" s="67"/>
      <c r="T377" s="67"/>
      <c r="U377" s="67"/>
      <c r="V377" s="67"/>
      <c r="W377" s="67"/>
      <c r="X377" s="67"/>
      <c r="Y377" s="67"/>
      <c r="Z377" s="67"/>
      <c r="AA377" s="67"/>
      <c r="AB377" s="67"/>
      <c r="AC377" s="67"/>
      <c r="AD377" s="67"/>
    </row>
    <row r="378" spans="2:30">
      <c r="B378" s="67"/>
      <c r="C378" s="67"/>
      <c r="D378" s="67"/>
      <c r="E378" s="67"/>
      <c r="F378" s="67"/>
      <c r="G378" s="67"/>
      <c r="H378" s="67"/>
      <c r="I378" s="67"/>
      <c r="J378" s="67"/>
      <c r="K378" s="67"/>
      <c r="L378" s="67"/>
      <c r="M378" s="67"/>
      <c r="N378" s="67"/>
      <c r="O378" s="67"/>
      <c r="P378" s="67"/>
      <c r="Q378" s="67"/>
      <c r="R378" s="67"/>
      <c r="S378" s="67"/>
      <c r="T378" s="67"/>
      <c r="U378" s="67"/>
      <c r="V378" s="67"/>
      <c r="W378" s="67"/>
      <c r="X378" s="67"/>
      <c r="Y378" s="67"/>
      <c r="Z378" s="67"/>
      <c r="AA378" s="67"/>
      <c r="AB378" s="67"/>
      <c r="AC378" s="67"/>
      <c r="AD378" s="67"/>
    </row>
    <row r="379" spans="2:30">
      <c r="B379" s="67"/>
      <c r="C379" s="67"/>
      <c r="D379" s="67"/>
      <c r="E379" s="67"/>
      <c r="F379" s="67"/>
      <c r="G379" s="67"/>
      <c r="H379" s="67"/>
      <c r="I379" s="67"/>
      <c r="J379" s="67"/>
      <c r="K379" s="67"/>
      <c r="L379" s="67"/>
      <c r="M379" s="67"/>
      <c r="N379" s="67"/>
      <c r="O379" s="67"/>
      <c r="P379" s="67"/>
      <c r="Q379" s="67"/>
      <c r="R379" s="67"/>
      <c r="S379" s="67"/>
      <c r="T379" s="67"/>
      <c r="U379" s="67"/>
      <c r="V379" s="67"/>
      <c r="W379" s="67"/>
      <c r="X379" s="67"/>
      <c r="Y379" s="67"/>
      <c r="Z379" s="67"/>
      <c r="AA379" s="67"/>
      <c r="AB379" s="67"/>
      <c r="AC379" s="67"/>
      <c r="AD379" s="67"/>
    </row>
    <row r="380" spans="2:30">
      <c r="B380" s="67"/>
      <c r="C380" s="67"/>
      <c r="D380" s="67"/>
      <c r="E380" s="67"/>
      <c r="F380" s="67"/>
      <c r="G380" s="67"/>
      <c r="H380" s="67"/>
      <c r="I380" s="67"/>
      <c r="J380" s="67"/>
      <c r="K380" s="67"/>
      <c r="L380" s="67"/>
      <c r="M380" s="67"/>
      <c r="N380" s="67"/>
      <c r="O380" s="67"/>
      <c r="P380" s="67"/>
      <c r="Q380" s="67"/>
      <c r="R380" s="67"/>
      <c r="S380" s="67"/>
      <c r="T380" s="67"/>
      <c r="U380" s="67"/>
      <c r="V380" s="67"/>
      <c r="W380" s="67"/>
      <c r="X380" s="67"/>
      <c r="Y380" s="67"/>
      <c r="Z380" s="67"/>
      <c r="AA380" s="67"/>
      <c r="AB380" s="67"/>
      <c r="AC380" s="67"/>
      <c r="AD380" s="67"/>
    </row>
    <row r="381" spans="2:30">
      <c r="B381" s="67"/>
      <c r="C381" s="67"/>
      <c r="D381" s="67"/>
      <c r="E381" s="67"/>
      <c r="F381" s="67"/>
      <c r="G381" s="67"/>
      <c r="H381" s="67"/>
      <c r="I381" s="67"/>
      <c r="J381" s="67"/>
      <c r="K381" s="67"/>
      <c r="L381" s="67"/>
      <c r="M381" s="67"/>
      <c r="N381" s="67"/>
      <c r="O381" s="67"/>
      <c r="P381" s="67"/>
      <c r="Q381" s="67"/>
      <c r="R381" s="67"/>
      <c r="S381" s="67"/>
      <c r="T381" s="67"/>
      <c r="U381" s="67"/>
      <c r="V381" s="67"/>
      <c r="W381" s="67"/>
      <c r="X381" s="67"/>
      <c r="Y381" s="67"/>
      <c r="Z381" s="67"/>
      <c r="AA381" s="67"/>
      <c r="AB381" s="67"/>
      <c r="AC381" s="67"/>
      <c r="AD381" s="67"/>
    </row>
    <row r="382" spans="2:30">
      <c r="B382" s="67"/>
      <c r="C382" s="67"/>
      <c r="D382" s="67"/>
      <c r="E382" s="67"/>
      <c r="F382" s="67"/>
      <c r="G382" s="67"/>
      <c r="H382" s="67"/>
      <c r="I382" s="67"/>
      <c r="J382" s="67"/>
      <c r="K382" s="67"/>
      <c r="L382" s="67"/>
      <c r="M382" s="67"/>
      <c r="N382" s="67"/>
      <c r="O382" s="67"/>
      <c r="P382" s="67"/>
      <c r="Q382" s="67"/>
      <c r="R382" s="67"/>
      <c r="S382" s="67"/>
      <c r="T382" s="67"/>
      <c r="U382" s="67"/>
      <c r="V382" s="67"/>
      <c r="W382" s="67"/>
      <c r="X382" s="67"/>
      <c r="Y382" s="67"/>
      <c r="Z382" s="67"/>
      <c r="AA382" s="67"/>
      <c r="AB382" s="67"/>
      <c r="AC382" s="67"/>
      <c r="AD382" s="67"/>
    </row>
    <row r="383" spans="2:30">
      <c r="B383" s="67"/>
      <c r="C383" s="67"/>
      <c r="D383" s="67"/>
      <c r="E383" s="67"/>
      <c r="F383" s="67"/>
      <c r="G383" s="67"/>
      <c r="H383" s="67"/>
      <c r="I383" s="67"/>
      <c r="J383" s="67"/>
      <c r="K383" s="67"/>
      <c r="L383" s="67"/>
      <c r="M383" s="67"/>
      <c r="N383" s="67"/>
      <c r="O383" s="67"/>
      <c r="P383" s="67"/>
      <c r="Q383" s="67"/>
      <c r="R383" s="67"/>
      <c r="S383" s="67"/>
      <c r="T383" s="67"/>
      <c r="U383" s="67"/>
      <c r="V383" s="67"/>
      <c r="W383" s="67"/>
      <c r="X383" s="67"/>
      <c r="Y383" s="67"/>
      <c r="Z383" s="67"/>
      <c r="AA383" s="67"/>
      <c r="AB383" s="67"/>
      <c r="AC383" s="67"/>
      <c r="AD383" s="67"/>
    </row>
    <row r="384" spans="2:30">
      <c r="B384" s="67"/>
      <c r="C384" s="67"/>
      <c r="D384" s="67"/>
      <c r="E384" s="67"/>
      <c r="F384" s="67"/>
      <c r="G384" s="67"/>
      <c r="H384" s="67"/>
      <c r="I384" s="67"/>
      <c r="J384" s="67"/>
      <c r="K384" s="67"/>
      <c r="L384" s="67"/>
      <c r="M384" s="67"/>
      <c r="N384" s="67"/>
      <c r="O384" s="67"/>
      <c r="P384" s="67"/>
      <c r="Q384" s="67"/>
      <c r="R384" s="67"/>
      <c r="S384" s="67"/>
      <c r="T384" s="67"/>
      <c r="U384" s="67"/>
      <c r="V384" s="67"/>
      <c r="W384" s="67"/>
      <c r="X384" s="67"/>
      <c r="Y384" s="67"/>
      <c r="Z384" s="67"/>
      <c r="AA384" s="67"/>
      <c r="AB384" s="67"/>
      <c r="AC384" s="67"/>
      <c r="AD384" s="67"/>
    </row>
    <row r="385" spans="2:30">
      <c r="B385" s="67"/>
      <c r="C385" s="67"/>
      <c r="D385" s="67"/>
      <c r="E385" s="67"/>
      <c r="F385" s="67"/>
      <c r="G385" s="67"/>
      <c r="H385" s="67"/>
      <c r="I385" s="67"/>
      <c r="J385" s="67"/>
      <c r="K385" s="67"/>
      <c r="L385" s="67"/>
      <c r="M385" s="67"/>
      <c r="N385" s="67"/>
      <c r="O385" s="67"/>
      <c r="P385" s="67"/>
      <c r="Q385" s="67"/>
      <c r="R385" s="67"/>
      <c r="S385" s="67"/>
      <c r="T385" s="67"/>
      <c r="U385" s="67"/>
      <c r="V385" s="67"/>
      <c r="W385" s="67"/>
      <c r="X385" s="67"/>
      <c r="Y385" s="67"/>
      <c r="Z385" s="67"/>
      <c r="AA385" s="67"/>
      <c r="AB385" s="67"/>
      <c r="AC385" s="67"/>
      <c r="AD385" s="67"/>
    </row>
    <row r="386" spans="2:30">
      <c r="B386" s="67"/>
      <c r="C386" s="67"/>
      <c r="D386" s="67"/>
      <c r="E386" s="67"/>
      <c r="F386" s="67"/>
      <c r="G386" s="67"/>
      <c r="H386" s="67"/>
      <c r="I386" s="67"/>
      <c r="J386" s="67"/>
      <c r="K386" s="67"/>
      <c r="L386" s="67"/>
      <c r="M386" s="67"/>
      <c r="N386" s="67"/>
      <c r="O386" s="67"/>
      <c r="P386" s="67"/>
      <c r="Q386" s="67"/>
      <c r="R386" s="67"/>
      <c r="S386" s="67"/>
      <c r="T386" s="67"/>
      <c r="U386" s="67"/>
      <c r="V386" s="67"/>
      <c r="W386" s="67"/>
      <c r="X386" s="67"/>
      <c r="Y386" s="67"/>
      <c r="Z386" s="67"/>
      <c r="AA386" s="67"/>
      <c r="AB386" s="67"/>
      <c r="AC386" s="67"/>
      <c r="AD386" s="67"/>
    </row>
    <row r="387" spans="2:30">
      <c r="B387" s="67"/>
      <c r="C387" s="67"/>
      <c r="D387" s="67"/>
      <c r="E387" s="67"/>
      <c r="F387" s="67"/>
      <c r="G387" s="67"/>
      <c r="H387" s="67"/>
      <c r="I387" s="67"/>
      <c r="J387" s="67"/>
      <c r="K387" s="67"/>
      <c r="L387" s="67"/>
      <c r="M387" s="67"/>
      <c r="N387" s="67"/>
      <c r="O387" s="67"/>
      <c r="P387" s="67"/>
      <c r="Q387" s="67"/>
      <c r="R387" s="67"/>
      <c r="S387" s="67"/>
      <c r="T387" s="67"/>
      <c r="U387" s="67"/>
      <c r="V387" s="67"/>
      <c r="W387" s="67"/>
      <c r="X387" s="67"/>
      <c r="Y387" s="67"/>
      <c r="Z387" s="67"/>
      <c r="AA387" s="67"/>
      <c r="AB387" s="67"/>
      <c r="AC387" s="67"/>
      <c r="AD387" s="67"/>
    </row>
    <row r="388" spans="2:30">
      <c r="B388" s="67"/>
      <c r="C388" s="67"/>
      <c r="D388" s="67"/>
      <c r="E388" s="67"/>
      <c r="F388" s="67"/>
      <c r="G388" s="67"/>
      <c r="H388" s="67"/>
      <c r="I388" s="67"/>
      <c r="J388" s="67"/>
      <c r="K388" s="67"/>
      <c r="L388" s="67"/>
      <c r="M388" s="67"/>
      <c r="N388" s="67"/>
      <c r="O388" s="67"/>
      <c r="P388" s="67"/>
      <c r="Q388" s="67"/>
      <c r="R388" s="67"/>
      <c r="S388" s="67"/>
      <c r="T388" s="67"/>
      <c r="U388" s="67"/>
      <c r="V388" s="67"/>
      <c r="W388" s="67"/>
      <c r="X388" s="67"/>
      <c r="Y388" s="67"/>
      <c r="Z388" s="67"/>
      <c r="AA388" s="67"/>
      <c r="AB388" s="67"/>
      <c r="AC388" s="67"/>
      <c r="AD388" s="67"/>
    </row>
    <row r="389" spans="2:30">
      <c r="B389" s="67"/>
      <c r="C389" s="67"/>
      <c r="D389" s="67"/>
      <c r="E389" s="67"/>
      <c r="F389" s="67"/>
      <c r="G389" s="67"/>
      <c r="H389" s="67"/>
      <c r="I389" s="67"/>
      <c r="J389" s="67"/>
      <c r="K389" s="67"/>
      <c r="L389" s="67"/>
      <c r="M389" s="67"/>
      <c r="N389" s="67"/>
      <c r="O389" s="67"/>
      <c r="P389" s="67"/>
      <c r="Q389" s="67"/>
      <c r="R389" s="67"/>
      <c r="S389" s="67"/>
      <c r="T389" s="67"/>
      <c r="U389" s="67"/>
      <c r="V389" s="67"/>
      <c r="W389" s="67"/>
      <c r="X389" s="67"/>
      <c r="Y389" s="67"/>
      <c r="Z389" s="67"/>
      <c r="AA389" s="67"/>
      <c r="AB389" s="67"/>
      <c r="AC389" s="67"/>
      <c r="AD389" s="67"/>
    </row>
    <row r="390" spans="2:30">
      <c r="B390" s="67"/>
      <c r="C390" s="67"/>
      <c r="D390" s="67"/>
      <c r="E390" s="67"/>
      <c r="F390" s="67"/>
      <c r="G390" s="67"/>
      <c r="H390" s="67"/>
      <c r="I390" s="67"/>
      <c r="J390" s="67"/>
      <c r="K390" s="67"/>
      <c r="L390" s="67"/>
      <c r="M390" s="67"/>
      <c r="N390" s="67"/>
      <c r="O390" s="67"/>
      <c r="P390" s="67"/>
      <c r="Q390" s="67"/>
      <c r="R390" s="67"/>
      <c r="S390" s="67"/>
      <c r="T390" s="67"/>
      <c r="U390" s="67"/>
      <c r="V390" s="67"/>
      <c r="W390" s="67"/>
      <c r="X390" s="67"/>
      <c r="Y390" s="67"/>
      <c r="Z390" s="67"/>
      <c r="AA390" s="67"/>
      <c r="AB390" s="67"/>
      <c r="AC390" s="67"/>
      <c r="AD390" s="67"/>
    </row>
    <row r="391" spans="2:30">
      <c r="B391" s="67"/>
      <c r="C391" s="67"/>
      <c r="D391" s="67"/>
      <c r="E391" s="67"/>
      <c r="F391" s="67"/>
      <c r="G391" s="67"/>
      <c r="H391" s="67"/>
      <c r="I391" s="67"/>
      <c r="J391" s="67"/>
      <c r="K391" s="67"/>
      <c r="L391" s="67"/>
      <c r="M391" s="67"/>
      <c r="N391" s="67"/>
      <c r="O391" s="67"/>
      <c r="P391" s="67"/>
      <c r="Q391" s="67"/>
      <c r="R391" s="67"/>
      <c r="S391" s="67"/>
      <c r="T391" s="67"/>
      <c r="U391" s="67"/>
      <c r="V391" s="67"/>
      <c r="W391" s="67"/>
      <c r="X391" s="67"/>
      <c r="Y391" s="67"/>
      <c r="Z391" s="67"/>
      <c r="AA391" s="67"/>
      <c r="AB391" s="67"/>
      <c r="AC391" s="67"/>
      <c r="AD391" s="67"/>
    </row>
    <row r="392" spans="2:30">
      <c r="B392" s="67"/>
      <c r="C392" s="67"/>
      <c r="D392" s="67"/>
      <c r="E392" s="67"/>
      <c r="F392" s="67"/>
      <c r="G392" s="67"/>
      <c r="H392" s="67"/>
      <c r="I392" s="67"/>
      <c r="J392" s="67"/>
      <c r="K392" s="67"/>
      <c r="L392" s="67"/>
      <c r="M392" s="67"/>
      <c r="N392" s="67"/>
      <c r="O392" s="67"/>
      <c r="P392" s="67"/>
      <c r="Q392" s="67"/>
      <c r="R392" s="67"/>
      <c r="S392" s="67"/>
      <c r="T392" s="67"/>
      <c r="U392" s="67"/>
      <c r="V392" s="67"/>
      <c r="W392" s="67"/>
      <c r="X392" s="67"/>
      <c r="Y392" s="67"/>
      <c r="Z392" s="67"/>
      <c r="AA392" s="67"/>
      <c r="AB392" s="67"/>
      <c r="AC392" s="67"/>
      <c r="AD392" s="67"/>
    </row>
    <row r="393" spans="2:30">
      <c r="B393" s="67"/>
      <c r="C393" s="67"/>
      <c r="D393" s="67"/>
      <c r="E393" s="67"/>
      <c r="F393" s="67"/>
      <c r="G393" s="67"/>
      <c r="H393" s="67"/>
      <c r="I393" s="67"/>
      <c r="J393" s="67"/>
      <c r="K393" s="67"/>
      <c r="L393" s="67"/>
      <c r="M393" s="67"/>
      <c r="N393" s="67"/>
      <c r="O393" s="67"/>
      <c r="P393" s="67"/>
      <c r="Q393" s="67"/>
      <c r="R393" s="67"/>
      <c r="S393" s="67"/>
      <c r="T393" s="67"/>
      <c r="U393" s="67"/>
      <c r="V393" s="67"/>
      <c r="W393" s="67"/>
      <c r="X393" s="67"/>
      <c r="Y393" s="67"/>
      <c r="Z393" s="67"/>
      <c r="AA393" s="67"/>
      <c r="AB393" s="67"/>
      <c r="AC393" s="67"/>
      <c r="AD393" s="67"/>
    </row>
    <row r="394" spans="2:30">
      <c r="B394" s="67"/>
      <c r="C394" s="67"/>
      <c r="D394" s="67"/>
      <c r="E394" s="67"/>
      <c r="F394" s="67"/>
      <c r="G394" s="67"/>
      <c r="H394" s="67"/>
      <c r="I394" s="67"/>
      <c r="J394" s="67"/>
      <c r="K394" s="67"/>
      <c r="L394" s="67"/>
      <c r="M394" s="67"/>
      <c r="N394" s="67"/>
      <c r="O394" s="67"/>
      <c r="P394" s="67"/>
      <c r="Q394" s="67"/>
      <c r="R394" s="67"/>
      <c r="S394" s="67"/>
      <c r="T394" s="67"/>
      <c r="U394" s="67"/>
      <c r="V394" s="67"/>
      <c r="W394" s="67"/>
      <c r="X394" s="67"/>
      <c r="Y394" s="67"/>
      <c r="Z394" s="67"/>
      <c r="AA394" s="67"/>
      <c r="AB394" s="67"/>
      <c r="AC394" s="67"/>
      <c r="AD394" s="67"/>
    </row>
    <row r="395" spans="2:30">
      <c r="B395" s="67"/>
      <c r="C395" s="67"/>
      <c r="D395" s="67"/>
      <c r="E395" s="67"/>
      <c r="F395" s="67"/>
      <c r="G395" s="67"/>
      <c r="H395" s="67"/>
      <c r="I395" s="67"/>
      <c r="J395" s="67"/>
      <c r="K395" s="67"/>
      <c r="L395" s="67"/>
      <c r="M395" s="67"/>
      <c r="N395" s="67"/>
      <c r="O395" s="67"/>
      <c r="P395" s="67"/>
      <c r="Q395" s="67"/>
      <c r="R395" s="67"/>
      <c r="S395" s="67"/>
      <c r="T395" s="67"/>
      <c r="U395" s="67"/>
      <c r="V395" s="67"/>
      <c r="W395" s="67"/>
      <c r="X395" s="67"/>
      <c r="Y395" s="67"/>
      <c r="Z395" s="67"/>
      <c r="AA395" s="67"/>
      <c r="AB395" s="67"/>
      <c r="AC395" s="67"/>
      <c r="AD395" s="67"/>
    </row>
    <row r="396" spans="2:30">
      <c r="B396" s="67"/>
      <c r="C396" s="67"/>
      <c r="D396" s="67"/>
      <c r="E396" s="67"/>
      <c r="F396" s="67"/>
      <c r="G396" s="67"/>
      <c r="H396" s="67"/>
      <c r="I396" s="67"/>
      <c r="J396" s="67"/>
      <c r="K396" s="67"/>
      <c r="L396" s="67"/>
      <c r="M396" s="67"/>
      <c r="N396" s="67"/>
      <c r="O396" s="67"/>
      <c r="P396" s="67"/>
      <c r="Q396" s="67"/>
      <c r="R396" s="67"/>
      <c r="S396" s="67"/>
      <c r="T396" s="67"/>
      <c r="U396" s="67"/>
      <c r="V396" s="67"/>
      <c r="W396" s="67"/>
      <c r="X396" s="67"/>
      <c r="Y396" s="67"/>
      <c r="Z396" s="67"/>
      <c r="AA396" s="67"/>
      <c r="AB396" s="67"/>
      <c r="AC396" s="67"/>
      <c r="AD396" s="67"/>
    </row>
    <row r="397" spans="2:30">
      <c r="B397" s="67"/>
      <c r="C397" s="67"/>
      <c r="D397" s="67"/>
      <c r="E397" s="67"/>
      <c r="F397" s="67"/>
      <c r="G397" s="67"/>
      <c r="H397" s="67"/>
      <c r="I397" s="67"/>
      <c r="J397" s="67"/>
      <c r="K397" s="67"/>
      <c r="L397" s="67"/>
      <c r="M397" s="67"/>
      <c r="N397" s="67"/>
      <c r="O397" s="67"/>
      <c r="P397" s="67"/>
      <c r="Q397" s="67"/>
      <c r="R397" s="67"/>
      <c r="S397" s="67"/>
      <c r="T397" s="67"/>
      <c r="U397" s="67"/>
      <c r="V397" s="67"/>
      <c r="W397" s="67"/>
      <c r="X397" s="67"/>
      <c r="Y397" s="67"/>
      <c r="Z397" s="67"/>
      <c r="AA397" s="67"/>
      <c r="AB397" s="67"/>
      <c r="AC397" s="67"/>
      <c r="AD397" s="67"/>
    </row>
    <row r="398" spans="2:30">
      <c r="B398" s="67"/>
      <c r="C398" s="67"/>
      <c r="D398" s="67"/>
      <c r="E398" s="67"/>
      <c r="F398" s="67"/>
      <c r="G398" s="67"/>
      <c r="H398" s="67"/>
      <c r="I398" s="67"/>
      <c r="J398" s="67"/>
      <c r="K398" s="67"/>
      <c r="L398" s="67"/>
      <c r="M398" s="67"/>
      <c r="N398" s="67"/>
      <c r="O398" s="67"/>
      <c r="P398" s="67"/>
      <c r="Q398" s="67"/>
      <c r="R398" s="67"/>
      <c r="S398" s="67"/>
      <c r="T398" s="67"/>
      <c r="U398" s="67"/>
      <c r="V398" s="67"/>
      <c r="W398" s="67"/>
      <c r="X398" s="67"/>
      <c r="Y398" s="67"/>
      <c r="Z398" s="67"/>
      <c r="AA398" s="67"/>
      <c r="AB398" s="67"/>
      <c r="AC398" s="67"/>
      <c r="AD398" s="67"/>
    </row>
    <row r="399" spans="2:30">
      <c r="B399" s="67"/>
      <c r="C399" s="67"/>
      <c r="D399" s="67"/>
      <c r="E399" s="67"/>
      <c r="F399" s="67"/>
      <c r="G399" s="67"/>
      <c r="H399" s="67"/>
      <c r="I399" s="67"/>
      <c r="J399" s="67"/>
      <c r="K399" s="67"/>
      <c r="L399" s="67"/>
      <c r="M399" s="67"/>
      <c r="N399" s="67"/>
      <c r="O399" s="67"/>
      <c r="P399" s="67"/>
      <c r="Q399" s="67"/>
      <c r="R399" s="67"/>
      <c r="S399" s="67"/>
      <c r="T399" s="67"/>
      <c r="U399" s="67"/>
      <c r="V399" s="67"/>
      <c r="W399" s="67"/>
      <c r="X399" s="67"/>
      <c r="Y399" s="67"/>
      <c r="Z399" s="67"/>
      <c r="AA399" s="67"/>
      <c r="AB399" s="67"/>
      <c r="AC399" s="67"/>
      <c r="AD399" s="67"/>
    </row>
    <row r="400" spans="2:30">
      <c r="B400" s="67"/>
      <c r="C400" s="67"/>
      <c r="D400" s="67"/>
      <c r="E400" s="67"/>
      <c r="F400" s="67"/>
      <c r="G400" s="67"/>
      <c r="H400" s="67"/>
      <c r="I400" s="67"/>
      <c r="J400" s="67"/>
      <c r="K400" s="67"/>
      <c r="L400" s="67"/>
      <c r="M400" s="67"/>
      <c r="N400" s="67"/>
      <c r="O400" s="67"/>
      <c r="P400" s="67"/>
      <c r="Q400" s="67"/>
      <c r="R400" s="67"/>
      <c r="S400" s="67"/>
      <c r="T400" s="67"/>
      <c r="U400" s="67"/>
      <c r="V400" s="67"/>
      <c r="W400" s="67"/>
      <c r="X400" s="67"/>
      <c r="Y400" s="67"/>
      <c r="Z400" s="67"/>
      <c r="AA400" s="67"/>
      <c r="AB400" s="67"/>
      <c r="AC400" s="67"/>
      <c r="AD400" s="67"/>
    </row>
    <row r="401" spans="2:30">
      <c r="B401" s="67"/>
      <c r="C401" s="67"/>
      <c r="D401" s="67"/>
      <c r="E401" s="67"/>
      <c r="F401" s="67"/>
      <c r="G401" s="67"/>
      <c r="H401" s="67"/>
      <c r="I401" s="67"/>
      <c r="J401" s="67"/>
      <c r="K401" s="67"/>
      <c r="L401" s="67"/>
      <c r="M401" s="67"/>
      <c r="N401" s="67"/>
      <c r="O401" s="67"/>
      <c r="P401" s="67"/>
      <c r="Q401" s="67"/>
      <c r="R401" s="67"/>
      <c r="S401" s="67"/>
      <c r="T401" s="67"/>
      <c r="U401" s="67"/>
      <c r="V401" s="67"/>
      <c r="W401" s="67"/>
      <c r="X401" s="67"/>
      <c r="Y401" s="67"/>
      <c r="Z401" s="67"/>
      <c r="AA401" s="67"/>
      <c r="AB401" s="67"/>
      <c r="AC401" s="67"/>
      <c r="AD401" s="67"/>
    </row>
    <row r="402" spans="2:30">
      <c r="B402" s="67"/>
      <c r="C402" s="67"/>
      <c r="D402" s="67"/>
      <c r="E402" s="67"/>
      <c r="F402" s="67"/>
      <c r="G402" s="67"/>
      <c r="H402" s="67"/>
      <c r="I402" s="67"/>
      <c r="J402" s="67"/>
      <c r="K402" s="67"/>
      <c r="L402" s="67"/>
      <c r="M402" s="67"/>
      <c r="N402" s="67"/>
      <c r="O402" s="67"/>
      <c r="P402" s="67"/>
      <c r="Q402" s="67"/>
      <c r="R402" s="67"/>
      <c r="S402" s="67"/>
      <c r="T402" s="67"/>
      <c r="U402" s="67"/>
      <c r="V402" s="67"/>
      <c r="W402" s="67"/>
      <c r="X402" s="67"/>
      <c r="Y402" s="67"/>
      <c r="Z402" s="67"/>
      <c r="AA402" s="67"/>
      <c r="AB402" s="67"/>
      <c r="AC402" s="67"/>
      <c r="AD402" s="67"/>
    </row>
    <row r="403" spans="2:30">
      <c r="B403" s="67"/>
      <c r="C403" s="67"/>
      <c r="D403" s="67"/>
      <c r="E403" s="67"/>
      <c r="F403" s="67"/>
      <c r="G403" s="67"/>
      <c r="H403" s="67"/>
      <c r="I403" s="67"/>
      <c r="J403" s="67"/>
      <c r="K403" s="67"/>
      <c r="L403" s="67"/>
      <c r="M403" s="67"/>
      <c r="N403" s="67"/>
      <c r="O403" s="67"/>
      <c r="P403" s="67"/>
      <c r="Q403" s="67"/>
      <c r="R403" s="67"/>
      <c r="S403" s="67"/>
      <c r="T403" s="67"/>
      <c r="U403" s="67"/>
      <c r="V403" s="67"/>
      <c r="W403" s="67"/>
      <c r="X403" s="67"/>
      <c r="Y403" s="67"/>
      <c r="Z403" s="67"/>
      <c r="AA403" s="67"/>
      <c r="AB403" s="67"/>
      <c r="AC403" s="67"/>
      <c r="AD403" s="67"/>
    </row>
    <row r="404" spans="2:30">
      <c r="B404" s="67"/>
      <c r="C404" s="67"/>
      <c r="D404" s="67"/>
      <c r="E404" s="67"/>
      <c r="F404" s="67"/>
      <c r="G404" s="67"/>
      <c r="H404" s="67"/>
      <c r="I404" s="67"/>
      <c r="J404" s="67"/>
      <c r="K404" s="67"/>
      <c r="L404" s="67"/>
      <c r="M404" s="67"/>
      <c r="N404" s="67"/>
      <c r="O404" s="67"/>
      <c r="P404" s="67"/>
      <c r="Q404" s="67"/>
      <c r="R404" s="67"/>
      <c r="S404" s="67"/>
      <c r="T404" s="67"/>
      <c r="U404" s="67"/>
      <c r="V404" s="67"/>
      <c r="W404" s="67"/>
      <c r="X404" s="67"/>
      <c r="Y404" s="67"/>
      <c r="Z404" s="67"/>
      <c r="AA404" s="67"/>
      <c r="AB404" s="67"/>
      <c r="AC404" s="67"/>
      <c r="AD404" s="67"/>
    </row>
    <row r="405" spans="2:30">
      <c r="B405" s="67"/>
      <c r="C405" s="67"/>
      <c r="D405" s="67"/>
      <c r="E405" s="67"/>
      <c r="F405" s="67"/>
      <c r="G405" s="67"/>
      <c r="H405" s="67"/>
      <c r="I405" s="67"/>
      <c r="J405" s="67"/>
      <c r="K405" s="67"/>
      <c r="L405" s="67"/>
      <c r="M405" s="67"/>
      <c r="N405" s="67"/>
      <c r="O405" s="67"/>
      <c r="P405" s="67"/>
      <c r="Q405" s="67"/>
      <c r="R405" s="67"/>
      <c r="S405" s="67"/>
      <c r="T405" s="67"/>
      <c r="U405" s="67"/>
      <c r="V405" s="67"/>
      <c r="W405" s="67"/>
      <c r="X405" s="67"/>
      <c r="Y405" s="67"/>
      <c r="Z405" s="67"/>
      <c r="AA405" s="67"/>
      <c r="AB405" s="67"/>
      <c r="AC405" s="67"/>
      <c r="AD405" s="67"/>
    </row>
    <row r="406" spans="2:30">
      <c r="B406" s="67"/>
      <c r="C406" s="67"/>
      <c r="D406" s="67"/>
      <c r="E406" s="67"/>
      <c r="F406" s="67"/>
      <c r="G406" s="67"/>
      <c r="H406" s="67"/>
      <c r="I406" s="67"/>
      <c r="J406" s="67"/>
      <c r="K406" s="67"/>
      <c r="L406" s="67"/>
      <c r="M406" s="67"/>
      <c r="N406" s="67"/>
      <c r="O406" s="67"/>
      <c r="P406" s="67"/>
      <c r="Q406" s="67"/>
      <c r="R406" s="67"/>
      <c r="S406" s="67"/>
      <c r="T406" s="67"/>
      <c r="U406" s="67"/>
      <c r="V406" s="67"/>
      <c r="W406" s="67"/>
      <c r="X406" s="67"/>
      <c r="Y406" s="67"/>
      <c r="Z406" s="67"/>
      <c r="AA406" s="67"/>
      <c r="AB406" s="67"/>
      <c r="AC406" s="67"/>
      <c r="AD406" s="67"/>
    </row>
    <row r="407" spans="2:30">
      <c r="B407" s="67"/>
      <c r="C407" s="67"/>
      <c r="D407" s="67"/>
      <c r="E407" s="67"/>
      <c r="F407" s="67"/>
      <c r="G407" s="67"/>
      <c r="H407" s="67"/>
      <c r="I407" s="67"/>
      <c r="J407" s="67"/>
      <c r="K407" s="67"/>
      <c r="L407" s="67"/>
      <c r="M407" s="67"/>
      <c r="N407" s="67"/>
      <c r="O407" s="67"/>
      <c r="P407" s="67"/>
      <c r="Q407" s="67"/>
      <c r="R407" s="67"/>
      <c r="S407" s="67"/>
      <c r="T407" s="67"/>
      <c r="U407" s="67"/>
      <c r="V407" s="67"/>
      <c r="W407" s="67"/>
      <c r="X407" s="67"/>
      <c r="Y407" s="67"/>
      <c r="Z407" s="67"/>
      <c r="AA407" s="67"/>
      <c r="AB407" s="67"/>
      <c r="AC407" s="67"/>
      <c r="AD407" s="67"/>
    </row>
    <row r="408" spans="2:30">
      <c r="B408" s="67"/>
      <c r="C408" s="67"/>
      <c r="D408" s="67"/>
      <c r="E408" s="67"/>
      <c r="F408" s="67"/>
      <c r="G408" s="67"/>
      <c r="H408" s="67"/>
      <c r="I408" s="67"/>
      <c r="J408" s="67"/>
      <c r="K408" s="67"/>
      <c r="L408" s="67"/>
      <c r="M408" s="67"/>
      <c r="N408" s="67"/>
      <c r="O408" s="67"/>
      <c r="P408" s="67"/>
      <c r="Q408" s="67"/>
      <c r="R408" s="67"/>
      <c r="S408" s="67"/>
      <c r="T408" s="67"/>
      <c r="U408" s="67"/>
      <c r="V408" s="67"/>
      <c r="W408" s="67"/>
      <c r="X408" s="67"/>
      <c r="Y408" s="67"/>
      <c r="Z408" s="67"/>
      <c r="AA408" s="67"/>
      <c r="AB408" s="67"/>
      <c r="AC408" s="67"/>
      <c r="AD408" s="67"/>
    </row>
    <row r="409" spans="2:30">
      <c r="B409" s="67"/>
      <c r="C409" s="67"/>
      <c r="D409" s="67"/>
      <c r="E409" s="67"/>
      <c r="F409" s="67"/>
      <c r="G409" s="67"/>
      <c r="H409" s="67"/>
      <c r="I409" s="67"/>
      <c r="J409" s="67"/>
      <c r="K409" s="67"/>
      <c r="L409" s="67"/>
      <c r="M409" s="67"/>
      <c r="N409" s="67"/>
      <c r="O409" s="67"/>
      <c r="P409" s="67"/>
      <c r="Q409" s="67"/>
      <c r="R409" s="67"/>
      <c r="S409" s="67"/>
      <c r="T409" s="67"/>
      <c r="U409" s="67"/>
      <c r="V409" s="67"/>
      <c r="W409" s="67"/>
      <c r="X409" s="67"/>
      <c r="Y409" s="67"/>
      <c r="Z409" s="67"/>
      <c r="AA409" s="67"/>
      <c r="AB409" s="67"/>
      <c r="AC409" s="67"/>
      <c r="AD409" s="67"/>
    </row>
    <row r="410" spans="2:30">
      <c r="B410" s="67"/>
      <c r="C410" s="67"/>
      <c r="D410" s="67"/>
      <c r="E410" s="67"/>
      <c r="F410" s="67"/>
      <c r="G410" s="67"/>
      <c r="H410" s="67"/>
      <c r="I410" s="67"/>
      <c r="J410" s="67"/>
      <c r="K410" s="67"/>
      <c r="L410" s="67"/>
      <c r="M410" s="67"/>
      <c r="N410" s="67"/>
      <c r="O410" s="67"/>
      <c r="P410" s="67"/>
      <c r="Q410" s="67"/>
      <c r="R410" s="67"/>
      <c r="S410" s="67"/>
      <c r="T410" s="67"/>
      <c r="U410" s="67"/>
      <c r="V410" s="67"/>
      <c r="W410" s="67"/>
      <c r="X410" s="67"/>
      <c r="Y410" s="67"/>
      <c r="Z410" s="67"/>
      <c r="AA410" s="67"/>
      <c r="AB410" s="67"/>
      <c r="AC410" s="67"/>
      <c r="AD410" s="67"/>
    </row>
    <row r="411" spans="2:30">
      <c r="B411" s="67"/>
      <c r="C411" s="67"/>
      <c r="D411" s="67"/>
      <c r="E411" s="67"/>
      <c r="F411" s="67"/>
      <c r="G411" s="67"/>
      <c r="H411" s="67"/>
      <c r="I411" s="67"/>
      <c r="J411" s="67"/>
      <c r="K411" s="67"/>
      <c r="L411" s="67"/>
      <c r="M411" s="67"/>
      <c r="N411" s="67"/>
      <c r="O411" s="67"/>
      <c r="P411" s="67"/>
      <c r="Q411" s="67"/>
      <c r="R411" s="67"/>
      <c r="S411" s="67"/>
      <c r="T411" s="67"/>
      <c r="U411" s="67"/>
      <c r="V411" s="67"/>
      <c r="W411" s="67"/>
      <c r="X411" s="67"/>
      <c r="Y411" s="67"/>
      <c r="Z411" s="67"/>
      <c r="AA411" s="67"/>
      <c r="AB411" s="67"/>
      <c r="AC411" s="67"/>
      <c r="AD411" s="67"/>
    </row>
    <row r="412" spans="2:30">
      <c r="B412" s="67"/>
      <c r="C412" s="67"/>
      <c r="D412" s="67"/>
      <c r="E412" s="67"/>
      <c r="F412" s="67"/>
      <c r="G412" s="67"/>
      <c r="H412" s="67"/>
      <c r="I412" s="67"/>
      <c r="J412" s="67"/>
      <c r="K412" s="67"/>
      <c r="L412" s="67"/>
      <c r="M412" s="67"/>
      <c r="N412" s="67"/>
      <c r="O412" s="67"/>
      <c r="P412" s="67"/>
      <c r="Q412" s="67"/>
      <c r="R412" s="67"/>
      <c r="S412" s="67"/>
      <c r="T412" s="67"/>
      <c r="U412" s="67"/>
      <c r="V412" s="67"/>
      <c r="W412" s="67"/>
      <c r="X412" s="67"/>
      <c r="Y412" s="67"/>
      <c r="Z412" s="67"/>
      <c r="AA412" s="67"/>
      <c r="AB412" s="67"/>
      <c r="AC412" s="67"/>
      <c r="AD412" s="67"/>
    </row>
    <row r="413" spans="2:30">
      <c r="B413" s="67"/>
      <c r="C413" s="67"/>
      <c r="D413" s="67"/>
      <c r="E413" s="67"/>
      <c r="F413" s="67"/>
      <c r="G413" s="67"/>
      <c r="H413" s="67"/>
      <c r="I413" s="67"/>
      <c r="J413" s="67"/>
      <c r="K413" s="67"/>
      <c r="L413" s="67"/>
      <c r="M413" s="67"/>
      <c r="N413" s="67"/>
      <c r="O413" s="67"/>
      <c r="P413" s="67"/>
      <c r="Q413" s="67"/>
      <c r="R413" s="67"/>
      <c r="S413" s="67"/>
      <c r="T413" s="67"/>
      <c r="U413" s="67"/>
      <c r="V413" s="67"/>
      <c r="W413" s="67"/>
      <c r="X413" s="67"/>
      <c r="Y413" s="67"/>
      <c r="Z413" s="67"/>
      <c r="AA413" s="67"/>
      <c r="AB413" s="67"/>
      <c r="AC413" s="67"/>
      <c r="AD413" s="67"/>
    </row>
    <row r="414" spans="2:30">
      <c r="B414" s="67"/>
      <c r="C414" s="67"/>
      <c r="D414" s="67"/>
      <c r="E414" s="67"/>
      <c r="F414" s="67"/>
      <c r="G414" s="67"/>
      <c r="H414" s="67"/>
      <c r="I414" s="67"/>
      <c r="J414" s="67"/>
      <c r="K414" s="67"/>
      <c r="L414" s="67"/>
      <c r="M414" s="67"/>
      <c r="N414" s="67"/>
      <c r="O414" s="67"/>
      <c r="P414" s="67"/>
      <c r="Q414" s="67"/>
      <c r="R414" s="67"/>
      <c r="S414" s="67"/>
      <c r="T414" s="67"/>
      <c r="U414" s="67"/>
      <c r="V414" s="67"/>
      <c r="W414" s="67"/>
      <c r="X414" s="67"/>
      <c r="Y414" s="67"/>
      <c r="Z414" s="67"/>
      <c r="AA414" s="67"/>
      <c r="AB414" s="67"/>
      <c r="AC414" s="67"/>
      <c r="AD414" s="67"/>
    </row>
    <row r="415" spans="2:30">
      <c r="B415" s="67"/>
      <c r="C415" s="67"/>
      <c r="D415" s="67"/>
      <c r="E415" s="67"/>
      <c r="F415" s="67"/>
      <c r="G415" s="67"/>
      <c r="H415" s="67"/>
      <c r="I415" s="67"/>
      <c r="J415" s="67"/>
      <c r="K415" s="67"/>
      <c r="L415" s="67"/>
      <c r="M415" s="67"/>
      <c r="N415" s="67"/>
      <c r="O415" s="67"/>
      <c r="P415" s="67"/>
      <c r="Q415" s="67"/>
      <c r="R415" s="67"/>
      <c r="S415" s="67"/>
      <c r="T415" s="67"/>
      <c r="U415" s="67"/>
      <c r="V415" s="67"/>
      <c r="W415" s="67"/>
      <c r="X415" s="67"/>
      <c r="Y415" s="67"/>
      <c r="Z415" s="67"/>
      <c r="AA415" s="67"/>
      <c r="AB415" s="67"/>
      <c r="AC415" s="67"/>
      <c r="AD415" s="67"/>
    </row>
    <row r="416" spans="2:30">
      <c r="B416" s="67"/>
      <c r="C416" s="67"/>
      <c r="D416" s="67"/>
      <c r="E416" s="67"/>
      <c r="F416" s="67"/>
      <c r="G416" s="67"/>
      <c r="H416" s="67"/>
      <c r="I416" s="67"/>
      <c r="J416" s="67"/>
      <c r="K416" s="67"/>
      <c r="L416" s="67"/>
      <c r="M416" s="67"/>
      <c r="N416" s="67"/>
      <c r="O416" s="67"/>
      <c r="P416" s="67"/>
      <c r="Q416" s="67"/>
      <c r="R416" s="67"/>
      <c r="S416" s="67"/>
      <c r="T416" s="67"/>
      <c r="U416" s="67"/>
      <c r="V416" s="67"/>
      <c r="W416" s="67"/>
      <c r="X416" s="67"/>
      <c r="Y416" s="67"/>
      <c r="Z416" s="67"/>
      <c r="AA416" s="67"/>
      <c r="AB416" s="67"/>
      <c r="AC416" s="67"/>
      <c r="AD416" s="67"/>
    </row>
    <row r="417" spans="2:30">
      <c r="B417" s="67"/>
      <c r="C417" s="67"/>
      <c r="D417" s="67"/>
      <c r="E417" s="67"/>
      <c r="F417" s="67"/>
      <c r="G417" s="67"/>
      <c r="H417" s="67"/>
      <c r="I417" s="67"/>
      <c r="J417" s="67"/>
      <c r="K417" s="67"/>
      <c r="L417" s="67"/>
      <c r="M417" s="67"/>
      <c r="N417" s="67"/>
      <c r="O417" s="67"/>
      <c r="P417" s="67"/>
      <c r="Q417" s="67"/>
      <c r="R417" s="67"/>
      <c r="S417" s="67"/>
      <c r="T417" s="67"/>
      <c r="U417" s="67"/>
      <c r="V417" s="67"/>
      <c r="W417" s="67"/>
      <c r="X417" s="67"/>
      <c r="Y417" s="67"/>
      <c r="Z417" s="67"/>
      <c r="AA417" s="67"/>
      <c r="AB417" s="67"/>
      <c r="AC417" s="67"/>
      <c r="AD417" s="67"/>
    </row>
    <row r="418" spans="2:30">
      <c r="B418" s="67"/>
      <c r="C418" s="67"/>
      <c r="D418" s="67"/>
      <c r="E418" s="67"/>
      <c r="F418" s="67"/>
      <c r="G418" s="67"/>
      <c r="H418" s="67"/>
      <c r="I418" s="67"/>
      <c r="J418" s="67"/>
      <c r="K418" s="67"/>
      <c r="L418" s="67"/>
      <c r="M418" s="67"/>
      <c r="N418" s="67"/>
      <c r="O418" s="67"/>
      <c r="P418" s="67"/>
      <c r="Q418" s="67"/>
      <c r="R418" s="67"/>
      <c r="S418" s="67"/>
      <c r="T418" s="67"/>
      <c r="U418" s="67"/>
      <c r="V418" s="67"/>
      <c r="W418" s="67"/>
      <c r="X418" s="67"/>
      <c r="Y418" s="67"/>
      <c r="Z418" s="67"/>
      <c r="AA418" s="67"/>
      <c r="AB418" s="67"/>
      <c r="AC418" s="67"/>
      <c r="AD418" s="67"/>
    </row>
    <row r="419" spans="2:30">
      <c r="B419" s="67"/>
      <c r="C419" s="67"/>
      <c r="D419" s="67"/>
      <c r="E419" s="67"/>
      <c r="F419" s="67"/>
      <c r="G419" s="67"/>
      <c r="H419" s="67"/>
      <c r="I419" s="67"/>
      <c r="J419" s="67"/>
      <c r="K419" s="67"/>
      <c r="L419" s="67"/>
      <c r="M419" s="67"/>
      <c r="N419" s="67"/>
      <c r="O419" s="67"/>
      <c r="P419" s="67"/>
      <c r="Q419" s="67"/>
      <c r="R419" s="67"/>
      <c r="S419" s="67"/>
      <c r="T419" s="67"/>
      <c r="U419" s="67"/>
      <c r="V419" s="67"/>
      <c r="W419" s="67"/>
      <c r="X419" s="67"/>
      <c r="Y419" s="67"/>
      <c r="Z419" s="67"/>
      <c r="AA419" s="67"/>
      <c r="AB419" s="67"/>
      <c r="AC419" s="67"/>
      <c r="AD419" s="67"/>
    </row>
    <row r="420" spans="2:30">
      <c r="B420" s="67"/>
      <c r="C420" s="67"/>
      <c r="D420" s="67"/>
      <c r="E420" s="67"/>
      <c r="F420" s="67"/>
      <c r="G420" s="67"/>
      <c r="H420" s="67"/>
      <c r="I420" s="67"/>
      <c r="J420" s="67"/>
      <c r="K420" s="67"/>
      <c r="L420" s="67"/>
      <c r="M420" s="67"/>
      <c r="N420" s="67"/>
      <c r="O420" s="67"/>
      <c r="P420" s="67"/>
      <c r="Q420" s="67"/>
      <c r="R420" s="67"/>
      <c r="S420" s="67"/>
      <c r="T420" s="67"/>
      <c r="U420" s="67"/>
      <c r="V420" s="67"/>
      <c r="W420" s="67"/>
      <c r="X420" s="67"/>
      <c r="Y420" s="67"/>
      <c r="Z420" s="67"/>
      <c r="AA420" s="67"/>
      <c r="AB420" s="67"/>
      <c r="AC420" s="67"/>
      <c r="AD420" s="67"/>
    </row>
    <row r="421" spans="2:30">
      <c r="B421" s="67"/>
      <c r="C421" s="67"/>
      <c r="D421" s="67"/>
      <c r="E421" s="67"/>
      <c r="F421" s="67"/>
      <c r="G421" s="67"/>
      <c r="H421" s="67"/>
      <c r="I421" s="67"/>
      <c r="J421" s="67"/>
      <c r="K421" s="67"/>
      <c r="L421" s="67"/>
      <c r="M421" s="67"/>
      <c r="N421" s="67"/>
      <c r="O421" s="67"/>
      <c r="P421" s="67"/>
      <c r="Q421" s="67"/>
      <c r="R421" s="67"/>
      <c r="S421" s="67"/>
      <c r="T421" s="67"/>
      <c r="U421" s="67"/>
      <c r="V421" s="67"/>
      <c r="W421" s="67"/>
      <c r="X421" s="67"/>
      <c r="Y421" s="67"/>
      <c r="Z421" s="67"/>
      <c r="AA421" s="67"/>
      <c r="AB421" s="67"/>
      <c r="AC421" s="67"/>
      <c r="AD421" s="67"/>
    </row>
    <row r="422" spans="2:30">
      <c r="B422" s="67"/>
      <c r="C422" s="67"/>
      <c r="D422" s="67"/>
      <c r="E422" s="67"/>
      <c r="F422" s="67"/>
      <c r="G422" s="67"/>
      <c r="H422" s="67"/>
      <c r="I422" s="67"/>
      <c r="J422" s="67"/>
      <c r="K422" s="67"/>
      <c r="L422" s="67"/>
      <c r="M422" s="67"/>
      <c r="N422" s="67"/>
      <c r="O422" s="67"/>
      <c r="P422" s="67"/>
      <c r="Q422" s="67"/>
      <c r="R422" s="67"/>
      <c r="S422" s="67"/>
      <c r="T422" s="67"/>
      <c r="U422" s="67"/>
      <c r="V422" s="67"/>
      <c r="W422" s="67"/>
      <c r="X422" s="67"/>
      <c r="Y422" s="67"/>
      <c r="Z422" s="67"/>
      <c r="AA422" s="67"/>
      <c r="AB422" s="67"/>
      <c r="AC422" s="67"/>
      <c r="AD422" s="67"/>
    </row>
    <row r="423" spans="2:30">
      <c r="B423" s="67"/>
      <c r="C423" s="67"/>
      <c r="D423" s="67"/>
      <c r="E423" s="67"/>
      <c r="F423" s="67"/>
      <c r="G423" s="67"/>
      <c r="H423" s="67"/>
      <c r="I423" s="67"/>
      <c r="J423" s="67"/>
      <c r="K423" s="67"/>
      <c r="L423" s="67"/>
      <c r="M423" s="67"/>
      <c r="N423" s="67"/>
      <c r="O423" s="67"/>
      <c r="P423" s="67"/>
      <c r="Q423" s="67"/>
      <c r="R423" s="67"/>
      <c r="S423" s="67"/>
      <c r="T423" s="67"/>
      <c r="U423" s="67"/>
      <c r="V423" s="67"/>
      <c r="W423" s="67"/>
      <c r="X423" s="67"/>
      <c r="Y423" s="67"/>
      <c r="Z423" s="67"/>
      <c r="AA423" s="67"/>
      <c r="AB423" s="67"/>
      <c r="AC423" s="67"/>
      <c r="AD423" s="67"/>
    </row>
    <row r="424" spans="2:30">
      <c r="B424" s="67"/>
      <c r="C424" s="67"/>
      <c r="D424" s="67"/>
      <c r="E424" s="67"/>
      <c r="F424" s="67"/>
      <c r="G424" s="67"/>
      <c r="H424" s="67"/>
      <c r="I424" s="67"/>
      <c r="J424" s="67"/>
      <c r="K424" s="67"/>
      <c r="L424" s="67"/>
      <c r="M424" s="67"/>
      <c r="N424" s="67"/>
      <c r="O424" s="67"/>
      <c r="P424" s="67"/>
      <c r="Q424" s="67"/>
      <c r="R424" s="67"/>
      <c r="S424" s="67"/>
      <c r="T424" s="67"/>
      <c r="U424" s="67"/>
      <c r="V424" s="67"/>
      <c r="W424" s="67"/>
      <c r="X424" s="67"/>
      <c r="Y424" s="67"/>
      <c r="Z424" s="67"/>
      <c r="AA424" s="67"/>
      <c r="AB424" s="67"/>
      <c r="AC424" s="67"/>
      <c r="AD424" s="67"/>
    </row>
    <row r="425" spans="2:30">
      <c r="B425" s="67"/>
      <c r="C425" s="67"/>
      <c r="D425" s="67"/>
      <c r="E425" s="67"/>
      <c r="F425" s="67"/>
      <c r="G425" s="67"/>
      <c r="H425" s="67"/>
      <c r="I425" s="67"/>
      <c r="J425" s="67"/>
      <c r="K425" s="67"/>
      <c r="L425" s="67"/>
      <c r="M425" s="67"/>
      <c r="N425" s="67"/>
      <c r="O425" s="67"/>
      <c r="P425" s="67"/>
      <c r="Q425" s="67"/>
      <c r="R425" s="67"/>
      <c r="S425" s="67"/>
      <c r="T425" s="67"/>
      <c r="U425" s="67"/>
      <c r="V425" s="67"/>
      <c r="W425" s="67"/>
      <c r="X425" s="67"/>
      <c r="Y425" s="67"/>
      <c r="Z425" s="67"/>
      <c r="AA425" s="67"/>
      <c r="AB425" s="67"/>
      <c r="AC425" s="67"/>
      <c r="AD425" s="67"/>
    </row>
    <row r="426" spans="2:30">
      <c r="B426" s="67"/>
      <c r="C426" s="67"/>
      <c r="D426" s="67"/>
      <c r="E426" s="67"/>
      <c r="F426" s="67"/>
      <c r="G426" s="67"/>
      <c r="H426" s="67"/>
      <c r="I426" s="67"/>
      <c r="J426" s="67"/>
      <c r="K426" s="67"/>
      <c r="L426" s="67"/>
      <c r="M426" s="67"/>
      <c r="N426" s="67"/>
      <c r="O426" s="67"/>
      <c r="P426" s="67"/>
      <c r="Q426" s="67"/>
      <c r="R426" s="67"/>
      <c r="S426" s="67"/>
      <c r="T426" s="67"/>
      <c r="U426" s="67"/>
      <c r="V426" s="67"/>
      <c r="W426" s="67"/>
      <c r="X426" s="67"/>
      <c r="Y426" s="67"/>
      <c r="Z426" s="67"/>
      <c r="AA426" s="67"/>
      <c r="AB426" s="67"/>
      <c r="AC426" s="67"/>
      <c r="AD426" s="67"/>
    </row>
    <row r="427" spans="2:30">
      <c r="B427" s="67"/>
      <c r="C427" s="67"/>
      <c r="D427" s="67"/>
      <c r="E427" s="67"/>
      <c r="F427" s="67"/>
      <c r="G427" s="67"/>
      <c r="H427" s="67"/>
      <c r="I427" s="67"/>
      <c r="J427" s="67"/>
      <c r="K427" s="67"/>
      <c r="L427" s="67"/>
      <c r="M427" s="67"/>
      <c r="N427" s="67"/>
      <c r="O427" s="67"/>
      <c r="P427" s="67"/>
      <c r="Q427" s="67"/>
      <c r="R427" s="67"/>
      <c r="S427" s="67"/>
      <c r="T427" s="67"/>
      <c r="U427" s="67"/>
      <c r="V427" s="67"/>
      <c r="W427" s="67"/>
      <c r="X427" s="67"/>
      <c r="Y427" s="67"/>
      <c r="Z427" s="67"/>
      <c r="AA427" s="67"/>
      <c r="AB427" s="67"/>
      <c r="AC427" s="67"/>
      <c r="AD427" s="67"/>
    </row>
    <row r="428" spans="2:30">
      <c r="B428" s="67"/>
      <c r="C428" s="67"/>
      <c r="D428" s="67"/>
      <c r="E428" s="67"/>
      <c r="F428" s="67"/>
      <c r="G428" s="67"/>
      <c r="H428" s="67"/>
      <c r="I428" s="67"/>
      <c r="J428" s="67"/>
      <c r="K428" s="67"/>
      <c r="L428" s="67"/>
      <c r="M428" s="67"/>
      <c r="N428" s="67"/>
      <c r="O428" s="67"/>
      <c r="P428" s="67"/>
      <c r="Q428" s="67"/>
      <c r="R428" s="67"/>
      <c r="S428" s="67"/>
      <c r="T428" s="67"/>
      <c r="U428" s="67"/>
      <c r="V428" s="67"/>
      <c r="W428" s="67"/>
      <c r="X428" s="67"/>
      <c r="Y428" s="67"/>
      <c r="Z428" s="67"/>
      <c r="AA428" s="67"/>
      <c r="AB428" s="67"/>
      <c r="AC428" s="67"/>
      <c r="AD428" s="67"/>
    </row>
    <row r="429" spans="2:30">
      <c r="B429" s="67"/>
      <c r="C429" s="67"/>
      <c r="D429" s="67"/>
      <c r="E429" s="67"/>
      <c r="F429" s="67"/>
      <c r="G429" s="67"/>
      <c r="H429" s="67"/>
      <c r="I429" s="67"/>
      <c r="J429" s="67"/>
      <c r="K429" s="67"/>
      <c r="L429" s="67"/>
      <c r="M429" s="67"/>
      <c r="N429" s="67"/>
      <c r="O429" s="67"/>
      <c r="P429" s="67"/>
      <c r="Q429" s="67"/>
      <c r="R429" s="67"/>
      <c r="S429" s="67"/>
      <c r="T429" s="67"/>
      <c r="U429" s="67"/>
      <c r="V429" s="67"/>
      <c r="W429" s="67"/>
      <c r="X429" s="67"/>
      <c r="Y429" s="67"/>
      <c r="Z429" s="67"/>
      <c r="AA429" s="67"/>
      <c r="AB429" s="67"/>
      <c r="AC429" s="67"/>
      <c r="AD429" s="67"/>
    </row>
    <row r="430" spans="2:30">
      <c r="B430" s="67"/>
      <c r="C430" s="67"/>
      <c r="D430" s="67"/>
      <c r="E430" s="67"/>
      <c r="F430" s="67"/>
      <c r="G430" s="67"/>
      <c r="H430" s="67"/>
      <c r="I430" s="67"/>
      <c r="J430" s="67"/>
      <c r="K430" s="67"/>
      <c r="L430" s="67"/>
      <c r="M430" s="67"/>
      <c r="N430" s="67"/>
      <c r="O430" s="67"/>
      <c r="P430" s="67"/>
      <c r="Q430" s="67"/>
      <c r="R430" s="67"/>
      <c r="S430" s="67"/>
      <c r="T430" s="67"/>
      <c r="U430" s="67"/>
      <c r="V430" s="67"/>
      <c r="W430" s="67"/>
      <c r="X430" s="67"/>
      <c r="Y430" s="67"/>
      <c r="Z430" s="67"/>
      <c r="AA430" s="67"/>
      <c r="AB430" s="67"/>
      <c r="AC430" s="67"/>
      <c r="AD430" s="67"/>
    </row>
    <row r="431" spans="2:30">
      <c r="B431" s="67"/>
      <c r="C431" s="67"/>
      <c r="D431" s="67"/>
      <c r="E431" s="67"/>
      <c r="F431" s="67"/>
      <c r="G431" s="67"/>
      <c r="H431" s="67"/>
      <c r="I431" s="67"/>
      <c r="J431" s="67"/>
      <c r="K431" s="67"/>
      <c r="L431" s="67"/>
      <c r="M431" s="67"/>
      <c r="N431" s="67"/>
      <c r="O431" s="67"/>
      <c r="P431" s="67"/>
      <c r="Q431" s="67"/>
      <c r="R431" s="67"/>
      <c r="S431" s="67"/>
      <c r="T431" s="67"/>
      <c r="U431" s="67"/>
      <c r="V431" s="67"/>
      <c r="W431" s="67"/>
      <c r="X431" s="67"/>
      <c r="Y431" s="67"/>
      <c r="Z431" s="67"/>
      <c r="AA431" s="67"/>
      <c r="AB431" s="67"/>
      <c r="AC431" s="67"/>
      <c r="AD431" s="67"/>
    </row>
    <row r="432" spans="2:30">
      <c r="B432" s="67"/>
      <c r="C432" s="67"/>
      <c r="D432" s="67"/>
      <c r="E432" s="67"/>
      <c r="F432" s="67"/>
      <c r="G432" s="67"/>
      <c r="H432" s="67"/>
      <c r="I432" s="67"/>
      <c r="J432" s="67"/>
      <c r="K432" s="67"/>
      <c r="L432" s="67"/>
      <c r="M432" s="67"/>
      <c r="N432" s="67"/>
      <c r="O432" s="67"/>
      <c r="P432" s="67"/>
      <c r="Q432" s="67"/>
      <c r="R432" s="67"/>
      <c r="S432" s="67"/>
      <c r="T432" s="67"/>
      <c r="U432" s="67"/>
      <c r="V432" s="67"/>
      <c r="W432" s="67"/>
      <c r="X432" s="67"/>
      <c r="Y432" s="67"/>
      <c r="Z432" s="67"/>
      <c r="AA432" s="67"/>
      <c r="AB432" s="67"/>
      <c r="AC432" s="67"/>
      <c r="AD432" s="67"/>
    </row>
    <row r="433" spans="2:30">
      <c r="B433" s="67"/>
      <c r="C433" s="67"/>
      <c r="D433" s="67"/>
      <c r="E433" s="67"/>
      <c r="F433" s="67"/>
      <c r="G433" s="67"/>
      <c r="H433" s="67"/>
      <c r="I433" s="67"/>
      <c r="J433" s="67"/>
      <c r="K433" s="67"/>
      <c r="L433" s="67"/>
      <c r="M433" s="67"/>
      <c r="N433" s="67"/>
      <c r="O433" s="67"/>
      <c r="P433" s="67"/>
      <c r="Q433" s="67"/>
      <c r="R433" s="67"/>
      <c r="S433" s="67"/>
      <c r="T433" s="67"/>
      <c r="U433" s="67"/>
      <c r="V433" s="67"/>
      <c r="W433" s="67"/>
      <c r="X433" s="67"/>
      <c r="Y433" s="67"/>
      <c r="Z433" s="67"/>
      <c r="AA433" s="67"/>
      <c r="AB433" s="67"/>
      <c r="AC433" s="67"/>
      <c r="AD433" s="67"/>
    </row>
    <row r="434" spans="2:30">
      <c r="B434" s="67"/>
      <c r="C434" s="67"/>
      <c r="D434" s="67"/>
      <c r="E434" s="67"/>
      <c r="F434" s="67"/>
      <c r="G434" s="67"/>
      <c r="H434" s="67"/>
      <c r="I434" s="67"/>
      <c r="J434" s="67"/>
      <c r="K434" s="67"/>
      <c r="L434" s="67"/>
      <c r="M434" s="67"/>
      <c r="N434" s="67"/>
      <c r="O434" s="67"/>
      <c r="P434" s="67"/>
      <c r="Q434" s="67"/>
      <c r="R434" s="67"/>
      <c r="S434" s="67"/>
      <c r="T434" s="67"/>
      <c r="U434" s="67"/>
      <c r="V434" s="67"/>
      <c r="W434" s="67"/>
      <c r="X434" s="67"/>
      <c r="Y434" s="67"/>
      <c r="Z434" s="67"/>
      <c r="AA434" s="67"/>
      <c r="AB434" s="67"/>
      <c r="AC434" s="67"/>
      <c r="AD434" s="67"/>
    </row>
    <row r="435" spans="2:30">
      <c r="B435" s="67"/>
      <c r="C435" s="67"/>
      <c r="D435" s="67"/>
      <c r="E435" s="67"/>
      <c r="F435" s="67"/>
      <c r="G435" s="67"/>
      <c r="H435" s="67"/>
      <c r="I435" s="67"/>
      <c r="J435" s="67"/>
      <c r="K435" s="67"/>
      <c r="L435" s="67"/>
      <c r="M435" s="67"/>
      <c r="N435" s="67"/>
      <c r="O435" s="67"/>
      <c r="P435" s="67"/>
      <c r="Q435" s="67"/>
      <c r="R435" s="67"/>
      <c r="S435" s="67"/>
      <c r="T435" s="67"/>
      <c r="U435" s="67"/>
      <c r="V435" s="67"/>
      <c r="W435" s="67"/>
      <c r="X435" s="67"/>
      <c r="Y435" s="67"/>
      <c r="Z435" s="67"/>
      <c r="AA435" s="67"/>
      <c r="AB435" s="67"/>
      <c r="AC435" s="67"/>
      <c r="AD435" s="67"/>
    </row>
    <row r="436" spans="2:30">
      <c r="B436" s="67"/>
      <c r="C436" s="67"/>
      <c r="D436" s="67"/>
      <c r="E436" s="67"/>
      <c r="F436" s="67"/>
      <c r="G436" s="67"/>
      <c r="H436" s="67"/>
      <c r="I436" s="67"/>
      <c r="J436" s="67"/>
      <c r="K436" s="67"/>
      <c r="L436" s="67"/>
      <c r="M436" s="67"/>
      <c r="N436" s="67"/>
      <c r="O436" s="67"/>
      <c r="P436" s="67"/>
      <c r="Q436" s="67"/>
      <c r="R436" s="67"/>
      <c r="S436" s="67"/>
      <c r="T436" s="67"/>
      <c r="U436" s="67"/>
      <c r="V436" s="67"/>
      <c r="W436" s="67"/>
      <c r="X436" s="67"/>
      <c r="Y436" s="67"/>
      <c r="Z436" s="67"/>
      <c r="AA436" s="67"/>
      <c r="AB436" s="67"/>
      <c r="AC436" s="67"/>
      <c r="AD436" s="67"/>
    </row>
    <row r="437" spans="2:30">
      <c r="B437" s="67"/>
      <c r="C437" s="67"/>
      <c r="D437" s="67"/>
      <c r="E437" s="67"/>
      <c r="F437" s="67"/>
      <c r="G437" s="67"/>
      <c r="H437" s="67"/>
      <c r="I437" s="67"/>
      <c r="J437" s="67"/>
      <c r="K437" s="67"/>
      <c r="L437" s="67"/>
      <c r="M437" s="67"/>
      <c r="N437" s="67"/>
      <c r="O437" s="67"/>
      <c r="P437" s="67"/>
      <c r="Q437" s="67"/>
      <c r="R437" s="67"/>
      <c r="S437" s="67"/>
      <c r="T437" s="67"/>
      <c r="U437" s="67"/>
      <c r="V437" s="67"/>
      <c r="W437" s="67"/>
      <c r="X437" s="67"/>
      <c r="Y437" s="67"/>
      <c r="Z437" s="67"/>
      <c r="AA437" s="67"/>
      <c r="AB437" s="67"/>
      <c r="AC437" s="67"/>
      <c r="AD437" s="67"/>
    </row>
    <row r="438" spans="2:30">
      <c r="B438" s="67"/>
      <c r="C438" s="67"/>
      <c r="D438" s="67"/>
      <c r="E438" s="67"/>
      <c r="F438" s="67"/>
      <c r="G438" s="67"/>
      <c r="H438" s="67"/>
      <c r="I438" s="67"/>
      <c r="J438" s="67"/>
      <c r="K438" s="67"/>
      <c r="L438" s="67"/>
      <c r="M438" s="67"/>
      <c r="N438" s="67"/>
      <c r="O438" s="67"/>
      <c r="P438" s="67"/>
      <c r="Q438" s="67"/>
      <c r="R438" s="67"/>
      <c r="S438" s="67"/>
      <c r="T438" s="67"/>
      <c r="U438" s="67"/>
      <c r="V438" s="67"/>
      <c r="W438" s="67"/>
      <c r="X438" s="67"/>
      <c r="Y438" s="67"/>
      <c r="Z438" s="67"/>
      <c r="AA438" s="67"/>
      <c r="AB438" s="67"/>
      <c r="AC438" s="67"/>
      <c r="AD438" s="67"/>
    </row>
    <row r="439" spans="2:30">
      <c r="B439" s="67"/>
      <c r="C439" s="67"/>
      <c r="D439" s="67"/>
      <c r="E439" s="67"/>
      <c r="F439" s="67"/>
      <c r="G439" s="67"/>
      <c r="H439" s="67"/>
      <c r="I439" s="67"/>
      <c r="J439" s="67"/>
      <c r="K439" s="67"/>
      <c r="L439" s="67"/>
      <c r="M439" s="67"/>
      <c r="N439" s="67"/>
      <c r="O439" s="67"/>
      <c r="P439" s="67"/>
      <c r="Q439" s="67"/>
      <c r="R439" s="67"/>
      <c r="S439" s="67"/>
      <c r="T439" s="67"/>
      <c r="U439" s="67"/>
      <c r="V439" s="67"/>
      <c r="W439" s="67"/>
      <c r="X439" s="67"/>
      <c r="Y439" s="67"/>
      <c r="Z439" s="67"/>
      <c r="AA439" s="67"/>
      <c r="AB439" s="67"/>
      <c r="AC439" s="67"/>
      <c r="AD439" s="67"/>
    </row>
    <row r="440" spans="2:30">
      <c r="B440" s="67"/>
      <c r="C440" s="67"/>
      <c r="D440" s="67"/>
      <c r="E440" s="67"/>
      <c r="F440" s="67"/>
      <c r="G440" s="67"/>
      <c r="H440" s="67"/>
      <c r="I440" s="67"/>
      <c r="J440" s="67"/>
      <c r="K440" s="67"/>
      <c r="L440" s="67"/>
      <c r="M440" s="67"/>
      <c r="N440" s="67"/>
      <c r="O440" s="67"/>
      <c r="P440" s="67"/>
      <c r="Q440" s="67"/>
      <c r="R440" s="67"/>
      <c r="S440" s="67"/>
      <c r="T440" s="67"/>
      <c r="U440" s="67"/>
      <c r="V440" s="67"/>
      <c r="W440" s="67"/>
      <c r="X440" s="67"/>
      <c r="Y440" s="67"/>
      <c r="Z440" s="67"/>
      <c r="AA440" s="67"/>
      <c r="AB440" s="67"/>
      <c r="AC440" s="67"/>
      <c r="AD440" s="67"/>
    </row>
    <row r="441" spans="2:30">
      <c r="B441" s="67"/>
      <c r="C441" s="67"/>
      <c r="D441" s="67"/>
      <c r="E441" s="67"/>
      <c r="F441" s="67"/>
      <c r="G441" s="67"/>
      <c r="H441" s="67"/>
      <c r="I441" s="67"/>
      <c r="J441" s="67"/>
      <c r="K441" s="67"/>
      <c r="L441" s="67"/>
      <c r="M441" s="67"/>
      <c r="N441" s="67"/>
      <c r="O441" s="67"/>
      <c r="P441" s="67"/>
      <c r="Q441" s="67"/>
      <c r="R441" s="67"/>
      <c r="S441" s="67"/>
      <c r="T441" s="67"/>
      <c r="U441" s="67"/>
      <c r="V441" s="67"/>
      <c r="W441" s="67"/>
      <c r="X441" s="67"/>
      <c r="Y441" s="67"/>
      <c r="Z441" s="67"/>
      <c r="AA441" s="67"/>
      <c r="AB441" s="67"/>
      <c r="AC441" s="67"/>
      <c r="AD441" s="67"/>
    </row>
    <row r="442" spans="2:30">
      <c r="B442" s="67"/>
      <c r="C442" s="67"/>
      <c r="D442" s="67"/>
      <c r="E442" s="67"/>
      <c r="F442" s="67"/>
      <c r="G442" s="67"/>
      <c r="H442" s="67"/>
      <c r="I442" s="67"/>
      <c r="J442" s="67"/>
      <c r="K442" s="67"/>
      <c r="L442" s="67"/>
      <c r="M442" s="67"/>
      <c r="N442" s="67"/>
      <c r="O442" s="67"/>
      <c r="P442" s="67"/>
      <c r="Q442" s="67"/>
      <c r="R442" s="67"/>
      <c r="S442" s="67"/>
      <c r="T442" s="67"/>
      <c r="U442" s="67"/>
      <c r="V442" s="67"/>
      <c r="W442" s="67"/>
      <c r="X442" s="67"/>
      <c r="Y442" s="67"/>
      <c r="Z442" s="67"/>
      <c r="AA442" s="67"/>
      <c r="AB442" s="67"/>
      <c r="AC442" s="67"/>
      <c r="AD442" s="67"/>
    </row>
    <row r="443" spans="2:30">
      <c r="B443" s="67"/>
      <c r="C443" s="67"/>
      <c r="D443" s="67"/>
      <c r="E443" s="67"/>
      <c r="F443" s="67"/>
      <c r="G443" s="67"/>
      <c r="H443" s="67"/>
      <c r="I443" s="67"/>
      <c r="J443" s="67"/>
      <c r="K443" s="67"/>
      <c r="L443" s="67"/>
      <c r="M443" s="67"/>
      <c r="N443" s="67"/>
      <c r="O443" s="67"/>
      <c r="P443" s="67"/>
      <c r="Q443" s="67"/>
      <c r="R443" s="67"/>
      <c r="S443" s="67"/>
      <c r="T443" s="67"/>
      <c r="U443" s="67"/>
      <c r="V443" s="67"/>
      <c r="W443" s="67"/>
      <c r="X443" s="67"/>
      <c r="Y443" s="67"/>
      <c r="Z443" s="67"/>
      <c r="AA443" s="67"/>
      <c r="AB443" s="67"/>
      <c r="AC443" s="67"/>
      <c r="AD443" s="67"/>
    </row>
    <row r="444" spans="2:30">
      <c r="B444" s="67"/>
      <c r="C444" s="67"/>
      <c r="D444" s="67"/>
      <c r="E444" s="67"/>
      <c r="F444" s="67"/>
      <c r="G444" s="67"/>
      <c r="H444" s="67"/>
      <c r="I444" s="67"/>
      <c r="J444" s="67"/>
      <c r="K444" s="67"/>
      <c r="L444" s="67"/>
      <c r="M444" s="67"/>
      <c r="N444" s="67"/>
      <c r="O444" s="67"/>
      <c r="P444" s="67"/>
      <c r="Q444" s="67"/>
      <c r="R444" s="67"/>
      <c r="S444" s="67"/>
      <c r="T444" s="67"/>
      <c r="U444" s="67"/>
      <c r="V444" s="67"/>
      <c r="W444" s="67"/>
      <c r="X444" s="67"/>
      <c r="Y444" s="67"/>
      <c r="Z444" s="67"/>
      <c r="AA444" s="67"/>
      <c r="AB444" s="67"/>
      <c r="AC444" s="67"/>
      <c r="AD444" s="67"/>
    </row>
    <row r="445" spans="2:30">
      <c r="B445" s="67"/>
      <c r="C445" s="67"/>
      <c r="D445" s="67"/>
      <c r="E445" s="67"/>
      <c r="F445" s="67"/>
      <c r="G445" s="67"/>
      <c r="H445" s="67"/>
      <c r="I445" s="67"/>
      <c r="J445" s="67"/>
      <c r="K445" s="67"/>
      <c r="L445" s="67"/>
      <c r="M445" s="67"/>
      <c r="N445" s="67"/>
      <c r="O445" s="67"/>
      <c r="P445" s="67"/>
      <c r="Q445" s="67"/>
      <c r="R445" s="67"/>
      <c r="S445" s="67"/>
      <c r="T445" s="67"/>
      <c r="U445" s="67"/>
      <c r="V445" s="67"/>
      <c r="W445" s="67"/>
      <c r="X445" s="67"/>
      <c r="Y445" s="67"/>
      <c r="Z445" s="67"/>
      <c r="AA445" s="67"/>
      <c r="AB445" s="67"/>
      <c r="AC445" s="67"/>
      <c r="AD445" s="67"/>
    </row>
    <row r="446" spans="2:30">
      <c r="B446" s="67"/>
      <c r="C446" s="67"/>
      <c r="D446" s="67"/>
      <c r="E446" s="67"/>
      <c r="F446" s="67"/>
      <c r="G446" s="67"/>
      <c r="H446" s="67"/>
      <c r="I446" s="67"/>
      <c r="J446" s="67"/>
      <c r="K446" s="67"/>
      <c r="L446" s="67"/>
      <c r="M446" s="67"/>
      <c r="N446" s="67"/>
      <c r="O446" s="67"/>
      <c r="P446" s="67"/>
      <c r="Q446" s="67"/>
      <c r="R446" s="67"/>
      <c r="S446" s="67"/>
      <c r="T446" s="67"/>
      <c r="U446" s="67"/>
      <c r="V446" s="67"/>
      <c r="W446" s="67"/>
      <c r="X446" s="67"/>
      <c r="Y446" s="67"/>
      <c r="Z446" s="67"/>
      <c r="AA446" s="67"/>
      <c r="AB446" s="67"/>
      <c r="AC446" s="67"/>
      <c r="AD446" s="67"/>
    </row>
    <row r="447" spans="2:30">
      <c r="B447" s="67"/>
      <c r="C447" s="67"/>
      <c r="D447" s="67"/>
      <c r="E447" s="67"/>
      <c r="F447" s="67"/>
      <c r="G447" s="67"/>
      <c r="H447" s="67"/>
      <c r="I447" s="67"/>
      <c r="J447" s="67"/>
      <c r="K447" s="67"/>
      <c r="L447" s="67"/>
      <c r="M447" s="67"/>
      <c r="N447" s="67"/>
      <c r="O447" s="67"/>
      <c r="P447" s="67"/>
      <c r="Q447" s="67"/>
      <c r="R447" s="67"/>
      <c r="S447" s="67"/>
      <c r="T447" s="67"/>
      <c r="U447" s="67"/>
      <c r="V447" s="67"/>
      <c r="W447" s="67"/>
      <c r="X447" s="67"/>
      <c r="Y447" s="67"/>
      <c r="Z447" s="67"/>
      <c r="AA447" s="67"/>
      <c r="AB447" s="67"/>
      <c r="AC447" s="67"/>
      <c r="AD447" s="67"/>
    </row>
    <row r="448" spans="2:30">
      <c r="B448" s="67"/>
      <c r="C448" s="67"/>
      <c r="D448" s="67"/>
      <c r="E448" s="67"/>
      <c r="F448" s="67"/>
      <c r="G448" s="67"/>
      <c r="H448" s="67"/>
      <c r="I448" s="67"/>
      <c r="J448" s="67"/>
      <c r="K448" s="67"/>
      <c r="L448" s="67"/>
      <c r="M448" s="67"/>
      <c r="N448" s="67"/>
      <c r="O448" s="67"/>
      <c r="P448" s="67"/>
      <c r="Q448" s="67"/>
      <c r="R448" s="67"/>
      <c r="S448" s="67"/>
      <c r="T448" s="67"/>
      <c r="U448" s="67"/>
      <c r="V448" s="67"/>
      <c r="W448" s="67"/>
      <c r="X448" s="67"/>
      <c r="Y448" s="67"/>
      <c r="Z448" s="67"/>
      <c r="AA448" s="67"/>
      <c r="AB448" s="67"/>
      <c r="AC448" s="67"/>
      <c r="AD448" s="67"/>
    </row>
    <row r="449" spans="2:30">
      <c r="B449" s="67"/>
      <c r="C449" s="67"/>
      <c r="D449" s="67"/>
      <c r="E449" s="67"/>
      <c r="F449" s="67"/>
      <c r="G449" s="67"/>
      <c r="H449" s="67"/>
      <c r="I449" s="67"/>
      <c r="J449" s="67"/>
      <c r="K449" s="67"/>
      <c r="L449" s="67"/>
      <c r="M449" s="67"/>
      <c r="N449" s="67"/>
      <c r="O449" s="67"/>
      <c r="P449" s="67"/>
      <c r="Q449" s="67"/>
      <c r="R449" s="67"/>
      <c r="S449" s="67"/>
      <c r="T449" s="67"/>
      <c r="U449" s="67"/>
      <c r="V449" s="67"/>
      <c r="W449" s="67"/>
      <c r="X449" s="67"/>
      <c r="Y449" s="67"/>
      <c r="Z449" s="67"/>
      <c r="AA449" s="67"/>
      <c r="AB449" s="67"/>
      <c r="AC449" s="67"/>
      <c r="AD449" s="67"/>
    </row>
    <row r="450" spans="2:30">
      <c r="B450" s="67"/>
      <c r="C450" s="67"/>
      <c r="D450" s="67"/>
      <c r="E450" s="67"/>
      <c r="F450" s="67"/>
      <c r="G450" s="67"/>
      <c r="H450" s="67"/>
      <c r="I450" s="67"/>
      <c r="J450" s="67"/>
      <c r="K450" s="67"/>
      <c r="L450" s="67"/>
      <c r="M450" s="67"/>
      <c r="N450" s="67"/>
      <c r="O450" s="67"/>
      <c r="P450" s="67"/>
      <c r="Q450" s="67"/>
      <c r="R450" s="67"/>
      <c r="S450" s="67"/>
      <c r="T450" s="67"/>
      <c r="U450" s="67"/>
      <c r="V450" s="67"/>
      <c r="W450" s="67"/>
      <c r="X450" s="67"/>
      <c r="Y450" s="67"/>
      <c r="Z450" s="67"/>
      <c r="AA450" s="67"/>
      <c r="AB450" s="67"/>
      <c r="AC450" s="67"/>
      <c r="AD450" s="67"/>
    </row>
    <row r="451" spans="2:30">
      <c r="B451" s="67"/>
      <c r="C451" s="67"/>
      <c r="D451" s="67"/>
      <c r="E451" s="67"/>
      <c r="F451" s="67"/>
      <c r="G451" s="67"/>
      <c r="H451" s="67"/>
      <c r="I451" s="67"/>
      <c r="J451" s="67"/>
      <c r="K451" s="67"/>
      <c r="L451" s="67"/>
      <c r="M451" s="67"/>
      <c r="N451" s="67"/>
      <c r="O451" s="67"/>
      <c r="P451" s="67"/>
      <c r="Q451" s="67"/>
      <c r="R451" s="67"/>
      <c r="S451" s="67"/>
      <c r="T451" s="67"/>
      <c r="U451" s="67"/>
      <c r="V451" s="67"/>
      <c r="W451" s="67"/>
      <c r="X451" s="67"/>
      <c r="Y451" s="67"/>
      <c r="Z451" s="67"/>
      <c r="AA451" s="67"/>
      <c r="AB451" s="67"/>
      <c r="AC451" s="67"/>
      <c r="AD451" s="67"/>
    </row>
    <row r="452" spans="2:30">
      <c r="B452" s="67"/>
      <c r="C452" s="67"/>
      <c r="D452" s="67"/>
      <c r="E452" s="67"/>
      <c r="F452" s="67"/>
      <c r="G452" s="67"/>
      <c r="H452" s="67"/>
      <c r="I452" s="67"/>
      <c r="J452" s="67"/>
      <c r="K452" s="67"/>
      <c r="L452" s="67"/>
      <c r="M452" s="67"/>
      <c r="N452" s="67"/>
      <c r="O452" s="67"/>
      <c r="P452" s="67"/>
      <c r="Q452" s="67"/>
      <c r="R452" s="67"/>
      <c r="S452" s="67"/>
      <c r="T452" s="67"/>
      <c r="U452" s="67"/>
      <c r="V452" s="67"/>
      <c r="W452" s="67"/>
      <c r="X452" s="67"/>
      <c r="Y452" s="67"/>
      <c r="Z452" s="67"/>
      <c r="AA452" s="67"/>
      <c r="AB452" s="67"/>
      <c r="AC452" s="67"/>
      <c r="AD452" s="67"/>
    </row>
    <row r="453" spans="2:30">
      <c r="B453" s="67"/>
      <c r="C453" s="67"/>
      <c r="D453" s="67"/>
      <c r="E453" s="67"/>
      <c r="F453" s="67"/>
      <c r="G453" s="67"/>
      <c r="H453" s="67"/>
      <c r="I453" s="67"/>
      <c r="J453" s="67"/>
      <c r="K453" s="67"/>
      <c r="L453" s="67"/>
      <c r="M453" s="67"/>
      <c r="N453" s="67"/>
      <c r="O453" s="67"/>
      <c r="P453" s="67"/>
      <c r="Q453" s="67"/>
      <c r="R453" s="67"/>
      <c r="S453" s="67"/>
      <c r="T453" s="67"/>
      <c r="U453" s="67"/>
      <c r="V453" s="67"/>
      <c r="W453" s="67"/>
      <c r="X453" s="67"/>
      <c r="Y453" s="67"/>
      <c r="Z453" s="67"/>
      <c r="AA453" s="67"/>
      <c r="AB453" s="67"/>
      <c r="AC453" s="67"/>
      <c r="AD453" s="67"/>
    </row>
    <row r="454" spans="2:30">
      <c r="B454" s="67"/>
      <c r="C454" s="67"/>
      <c r="D454" s="67"/>
      <c r="E454" s="67"/>
      <c r="F454" s="67"/>
      <c r="G454" s="67"/>
      <c r="H454" s="67"/>
      <c r="I454" s="67"/>
      <c r="J454" s="67"/>
      <c r="K454" s="67"/>
      <c r="L454" s="67"/>
      <c r="M454" s="67"/>
      <c r="N454" s="67"/>
      <c r="O454" s="67"/>
      <c r="P454" s="67"/>
      <c r="Q454" s="67"/>
      <c r="R454" s="67"/>
      <c r="S454" s="67"/>
      <c r="T454" s="67"/>
      <c r="U454" s="67"/>
      <c r="V454" s="67"/>
      <c r="W454" s="67"/>
      <c r="X454" s="67"/>
      <c r="Y454" s="67"/>
      <c r="Z454" s="67"/>
      <c r="AA454" s="67"/>
      <c r="AB454" s="67"/>
      <c r="AC454" s="67"/>
      <c r="AD454" s="67"/>
    </row>
    <row r="455" spans="2:30">
      <c r="B455" s="67"/>
      <c r="C455" s="67"/>
      <c r="D455" s="67"/>
      <c r="E455" s="67"/>
      <c r="F455" s="67"/>
      <c r="G455" s="67"/>
      <c r="H455" s="67"/>
      <c r="I455" s="67"/>
      <c r="J455" s="67"/>
      <c r="K455" s="67"/>
      <c r="L455" s="67"/>
      <c r="M455" s="67"/>
      <c r="N455" s="67"/>
      <c r="O455" s="67"/>
      <c r="P455" s="67"/>
      <c r="Q455" s="67"/>
      <c r="R455" s="67"/>
      <c r="S455" s="67"/>
      <c r="T455" s="67"/>
      <c r="U455" s="67"/>
      <c r="V455" s="67"/>
      <c r="W455" s="67"/>
      <c r="X455" s="67"/>
      <c r="Y455" s="67"/>
      <c r="Z455" s="67"/>
      <c r="AA455" s="67"/>
      <c r="AB455" s="67"/>
      <c r="AC455" s="67"/>
      <c r="AD455" s="67"/>
    </row>
    <row r="456" spans="2:30">
      <c r="B456" s="67"/>
      <c r="C456" s="67"/>
      <c r="D456" s="67"/>
      <c r="E456" s="67"/>
      <c r="F456" s="67"/>
      <c r="G456" s="67"/>
      <c r="H456" s="67"/>
      <c r="I456" s="67"/>
      <c r="J456" s="67"/>
      <c r="K456" s="67"/>
      <c r="L456" s="67"/>
      <c r="M456" s="67"/>
      <c r="N456" s="67"/>
      <c r="O456" s="67"/>
      <c r="P456" s="67"/>
      <c r="Q456" s="67"/>
      <c r="R456" s="67"/>
      <c r="S456" s="67"/>
      <c r="T456" s="67"/>
      <c r="U456" s="67"/>
      <c r="V456" s="67"/>
      <c r="W456" s="67"/>
      <c r="X456" s="67"/>
      <c r="Y456" s="67"/>
      <c r="Z456" s="67"/>
      <c r="AA456" s="67"/>
      <c r="AB456" s="67"/>
      <c r="AC456" s="67"/>
      <c r="AD456" s="67"/>
    </row>
    <row r="457" spans="2:30">
      <c r="B457" s="67"/>
      <c r="C457" s="67"/>
      <c r="D457" s="67"/>
      <c r="E457" s="67"/>
      <c r="F457" s="67"/>
      <c r="G457" s="67"/>
      <c r="H457" s="67"/>
      <c r="I457" s="67"/>
      <c r="J457" s="67"/>
      <c r="K457" s="67"/>
      <c r="L457" s="67"/>
      <c r="M457" s="67"/>
      <c r="N457" s="67"/>
      <c r="O457" s="67"/>
      <c r="P457" s="67"/>
      <c r="Q457" s="67"/>
      <c r="R457" s="67"/>
      <c r="S457" s="67"/>
      <c r="T457" s="67"/>
      <c r="U457" s="67"/>
      <c r="V457" s="67"/>
      <c r="W457" s="67"/>
      <c r="X457" s="67"/>
      <c r="Y457" s="67"/>
      <c r="Z457" s="67"/>
      <c r="AA457" s="67"/>
      <c r="AB457" s="67"/>
      <c r="AC457" s="67"/>
      <c r="AD457" s="67"/>
    </row>
    <row r="458" spans="2:30">
      <c r="B458" s="67"/>
      <c r="C458" s="67"/>
      <c r="D458" s="67"/>
      <c r="E458" s="67"/>
      <c r="F458" s="67"/>
      <c r="G458" s="67"/>
      <c r="H458" s="67"/>
      <c r="I458" s="67"/>
      <c r="J458" s="67"/>
      <c r="K458" s="67"/>
      <c r="L458" s="67"/>
      <c r="M458" s="67"/>
      <c r="N458" s="67"/>
      <c r="O458" s="67"/>
      <c r="P458" s="67"/>
      <c r="Q458" s="67"/>
      <c r="R458" s="67"/>
      <c r="S458" s="67"/>
      <c r="T458" s="67"/>
      <c r="U458" s="67"/>
      <c r="V458" s="67"/>
      <c r="W458" s="67"/>
      <c r="X458" s="67"/>
      <c r="Y458" s="67"/>
      <c r="Z458" s="67"/>
      <c r="AA458" s="67"/>
      <c r="AB458" s="67"/>
      <c r="AC458" s="67"/>
      <c r="AD458" s="67"/>
    </row>
    <row r="459" spans="2:30">
      <c r="B459" s="67"/>
      <c r="C459" s="67"/>
      <c r="D459" s="67"/>
      <c r="E459" s="67"/>
      <c r="F459" s="67"/>
      <c r="G459" s="67"/>
      <c r="H459" s="67"/>
      <c r="I459" s="67"/>
      <c r="J459" s="67"/>
      <c r="K459" s="67"/>
      <c r="L459" s="67"/>
      <c r="M459" s="67"/>
      <c r="N459" s="67"/>
      <c r="O459" s="67"/>
      <c r="P459" s="67"/>
      <c r="Q459" s="67"/>
      <c r="R459" s="67"/>
      <c r="S459" s="67"/>
      <c r="T459" s="67"/>
      <c r="U459" s="67"/>
      <c r="V459" s="67"/>
      <c r="W459" s="67"/>
      <c r="X459" s="67"/>
      <c r="Y459" s="67"/>
      <c r="Z459" s="67"/>
      <c r="AA459" s="67"/>
      <c r="AB459" s="67"/>
      <c r="AC459" s="67"/>
      <c r="AD459" s="67"/>
    </row>
    <row r="460" spans="2:30">
      <c r="B460" s="67"/>
      <c r="C460" s="67"/>
      <c r="D460" s="67"/>
      <c r="E460" s="67"/>
      <c r="F460" s="67"/>
      <c r="G460" s="67"/>
      <c r="H460" s="67"/>
      <c r="I460" s="67"/>
      <c r="J460" s="67"/>
      <c r="K460" s="67"/>
      <c r="L460" s="67"/>
      <c r="M460" s="67"/>
      <c r="N460" s="67"/>
      <c r="O460" s="67"/>
      <c r="P460" s="67"/>
      <c r="Q460" s="67"/>
      <c r="R460" s="67"/>
      <c r="S460" s="67"/>
      <c r="T460" s="67"/>
      <c r="U460" s="67"/>
      <c r="V460" s="67"/>
      <c r="W460" s="67"/>
      <c r="X460" s="67"/>
      <c r="Y460" s="67"/>
      <c r="Z460" s="67"/>
      <c r="AA460" s="67"/>
      <c r="AB460" s="67"/>
      <c r="AC460" s="67"/>
      <c r="AD460" s="67"/>
    </row>
    <row r="461" spans="2:30">
      <c r="B461" s="67"/>
      <c r="C461" s="67"/>
      <c r="D461" s="67"/>
      <c r="E461" s="67"/>
      <c r="F461" s="67"/>
      <c r="G461" s="67"/>
      <c r="H461" s="67"/>
      <c r="I461" s="67"/>
      <c r="J461" s="67"/>
      <c r="K461" s="67"/>
      <c r="L461" s="67"/>
      <c r="M461" s="67"/>
      <c r="N461" s="67"/>
      <c r="O461" s="67"/>
      <c r="P461" s="67"/>
      <c r="Q461" s="67"/>
      <c r="R461" s="67"/>
      <c r="S461" s="67"/>
      <c r="T461" s="67"/>
      <c r="U461" s="67"/>
      <c r="V461" s="67"/>
      <c r="W461" s="67"/>
      <c r="X461" s="67"/>
      <c r="Y461" s="67"/>
      <c r="Z461" s="67"/>
      <c r="AA461" s="67"/>
      <c r="AB461" s="67"/>
      <c r="AC461" s="67"/>
      <c r="AD461" s="67"/>
    </row>
    <row r="462" spans="2:30">
      <c r="B462" s="67"/>
      <c r="C462" s="67"/>
      <c r="D462" s="67"/>
      <c r="E462" s="67"/>
      <c r="F462" s="67"/>
      <c r="G462" s="67"/>
      <c r="H462" s="67"/>
      <c r="I462" s="67"/>
      <c r="J462" s="67"/>
      <c r="K462" s="67"/>
      <c r="L462" s="67"/>
      <c r="M462" s="67"/>
      <c r="N462" s="67"/>
      <c r="O462" s="67"/>
      <c r="P462" s="67"/>
      <c r="Q462" s="67"/>
      <c r="R462" s="67"/>
      <c r="S462" s="67"/>
      <c r="T462" s="67"/>
      <c r="U462" s="67"/>
      <c r="V462" s="67"/>
      <c r="W462" s="67"/>
      <c r="X462" s="67"/>
      <c r="Y462" s="67"/>
      <c r="Z462" s="67"/>
      <c r="AA462" s="67"/>
      <c r="AB462" s="67"/>
      <c r="AC462" s="67"/>
      <c r="AD462" s="67"/>
    </row>
    <row r="463" spans="2:30">
      <c r="B463" s="67"/>
      <c r="C463" s="67"/>
      <c r="D463" s="67"/>
      <c r="E463" s="67"/>
      <c r="F463" s="67"/>
      <c r="G463" s="67"/>
      <c r="H463" s="67"/>
      <c r="I463" s="67"/>
      <c r="J463" s="67"/>
      <c r="K463" s="67"/>
      <c r="L463" s="67"/>
      <c r="M463" s="67"/>
      <c r="N463" s="67"/>
      <c r="O463" s="67"/>
      <c r="P463" s="67"/>
      <c r="Q463" s="67"/>
      <c r="R463" s="67"/>
      <c r="S463" s="67"/>
      <c r="T463" s="67"/>
      <c r="U463" s="67"/>
      <c r="V463" s="67"/>
      <c r="W463" s="67"/>
      <c r="X463" s="67"/>
      <c r="Y463" s="67"/>
      <c r="Z463" s="67"/>
      <c r="AA463" s="67"/>
      <c r="AB463" s="67"/>
      <c r="AC463" s="67"/>
      <c r="AD463" s="67"/>
    </row>
    <row r="464" spans="2:30">
      <c r="B464" s="67"/>
      <c r="C464" s="67"/>
      <c r="D464" s="67"/>
      <c r="E464" s="67"/>
      <c r="F464" s="67"/>
      <c r="G464" s="67"/>
      <c r="H464" s="67"/>
      <c r="I464" s="67"/>
      <c r="J464" s="67"/>
      <c r="K464" s="67"/>
      <c r="L464" s="67"/>
      <c r="M464" s="67"/>
      <c r="N464" s="67"/>
      <c r="O464" s="67"/>
      <c r="P464" s="67"/>
      <c r="Q464" s="67"/>
      <c r="R464" s="67"/>
      <c r="S464" s="67"/>
      <c r="T464" s="67"/>
      <c r="U464" s="67"/>
      <c r="V464" s="67"/>
      <c r="W464" s="67"/>
      <c r="X464" s="67"/>
      <c r="Y464" s="67"/>
      <c r="Z464" s="67"/>
      <c r="AA464" s="67"/>
      <c r="AB464" s="67"/>
      <c r="AC464" s="67"/>
      <c r="AD464" s="67"/>
    </row>
    <row r="465" spans="2:30">
      <c r="B465" s="67"/>
      <c r="C465" s="67"/>
      <c r="D465" s="67"/>
      <c r="E465" s="67"/>
      <c r="F465" s="67"/>
      <c r="G465" s="67"/>
      <c r="H465" s="67"/>
      <c r="I465" s="67"/>
      <c r="J465" s="67"/>
      <c r="K465" s="67"/>
      <c r="L465" s="67"/>
      <c r="M465" s="67"/>
      <c r="N465" s="67"/>
      <c r="O465" s="67"/>
      <c r="P465" s="67"/>
      <c r="Q465" s="67"/>
      <c r="R465" s="67"/>
      <c r="S465" s="67"/>
      <c r="T465" s="67"/>
      <c r="U465" s="67"/>
      <c r="V465" s="67"/>
      <c r="W465" s="67"/>
      <c r="X465" s="67"/>
      <c r="Y465" s="67"/>
      <c r="Z465" s="67"/>
      <c r="AA465" s="67"/>
      <c r="AB465" s="67"/>
      <c r="AC465" s="67"/>
      <c r="AD465" s="67"/>
    </row>
    <row r="466" spans="2:30">
      <c r="B466" s="67"/>
      <c r="C466" s="67"/>
      <c r="D466" s="67"/>
      <c r="E466" s="67"/>
      <c r="F466" s="67"/>
      <c r="G466" s="67"/>
      <c r="H466" s="67"/>
      <c r="I466" s="67"/>
      <c r="J466" s="67"/>
      <c r="K466" s="67"/>
      <c r="L466" s="67"/>
      <c r="M466" s="67"/>
      <c r="N466" s="67"/>
      <c r="O466" s="67"/>
      <c r="P466" s="67"/>
      <c r="Q466" s="67"/>
      <c r="R466" s="67"/>
      <c r="S466" s="67"/>
      <c r="T466" s="67"/>
      <c r="U466" s="67"/>
      <c r="V466" s="67"/>
      <c r="W466" s="67"/>
      <c r="X466" s="67"/>
      <c r="Y466" s="67"/>
      <c r="Z466" s="67"/>
      <c r="AA466" s="67"/>
      <c r="AB466" s="67"/>
      <c r="AC466" s="67"/>
      <c r="AD466" s="67"/>
    </row>
    <row r="467" spans="2:30">
      <c r="B467" s="67"/>
      <c r="C467" s="67"/>
      <c r="D467" s="67"/>
      <c r="E467" s="67"/>
      <c r="F467" s="67"/>
      <c r="G467" s="67"/>
      <c r="H467" s="67"/>
      <c r="I467" s="67"/>
      <c r="J467" s="67"/>
      <c r="K467" s="67"/>
      <c r="L467" s="67"/>
      <c r="M467" s="67"/>
      <c r="N467" s="67"/>
      <c r="O467" s="67"/>
      <c r="P467" s="67"/>
      <c r="Q467" s="67"/>
      <c r="R467" s="67"/>
      <c r="S467" s="67"/>
      <c r="T467" s="67"/>
      <c r="U467" s="67"/>
      <c r="V467" s="67"/>
      <c r="W467" s="67"/>
      <c r="X467" s="67"/>
      <c r="Y467" s="67"/>
      <c r="Z467" s="67"/>
      <c r="AA467" s="67"/>
      <c r="AB467" s="67"/>
      <c r="AC467" s="67"/>
      <c r="AD467" s="67"/>
    </row>
    <row r="468" spans="2:30">
      <c r="B468" s="67"/>
      <c r="C468" s="67"/>
      <c r="D468" s="67"/>
      <c r="E468" s="67"/>
      <c r="F468" s="67"/>
      <c r="G468" s="67"/>
      <c r="H468" s="67"/>
      <c r="I468" s="67"/>
      <c r="J468" s="67"/>
      <c r="K468" s="67"/>
      <c r="L468" s="67"/>
      <c r="M468" s="67"/>
      <c r="N468" s="67"/>
      <c r="O468" s="67"/>
      <c r="P468" s="67"/>
      <c r="Q468" s="67"/>
      <c r="R468" s="67"/>
      <c r="S468" s="67"/>
      <c r="T468" s="67"/>
      <c r="U468" s="67"/>
      <c r="V468" s="67"/>
      <c r="W468" s="67"/>
      <c r="X468" s="67"/>
      <c r="Y468" s="67"/>
      <c r="Z468" s="67"/>
      <c r="AA468" s="67"/>
      <c r="AB468" s="67"/>
      <c r="AC468" s="67"/>
      <c r="AD468" s="67"/>
    </row>
    <row r="469" spans="2:30">
      <c r="B469" s="67"/>
      <c r="C469" s="67"/>
      <c r="D469" s="67"/>
      <c r="E469" s="67"/>
      <c r="F469" s="67"/>
      <c r="G469" s="67"/>
      <c r="H469" s="67"/>
      <c r="I469" s="67"/>
      <c r="J469" s="67"/>
      <c r="K469" s="67"/>
      <c r="L469" s="67"/>
      <c r="M469" s="67"/>
      <c r="N469" s="67"/>
      <c r="O469" s="67"/>
      <c r="P469" s="67"/>
      <c r="Q469" s="67"/>
      <c r="R469" s="67"/>
      <c r="S469" s="67"/>
      <c r="T469" s="67"/>
      <c r="U469" s="67"/>
      <c r="V469" s="67"/>
      <c r="W469" s="67"/>
      <c r="X469" s="67"/>
      <c r="Y469" s="67"/>
      <c r="Z469" s="67"/>
      <c r="AA469" s="67"/>
      <c r="AB469" s="67"/>
      <c r="AC469" s="67"/>
      <c r="AD469" s="67"/>
    </row>
    <row r="470" spans="2:30">
      <c r="B470" s="67"/>
      <c r="C470" s="67"/>
      <c r="D470" s="67"/>
      <c r="E470" s="67"/>
      <c r="F470" s="67"/>
      <c r="G470" s="67"/>
      <c r="H470" s="67"/>
      <c r="I470" s="67"/>
      <c r="J470" s="67"/>
      <c r="K470" s="67"/>
      <c r="L470" s="67"/>
      <c r="M470" s="67"/>
      <c r="N470" s="67"/>
      <c r="O470" s="67"/>
      <c r="P470" s="67"/>
      <c r="Q470" s="67"/>
      <c r="R470" s="67"/>
      <c r="S470" s="67"/>
      <c r="T470" s="67"/>
      <c r="U470" s="67"/>
      <c r="V470" s="67"/>
      <c r="W470" s="67"/>
      <c r="X470" s="67"/>
      <c r="Y470" s="67"/>
      <c r="Z470" s="67"/>
      <c r="AA470" s="67"/>
      <c r="AB470" s="67"/>
      <c r="AC470" s="67"/>
      <c r="AD470" s="67"/>
    </row>
    <row r="471" spans="2:30">
      <c r="B471" s="67"/>
      <c r="C471" s="67"/>
      <c r="D471" s="67"/>
      <c r="E471" s="67"/>
      <c r="F471" s="67"/>
      <c r="G471" s="67"/>
      <c r="H471" s="67"/>
      <c r="I471" s="67"/>
      <c r="J471" s="67"/>
      <c r="K471" s="67"/>
      <c r="L471" s="67"/>
      <c r="M471" s="67"/>
      <c r="N471" s="67"/>
      <c r="O471" s="67"/>
      <c r="P471" s="67"/>
      <c r="Q471" s="67"/>
      <c r="R471" s="67"/>
      <c r="S471" s="67"/>
      <c r="T471" s="67"/>
      <c r="U471" s="67"/>
      <c r="V471" s="67"/>
      <c r="W471" s="67"/>
      <c r="X471" s="67"/>
      <c r="Y471" s="67"/>
      <c r="Z471" s="67"/>
      <c r="AA471" s="67"/>
      <c r="AB471" s="67"/>
      <c r="AC471" s="67"/>
      <c r="AD471" s="67"/>
    </row>
    <row r="472" spans="2:30">
      <c r="B472" s="67"/>
      <c r="C472" s="67"/>
      <c r="D472" s="67"/>
      <c r="E472" s="67"/>
      <c r="F472" s="67"/>
      <c r="G472" s="67"/>
      <c r="H472" s="67"/>
      <c r="I472" s="67"/>
      <c r="J472" s="67"/>
      <c r="K472" s="67"/>
      <c r="L472" s="67"/>
      <c r="M472" s="67"/>
      <c r="N472" s="67"/>
      <c r="O472" s="67"/>
      <c r="P472" s="67"/>
      <c r="Q472" s="67"/>
      <c r="R472" s="67"/>
      <c r="S472" s="67"/>
      <c r="T472" s="67"/>
      <c r="U472" s="67"/>
      <c r="V472" s="67"/>
      <c r="W472" s="67"/>
      <c r="X472" s="67"/>
      <c r="Y472" s="67"/>
      <c r="Z472" s="67"/>
      <c r="AA472" s="67"/>
      <c r="AB472" s="67"/>
      <c r="AC472" s="67"/>
      <c r="AD472" s="67"/>
    </row>
    <row r="473" spans="2:30">
      <c r="B473" s="67"/>
      <c r="C473" s="67"/>
      <c r="D473" s="67"/>
      <c r="E473" s="67"/>
      <c r="F473" s="67"/>
      <c r="G473" s="67"/>
      <c r="H473" s="67"/>
      <c r="I473" s="67"/>
      <c r="J473" s="67"/>
      <c r="K473" s="67"/>
      <c r="L473" s="67"/>
      <c r="M473" s="67"/>
      <c r="N473" s="67"/>
      <c r="O473" s="67"/>
      <c r="P473" s="67"/>
      <c r="Q473" s="67"/>
      <c r="R473" s="67"/>
      <c r="S473" s="67"/>
      <c r="T473" s="67"/>
      <c r="U473" s="67"/>
      <c r="V473" s="67"/>
      <c r="W473" s="67"/>
      <c r="X473" s="67"/>
      <c r="Y473" s="67"/>
      <c r="Z473" s="67"/>
      <c r="AA473" s="67"/>
      <c r="AB473" s="67"/>
      <c r="AC473" s="67"/>
      <c r="AD473" s="67"/>
    </row>
    <row r="474" spans="2:30">
      <c r="B474" s="67"/>
      <c r="C474" s="67"/>
      <c r="D474" s="67"/>
      <c r="E474" s="67"/>
      <c r="F474" s="67"/>
      <c r="G474" s="67"/>
      <c r="H474" s="67"/>
      <c r="I474" s="67"/>
      <c r="J474" s="67"/>
      <c r="K474" s="67"/>
      <c r="L474" s="67"/>
      <c r="M474" s="67"/>
      <c r="N474" s="67"/>
      <c r="O474" s="67"/>
      <c r="P474" s="67"/>
      <c r="Q474" s="67"/>
      <c r="R474" s="67"/>
      <c r="S474" s="67"/>
      <c r="T474" s="67"/>
      <c r="U474" s="67"/>
      <c r="V474" s="67"/>
      <c r="W474" s="67"/>
      <c r="X474" s="67"/>
      <c r="Y474" s="67"/>
      <c r="Z474" s="67"/>
      <c r="AA474" s="67"/>
      <c r="AB474" s="67"/>
      <c r="AC474" s="67"/>
      <c r="AD474" s="67"/>
    </row>
    <row r="475" spans="2:30">
      <c r="B475" s="67"/>
      <c r="C475" s="67"/>
      <c r="D475" s="67"/>
      <c r="E475" s="67"/>
      <c r="F475" s="67"/>
      <c r="G475" s="67"/>
      <c r="H475" s="67"/>
      <c r="I475" s="67"/>
      <c r="J475" s="67"/>
      <c r="K475" s="67"/>
      <c r="L475" s="67"/>
      <c r="M475" s="67"/>
      <c r="N475" s="67"/>
      <c r="O475" s="67"/>
      <c r="P475" s="67"/>
      <c r="Q475" s="67"/>
      <c r="R475" s="67"/>
      <c r="S475" s="67"/>
      <c r="T475" s="67"/>
      <c r="U475" s="67"/>
      <c r="V475" s="67"/>
      <c r="W475" s="67"/>
      <c r="X475" s="67"/>
      <c r="Y475" s="67"/>
      <c r="Z475" s="67"/>
      <c r="AA475" s="67"/>
      <c r="AB475" s="67"/>
      <c r="AC475" s="67"/>
      <c r="AD475" s="67"/>
    </row>
    <row r="476" spans="2:30">
      <c r="B476" s="67"/>
      <c r="C476" s="67"/>
      <c r="D476" s="67"/>
      <c r="E476" s="67"/>
      <c r="F476" s="67"/>
      <c r="G476" s="67"/>
      <c r="H476" s="67"/>
      <c r="I476" s="67"/>
      <c r="J476" s="67"/>
      <c r="K476" s="67"/>
      <c r="L476" s="67"/>
      <c r="M476" s="67"/>
      <c r="N476" s="67"/>
      <c r="O476" s="67"/>
      <c r="P476" s="67"/>
      <c r="Q476" s="67"/>
      <c r="R476" s="67"/>
      <c r="S476" s="67"/>
      <c r="T476" s="67"/>
      <c r="U476" s="67"/>
      <c r="V476" s="67"/>
      <c r="W476" s="67"/>
      <c r="X476" s="67"/>
      <c r="Y476" s="67"/>
      <c r="Z476" s="67"/>
      <c r="AA476" s="67"/>
      <c r="AB476" s="67"/>
      <c r="AC476" s="67"/>
      <c r="AD476" s="67"/>
    </row>
    <row r="477" spans="2:30">
      <c r="B477" s="67"/>
      <c r="C477" s="67"/>
      <c r="D477" s="67"/>
      <c r="E477" s="67"/>
      <c r="F477" s="67"/>
      <c r="G477" s="67"/>
      <c r="H477" s="67"/>
      <c r="I477" s="67"/>
      <c r="J477" s="67"/>
      <c r="K477" s="67"/>
      <c r="L477" s="67"/>
      <c r="M477" s="67"/>
      <c r="N477" s="67"/>
      <c r="O477" s="67"/>
      <c r="P477" s="67"/>
      <c r="Q477" s="67"/>
      <c r="R477" s="67"/>
      <c r="S477" s="67"/>
      <c r="T477" s="67"/>
      <c r="U477" s="67"/>
      <c r="V477" s="67"/>
      <c r="W477" s="67"/>
      <c r="X477" s="67"/>
      <c r="Y477" s="67"/>
      <c r="Z477" s="67"/>
      <c r="AA477" s="67"/>
      <c r="AB477" s="67"/>
      <c r="AC477" s="67"/>
      <c r="AD477" s="67"/>
    </row>
    <row r="478" spans="2:30">
      <c r="B478" s="67"/>
      <c r="C478" s="67"/>
      <c r="D478" s="67"/>
      <c r="E478" s="67"/>
      <c r="F478" s="67"/>
      <c r="G478" s="67"/>
      <c r="H478" s="67"/>
      <c r="I478" s="67"/>
      <c r="J478" s="67"/>
      <c r="K478" s="67"/>
      <c r="L478" s="67"/>
      <c r="M478" s="67"/>
      <c r="N478" s="67"/>
      <c r="O478" s="67"/>
      <c r="P478" s="67"/>
      <c r="Q478" s="67"/>
      <c r="R478" s="67"/>
      <c r="S478" s="67"/>
      <c r="T478" s="67"/>
      <c r="U478" s="67"/>
      <c r="V478" s="67"/>
      <c r="W478" s="67"/>
      <c r="X478" s="67"/>
      <c r="Y478" s="67"/>
      <c r="Z478" s="67"/>
      <c r="AA478" s="67"/>
      <c r="AB478" s="67"/>
      <c r="AC478" s="67"/>
      <c r="AD478" s="67"/>
    </row>
    <row r="479" spans="2:30">
      <c r="B479" s="67"/>
      <c r="C479" s="67"/>
      <c r="D479" s="67"/>
      <c r="E479" s="67"/>
      <c r="F479" s="67"/>
      <c r="G479" s="67"/>
      <c r="H479" s="67"/>
      <c r="I479" s="67"/>
      <c r="J479" s="67"/>
      <c r="K479" s="67"/>
      <c r="L479" s="67"/>
      <c r="M479" s="67"/>
      <c r="N479" s="67"/>
      <c r="O479" s="67"/>
      <c r="P479" s="67"/>
      <c r="Q479" s="67"/>
      <c r="R479" s="67"/>
      <c r="S479" s="67"/>
      <c r="T479" s="67"/>
      <c r="U479" s="67"/>
      <c r="V479" s="67"/>
      <c r="W479" s="67"/>
      <c r="X479" s="67"/>
      <c r="Y479" s="67"/>
      <c r="Z479" s="67"/>
      <c r="AA479" s="67"/>
      <c r="AB479" s="67"/>
      <c r="AC479" s="67"/>
      <c r="AD479" s="67"/>
    </row>
    <row r="480" spans="2:30">
      <c r="B480" s="67"/>
      <c r="C480" s="67"/>
      <c r="D480" s="67"/>
      <c r="E480" s="67"/>
      <c r="F480" s="67"/>
      <c r="G480" s="67"/>
      <c r="H480" s="67"/>
      <c r="I480" s="67"/>
      <c r="J480" s="67"/>
      <c r="K480" s="67"/>
      <c r="L480" s="67"/>
      <c r="M480" s="67"/>
      <c r="N480" s="67"/>
      <c r="O480" s="67"/>
      <c r="P480" s="67"/>
      <c r="Q480" s="67"/>
      <c r="R480" s="67"/>
      <c r="S480" s="67"/>
      <c r="T480" s="67"/>
      <c r="U480" s="67"/>
      <c r="V480" s="67"/>
      <c r="W480" s="67"/>
      <c r="X480" s="67"/>
      <c r="Y480" s="67"/>
      <c r="Z480" s="67"/>
      <c r="AA480" s="67"/>
      <c r="AB480" s="67"/>
      <c r="AC480" s="67"/>
      <c r="AD480" s="67"/>
    </row>
    <row r="481" spans="2:30">
      <c r="B481" s="67"/>
      <c r="C481" s="67"/>
      <c r="D481" s="67"/>
      <c r="E481" s="67"/>
      <c r="F481" s="67"/>
      <c r="G481" s="67"/>
      <c r="H481" s="67"/>
      <c r="I481" s="67"/>
      <c r="J481" s="67"/>
      <c r="K481" s="67"/>
      <c r="L481" s="67"/>
      <c r="M481" s="67"/>
      <c r="N481" s="67"/>
      <c r="O481" s="67"/>
      <c r="P481" s="67"/>
      <c r="Q481" s="67"/>
      <c r="R481" s="67"/>
      <c r="S481" s="67"/>
      <c r="T481" s="67"/>
      <c r="U481" s="67"/>
      <c r="V481" s="67"/>
      <c r="W481" s="67"/>
      <c r="X481" s="67"/>
      <c r="Y481" s="67"/>
      <c r="Z481" s="67"/>
      <c r="AA481" s="67"/>
      <c r="AB481" s="67"/>
      <c r="AC481" s="67"/>
      <c r="AD481" s="67"/>
    </row>
    <row r="482" spans="2:30">
      <c r="B482" s="67"/>
      <c r="C482" s="67"/>
      <c r="D482" s="67"/>
      <c r="E482" s="67"/>
      <c r="F482" s="67"/>
      <c r="G482" s="67"/>
      <c r="H482" s="67"/>
      <c r="I482" s="67"/>
      <c r="J482" s="67"/>
      <c r="K482" s="67"/>
      <c r="L482" s="67"/>
      <c r="M482" s="67"/>
      <c r="N482" s="67"/>
      <c r="O482" s="67"/>
      <c r="P482" s="67"/>
      <c r="Q482" s="67"/>
      <c r="R482" s="67"/>
      <c r="S482" s="67"/>
      <c r="T482" s="67"/>
      <c r="U482" s="67"/>
      <c r="V482" s="67"/>
      <c r="W482" s="67"/>
      <c r="X482" s="67"/>
      <c r="Y482" s="67"/>
      <c r="Z482" s="67"/>
      <c r="AA482" s="67"/>
      <c r="AB482" s="67"/>
      <c r="AC482" s="67"/>
      <c r="AD482" s="67"/>
    </row>
    <row r="483" spans="2:30">
      <c r="B483" s="67"/>
      <c r="C483" s="67"/>
      <c r="D483" s="67"/>
      <c r="E483" s="67"/>
      <c r="F483" s="67"/>
      <c r="G483" s="67"/>
      <c r="H483" s="67"/>
      <c r="I483" s="67"/>
      <c r="J483" s="67"/>
      <c r="K483" s="67"/>
      <c r="L483" s="67"/>
      <c r="M483" s="67"/>
      <c r="N483" s="67"/>
      <c r="O483" s="67"/>
      <c r="P483" s="67"/>
      <c r="Q483" s="67"/>
      <c r="R483" s="67"/>
      <c r="S483" s="67"/>
      <c r="T483" s="67"/>
      <c r="U483" s="67"/>
      <c r="V483" s="67"/>
      <c r="W483" s="67"/>
      <c r="X483" s="67"/>
      <c r="Y483" s="67"/>
      <c r="Z483" s="67"/>
      <c r="AA483" s="67"/>
      <c r="AB483" s="67"/>
      <c r="AC483" s="67"/>
      <c r="AD483" s="67"/>
    </row>
    <row r="484" spans="2:30">
      <c r="B484" s="67"/>
      <c r="C484" s="67"/>
      <c r="D484" s="67"/>
      <c r="E484" s="67"/>
      <c r="F484" s="67"/>
      <c r="G484" s="67"/>
      <c r="H484" s="67"/>
      <c r="I484" s="67"/>
      <c r="J484" s="67"/>
      <c r="K484" s="67"/>
      <c r="L484" s="67"/>
      <c r="M484" s="67"/>
      <c r="N484" s="67"/>
      <c r="O484" s="67"/>
      <c r="P484" s="67"/>
      <c r="Q484" s="67"/>
      <c r="R484" s="67"/>
      <c r="S484" s="67"/>
      <c r="T484" s="67"/>
      <c r="U484" s="67"/>
      <c r="V484" s="67"/>
      <c r="W484" s="67"/>
      <c r="X484" s="67"/>
      <c r="Y484" s="67"/>
      <c r="Z484" s="67"/>
      <c r="AA484" s="67"/>
      <c r="AB484" s="67"/>
      <c r="AC484" s="67"/>
      <c r="AD484" s="67"/>
    </row>
    <row r="485" spans="2:30">
      <c r="B485" s="67"/>
      <c r="C485" s="67"/>
      <c r="D485" s="67"/>
      <c r="E485" s="67"/>
      <c r="F485" s="67"/>
      <c r="G485" s="67"/>
      <c r="H485" s="67"/>
      <c r="I485" s="67"/>
      <c r="J485" s="67"/>
      <c r="K485" s="67"/>
      <c r="L485" s="67"/>
      <c r="M485" s="67"/>
      <c r="N485" s="67"/>
      <c r="O485" s="67"/>
      <c r="P485" s="67"/>
      <c r="Q485" s="67"/>
      <c r="R485" s="67"/>
      <c r="S485" s="67"/>
      <c r="T485" s="67"/>
      <c r="U485" s="67"/>
      <c r="V485" s="67"/>
      <c r="W485" s="67"/>
      <c r="X485" s="67"/>
      <c r="Y485" s="67"/>
      <c r="Z485" s="67"/>
      <c r="AA485" s="67"/>
      <c r="AB485" s="67"/>
      <c r="AC485" s="67"/>
      <c r="AD485" s="67"/>
    </row>
    <row r="486" spans="2:30">
      <c r="B486" s="67"/>
      <c r="C486" s="67"/>
      <c r="D486" s="67"/>
      <c r="E486" s="67"/>
      <c r="F486" s="67"/>
      <c r="G486" s="67"/>
      <c r="H486" s="67"/>
      <c r="I486" s="67"/>
      <c r="J486" s="67"/>
      <c r="K486" s="67"/>
      <c r="L486" s="67"/>
      <c r="M486" s="67"/>
      <c r="N486" s="67"/>
      <c r="O486" s="67"/>
      <c r="P486" s="67"/>
      <c r="Q486" s="67"/>
      <c r="R486" s="67"/>
      <c r="S486" s="67"/>
      <c r="T486" s="67"/>
      <c r="U486" s="67"/>
      <c r="V486" s="67"/>
      <c r="W486" s="67"/>
      <c r="X486" s="67"/>
      <c r="Y486" s="67"/>
      <c r="Z486" s="67"/>
      <c r="AA486" s="67"/>
      <c r="AB486" s="67"/>
      <c r="AC486" s="67"/>
      <c r="AD486" s="67"/>
    </row>
    <row r="487" spans="2:30">
      <c r="B487" s="67"/>
      <c r="C487" s="67"/>
      <c r="D487" s="67"/>
      <c r="E487" s="67"/>
      <c r="F487" s="67"/>
      <c r="G487" s="67"/>
      <c r="H487" s="67"/>
      <c r="I487" s="67"/>
      <c r="J487" s="67"/>
      <c r="K487" s="67"/>
      <c r="L487" s="67"/>
      <c r="M487" s="67"/>
      <c r="N487" s="67"/>
      <c r="O487" s="67"/>
      <c r="P487" s="67"/>
      <c r="Q487" s="67"/>
      <c r="R487" s="67"/>
      <c r="S487" s="67"/>
      <c r="T487" s="67"/>
      <c r="U487" s="67"/>
      <c r="V487" s="67"/>
      <c r="W487" s="67"/>
      <c r="X487" s="67"/>
      <c r="Y487" s="67"/>
      <c r="Z487" s="67"/>
      <c r="AA487" s="67"/>
      <c r="AB487" s="67"/>
      <c r="AC487" s="67"/>
      <c r="AD487" s="67"/>
    </row>
    <row r="488" spans="2:30">
      <c r="B488" s="67"/>
      <c r="C488" s="67"/>
      <c r="D488" s="67"/>
      <c r="E488" s="67"/>
      <c r="F488" s="67"/>
      <c r="G488" s="67"/>
      <c r="H488" s="67"/>
      <c r="I488" s="67"/>
      <c r="J488" s="67"/>
      <c r="K488" s="67"/>
      <c r="L488" s="67"/>
      <c r="M488" s="67"/>
      <c r="N488" s="67"/>
      <c r="O488" s="67"/>
      <c r="P488" s="67"/>
      <c r="Q488" s="67"/>
      <c r="R488" s="67"/>
      <c r="S488" s="67"/>
      <c r="T488" s="67"/>
      <c r="U488" s="67"/>
      <c r="V488" s="67"/>
      <c r="W488" s="67"/>
      <c r="X488" s="67"/>
      <c r="Y488" s="67"/>
      <c r="Z488" s="67"/>
      <c r="AA488" s="67"/>
      <c r="AB488" s="67"/>
      <c r="AC488" s="67"/>
      <c r="AD488" s="67"/>
    </row>
    <row r="489" spans="2:30">
      <c r="B489" s="67"/>
      <c r="C489" s="67"/>
      <c r="D489" s="67"/>
      <c r="E489" s="67"/>
      <c r="F489" s="67"/>
      <c r="G489" s="67"/>
      <c r="H489" s="67"/>
      <c r="I489" s="67"/>
      <c r="J489" s="67"/>
      <c r="K489" s="67"/>
      <c r="L489" s="67"/>
      <c r="M489" s="67"/>
      <c r="N489" s="67"/>
      <c r="O489" s="67"/>
      <c r="P489" s="67"/>
      <c r="Q489" s="67"/>
      <c r="R489" s="67"/>
      <c r="S489" s="67"/>
      <c r="T489" s="67"/>
      <c r="U489" s="67"/>
      <c r="V489" s="67"/>
      <c r="W489" s="67"/>
      <c r="X489" s="67"/>
      <c r="Y489" s="67"/>
      <c r="Z489" s="67"/>
      <c r="AA489" s="67"/>
      <c r="AB489" s="67"/>
      <c r="AC489" s="67"/>
      <c r="AD489" s="67"/>
    </row>
    <row r="490" spans="2:30">
      <c r="B490" s="67"/>
      <c r="C490" s="67"/>
      <c r="D490" s="67"/>
      <c r="E490" s="67"/>
      <c r="F490" s="67"/>
      <c r="G490" s="67"/>
      <c r="H490" s="67"/>
      <c r="I490" s="67"/>
      <c r="J490" s="67"/>
      <c r="K490" s="67"/>
      <c r="L490" s="67"/>
      <c r="M490" s="67"/>
      <c r="N490" s="67"/>
      <c r="O490" s="67"/>
      <c r="P490" s="67"/>
      <c r="Q490" s="67"/>
      <c r="R490" s="67"/>
      <c r="S490" s="67"/>
      <c r="T490" s="67"/>
      <c r="U490" s="67"/>
      <c r="V490" s="67"/>
      <c r="W490" s="67"/>
      <c r="X490" s="67"/>
      <c r="Y490" s="67"/>
      <c r="Z490" s="67"/>
      <c r="AA490" s="67"/>
      <c r="AB490" s="67"/>
      <c r="AC490" s="67"/>
      <c r="AD490" s="67"/>
    </row>
    <row r="491" spans="2:30">
      <c r="B491" s="67"/>
      <c r="C491" s="67"/>
      <c r="D491" s="67"/>
      <c r="E491" s="67"/>
      <c r="F491" s="67"/>
      <c r="G491" s="67"/>
      <c r="H491" s="67"/>
      <c r="I491" s="67"/>
      <c r="J491" s="67"/>
      <c r="K491" s="67"/>
      <c r="L491" s="67"/>
      <c r="M491" s="67"/>
      <c r="N491" s="67"/>
      <c r="O491" s="67"/>
      <c r="P491" s="67"/>
      <c r="Q491" s="67"/>
      <c r="R491" s="67"/>
      <c r="S491" s="67"/>
      <c r="T491" s="67"/>
      <c r="U491" s="67"/>
      <c r="V491" s="67"/>
      <c r="W491" s="67"/>
      <c r="X491" s="67"/>
      <c r="Y491" s="67"/>
      <c r="Z491" s="67"/>
      <c r="AA491" s="67"/>
      <c r="AB491" s="67"/>
      <c r="AC491" s="67"/>
      <c r="AD491" s="67"/>
    </row>
    <row r="492" spans="2:30">
      <c r="B492" s="67"/>
      <c r="C492" s="67"/>
      <c r="D492" s="67"/>
      <c r="E492" s="67"/>
      <c r="F492" s="67"/>
      <c r="G492" s="67"/>
      <c r="H492" s="67"/>
      <c r="I492" s="67"/>
      <c r="J492" s="67"/>
      <c r="K492" s="67"/>
      <c r="L492" s="67"/>
      <c r="M492" s="67"/>
      <c r="N492" s="67"/>
      <c r="O492" s="67"/>
      <c r="P492" s="67"/>
      <c r="Q492" s="67"/>
      <c r="R492" s="67"/>
      <c r="S492" s="67"/>
      <c r="T492" s="67"/>
      <c r="U492" s="67"/>
      <c r="V492" s="67"/>
      <c r="W492" s="67"/>
      <c r="X492" s="67"/>
      <c r="Y492" s="67"/>
      <c r="Z492" s="67"/>
      <c r="AA492" s="67"/>
      <c r="AB492" s="67"/>
      <c r="AC492" s="67"/>
      <c r="AD492" s="67"/>
    </row>
    <row r="493" spans="2:30">
      <c r="B493" s="67"/>
      <c r="C493" s="67"/>
      <c r="D493" s="67"/>
      <c r="E493" s="67"/>
      <c r="F493" s="67"/>
      <c r="G493" s="67"/>
      <c r="H493" s="67"/>
      <c r="I493" s="67"/>
      <c r="J493" s="67"/>
      <c r="K493" s="67"/>
      <c r="L493" s="67"/>
      <c r="M493" s="67"/>
      <c r="N493" s="67"/>
      <c r="O493" s="67"/>
      <c r="P493" s="67"/>
      <c r="Q493" s="67"/>
      <c r="R493" s="67"/>
      <c r="S493" s="67"/>
      <c r="T493" s="67"/>
      <c r="U493" s="67"/>
      <c r="V493" s="67"/>
      <c r="W493" s="67"/>
      <c r="X493" s="67"/>
      <c r="Y493" s="67"/>
      <c r="Z493" s="67"/>
      <c r="AA493" s="67"/>
      <c r="AB493" s="67"/>
      <c r="AC493" s="67"/>
      <c r="AD493" s="67"/>
    </row>
    <row r="494" spans="2:30">
      <c r="B494" s="67"/>
      <c r="C494" s="67"/>
      <c r="D494" s="67"/>
      <c r="E494" s="67"/>
      <c r="F494" s="67"/>
      <c r="G494" s="67"/>
      <c r="H494" s="67"/>
      <c r="I494" s="67"/>
      <c r="J494" s="67"/>
      <c r="K494" s="67"/>
      <c r="L494" s="67"/>
      <c r="M494" s="67"/>
      <c r="N494" s="67"/>
      <c r="O494" s="67"/>
      <c r="P494" s="67"/>
      <c r="Q494" s="67"/>
      <c r="R494" s="67"/>
      <c r="S494" s="67"/>
      <c r="T494" s="67"/>
      <c r="U494" s="67"/>
      <c r="V494" s="67"/>
      <c r="W494" s="67"/>
      <c r="X494" s="67"/>
      <c r="Y494" s="67"/>
      <c r="Z494" s="67"/>
      <c r="AA494" s="67"/>
      <c r="AB494" s="67"/>
      <c r="AC494" s="67"/>
      <c r="AD494" s="67"/>
    </row>
    <row r="495" spans="2:30">
      <c r="B495" s="67"/>
      <c r="C495" s="67"/>
      <c r="D495" s="67"/>
      <c r="E495" s="67"/>
      <c r="F495" s="67"/>
      <c r="G495" s="67"/>
      <c r="H495" s="67"/>
      <c r="I495" s="67"/>
      <c r="J495" s="67"/>
      <c r="K495" s="67"/>
      <c r="L495" s="67"/>
      <c r="M495" s="67"/>
      <c r="N495" s="67"/>
      <c r="O495" s="67"/>
      <c r="P495" s="67"/>
      <c r="Q495" s="67"/>
      <c r="R495" s="67"/>
      <c r="S495" s="67"/>
      <c r="T495" s="67"/>
      <c r="U495" s="67"/>
      <c r="V495" s="67"/>
      <c r="W495" s="67"/>
      <c r="X495" s="67"/>
      <c r="Y495" s="67"/>
      <c r="Z495" s="67"/>
      <c r="AA495" s="67"/>
      <c r="AB495" s="67"/>
      <c r="AC495" s="67"/>
      <c r="AD495" s="67"/>
    </row>
    <row r="496" spans="2:30">
      <c r="B496" s="67"/>
      <c r="C496" s="67"/>
      <c r="D496" s="67"/>
      <c r="E496" s="67"/>
      <c r="F496" s="67"/>
      <c r="G496" s="67"/>
      <c r="H496" s="67"/>
      <c r="I496" s="67"/>
      <c r="J496" s="67"/>
      <c r="K496" s="67"/>
      <c r="L496" s="67"/>
      <c r="M496" s="67"/>
      <c r="N496" s="67"/>
      <c r="O496" s="67"/>
      <c r="P496" s="67"/>
      <c r="Q496" s="67"/>
      <c r="R496" s="67"/>
      <c r="S496" s="67"/>
      <c r="T496" s="67"/>
      <c r="U496" s="67"/>
      <c r="V496" s="67"/>
      <c r="W496" s="67"/>
      <c r="X496" s="67"/>
      <c r="Y496" s="67"/>
      <c r="Z496" s="67"/>
      <c r="AA496" s="67"/>
      <c r="AB496" s="67"/>
      <c r="AC496" s="67"/>
      <c r="AD496" s="67"/>
    </row>
    <row r="497" spans="2:30">
      <c r="B497" s="67"/>
      <c r="C497" s="67"/>
      <c r="D497" s="67"/>
      <c r="E497" s="67"/>
      <c r="F497" s="67"/>
      <c r="G497" s="67"/>
      <c r="H497" s="67"/>
      <c r="I497" s="67"/>
      <c r="J497" s="67"/>
      <c r="K497" s="67"/>
      <c r="L497" s="67"/>
      <c r="M497" s="67"/>
      <c r="N497" s="67"/>
      <c r="O497" s="67"/>
      <c r="P497" s="67"/>
      <c r="Q497" s="67"/>
      <c r="R497" s="67"/>
      <c r="S497" s="67"/>
      <c r="T497" s="67"/>
      <c r="U497" s="67"/>
      <c r="V497" s="67"/>
      <c r="W497" s="67"/>
      <c r="X497" s="67"/>
      <c r="Y497" s="67"/>
      <c r="Z497" s="67"/>
      <c r="AA497" s="67"/>
      <c r="AB497" s="67"/>
      <c r="AC497" s="67"/>
      <c r="AD497" s="67"/>
    </row>
    <row r="498" spans="2:30">
      <c r="B498" s="67"/>
      <c r="C498" s="67"/>
      <c r="D498" s="67"/>
      <c r="E498" s="67"/>
      <c r="F498" s="67"/>
      <c r="G498" s="67"/>
      <c r="H498" s="67"/>
      <c r="I498" s="67"/>
      <c r="J498" s="67"/>
      <c r="K498" s="67"/>
      <c r="L498" s="67"/>
      <c r="M498" s="67"/>
      <c r="N498" s="67"/>
      <c r="O498" s="67"/>
      <c r="P498" s="67"/>
      <c r="Q498" s="67"/>
      <c r="R498" s="67"/>
      <c r="S498" s="67"/>
      <c r="T498" s="67"/>
      <c r="U498" s="67"/>
      <c r="V498" s="67"/>
      <c r="W498" s="67"/>
      <c r="X498" s="67"/>
      <c r="Y498" s="67"/>
      <c r="Z498" s="67"/>
      <c r="AA498" s="67"/>
      <c r="AB498" s="67"/>
      <c r="AC498" s="67"/>
      <c r="AD498" s="67"/>
    </row>
    <row r="499" spans="2:30">
      <c r="B499" s="67"/>
      <c r="C499" s="67"/>
      <c r="D499" s="67"/>
      <c r="E499" s="67"/>
      <c r="F499" s="67"/>
      <c r="G499" s="67"/>
      <c r="H499" s="67"/>
      <c r="I499" s="67"/>
      <c r="J499" s="67"/>
      <c r="K499" s="67"/>
      <c r="L499" s="67"/>
      <c r="M499" s="67"/>
      <c r="N499" s="67"/>
      <c r="O499" s="67"/>
      <c r="P499" s="67"/>
      <c r="Q499" s="67"/>
      <c r="R499" s="67"/>
      <c r="S499" s="67"/>
      <c r="T499" s="67"/>
      <c r="U499" s="67"/>
      <c r="V499" s="67"/>
      <c r="W499" s="67"/>
      <c r="X499" s="67"/>
      <c r="Y499" s="67"/>
      <c r="Z499" s="67"/>
      <c r="AA499" s="67"/>
      <c r="AB499" s="67"/>
      <c r="AC499" s="67"/>
      <c r="AD499" s="67"/>
    </row>
    <row r="500" spans="2:30">
      <c r="B500" s="67"/>
      <c r="C500" s="67"/>
      <c r="D500" s="67"/>
      <c r="E500" s="67"/>
      <c r="F500" s="67"/>
      <c r="G500" s="67"/>
      <c r="H500" s="67"/>
      <c r="I500" s="67"/>
      <c r="J500" s="67"/>
      <c r="K500" s="67"/>
      <c r="L500" s="67"/>
      <c r="M500" s="67"/>
      <c r="N500" s="67"/>
      <c r="O500" s="67"/>
      <c r="P500" s="67"/>
      <c r="Q500" s="67"/>
      <c r="R500" s="67"/>
      <c r="S500" s="67"/>
      <c r="T500" s="67"/>
      <c r="U500" s="67"/>
      <c r="V500" s="67"/>
      <c r="W500" s="67"/>
      <c r="X500" s="67"/>
      <c r="Y500" s="67"/>
      <c r="Z500" s="67"/>
      <c r="AA500" s="67"/>
      <c r="AB500" s="67"/>
      <c r="AC500" s="67"/>
      <c r="AD500" s="67"/>
    </row>
    <row r="501" spans="2:30">
      <c r="B501" s="67"/>
      <c r="C501" s="67"/>
      <c r="D501" s="67"/>
      <c r="E501" s="67"/>
      <c r="F501" s="67"/>
      <c r="G501" s="67"/>
      <c r="H501" s="67"/>
      <c r="I501" s="67"/>
      <c r="J501" s="67"/>
      <c r="K501" s="67"/>
      <c r="L501" s="67"/>
      <c r="M501" s="67"/>
      <c r="N501" s="67"/>
      <c r="O501" s="67"/>
      <c r="P501" s="67"/>
      <c r="Q501" s="67"/>
      <c r="R501" s="67"/>
      <c r="S501" s="67"/>
      <c r="T501" s="67"/>
      <c r="U501" s="67"/>
      <c r="V501" s="67"/>
      <c r="W501" s="67"/>
      <c r="X501" s="67"/>
      <c r="Y501" s="67"/>
      <c r="Z501" s="67"/>
      <c r="AA501" s="67"/>
      <c r="AB501" s="67"/>
      <c r="AC501" s="67"/>
      <c r="AD501" s="67"/>
    </row>
    <row r="502" spans="2:30">
      <c r="B502" s="67"/>
      <c r="C502" s="67"/>
      <c r="D502" s="67"/>
      <c r="E502" s="67"/>
      <c r="F502" s="67"/>
      <c r="G502" s="67"/>
      <c r="H502" s="67"/>
      <c r="I502" s="67"/>
      <c r="J502" s="67"/>
      <c r="K502" s="67"/>
      <c r="L502" s="67"/>
      <c r="M502" s="67"/>
      <c r="N502" s="67"/>
      <c r="O502" s="67"/>
      <c r="P502" s="67"/>
      <c r="Q502" s="67"/>
      <c r="R502" s="67"/>
      <c r="S502" s="67"/>
      <c r="T502" s="67"/>
      <c r="U502" s="67"/>
      <c r="V502" s="67"/>
      <c r="W502" s="67"/>
      <c r="X502" s="67"/>
      <c r="Y502" s="67"/>
      <c r="Z502" s="67"/>
      <c r="AA502" s="67"/>
      <c r="AB502" s="67"/>
      <c r="AC502" s="67"/>
      <c r="AD502" s="67"/>
    </row>
    <row r="503" spans="2:30">
      <c r="B503" s="67"/>
      <c r="C503" s="67"/>
      <c r="D503" s="67"/>
      <c r="E503" s="67"/>
      <c r="F503" s="67"/>
      <c r="G503" s="67"/>
      <c r="H503" s="67"/>
      <c r="I503" s="67"/>
      <c r="J503" s="67"/>
      <c r="K503" s="67"/>
      <c r="L503" s="67"/>
      <c r="M503" s="67"/>
      <c r="N503" s="67"/>
      <c r="O503" s="67"/>
      <c r="P503" s="67"/>
      <c r="Q503" s="67"/>
      <c r="R503" s="67"/>
      <c r="S503" s="67"/>
      <c r="T503" s="67"/>
      <c r="U503" s="67"/>
      <c r="V503" s="67"/>
      <c r="W503" s="67"/>
      <c r="X503" s="67"/>
      <c r="Y503" s="67"/>
      <c r="Z503" s="67"/>
      <c r="AA503" s="67"/>
      <c r="AB503" s="67"/>
      <c r="AC503" s="67"/>
      <c r="AD503" s="67"/>
    </row>
    <row r="504" spans="2:30">
      <c r="B504" s="67"/>
      <c r="C504" s="67"/>
      <c r="D504" s="67"/>
      <c r="E504" s="67"/>
      <c r="F504" s="67"/>
      <c r="G504" s="67"/>
      <c r="H504" s="67"/>
      <c r="I504" s="67"/>
      <c r="J504" s="67"/>
      <c r="K504" s="67"/>
      <c r="L504" s="67"/>
      <c r="M504" s="67"/>
      <c r="N504" s="67"/>
      <c r="O504" s="67"/>
      <c r="P504" s="67"/>
      <c r="Q504" s="67"/>
      <c r="R504" s="67"/>
      <c r="S504" s="67"/>
      <c r="T504" s="67"/>
      <c r="U504" s="67"/>
      <c r="V504" s="67"/>
      <c r="W504" s="67"/>
      <c r="X504" s="67"/>
      <c r="Y504" s="67"/>
      <c r="Z504" s="67"/>
      <c r="AA504" s="67"/>
      <c r="AB504" s="67"/>
      <c r="AC504" s="67"/>
      <c r="AD504" s="67"/>
    </row>
    <row r="505" spans="2:30">
      <c r="B505" s="67"/>
      <c r="C505" s="67"/>
      <c r="D505" s="67"/>
      <c r="E505" s="67"/>
      <c r="F505" s="67"/>
      <c r="G505" s="67"/>
      <c r="H505" s="67"/>
      <c r="I505" s="67"/>
      <c r="J505" s="67"/>
      <c r="K505" s="67"/>
      <c r="L505" s="67"/>
      <c r="M505" s="67"/>
      <c r="N505" s="67"/>
      <c r="O505" s="67"/>
      <c r="P505" s="67"/>
      <c r="Q505" s="67"/>
      <c r="R505" s="67"/>
      <c r="S505" s="67"/>
      <c r="T505" s="67"/>
      <c r="U505" s="67"/>
      <c r="V505" s="67"/>
      <c r="W505" s="67"/>
      <c r="X505" s="67"/>
      <c r="Y505" s="67"/>
      <c r="Z505" s="67"/>
      <c r="AA505" s="67"/>
      <c r="AB505" s="67"/>
      <c r="AC505" s="67"/>
      <c r="AD505" s="67"/>
    </row>
    <row r="506" spans="2:30">
      <c r="B506" s="67"/>
      <c r="C506" s="67"/>
      <c r="D506" s="67"/>
      <c r="E506" s="67"/>
      <c r="F506" s="67"/>
      <c r="G506" s="67"/>
      <c r="H506" s="67"/>
      <c r="I506" s="67"/>
      <c r="J506" s="67"/>
      <c r="K506" s="67"/>
      <c r="L506" s="67"/>
      <c r="M506" s="67"/>
      <c r="N506" s="67"/>
      <c r="O506" s="67"/>
      <c r="P506" s="67"/>
      <c r="Q506" s="67"/>
      <c r="R506" s="67"/>
      <c r="S506" s="67"/>
      <c r="T506" s="67"/>
      <c r="U506" s="67"/>
      <c r="V506" s="67"/>
      <c r="W506" s="67"/>
      <c r="X506" s="67"/>
      <c r="Y506" s="67"/>
      <c r="Z506" s="67"/>
      <c r="AA506" s="67"/>
      <c r="AB506" s="67"/>
      <c r="AC506" s="67"/>
      <c r="AD506" s="67"/>
    </row>
    <row r="507" spans="2:30">
      <c r="B507" s="67"/>
      <c r="C507" s="67"/>
      <c r="D507" s="67"/>
      <c r="E507" s="67"/>
      <c r="F507" s="67"/>
      <c r="G507" s="67"/>
      <c r="H507" s="67"/>
      <c r="I507" s="67"/>
      <c r="J507" s="67"/>
      <c r="K507" s="67"/>
      <c r="L507" s="67"/>
      <c r="M507" s="67"/>
      <c r="N507" s="67"/>
      <c r="O507" s="67"/>
      <c r="P507" s="67"/>
      <c r="Q507" s="67"/>
      <c r="R507" s="67"/>
      <c r="S507" s="67"/>
      <c r="T507" s="67"/>
      <c r="U507" s="67"/>
      <c r="V507" s="67"/>
      <c r="W507" s="67"/>
      <c r="X507" s="67"/>
      <c r="Y507" s="67"/>
      <c r="Z507" s="67"/>
      <c r="AA507" s="67"/>
      <c r="AB507" s="67"/>
      <c r="AC507" s="67"/>
      <c r="AD507" s="67"/>
    </row>
    <row r="508" spans="2:30">
      <c r="B508" s="67"/>
      <c r="C508" s="67"/>
      <c r="D508" s="67"/>
      <c r="E508" s="67"/>
      <c r="F508" s="67"/>
      <c r="G508" s="67"/>
      <c r="H508" s="67"/>
      <c r="I508" s="67"/>
      <c r="J508" s="67"/>
      <c r="K508" s="67"/>
      <c r="L508" s="67"/>
      <c r="M508" s="67"/>
      <c r="N508" s="67"/>
      <c r="O508" s="67"/>
      <c r="P508" s="67"/>
      <c r="Q508" s="67"/>
      <c r="R508" s="67"/>
      <c r="S508" s="67"/>
      <c r="T508" s="67"/>
      <c r="U508" s="67"/>
      <c r="V508" s="67"/>
      <c r="W508" s="67"/>
      <c r="X508" s="67"/>
      <c r="Y508" s="67"/>
      <c r="Z508" s="67"/>
      <c r="AA508" s="67"/>
      <c r="AB508" s="67"/>
      <c r="AC508" s="67"/>
      <c r="AD508" s="67"/>
    </row>
    <row r="509" spans="2:30">
      <c r="B509" s="67"/>
      <c r="C509" s="67"/>
      <c r="D509" s="67"/>
      <c r="E509" s="67"/>
      <c r="F509" s="67"/>
      <c r="G509" s="67"/>
      <c r="H509" s="67"/>
      <c r="I509" s="67"/>
      <c r="J509" s="67"/>
      <c r="K509" s="67"/>
      <c r="L509" s="67"/>
      <c r="M509" s="67"/>
      <c r="N509" s="67"/>
      <c r="O509" s="67"/>
      <c r="P509" s="67"/>
      <c r="Q509" s="67"/>
      <c r="R509" s="67"/>
      <c r="S509" s="67"/>
      <c r="T509" s="67"/>
      <c r="U509" s="67"/>
      <c r="V509" s="67"/>
      <c r="W509" s="67"/>
      <c r="X509" s="67"/>
      <c r="Y509" s="67"/>
      <c r="Z509" s="67"/>
      <c r="AA509" s="67"/>
      <c r="AB509" s="67"/>
      <c r="AC509" s="67"/>
      <c r="AD509" s="67"/>
    </row>
    <row r="510" spans="2:30">
      <c r="B510" s="67"/>
      <c r="C510" s="67"/>
      <c r="D510" s="67"/>
      <c r="E510" s="67"/>
      <c r="F510" s="67"/>
      <c r="G510" s="67"/>
      <c r="H510" s="67"/>
      <c r="I510" s="67"/>
      <c r="J510" s="67"/>
      <c r="K510" s="67"/>
      <c r="L510" s="67"/>
      <c r="M510" s="67"/>
      <c r="N510" s="67"/>
      <c r="O510" s="67"/>
      <c r="P510" s="67"/>
      <c r="Q510" s="67"/>
      <c r="R510" s="67"/>
      <c r="S510" s="67"/>
      <c r="T510" s="67"/>
      <c r="U510" s="67"/>
      <c r="V510" s="67"/>
      <c r="W510" s="67"/>
      <c r="X510" s="67"/>
      <c r="Y510" s="67"/>
      <c r="Z510" s="67"/>
      <c r="AA510" s="67"/>
      <c r="AB510" s="67"/>
      <c r="AC510" s="67"/>
      <c r="AD510" s="67"/>
    </row>
    <row r="511" spans="2:30">
      <c r="B511" s="67"/>
      <c r="C511" s="67"/>
      <c r="D511" s="67"/>
      <c r="E511" s="67"/>
      <c r="F511" s="67"/>
      <c r="G511" s="67"/>
      <c r="H511" s="67"/>
      <c r="I511" s="67"/>
      <c r="J511" s="67"/>
      <c r="K511" s="67"/>
      <c r="L511" s="67"/>
      <c r="M511" s="67"/>
      <c r="N511" s="67"/>
      <c r="O511" s="67"/>
      <c r="P511" s="67"/>
      <c r="Q511" s="67"/>
      <c r="R511" s="67"/>
      <c r="S511" s="67"/>
      <c r="T511" s="67"/>
      <c r="U511" s="67"/>
      <c r="V511" s="67"/>
      <c r="W511" s="67"/>
      <c r="X511" s="67"/>
      <c r="Y511" s="67"/>
      <c r="Z511" s="67"/>
      <c r="AA511" s="67"/>
      <c r="AB511" s="67"/>
      <c r="AC511" s="67"/>
      <c r="AD511" s="67"/>
    </row>
    <row r="512" spans="2:30">
      <c r="B512" s="67"/>
      <c r="C512" s="67"/>
      <c r="D512" s="67"/>
      <c r="E512" s="67"/>
      <c r="F512" s="67"/>
      <c r="G512" s="67"/>
      <c r="H512" s="67"/>
      <c r="I512" s="67"/>
      <c r="J512" s="67"/>
      <c r="K512" s="67"/>
      <c r="L512" s="67"/>
      <c r="M512" s="67"/>
      <c r="N512" s="67"/>
      <c r="O512" s="67"/>
      <c r="P512" s="67"/>
      <c r="Q512" s="67"/>
      <c r="R512" s="67"/>
      <c r="S512" s="67"/>
      <c r="T512" s="67"/>
      <c r="U512" s="67"/>
      <c r="V512" s="67"/>
      <c r="W512" s="67"/>
      <c r="X512" s="67"/>
      <c r="Y512" s="67"/>
      <c r="Z512" s="67"/>
      <c r="AA512" s="67"/>
      <c r="AB512" s="67"/>
      <c r="AC512" s="67"/>
      <c r="AD512" s="67"/>
    </row>
    <row r="513" spans="2:30">
      <c r="B513" s="67"/>
      <c r="C513" s="67"/>
      <c r="D513" s="67"/>
      <c r="E513" s="67"/>
      <c r="F513" s="67"/>
      <c r="G513" s="67"/>
      <c r="H513" s="67"/>
      <c r="I513" s="67"/>
      <c r="J513" s="67"/>
      <c r="K513" s="67"/>
      <c r="L513" s="67"/>
      <c r="M513" s="67"/>
      <c r="N513" s="67"/>
      <c r="O513" s="67"/>
      <c r="P513" s="67"/>
      <c r="Q513" s="67"/>
      <c r="R513" s="67"/>
      <c r="S513" s="67"/>
      <c r="T513" s="67"/>
      <c r="U513" s="67"/>
      <c r="V513" s="67"/>
      <c r="W513" s="67"/>
      <c r="X513" s="67"/>
      <c r="Y513" s="67"/>
      <c r="Z513" s="67"/>
      <c r="AA513" s="67"/>
      <c r="AB513" s="67"/>
      <c r="AC513" s="67"/>
      <c r="AD513" s="67"/>
    </row>
    <row r="514" spans="2:30">
      <c r="B514" s="67"/>
      <c r="C514" s="67"/>
      <c r="D514" s="67"/>
      <c r="E514" s="67"/>
      <c r="F514" s="67"/>
      <c r="G514" s="67"/>
      <c r="H514" s="67"/>
      <c r="I514" s="67"/>
      <c r="J514" s="67"/>
      <c r="K514" s="67"/>
      <c r="L514" s="67"/>
      <c r="M514" s="67"/>
      <c r="N514" s="67"/>
      <c r="O514" s="67"/>
      <c r="P514" s="67"/>
      <c r="Q514" s="67"/>
      <c r="R514" s="67"/>
      <c r="S514" s="67"/>
      <c r="T514" s="67"/>
      <c r="U514" s="67"/>
      <c r="V514" s="67"/>
      <c r="W514" s="67"/>
      <c r="X514" s="67"/>
      <c r="Y514" s="67"/>
      <c r="Z514" s="67"/>
      <c r="AA514" s="67"/>
      <c r="AB514" s="67"/>
      <c r="AC514" s="67"/>
      <c r="AD514" s="67"/>
    </row>
    <row r="515" spans="2:30">
      <c r="B515" s="67"/>
      <c r="C515" s="67"/>
      <c r="D515" s="67"/>
      <c r="E515" s="67"/>
      <c r="F515" s="67"/>
      <c r="G515" s="67"/>
      <c r="H515" s="67"/>
      <c r="I515" s="67"/>
      <c r="J515" s="67"/>
      <c r="K515" s="67"/>
      <c r="L515" s="67"/>
      <c r="M515" s="67"/>
      <c r="N515" s="67"/>
      <c r="O515" s="67"/>
      <c r="P515" s="67"/>
      <c r="Q515" s="67"/>
      <c r="R515" s="67"/>
      <c r="S515" s="67"/>
      <c r="T515" s="67"/>
      <c r="U515" s="67"/>
      <c r="V515" s="67"/>
      <c r="W515" s="67"/>
      <c r="X515" s="67"/>
      <c r="Y515" s="67"/>
      <c r="Z515" s="67"/>
      <c r="AA515" s="67"/>
      <c r="AB515" s="67"/>
      <c r="AC515" s="67"/>
      <c r="AD515" s="67"/>
    </row>
    <row r="516" spans="2:30">
      <c r="B516" s="67"/>
      <c r="C516" s="67"/>
      <c r="D516" s="67"/>
      <c r="E516" s="67"/>
      <c r="F516" s="67"/>
      <c r="G516" s="67"/>
      <c r="H516" s="67"/>
      <c r="I516" s="67"/>
      <c r="J516" s="67"/>
      <c r="K516" s="67"/>
      <c r="L516" s="67"/>
      <c r="M516" s="67"/>
      <c r="N516" s="67"/>
      <c r="O516" s="67"/>
      <c r="P516" s="67"/>
      <c r="Q516" s="67"/>
      <c r="R516" s="67"/>
      <c r="S516" s="67"/>
      <c r="T516" s="67"/>
      <c r="U516" s="67"/>
      <c r="V516" s="67"/>
      <c r="W516" s="67"/>
      <c r="X516" s="67"/>
      <c r="Y516" s="67"/>
      <c r="Z516" s="67"/>
      <c r="AA516" s="67"/>
      <c r="AB516" s="67"/>
      <c r="AC516" s="67"/>
      <c r="AD516" s="67"/>
    </row>
    <row r="517" spans="2:30">
      <c r="B517" s="67"/>
      <c r="C517" s="67"/>
      <c r="D517" s="67"/>
      <c r="E517" s="67"/>
      <c r="F517" s="67"/>
      <c r="G517" s="67"/>
      <c r="H517" s="67"/>
      <c r="I517" s="67"/>
      <c r="J517" s="67"/>
      <c r="K517" s="67"/>
      <c r="L517" s="67"/>
      <c r="M517" s="67"/>
      <c r="N517" s="67"/>
      <c r="O517" s="67"/>
      <c r="P517" s="67"/>
      <c r="Q517" s="67"/>
      <c r="R517" s="67"/>
      <c r="S517" s="67"/>
      <c r="T517" s="67"/>
      <c r="U517" s="67"/>
      <c r="V517" s="67"/>
      <c r="W517" s="67"/>
      <c r="X517" s="67"/>
      <c r="Y517" s="67"/>
      <c r="Z517" s="67"/>
      <c r="AA517" s="67"/>
      <c r="AB517" s="67"/>
      <c r="AC517" s="67"/>
      <c r="AD517" s="67"/>
    </row>
    <row r="518" spans="2:30">
      <c r="B518" s="67"/>
      <c r="C518" s="67"/>
      <c r="D518" s="67"/>
      <c r="E518" s="67"/>
      <c r="F518" s="67"/>
      <c r="G518" s="67"/>
      <c r="H518" s="67"/>
      <c r="I518" s="67"/>
      <c r="J518" s="67"/>
      <c r="K518" s="67"/>
      <c r="L518" s="67"/>
      <c r="M518" s="67"/>
      <c r="N518" s="67"/>
      <c r="O518" s="67"/>
      <c r="P518" s="67"/>
      <c r="Q518" s="67"/>
      <c r="R518" s="67"/>
      <c r="S518" s="67"/>
      <c r="T518" s="67"/>
      <c r="U518" s="67"/>
      <c r="V518" s="67"/>
      <c r="W518" s="67"/>
      <c r="X518" s="67"/>
      <c r="Y518" s="67"/>
      <c r="Z518" s="67"/>
      <c r="AA518" s="67"/>
      <c r="AB518" s="67"/>
      <c r="AC518" s="67"/>
      <c r="AD518" s="67"/>
    </row>
    <row r="519" spans="2:30">
      <c r="B519" s="67"/>
      <c r="C519" s="67"/>
      <c r="D519" s="67"/>
      <c r="E519" s="67"/>
      <c r="F519" s="67"/>
      <c r="G519" s="67"/>
      <c r="H519" s="67"/>
      <c r="I519" s="67"/>
      <c r="J519" s="67"/>
      <c r="K519" s="67"/>
      <c r="L519" s="67"/>
      <c r="M519" s="67"/>
      <c r="N519" s="67"/>
      <c r="O519" s="67"/>
      <c r="P519" s="67"/>
      <c r="Q519" s="67"/>
      <c r="R519" s="67"/>
      <c r="S519" s="67"/>
      <c r="T519" s="67"/>
      <c r="U519" s="67"/>
      <c r="V519" s="67"/>
      <c r="W519" s="67"/>
      <c r="X519" s="67"/>
      <c r="Y519" s="67"/>
      <c r="Z519" s="67"/>
      <c r="AA519" s="67"/>
      <c r="AB519" s="67"/>
      <c r="AC519" s="67"/>
      <c r="AD519" s="67"/>
    </row>
    <row r="520" spans="2:30">
      <c r="B520" s="67"/>
      <c r="C520" s="67"/>
      <c r="D520" s="67"/>
      <c r="E520" s="67"/>
      <c r="F520" s="67"/>
      <c r="G520" s="67"/>
      <c r="H520" s="67"/>
      <c r="I520" s="67"/>
      <c r="J520" s="67"/>
      <c r="K520" s="67"/>
      <c r="L520" s="67"/>
      <c r="M520" s="67"/>
      <c r="N520" s="67"/>
      <c r="O520" s="67"/>
      <c r="P520" s="67"/>
      <c r="Q520" s="67"/>
      <c r="R520" s="67"/>
      <c r="S520" s="67"/>
      <c r="T520" s="67"/>
      <c r="U520" s="67"/>
      <c r="V520" s="67"/>
      <c r="W520" s="67"/>
      <c r="X520" s="67"/>
      <c r="Y520" s="67"/>
      <c r="Z520" s="67"/>
      <c r="AA520" s="67"/>
      <c r="AB520" s="67"/>
      <c r="AC520" s="67"/>
      <c r="AD520" s="67"/>
    </row>
    <row r="521" spans="2:30">
      <c r="B521" s="67"/>
      <c r="C521" s="67"/>
      <c r="D521" s="67"/>
      <c r="E521" s="67"/>
      <c r="F521" s="67"/>
      <c r="G521" s="67"/>
      <c r="H521" s="67"/>
      <c r="I521" s="67"/>
      <c r="J521" s="67"/>
      <c r="K521" s="67"/>
      <c r="L521" s="67"/>
      <c r="M521" s="67"/>
      <c r="N521" s="67"/>
      <c r="O521" s="67"/>
      <c r="P521" s="67"/>
      <c r="Q521" s="67"/>
      <c r="R521" s="67"/>
      <c r="S521" s="67"/>
      <c r="T521" s="67"/>
      <c r="U521" s="67"/>
      <c r="V521" s="67"/>
      <c r="W521" s="67"/>
      <c r="X521" s="67"/>
      <c r="Y521" s="67"/>
      <c r="Z521" s="67"/>
      <c r="AA521" s="67"/>
      <c r="AB521" s="67"/>
      <c r="AC521" s="67"/>
      <c r="AD521" s="67"/>
    </row>
    <row r="522" spans="2:30">
      <c r="B522" s="67"/>
      <c r="C522" s="67"/>
      <c r="D522" s="67"/>
      <c r="E522" s="67"/>
      <c r="F522" s="67"/>
      <c r="G522" s="67"/>
      <c r="H522" s="67"/>
      <c r="I522" s="67"/>
      <c r="J522" s="67"/>
      <c r="K522" s="67"/>
      <c r="L522" s="67"/>
      <c r="M522" s="67"/>
      <c r="N522" s="67"/>
      <c r="O522" s="67"/>
      <c r="P522" s="67"/>
      <c r="Q522" s="67"/>
      <c r="R522" s="67"/>
      <c r="S522" s="67"/>
      <c r="T522" s="67"/>
      <c r="U522" s="67"/>
      <c r="V522" s="67"/>
      <c r="W522" s="67"/>
      <c r="X522" s="67"/>
      <c r="Y522" s="67"/>
      <c r="Z522" s="67"/>
      <c r="AA522" s="67"/>
      <c r="AB522" s="67"/>
      <c r="AC522" s="67"/>
      <c r="AD522" s="67"/>
    </row>
    <row r="523" spans="2:30">
      <c r="B523" s="67"/>
      <c r="C523" s="67"/>
      <c r="D523" s="67"/>
      <c r="E523" s="67"/>
      <c r="F523" s="67"/>
      <c r="G523" s="67"/>
      <c r="H523" s="67"/>
      <c r="I523" s="67"/>
      <c r="J523" s="67"/>
      <c r="K523" s="67"/>
      <c r="L523" s="67"/>
      <c r="M523" s="67"/>
      <c r="N523" s="67"/>
      <c r="O523" s="67"/>
      <c r="P523" s="67"/>
      <c r="Q523" s="67"/>
      <c r="R523" s="67"/>
      <c r="S523" s="67"/>
      <c r="T523" s="67"/>
      <c r="U523" s="67"/>
      <c r="V523" s="67"/>
      <c r="W523" s="67"/>
      <c r="X523" s="67"/>
      <c r="Y523" s="67"/>
      <c r="Z523" s="67"/>
      <c r="AA523" s="67"/>
      <c r="AB523" s="67"/>
      <c r="AC523" s="67"/>
      <c r="AD523" s="67"/>
    </row>
    <row r="524" spans="2:30">
      <c r="B524" s="67"/>
      <c r="C524" s="67"/>
      <c r="D524" s="67"/>
      <c r="E524" s="67"/>
      <c r="F524" s="67"/>
      <c r="G524" s="67"/>
      <c r="H524" s="67"/>
      <c r="I524" s="67"/>
      <c r="J524" s="67"/>
      <c r="K524" s="67"/>
      <c r="L524" s="67"/>
      <c r="M524" s="67"/>
      <c r="N524" s="67"/>
      <c r="O524" s="67"/>
      <c r="P524" s="67"/>
      <c r="Q524" s="67"/>
      <c r="R524" s="67"/>
      <c r="S524" s="67"/>
      <c r="T524" s="67"/>
      <c r="U524" s="67"/>
      <c r="V524" s="67"/>
      <c r="W524" s="67"/>
      <c r="X524" s="67"/>
      <c r="Y524" s="67"/>
      <c r="Z524" s="67"/>
      <c r="AA524" s="67"/>
      <c r="AB524" s="67"/>
      <c r="AC524" s="67"/>
      <c r="AD524" s="67"/>
    </row>
    <row r="525" spans="2:30">
      <c r="B525" s="67"/>
      <c r="C525" s="67"/>
      <c r="D525" s="67"/>
      <c r="E525" s="67"/>
      <c r="F525" s="67"/>
      <c r="G525" s="67"/>
      <c r="H525" s="67"/>
      <c r="I525" s="67"/>
      <c r="J525" s="67"/>
      <c r="K525" s="67"/>
      <c r="L525" s="67"/>
      <c r="M525" s="67"/>
      <c r="N525" s="67"/>
      <c r="O525" s="67"/>
      <c r="P525" s="67"/>
      <c r="Q525" s="67"/>
      <c r="R525" s="67"/>
      <c r="S525" s="67"/>
      <c r="T525" s="67"/>
      <c r="U525" s="67"/>
      <c r="V525" s="67"/>
      <c r="W525" s="67"/>
      <c r="X525" s="67"/>
      <c r="Y525" s="67"/>
      <c r="Z525" s="67"/>
      <c r="AA525" s="67"/>
      <c r="AB525" s="67"/>
      <c r="AC525" s="67"/>
      <c r="AD525" s="67"/>
    </row>
    <row r="526" spans="2:30">
      <c r="B526" s="67"/>
      <c r="C526" s="67"/>
      <c r="D526" s="67"/>
      <c r="E526" s="67"/>
      <c r="F526" s="67"/>
      <c r="G526" s="67"/>
      <c r="H526" s="67"/>
      <c r="I526" s="67"/>
      <c r="J526" s="67"/>
      <c r="K526" s="67"/>
      <c r="L526" s="67"/>
      <c r="M526" s="67"/>
      <c r="N526" s="67"/>
      <c r="O526" s="67"/>
      <c r="P526" s="67"/>
      <c r="Q526" s="67"/>
      <c r="R526" s="67"/>
      <c r="S526" s="67"/>
      <c r="T526" s="67"/>
      <c r="U526" s="67"/>
      <c r="V526" s="67"/>
      <c r="W526" s="67"/>
      <c r="X526" s="67"/>
      <c r="Y526" s="67"/>
      <c r="Z526" s="67"/>
      <c r="AA526" s="67"/>
      <c r="AB526" s="67"/>
      <c r="AC526" s="67"/>
      <c r="AD526" s="67"/>
    </row>
    <row r="527" spans="2:30">
      <c r="B527" s="67"/>
      <c r="C527" s="67"/>
      <c r="D527" s="67"/>
      <c r="E527" s="67"/>
      <c r="F527" s="67"/>
      <c r="G527" s="67"/>
      <c r="H527" s="67"/>
      <c r="I527" s="67"/>
      <c r="J527" s="67"/>
      <c r="K527" s="67"/>
      <c r="L527" s="67"/>
      <c r="M527" s="67"/>
      <c r="N527" s="67"/>
      <c r="O527" s="67"/>
      <c r="P527" s="67"/>
      <c r="Q527" s="67"/>
      <c r="R527" s="67"/>
      <c r="S527" s="67"/>
      <c r="T527" s="67"/>
      <c r="U527" s="67"/>
      <c r="V527" s="67"/>
      <c r="W527" s="67"/>
      <c r="X527" s="67"/>
      <c r="Y527" s="67"/>
      <c r="Z527" s="67"/>
      <c r="AA527" s="67"/>
      <c r="AB527" s="67"/>
      <c r="AC527" s="67"/>
      <c r="AD527" s="67"/>
    </row>
    <row r="528" spans="2:30">
      <c r="B528" s="67"/>
      <c r="C528" s="67"/>
      <c r="D528" s="67"/>
      <c r="E528" s="67"/>
      <c r="F528" s="67"/>
      <c r="G528" s="67"/>
      <c r="H528" s="67"/>
      <c r="I528" s="67"/>
      <c r="J528" s="67"/>
      <c r="K528" s="67"/>
      <c r="L528" s="67"/>
      <c r="M528" s="67"/>
      <c r="N528" s="67"/>
      <c r="O528" s="67"/>
      <c r="P528" s="67"/>
      <c r="Q528" s="67"/>
      <c r="R528" s="67"/>
      <c r="S528" s="67"/>
      <c r="T528" s="67"/>
      <c r="U528" s="67"/>
      <c r="V528" s="67"/>
      <c r="W528" s="67"/>
      <c r="X528" s="67"/>
      <c r="Y528" s="67"/>
      <c r="Z528" s="67"/>
      <c r="AA528" s="67"/>
      <c r="AB528" s="67"/>
      <c r="AC528" s="67"/>
      <c r="AD528" s="67"/>
    </row>
    <row r="529" spans="2:30">
      <c r="B529" s="67"/>
      <c r="C529" s="67"/>
      <c r="D529" s="67"/>
      <c r="E529" s="67"/>
      <c r="F529" s="67"/>
      <c r="G529" s="67"/>
      <c r="H529" s="67"/>
      <c r="I529" s="67"/>
      <c r="J529" s="67"/>
      <c r="K529" s="67"/>
      <c r="L529" s="67"/>
      <c r="M529" s="67"/>
      <c r="N529" s="67"/>
      <c r="O529" s="67"/>
      <c r="P529" s="67"/>
      <c r="Q529" s="67"/>
      <c r="R529" s="67"/>
      <c r="S529" s="67"/>
      <c r="T529" s="67"/>
      <c r="U529" s="67"/>
      <c r="V529" s="67"/>
      <c r="W529" s="67"/>
      <c r="X529" s="67"/>
      <c r="Y529" s="67"/>
      <c r="Z529" s="67"/>
      <c r="AA529" s="67"/>
      <c r="AB529" s="67"/>
      <c r="AC529" s="67"/>
      <c r="AD529" s="67"/>
    </row>
    <row r="530" spans="2:30">
      <c r="B530" s="67"/>
      <c r="C530" s="67"/>
      <c r="D530" s="67"/>
      <c r="E530" s="67"/>
      <c r="F530" s="67"/>
      <c r="G530" s="67"/>
      <c r="H530" s="67"/>
      <c r="I530" s="67"/>
      <c r="J530" s="67"/>
      <c r="K530" s="67"/>
      <c r="L530" s="67"/>
      <c r="M530" s="67"/>
      <c r="N530" s="67"/>
      <c r="O530" s="67"/>
      <c r="P530" s="67"/>
      <c r="Q530" s="67"/>
      <c r="R530" s="67"/>
      <c r="S530" s="67"/>
      <c r="T530" s="67"/>
      <c r="U530" s="67"/>
      <c r="V530" s="67"/>
      <c r="W530" s="67"/>
      <c r="X530" s="67"/>
      <c r="Y530" s="67"/>
      <c r="Z530" s="67"/>
      <c r="AA530" s="67"/>
      <c r="AB530" s="67"/>
      <c r="AC530" s="67"/>
      <c r="AD530" s="67"/>
    </row>
    <row r="531" spans="2:30">
      <c r="B531" s="67"/>
      <c r="C531" s="67"/>
      <c r="D531" s="67"/>
      <c r="E531" s="67"/>
      <c r="F531" s="67"/>
      <c r="G531" s="67"/>
      <c r="H531" s="67"/>
      <c r="I531" s="67"/>
      <c r="J531" s="67"/>
      <c r="K531" s="67"/>
      <c r="L531" s="67"/>
      <c r="M531" s="67"/>
      <c r="N531" s="67"/>
      <c r="O531" s="67"/>
      <c r="P531" s="67"/>
      <c r="Q531" s="67"/>
      <c r="R531" s="67"/>
      <c r="S531" s="67"/>
      <c r="T531" s="67"/>
      <c r="U531" s="67"/>
      <c r="V531" s="67"/>
      <c r="W531" s="67"/>
      <c r="X531" s="67"/>
      <c r="Y531" s="67"/>
      <c r="Z531" s="67"/>
      <c r="AA531" s="67"/>
      <c r="AB531" s="67"/>
      <c r="AC531" s="67"/>
      <c r="AD531" s="67"/>
    </row>
    <row r="532" spans="2:30">
      <c r="B532" s="67"/>
      <c r="C532" s="67"/>
      <c r="D532" s="67"/>
      <c r="E532" s="67"/>
      <c r="F532" s="67"/>
      <c r="G532" s="67"/>
      <c r="H532" s="67"/>
      <c r="I532" s="67"/>
      <c r="J532" s="67"/>
      <c r="K532" s="67"/>
      <c r="L532" s="67"/>
      <c r="M532" s="67"/>
      <c r="N532" s="67"/>
      <c r="O532" s="67"/>
      <c r="P532" s="67"/>
      <c r="Q532" s="67"/>
      <c r="R532" s="67"/>
      <c r="S532" s="67"/>
      <c r="T532" s="67"/>
      <c r="U532" s="67"/>
      <c r="V532" s="67"/>
      <c r="W532" s="67"/>
      <c r="X532" s="67"/>
      <c r="Y532" s="67"/>
      <c r="Z532" s="67"/>
      <c r="AA532" s="67"/>
      <c r="AB532" s="67"/>
      <c r="AC532" s="67"/>
      <c r="AD532" s="67"/>
    </row>
    <row r="533" spans="2:30">
      <c r="B533" s="67"/>
      <c r="C533" s="67"/>
      <c r="D533" s="67"/>
      <c r="E533" s="67"/>
      <c r="F533" s="67"/>
      <c r="G533" s="67"/>
      <c r="H533" s="67"/>
      <c r="I533" s="67"/>
      <c r="J533" s="67"/>
      <c r="K533" s="67"/>
      <c r="L533" s="67"/>
      <c r="M533" s="67"/>
      <c r="N533" s="67"/>
      <c r="O533" s="67"/>
      <c r="P533" s="67"/>
      <c r="Q533" s="67"/>
      <c r="R533" s="67"/>
      <c r="S533" s="67"/>
      <c r="T533" s="67"/>
      <c r="U533" s="67"/>
      <c r="V533" s="67"/>
      <c r="W533" s="67"/>
      <c r="X533" s="67"/>
      <c r="Y533" s="67"/>
      <c r="Z533" s="67"/>
      <c r="AA533" s="67"/>
      <c r="AB533" s="67"/>
      <c r="AC533" s="67"/>
      <c r="AD533" s="67"/>
    </row>
    <row r="534" spans="2:30">
      <c r="B534" s="67"/>
      <c r="C534" s="67"/>
      <c r="D534" s="67"/>
      <c r="E534" s="67"/>
      <c r="F534" s="67"/>
      <c r="G534" s="67"/>
      <c r="H534" s="67"/>
      <c r="I534" s="67"/>
      <c r="J534" s="67"/>
      <c r="K534" s="67"/>
      <c r="L534" s="67"/>
      <c r="M534" s="67"/>
      <c r="N534" s="67"/>
      <c r="O534" s="67"/>
      <c r="P534" s="67"/>
      <c r="Q534" s="67"/>
      <c r="R534" s="67"/>
      <c r="S534" s="67"/>
      <c r="T534" s="67"/>
      <c r="U534" s="67"/>
      <c r="V534" s="67"/>
      <c r="W534" s="67"/>
      <c r="X534" s="67"/>
      <c r="Y534" s="67"/>
      <c r="Z534" s="67"/>
      <c r="AA534" s="67"/>
      <c r="AB534" s="67"/>
      <c r="AC534" s="67"/>
      <c r="AD534" s="67"/>
    </row>
    <row r="535" spans="2:30">
      <c r="B535" s="67"/>
      <c r="C535" s="67"/>
      <c r="D535" s="67"/>
      <c r="E535" s="67"/>
      <c r="F535" s="67"/>
      <c r="G535" s="67"/>
      <c r="H535" s="67"/>
      <c r="I535" s="67"/>
      <c r="J535" s="67"/>
      <c r="K535" s="67"/>
      <c r="L535" s="67"/>
      <c r="M535" s="67"/>
      <c r="N535" s="67"/>
      <c r="O535" s="67"/>
      <c r="P535" s="67"/>
      <c r="Q535" s="67"/>
      <c r="R535" s="67"/>
      <c r="S535" s="67"/>
      <c r="T535" s="67"/>
      <c r="U535" s="67"/>
      <c r="V535" s="67"/>
      <c r="W535" s="67"/>
      <c r="X535" s="67"/>
      <c r="Y535" s="67"/>
      <c r="Z535" s="67"/>
      <c r="AA535" s="67"/>
      <c r="AB535" s="67"/>
      <c r="AC535" s="67"/>
      <c r="AD535" s="67"/>
    </row>
    <row r="536" spans="2:30">
      <c r="B536" s="67"/>
      <c r="C536" s="67"/>
      <c r="D536" s="67"/>
      <c r="E536" s="67"/>
      <c r="F536" s="67"/>
      <c r="G536" s="67"/>
      <c r="H536" s="67"/>
      <c r="I536" s="67"/>
      <c r="J536" s="67"/>
      <c r="K536" s="67"/>
      <c r="L536" s="67"/>
      <c r="M536" s="67"/>
      <c r="N536" s="67"/>
      <c r="O536" s="67"/>
      <c r="P536" s="67"/>
      <c r="Q536" s="67"/>
      <c r="R536" s="67"/>
      <c r="S536" s="67"/>
      <c r="T536" s="67"/>
      <c r="U536" s="67"/>
      <c r="V536" s="67"/>
      <c r="W536" s="67"/>
      <c r="X536" s="67"/>
      <c r="Y536" s="67"/>
      <c r="Z536" s="67"/>
      <c r="AA536" s="67"/>
      <c r="AB536" s="67"/>
      <c r="AC536" s="67"/>
      <c r="AD536" s="67"/>
    </row>
    <row r="537" spans="2:30">
      <c r="B537" s="67"/>
      <c r="C537" s="67"/>
      <c r="D537" s="67"/>
      <c r="E537" s="67"/>
      <c r="F537" s="67"/>
      <c r="G537" s="67"/>
      <c r="H537" s="67"/>
      <c r="I537" s="67"/>
      <c r="J537" s="67"/>
      <c r="K537" s="67"/>
      <c r="L537" s="67"/>
      <c r="M537" s="67"/>
      <c r="N537" s="67"/>
      <c r="O537" s="67"/>
      <c r="P537" s="67"/>
      <c r="Q537" s="67"/>
      <c r="R537" s="67"/>
      <c r="S537" s="67"/>
      <c r="T537" s="67"/>
      <c r="U537" s="67"/>
      <c r="V537" s="67"/>
      <c r="W537" s="67"/>
      <c r="X537" s="67"/>
      <c r="Y537" s="67"/>
      <c r="Z537" s="67"/>
      <c r="AA537" s="67"/>
      <c r="AB537" s="67"/>
      <c r="AC537" s="67"/>
      <c r="AD537" s="67"/>
    </row>
    <row r="538" spans="2:30">
      <c r="B538" s="67"/>
      <c r="C538" s="67"/>
      <c r="D538" s="67"/>
      <c r="E538" s="67"/>
      <c r="F538" s="67"/>
      <c r="G538" s="67"/>
      <c r="H538" s="67"/>
      <c r="I538" s="67"/>
      <c r="J538" s="67"/>
      <c r="K538" s="67"/>
      <c r="L538" s="67"/>
      <c r="M538" s="67"/>
      <c r="N538" s="67"/>
      <c r="O538" s="67"/>
      <c r="P538" s="67"/>
      <c r="Q538" s="67"/>
      <c r="R538" s="67"/>
      <c r="S538" s="67"/>
      <c r="T538" s="67"/>
      <c r="U538" s="67"/>
      <c r="V538" s="67"/>
      <c r="W538" s="67"/>
      <c r="X538" s="67"/>
      <c r="Y538" s="67"/>
      <c r="Z538" s="67"/>
      <c r="AA538" s="67"/>
      <c r="AB538" s="67"/>
      <c r="AC538" s="67"/>
      <c r="AD538" s="67"/>
    </row>
    <row r="539" spans="2:30">
      <c r="B539" s="67"/>
      <c r="C539" s="67"/>
      <c r="D539" s="67"/>
      <c r="E539" s="67"/>
      <c r="F539" s="67"/>
      <c r="G539" s="67"/>
      <c r="H539" s="67"/>
      <c r="I539" s="67"/>
      <c r="J539" s="67"/>
      <c r="K539" s="67"/>
      <c r="L539" s="67"/>
      <c r="M539" s="67"/>
      <c r="N539" s="67"/>
      <c r="O539" s="67"/>
      <c r="P539" s="67"/>
      <c r="Q539" s="67"/>
      <c r="R539" s="67"/>
      <c r="S539" s="67"/>
      <c r="T539" s="67"/>
      <c r="U539" s="67"/>
      <c r="V539" s="67"/>
      <c r="W539" s="67"/>
      <c r="X539" s="67"/>
      <c r="Y539" s="67"/>
      <c r="Z539" s="67"/>
      <c r="AA539" s="67"/>
      <c r="AB539" s="67"/>
      <c r="AC539" s="67"/>
      <c r="AD539" s="67"/>
    </row>
    <row r="540" spans="2:30">
      <c r="B540" s="67"/>
      <c r="C540" s="67"/>
      <c r="D540" s="67"/>
      <c r="E540" s="67"/>
      <c r="F540" s="67"/>
      <c r="G540" s="67"/>
      <c r="H540" s="67"/>
      <c r="I540" s="67"/>
      <c r="J540" s="67"/>
      <c r="K540" s="67"/>
      <c r="L540" s="67"/>
      <c r="M540" s="67"/>
      <c r="N540" s="67"/>
      <c r="O540" s="67"/>
      <c r="P540" s="67"/>
      <c r="Q540" s="67"/>
      <c r="R540" s="67"/>
      <c r="S540" s="67"/>
      <c r="T540" s="67"/>
      <c r="U540" s="67"/>
      <c r="V540" s="67"/>
      <c r="W540" s="67"/>
      <c r="X540" s="67"/>
      <c r="Y540" s="67"/>
      <c r="Z540" s="67"/>
      <c r="AA540" s="67"/>
      <c r="AB540" s="67"/>
      <c r="AC540" s="67"/>
      <c r="AD540" s="67"/>
    </row>
    <row r="541" spans="2:30">
      <c r="B541" s="67"/>
      <c r="C541" s="67"/>
      <c r="D541" s="67"/>
      <c r="E541" s="67"/>
      <c r="F541" s="67"/>
      <c r="G541" s="67"/>
      <c r="H541" s="67"/>
      <c r="I541" s="67"/>
      <c r="J541" s="67"/>
      <c r="K541" s="67"/>
      <c r="L541" s="67"/>
      <c r="M541" s="67"/>
      <c r="N541" s="67"/>
      <c r="O541" s="67"/>
      <c r="P541" s="67"/>
      <c r="Q541" s="67"/>
      <c r="R541" s="67"/>
      <c r="S541" s="67"/>
      <c r="T541" s="67"/>
      <c r="U541" s="67"/>
      <c r="V541" s="67"/>
      <c r="W541" s="67"/>
      <c r="X541" s="67"/>
      <c r="Y541" s="67"/>
      <c r="Z541" s="67"/>
      <c r="AA541" s="67"/>
      <c r="AB541" s="67"/>
      <c r="AC541" s="67"/>
      <c r="AD541" s="67"/>
    </row>
    <row r="542" spans="2:30">
      <c r="B542" s="67"/>
      <c r="C542" s="67"/>
      <c r="D542" s="67"/>
      <c r="E542" s="67"/>
      <c r="F542" s="67"/>
      <c r="G542" s="67"/>
      <c r="H542" s="67"/>
      <c r="I542" s="67"/>
      <c r="J542" s="67"/>
      <c r="K542" s="67"/>
      <c r="L542" s="67"/>
      <c r="M542" s="67"/>
      <c r="N542" s="67"/>
      <c r="O542" s="67"/>
      <c r="P542" s="67"/>
      <c r="Q542" s="67"/>
      <c r="R542" s="67"/>
      <c r="S542" s="67"/>
      <c r="T542" s="67"/>
      <c r="U542" s="67"/>
      <c r="V542" s="67"/>
      <c r="W542" s="67"/>
      <c r="X542" s="67"/>
      <c r="Y542" s="67"/>
      <c r="Z542" s="67"/>
      <c r="AA542" s="67"/>
      <c r="AB542" s="67"/>
      <c r="AC542" s="67"/>
      <c r="AD542" s="67"/>
    </row>
    <row r="543" spans="2:30">
      <c r="B543" s="67"/>
      <c r="C543" s="67"/>
      <c r="D543" s="67"/>
      <c r="E543" s="67"/>
      <c r="F543" s="67"/>
      <c r="G543" s="67"/>
      <c r="H543" s="67"/>
      <c r="I543" s="67"/>
      <c r="J543" s="67"/>
      <c r="K543" s="67"/>
      <c r="L543" s="67"/>
      <c r="M543" s="67"/>
      <c r="N543" s="67"/>
      <c r="O543" s="67"/>
      <c r="P543" s="67"/>
      <c r="Q543" s="67"/>
      <c r="R543" s="67"/>
      <c r="S543" s="67"/>
      <c r="T543" s="67"/>
      <c r="U543" s="67"/>
      <c r="V543" s="67"/>
      <c r="W543" s="67"/>
      <c r="X543" s="67"/>
      <c r="Y543" s="67"/>
      <c r="Z543" s="67"/>
      <c r="AA543" s="67"/>
      <c r="AB543" s="67"/>
      <c r="AC543" s="67"/>
      <c r="AD543" s="67"/>
    </row>
    <row r="544" spans="2:30">
      <c r="B544" s="67"/>
      <c r="C544" s="67"/>
      <c r="D544" s="67"/>
      <c r="E544" s="67"/>
      <c r="F544" s="67"/>
      <c r="G544" s="67"/>
      <c r="H544" s="67"/>
      <c r="I544" s="67"/>
      <c r="J544" s="67"/>
      <c r="K544" s="67"/>
      <c r="L544" s="67"/>
      <c r="M544" s="67"/>
      <c r="N544" s="67"/>
      <c r="O544" s="67"/>
      <c r="P544" s="67"/>
      <c r="Q544" s="67"/>
      <c r="R544" s="67"/>
      <c r="S544" s="67"/>
      <c r="T544" s="67"/>
      <c r="U544" s="67"/>
      <c r="V544" s="67"/>
      <c r="W544" s="67"/>
      <c r="X544" s="67"/>
      <c r="Y544" s="67"/>
      <c r="Z544" s="67"/>
      <c r="AA544" s="67"/>
      <c r="AB544" s="67"/>
      <c r="AC544" s="67"/>
      <c r="AD544" s="67"/>
    </row>
    <row r="545" spans="2:30">
      <c r="B545" s="67"/>
      <c r="C545" s="67"/>
      <c r="D545" s="67"/>
      <c r="E545" s="67"/>
      <c r="F545" s="67"/>
      <c r="G545" s="67"/>
      <c r="H545" s="67"/>
      <c r="I545" s="67"/>
      <c r="J545" s="67"/>
      <c r="K545" s="67"/>
      <c r="L545" s="67"/>
      <c r="M545" s="67"/>
      <c r="N545" s="67"/>
      <c r="O545" s="67"/>
      <c r="P545" s="67"/>
      <c r="Q545" s="67"/>
      <c r="R545" s="67"/>
      <c r="S545" s="67"/>
      <c r="T545" s="67"/>
      <c r="U545" s="67"/>
      <c r="V545" s="67"/>
      <c r="W545" s="67"/>
      <c r="X545" s="67"/>
      <c r="Y545" s="67"/>
      <c r="Z545" s="67"/>
      <c r="AA545" s="67"/>
      <c r="AB545" s="67"/>
      <c r="AC545" s="67"/>
      <c r="AD545" s="67"/>
    </row>
    <row r="546" spans="2:30">
      <c r="B546" s="67"/>
      <c r="C546" s="67"/>
      <c r="D546" s="67"/>
      <c r="E546" s="67"/>
      <c r="F546" s="67"/>
      <c r="G546" s="67"/>
      <c r="H546" s="67"/>
      <c r="I546" s="67"/>
      <c r="J546" s="67"/>
      <c r="K546" s="67"/>
      <c r="L546" s="67"/>
      <c r="M546" s="67"/>
      <c r="N546" s="67"/>
      <c r="O546" s="67"/>
      <c r="P546" s="67"/>
      <c r="Q546" s="67"/>
      <c r="R546" s="67"/>
      <c r="S546" s="67"/>
      <c r="T546" s="67"/>
      <c r="U546" s="67"/>
      <c r="V546" s="67"/>
      <c r="W546" s="67"/>
      <c r="X546" s="67"/>
      <c r="Y546" s="67"/>
      <c r="Z546" s="67"/>
      <c r="AA546" s="67"/>
      <c r="AB546" s="67"/>
      <c r="AC546" s="67"/>
      <c r="AD546" s="67"/>
    </row>
    <row r="547" spans="2:30">
      <c r="B547" s="67"/>
      <c r="C547" s="67"/>
      <c r="D547" s="67"/>
      <c r="E547" s="67"/>
      <c r="F547" s="67"/>
      <c r="G547" s="67"/>
      <c r="H547" s="67"/>
      <c r="I547" s="67"/>
      <c r="J547" s="67"/>
      <c r="K547" s="67"/>
      <c r="L547" s="67"/>
      <c r="M547" s="67"/>
      <c r="N547" s="67"/>
      <c r="O547" s="67"/>
      <c r="P547" s="67"/>
      <c r="Q547" s="67"/>
      <c r="R547" s="67"/>
      <c r="S547" s="67"/>
      <c r="T547" s="67"/>
      <c r="U547" s="67"/>
      <c r="V547" s="67"/>
      <c r="W547" s="67"/>
      <c r="X547" s="67"/>
      <c r="Y547" s="67"/>
      <c r="Z547" s="67"/>
      <c r="AA547" s="67"/>
      <c r="AB547" s="67"/>
      <c r="AC547" s="67"/>
      <c r="AD547" s="67"/>
    </row>
    <row r="548" spans="2:30">
      <c r="B548" s="67"/>
      <c r="C548" s="67"/>
      <c r="D548" s="67"/>
      <c r="E548" s="67"/>
      <c r="F548" s="67"/>
      <c r="G548" s="67"/>
      <c r="H548" s="67"/>
      <c r="I548" s="67"/>
      <c r="J548" s="67"/>
      <c r="K548" s="67"/>
      <c r="L548" s="67"/>
      <c r="M548" s="67"/>
      <c r="N548" s="67"/>
      <c r="O548" s="67"/>
      <c r="P548" s="67"/>
      <c r="Q548" s="67"/>
      <c r="R548" s="67"/>
      <c r="S548" s="67"/>
      <c r="T548" s="67"/>
      <c r="U548" s="67"/>
      <c r="V548" s="67"/>
      <c r="W548" s="67"/>
      <c r="X548" s="67"/>
      <c r="Y548" s="67"/>
      <c r="Z548" s="67"/>
      <c r="AA548" s="67"/>
      <c r="AB548" s="67"/>
      <c r="AC548" s="67"/>
      <c r="AD548" s="67"/>
    </row>
    <row r="549" spans="2:30">
      <c r="B549" s="67"/>
      <c r="C549" s="67"/>
      <c r="D549" s="67"/>
      <c r="E549" s="67"/>
      <c r="F549" s="67"/>
      <c r="G549" s="67"/>
      <c r="H549" s="67"/>
      <c r="I549" s="67"/>
      <c r="J549" s="67"/>
      <c r="K549" s="67"/>
      <c r="L549" s="67"/>
      <c r="M549" s="67"/>
      <c r="N549" s="67"/>
      <c r="O549" s="67"/>
      <c r="P549" s="67"/>
      <c r="Q549" s="67"/>
      <c r="R549" s="67"/>
      <c r="S549" s="67"/>
      <c r="T549" s="67"/>
      <c r="U549" s="67"/>
      <c r="V549" s="67"/>
      <c r="W549" s="67"/>
      <c r="X549" s="67"/>
      <c r="Y549" s="67"/>
      <c r="Z549" s="67"/>
      <c r="AA549" s="67"/>
      <c r="AB549" s="67"/>
      <c r="AC549" s="67"/>
      <c r="AD549" s="67"/>
    </row>
    <row r="550" spans="2:30">
      <c r="B550" s="67"/>
      <c r="C550" s="67"/>
      <c r="D550" s="67"/>
      <c r="E550" s="67"/>
      <c r="F550" s="67"/>
      <c r="G550" s="67"/>
      <c r="H550" s="67"/>
      <c r="I550" s="67"/>
      <c r="J550" s="67"/>
      <c r="K550" s="67"/>
      <c r="L550" s="67"/>
      <c r="M550" s="67"/>
      <c r="N550" s="67"/>
      <c r="O550" s="67"/>
      <c r="P550" s="67"/>
      <c r="Q550" s="67"/>
      <c r="R550" s="67"/>
      <c r="S550" s="67"/>
      <c r="T550" s="67"/>
      <c r="U550" s="67"/>
      <c r="V550" s="67"/>
      <c r="W550" s="67"/>
      <c r="X550" s="67"/>
      <c r="Y550" s="67"/>
      <c r="Z550" s="67"/>
      <c r="AA550" s="67"/>
      <c r="AB550" s="67"/>
      <c r="AC550" s="67"/>
      <c r="AD550" s="67"/>
    </row>
    <row r="551" spans="2:30">
      <c r="B551" s="67"/>
      <c r="C551" s="67"/>
      <c r="D551" s="67"/>
      <c r="E551" s="67"/>
      <c r="F551" s="67"/>
      <c r="G551" s="67"/>
      <c r="H551" s="67"/>
      <c r="I551" s="67"/>
      <c r="J551" s="67"/>
      <c r="K551" s="67"/>
      <c r="L551" s="67"/>
      <c r="M551" s="67"/>
      <c r="N551" s="67"/>
      <c r="O551" s="67"/>
      <c r="P551" s="67"/>
      <c r="Q551" s="67"/>
      <c r="R551" s="67"/>
      <c r="S551" s="67"/>
      <c r="T551" s="67"/>
      <c r="U551" s="67"/>
      <c r="V551" s="67"/>
      <c r="W551" s="67"/>
      <c r="X551" s="67"/>
      <c r="Y551" s="67"/>
      <c r="Z551" s="67"/>
      <c r="AA551" s="67"/>
      <c r="AB551" s="67"/>
      <c r="AC551" s="67"/>
      <c r="AD551" s="67"/>
    </row>
    <row r="552" spans="2:30">
      <c r="B552" s="67"/>
      <c r="C552" s="67"/>
      <c r="D552" s="67"/>
      <c r="E552" s="67"/>
      <c r="F552" s="67"/>
      <c r="G552" s="67"/>
      <c r="H552" s="67"/>
      <c r="I552" s="67"/>
      <c r="J552" s="67"/>
      <c r="K552" s="67"/>
      <c r="L552" s="67"/>
      <c r="M552" s="67"/>
      <c r="N552" s="67"/>
      <c r="O552" s="67"/>
      <c r="P552" s="67"/>
      <c r="Q552" s="67"/>
      <c r="R552" s="67"/>
      <c r="S552" s="67"/>
      <c r="T552" s="67"/>
      <c r="U552" s="67"/>
      <c r="V552" s="67"/>
      <c r="W552" s="67"/>
      <c r="X552" s="67"/>
      <c r="Y552" s="67"/>
      <c r="Z552" s="67"/>
      <c r="AA552" s="67"/>
      <c r="AB552" s="67"/>
      <c r="AC552" s="67"/>
      <c r="AD552" s="67"/>
    </row>
    <row r="553" spans="2:30">
      <c r="B553" s="67"/>
      <c r="C553" s="67"/>
      <c r="D553" s="67"/>
      <c r="E553" s="67"/>
      <c r="F553" s="67"/>
      <c r="G553" s="67"/>
      <c r="H553" s="67"/>
      <c r="I553" s="67"/>
      <c r="J553" s="67"/>
      <c r="K553" s="67"/>
      <c r="L553" s="67"/>
      <c r="M553" s="67"/>
      <c r="N553" s="67"/>
      <c r="O553" s="67"/>
      <c r="P553" s="67"/>
      <c r="Q553" s="67"/>
      <c r="R553" s="67"/>
      <c r="S553" s="67"/>
      <c r="T553" s="67"/>
      <c r="U553" s="67"/>
      <c r="V553" s="67"/>
      <c r="W553" s="67"/>
      <c r="X553" s="67"/>
      <c r="Y553" s="67"/>
      <c r="Z553" s="67"/>
      <c r="AA553" s="67"/>
      <c r="AB553" s="67"/>
      <c r="AC553" s="67"/>
      <c r="AD553" s="67"/>
    </row>
    <row r="554" spans="2:30">
      <c r="B554" s="67"/>
      <c r="C554" s="67"/>
      <c r="D554" s="67"/>
      <c r="E554" s="67"/>
      <c r="F554" s="67"/>
      <c r="G554" s="67"/>
      <c r="H554" s="67"/>
      <c r="I554" s="67"/>
      <c r="J554" s="67"/>
      <c r="K554" s="67"/>
      <c r="L554" s="67"/>
      <c r="M554" s="67"/>
      <c r="N554" s="67"/>
      <c r="O554" s="67"/>
      <c r="P554" s="67"/>
      <c r="Q554" s="67"/>
      <c r="R554" s="67"/>
      <c r="S554" s="67"/>
      <c r="T554" s="67"/>
      <c r="U554" s="67"/>
      <c r="V554" s="67"/>
      <c r="W554" s="67"/>
      <c r="X554" s="67"/>
      <c r="Y554" s="67"/>
      <c r="Z554" s="67"/>
      <c r="AA554" s="67"/>
      <c r="AB554" s="67"/>
      <c r="AC554" s="67"/>
      <c r="AD554" s="67"/>
    </row>
    <row r="555" spans="2:30">
      <c r="B555" s="67"/>
      <c r="C555" s="67"/>
      <c r="D555" s="67"/>
      <c r="E555" s="67"/>
      <c r="F555" s="67"/>
      <c r="G555" s="67"/>
      <c r="H555" s="67"/>
      <c r="I555" s="67"/>
      <c r="J555" s="67"/>
      <c r="K555" s="67"/>
      <c r="L555" s="67"/>
      <c r="M555" s="67"/>
      <c r="N555" s="67"/>
      <c r="O555" s="67"/>
      <c r="P555" s="67"/>
      <c r="Q555" s="67"/>
      <c r="R555" s="67"/>
      <c r="S555" s="67"/>
      <c r="T555" s="67"/>
      <c r="U555" s="67"/>
      <c r="V555" s="67"/>
      <c r="W555" s="67"/>
      <c r="X555" s="67"/>
      <c r="Y555" s="67"/>
      <c r="Z555" s="67"/>
      <c r="AA555" s="67"/>
      <c r="AB555" s="67"/>
      <c r="AC555" s="67"/>
      <c r="AD555" s="67"/>
    </row>
    <row r="556" spans="2:30">
      <c r="B556" s="67"/>
      <c r="C556" s="67"/>
      <c r="D556" s="67"/>
      <c r="E556" s="67"/>
      <c r="F556" s="67"/>
      <c r="G556" s="67"/>
      <c r="H556" s="67"/>
      <c r="I556" s="67"/>
      <c r="J556" s="67"/>
      <c r="K556" s="67"/>
      <c r="L556" s="67"/>
      <c r="M556" s="67"/>
      <c r="N556" s="67"/>
      <c r="O556" s="67"/>
      <c r="P556" s="67"/>
      <c r="Q556" s="67"/>
      <c r="R556" s="67"/>
      <c r="S556" s="67"/>
      <c r="T556" s="67"/>
      <c r="U556" s="67"/>
      <c r="V556" s="67"/>
      <c r="W556" s="67"/>
      <c r="X556" s="67"/>
      <c r="Y556" s="67"/>
      <c r="Z556" s="67"/>
      <c r="AA556" s="67"/>
      <c r="AB556" s="67"/>
      <c r="AC556" s="67"/>
      <c r="AD556" s="67"/>
    </row>
    <row r="557" spans="2:30">
      <c r="B557" s="67"/>
      <c r="C557" s="67"/>
      <c r="D557" s="67"/>
      <c r="E557" s="67"/>
      <c r="F557" s="67"/>
      <c r="G557" s="67"/>
      <c r="H557" s="67"/>
      <c r="I557" s="67"/>
      <c r="J557" s="67"/>
      <c r="K557" s="67"/>
      <c r="L557" s="67"/>
      <c r="M557" s="67"/>
      <c r="N557" s="67"/>
      <c r="O557" s="67"/>
      <c r="P557" s="67"/>
      <c r="Q557" s="67"/>
      <c r="R557" s="67"/>
      <c r="S557" s="67"/>
      <c r="T557" s="67"/>
      <c r="U557" s="67"/>
      <c r="V557" s="67"/>
      <c r="W557" s="67"/>
      <c r="X557" s="67"/>
      <c r="Y557" s="67"/>
      <c r="Z557" s="67"/>
      <c r="AA557" s="67"/>
      <c r="AB557" s="67"/>
      <c r="AC557" s="67"/>
      <c r="AD557" s="67"/>
    </row>
    <row r="558" spans="2:30">
      <c r="B558" s="67"/>
      <c r="C558" s="67"/>
      <c r="D558" s="67"/>
      <c r="E558" s="67"/>
      <c r="F558" s="67"/>
      <c r="G558" s="67"/>
      <c r="H558" s="67"/>
      <c r="I558" s="67"/>
      <c r="J558" s="67"/>
      <c r="K558" s="67"/>
      <c r="L558" s="67"/>
      <c r="M558" s="67"/>
      <c r="N558" s="67"/>
      <c r="O558" s="67"/>
      <c r="P558" s="67"/>
      <c r="Q558" s="67"/>
      <c r="R558" s="67"/>
      <c r="S558" s="67"/>
      <c r="T558" s="67"/>
      <c r="U558" s="67"/>
      <c r="V558" s="67"/>
      <c r="W558" s="67"/>
      <c r="X558" s="67"/>
      <c r="Y558" s="67"/>
      <c r="Z558" s="67"/>
      <c r="AA558" s="67"/>
      <c r="AB558" s="67"/>
      <c r="AC558" s="67"/>
      <c r="AD558" s="67"/>
    </row>
    <row r="559" spans="2:30">
      <c r="B559" s="67"/>
      <c r="C559" s="67"/>
      <c r="D559" s="67"/>
      <c r="E559" s="67"/>
      <c r="F559" s="67"/>
      <c r="G559" s="67"/>
      <c r="H559" s="67"/>
      <c r="I559" s="67"/>
      <c r="J559" s="67"/>
      <c r="K559" s="67"/>
      <c r="L559" s="67"/>
      <c r="M559" s="67"/>
      <c r="N559" s="67"/>
      <c r="O559" s="67"/>
      <c r="P559" s="67"/>
      <c r="Q559" s="67"/>
      <c r="R559" s="67"/>
      <c r="S559" s="67"/>
      <c r="T559" s="67"/>
      <c r="U559" s="67"/>
      <c r="V559" s="67"/>
      <c r="W559" s="67"/>
      <c r="X559" s="67"/>
      <c r="Y559" s="67"/>
      <c r="Z559" s="67"/>
      <c r="AA559" s="67"/>
      <c r="AB559" s="67"/>
      <c r="AC559" s="67"/>
      <c r="AD559" s="67"/>
    </row>
    <row r="560" spans="2:30">
      <c r="B560" s="67"/>
      <c r="C560" s="67"/>
      <c r="D560" s="67"/>
      <c r="E560" s="67"/>
      <c r="F560" s="67"/>
      <c r="G560" s="67"/>
      <c r="H560" s="67"/>
      <c r="I560" s="67"/>
      <c r="J560" s="67"/>
      <c r="K560" s="67"/>
      <c r="L560" s="67"/>
      <c r="M560" s="67"/>
      <c r="N560" s="67"/>
      <c r="O560" s="67"/>
      <c r="P560" s="67"/>
      <c r="Q560" s="67"/>
      <c r="R560" s="67"/>
      <c r="S560" s="67"/>
      <c r="T560" s="67"/>
      <c r="U560" s="67"/>
      <c r="V560" s="67"/>
      <c r="W560" s="67"/>
      <c r="X560" s="67"/>
      <c r="Y560" s="67"/>
      <c r="Z560" s="67"/>
      <c r="AA560" s="67"/>
      <c r="AB560" s="67"/>
      <c r="AC560" s="67"/>
      <c r="AD560" s="67"/>
    </row>
    <row r="561" spans="2:30">
      <c r="B561" s="67"/>
      <c r="C561" s="67"/>
      <c r="D561" s="67"/>
      <c r="E561" s="67"/>
      <c r="F561" s="67"/>
      <c r="G561" s="67"/>
      <c r="H561" s="67"/>
      <c r="I561" s="67"/>
      <c r="J561" s="67"/>
      <c r="K561" s="67"/>
      <c r="L561" s="67"/>
      <c r="M561" s="67"/>
      <c r="N561" s="67"/>
      <c r="O561" s="67"/>
      <c r="P561" s="67"/>
      <c r="Q561" s="67"/>
      <c r="R561" s="67"/>
      <c r="S561" s="67"/>
      <c r="T561" s="67"/>
      <c r="U561" s="67"/>
      <c r="V561" s="67"/>
      <c r="W561" s="67"/>
      <c r="X561" s="67"/>
      <c r="Y561" s="67"/>
      <c r="Z561" s="67"/>
      <c r="AA561" s="67"/>
      <c r="AB561" s="67"/>
      <c r="AC561" s="67"/>
      <c r="AD561" s="67"/>
    </row>
    <row r="562" spans="2:30">
      <c r="B562" s="67"/>
      <c r="C562" s="67"/>
      <c r="D562" s="67"/>
      <c r="E562" s="67"/>
      <c r="F562" s="67"/>
      <c r="G562" s="67"/>
      <c r="H562" s="67"/>
      <c r="I562" s="67"/>
      <c r="J562" s="67"/>
      <c r="K562" s="67"/>
      <c r="L562" s="67"/>
      <c r="M562" s="67"/>
      <c r="N562" s="67"/>
      <c r="O562" s="67"/>
      <c r="P562" s="67"/>
      <c r="Q562" s="67"/>
      <c r="R562" s="67"/>
      <c r="S562" s="67"/>
      <c r="T562" s="67"/>
      <c r="U562" s="67"/>
      <c r="V562" s="67"/>
      <c r="W562" s="67"/>
      <c r="X562" s="67"/>
      <c r="Y562" s="67"/>
      <c r="Z562" s="67"/>
      <c r="AA562" s="67"/>
      <c r="AB562" s="67"/>
      <c r="AC562" s="67"/>
      <c r="AD562" s="67"/>
    </row>
    <row r="563" spans="2:30">
      <c r="B563" s="67"/>
      <c r="C563" s="67"/>
      <c r="D563" s="67"/>
      <c r="E563" s="67"/>
      <c r="F563" s="67"/>
      <c r="G563" s="67"/>
      <c r="H563" s="67"/>
      <c r="I563" s="67"/>
      <c r="J563" s="67"/>
      <c r="K563" s="67"/>
      <c r="L563" s="67"/>
      <c r="M563" s="67"/>
      <c r="N563" s="67"/>
      <c r="O563" s="67"/>
      <c r="P563" s="67"/>
      <c r="Q563" s="67"/>
      <c r="R563" s="67"/>
      <c r="S563" s="67"/>
      <c r="T563" s="67"/>
      <c r="U563" s="67"/>
      <c r="V563" s="67"/>
      <c r="W563" s="67"/>
      <c r="X563" s="67"/>
      <c r="Y563" s="67"/>
      <c r="Z563" s="67"/>
      <c r="AA563" s="67"/>
      <c r="AB563" s="67"/>
      <c r="AC563" s="67"/>
      <c r="AD563" s="67"/>
    </row>
    <row r="564" spans="2:30">
      <c r="B564" s="67"/>
      <c r="C564" s="67"/>
      <c r="D564" s="67"/>
      <c r="E564" s="67"/>
      <c r="F564" s="67"/>
      <c r="G564" s="67"/>
      <c r="H564" s="67"/>
      <c r="I564" s="67"/>
      <c r="J564" s="67"/>
      <c r="K564" s="67"/>
      <c r="L564" s="67"/>
      <c r="M564" s="67"/>
      <c r="N564" s="67"/>
      <c r="O564" s="67"/>
      <c r="P564" s="67"/>
      <c r="Q564" s="67"/>
      <c r="R564" s="67"/>
      <c r="S564" s="67"/>
      <c r="T564" s="67"/>
      <c r="U564" s="67"/>
      <c r="V564" s="67"/>
      <c r="W564" s="67"/>
      <c r="X564" s="67"/>
      <c r="Y564" s="67"/>
      <c r="Z564" s="67"/>
      <c r="AA564" s="67"/>
      <c r="AB564" s="67"/>
      <c r="AC564" s="67"/>
      <c r="AD564" s="67"/>
    </row>
    <row r="565" spans="2:30">
      <c r="B565" s="67"/>
      <c r="C565" s="67"/>
      <c r="D565" s="67"/>
      <c r="E565" s="67"/>
      <c r="F565" s="67"/>
      <c r="G565" s="67"/>
      <c r="H565" s="67"/>
      <c r="I565" s="67"/>
      <c r="J565" s="67"/>
      <c r="K565" s="67"/>
      <c r="L565" s="67"/>
      <c r="M565" s="67"/>
      <c r="N565" s="67"/>
      <c r="O565" s="67"/>
      <c r="P565" s="67"/>
      <c r="Q565" s="67"/>
      <c r="R565" s="67"/>
      <c r="S565" s="67"/>
      <c r="T565" s="67"/>
      <c r="U565" s="67"/>
      <c r="V565" s="67"/>
      <c r="W565" s="67"/>
      <c r="X565" s="67"/>
      <c r="Y565" s="67"/>
      <c r="Z565" s="67"/>
      <c r="AA565" s="67"/>
      <c r="AB565" s="67"/>
      <c r="AC565" s="67"/>
      <c r="AD565" s="67"/>
    </row>
    <row r="566" spans="2:30">
      <c r="B566" s="67"/>
      <c r="C566" s="67"/>
      <c r="D566" s="67"/>
      <c r="E566" s="67"/>
      <c r="F566" s="67"/>
      <c r="G566" s="67"/>
      <c r="H566" s="67"/>
      <c r="I566" s="67"/>
      <c r="J566" s="67"/>
      <c r="K566" s="67"/>
      <c r="L566" s="67"/>
      <c r="M566" s="67"/>
      <c r="N566" s="67"/>
      <c r="O566" s="67"/>
      <c r="P566" s="67"/>
      <c r="Q566" s="67"/>
      <c r="R566" s="67"/>
      <c r="S566" s="67"/>
      <c r="T566" s="67"/>
      <c r="U566" s="67"/>
      <c r="V566" s="67"/>
      <c r="W566" s="67"/>
      <c r="X566" s="67"/>
      <c r="Y566" s="67"/>
      <c r="Z566" s="67"/>
      <c r="AA566" s="67"/>
      <c r="AB566" s="67"/>
      <c r="AC566" s="67"/>
      <c r="AD566" s="67"/>
    </row>
    <row r="567" spans="2:30">
      <c r="B567" s="67"/>
      <c r="C567" s="67"/>
      <c r="D567" s="67"/>
      <c r="E567" s="67"/>
      <c r="F567" s="67"/>
      <c r="G567" s="67"/>
      <c r="H567" s="67"/>
      <c r="I567" s="67"/>
      <c r="J567" s="67"/>
      <c r="K567" s="67"/>
      <c r="L567" s="67"/>
      <c r="M567" s="67"/>
      <c r="N567" s="67"/>
      <c r="O567" s="67"/>
      <c r="P567" s="67"/>
      <c r="Q567" s="67"/>
      <c r="R567" s="67"/>
      <c r="S567" s="67"/>
      <c r="T567" s="67"/>
      <c r="U567" s="67"/>
      <c r="V567" s="67"/>
      <c r="W567" s="67"/>
      <c r="X567" s="67"/>
      <c r="Y567" s="67"/>
      <c r="Z567" s="67"/>
      <c r="AA567" s="67"/>
      <c r="AB567" s="67"/>
      <c r="AC567" s="67"/>
      <c r="AD567" s="67"/>
    </row>
    <row r="568" spans="2:30">
      <c r="B568" s="67"/>
      <c r="C568" s="67"/>
      <c r="D568" s="67"/>
      <c r="E568" s="67"/>
      <c r="F568" s="67"/>
      <c r="G568" s="67"/>
      <c r="H568" s="67"/>
      <c r="I568" s="67"/>
      <c r="J568" s="67"/>
      <c r="K568" s="67"/>
      <c r="L568" s="67"/>
      <c r="M568" s="67"/>
      <c r="N568" s="67"/>
      <c r="O568" s="67"/>
      <c r="P568" s="67"/>
      <c r="Q568" s="67"/>
      <c r="R568" s="67"/>
      <c r="S568" s="67"/>
      <c r="T568" s="67"/>
      <c r="U568" s="67"/>
      <c r="V568" s="67"/>
      <c r="W568" s="67"/>
      <c r="X568" s="67"/>
      <c r="Y568" s="67"/>
      <c r="Z568" s="67"/>
      <c r="AA568" s="67"/>
      <c r="AB568" s="67"/>
      <c r="AC568" s="67"/>
      <c r="AD568" s="67"/>
    </row>
    <row r="569" spans="2:30">
      <c r="B569" s="67"/>
      <c r="C569" s="67"/>
      <c r="D569" s="67"/>
      <c r="E569" s="67"/>
      <c r="F569" s="67"/>
      <c r="G569" s="67"/>
      <c r="H569" s="67"/>
      <c r="I569" s="67"/>
      <c r="J569" s="67"/>
      <c r="K569" s="67"/>
      <c r="L569" s="67"/>
      <c r="M569" s="67"/>
      <c r="N569" s="67"/>
      <c r="O569" s="67"/>
      <c r="P569" s="67"/>
      <c r="Q569" s="67"/>
      <c r="R569" s="67"/>
      <c r="S569" s="67"/>
      <c r="T569" s="67"/>
      <c r="U569" s="67"/>
      <c r="V569" s="67"/>
      <c r="W569" s="67"/>
      <c r="X569" s="67"/>
      <c r="Y569" s="67"/>
      <c r="Z569" s="67"/>
      <c r="AA569" s="67"/>
      <c r="AB569" s="67"/>
      <c r="AC569" s="67"/>
      <c r="AD569" s="67"/>
    </row>
    <row r="570" spans="2:30">
      <c r="B570" s="67"/>
      <c r="C570" s="67"/>
      <c r="D570" s="67"/>
      <c r="E570" s="67"/>
      <c r="F570" s="67"/>
      <c r="G570" s="67"/>
      <c r="H570" s="67"/>
      <c r="I570" s="67"/>
      <c r="J570" s="67"/>
      <c r="K570" s="67"/>
      <c r="L570" s="67"/>
      <c r="M570" s="67"/>
      <c r="N570" s="67"/>
      <c r="O570" s="67"/>
      <c r="P570" s="67"/>
      <c r="Q570" s="67"/>
      <c r="R570" s="67"/>
      <c r="S570" s="67"/>
      <c r="T570" s="67"/>
      <c r="U570" s="67"/>
      <c r="V570" s="67"/>
      <c r="W570" s="67"/>
      <c r="X570" s="67"/>
      <c r="Y570" s="67"/>
      <c r="Z570" s="67"/>
      <c r="AA570" s="67"/>
      <c r="AB570" s="67"/>
      <c r="AC570" s="67"/>
      <c r="AD570" s="67"/>
    </row>
    <row r="571" spans="2:30">
      <c r="B571" s="67"/>
      <c r="C571" s="67"/>
      <c r="D571" s="67"/>
      <c r="E571" s="67"/>
      <c r="F571" s="67"/>
      <c r="G571" s="67"/>
      <c r="H571" s="67"/>
      <c r="I571" s="67"/>
      <c r="J571" s="67"/>
      <c r="K571" s="67"/>
      <c r="L571" s="67"/>
      <c r="M571" s="67"/>
      <c r="N571" s="67"/>
      <c r="O571" s="67"/>
      <c r="P571" s="67"/>
      <c r="Q571" s="67"/>
      <c r="R571" s="67"/>
      <c r="S571" s="67"/>
      <c r="T571" s="67"/>
      <c r="U571" s="67"/>
      <c r="V571" s="67"/>
      <c r="W571" s="67"/>
      <c r="X571" s="67"/>
      <c r="Y571" s="67"/>
      <c r="Z571" s="67"/>
      <c r="AA571" s="67"/>
      <c r="AB571" s="67"/>
      <c r="AC571" s="67"/>
      <c r="AD571" s="67"/>
    </row>
    <row r="572" spans="2:30">
      <c r="B572" s="67"/>
      <c r="C572" s="67"/>
      <c r="D572" s="67"/>
      <c r="E572" s="67"/>
      <c r="F572" s="67"/>
      <c r="G572" s="67"/>
      <c r="H572" s="67"/>
      <c r="I572" s="67"/>
      <c r="J572" s="67"/>
      <c r="K572" s="67"/>
      <c r="L572" s="67"/>
      <c r="M572" s="67"/>
      <c r="N572" s="67"/>
      <c r="O572" s="67"/>
      <c r="P572" s="67"/>
      <c r="Q572" s="67"/>
      <c r="R572" s="67"/>
      <c r="S572" s="67"/>
      <c r="T572" s="67"/>
      <c r="U572" s="67"/>
      <c r="V572" s="67"/>
      <c r="W572" s="67"/>
      <c r="X572" s="67"/>
      <c r="Y572" s="67"/>
      <c r="Z572" s="67"/>
      <c r="AA572" s="67"/>
      <c r="AB572" s="67"/>
      <c r="AC572" s="67"/>
      <c r="AD572" s="67"/>
    </row>
    <row r="573" spans="2:30">
      <c r="B573" s="67"/>
      <c r="C573" s="67"/>
      <c r="D573" s="67"/>
      <c r="E573" s="67"/>
      <c r="F573" s="67"/>
      <c r="G573" s="67"/>
      <c r="H573" s="67"/>
      <c r="I573" s="67"/>
      <c r="J573" s="67"/>
      <c r="K573" s="67"/>
      <c r="L573" s="67"/>
      <c r="M573" s="67"/>
      <c r="N573" s="67"/>
      <c r="O573" s="67"/>
      <c r="P573" s="67"/>
      <c r="Q573" s="67"/>
      <c r="R573" s="67"/>
      <c r="S573" s="67"/>
      <c r="T573" s="67"/>
      <c r="U573" s="67"/>
      <c r="V573" s="67"/>
      <c r="W573" s="67"/>
      <c r="X573" s="67"/>
      <c r="Y573" s="67"/>
      <c r="Z573" s="67"/>
      <c r="AA573" s="67"/>
      <c r="AB573" s="67"/>
      <c r="AC573" s="67"/>
      <c r="AD573" s="67"/>
    </row>
    <row r="574" spans="2:30">
      <c r="B574" s="67"/>
      <c r="C574" s="67"/>
      <c r="D574" s="67"/>
      <c r="E574" s="67"/>
      <c r="F574" s="67"/>
      <c r="G574" s="67"/>
      <c r="H574" s="67"/>
      <c r="I574" s="67"/>
      <c r="J574" s="67"/>
      <c r="K574" s="67"/>
      <c r="L574" s="67"/>
      <c r="M574" s="67"/>
      <c r="N574" s="67"/>
      <c r="O574" s="67"/>
      <c r="P574" s="67"/>
      <c r="Q574" s="67"/>
      <c r="R574" s="67"/>
      <c r="S574" s="67"/>
      <c r="T574" s="67"/>
      <c r="U574" s="67"/>
      <c r="V574" s="67"/>
      <c r="W574" s="67"/>
      <c r="X574" s="67"/>
      <c r="Y574" s="67"/>
      <c r="Z574" s="67"/>
      <c r="AA574" s="67"/>
      <c r="AB574" s="67"/>
      <c r="AC574" s="67"/>
      <c r="AD574" s="67"/>
    </row>
    <row r="575" spans="2:30">
      <c r="B575" s="67"/>
      <c r="C575" s="67"/>
      <c r="D575" s="67"/>
      <c r="E575" s="67"/>
      <c r="F575" s="67"/>
      <c r="G575" s="67"/>
      <c r="H575" s="67"/>
      <c r="I575" s="67"/>
      <c r="J575" s="67"/>
      <c r="K575" s="67"/>
      <c r="L575" s="67"/>
      <c r="M575" s="67"/>
      <c r="N575" s="67"/>
      <c r="O575" s="67"/>
      <c r="P575" s="67"/>
      <c r="Q575" s="67"/>
      <c r="R575" s="67"/>
      <c r="S575" s="67"/>
      <c r="T575" s="67"/>
      <c r="U575" s="67"/>
      <c r="V575" s="67"/>
      <c r="W575" s="67"/>
      <c r="X575" s="67"/>
      <c r="Y575" s="67"/>
      <c r="Z575" s="67"/>
      <c r="AA575" s="67"/>
      <c r="AB575" s="67"/>
      <c r="AC575" s="67"/>
      <c r="AD575" s="67"/>
    </row>
    <row r="576" spans="2:30">
      <c r="B576" s="67"/>
      <c r="C576" s="67"/>
      <c r="D576" s="67"/>
      <c r="E576" s="67"/>
      <c r="F576" s="67"/>
      <c r="G576" s="67"/>
      <c r="H576" s="67"/>
      <c r="I576" s="67"/>
      <c r="J576" s="67"/>
      <c r="K576" s="67"/>
      <c r="L576" s="67"/>
      <c r="M576" s="67"/>
      <c r="N576" s="67"/>
      <c r="O576" s="67"/>
      <c r="P576" s="67"/>
      <c r="Q576" s="67"/>
      <c r="R576" s="67"/>
      <c r="S576" s="67"/>
      <c r="T576" s="67"/>
      <c r="U576" s="67"/>
      <c r="V576" s="67"/>
      <c r="W576" s="67"/>
      <c r="X576" s="67"/>
      <c r="Y576" s="67"/>
      <c r="Z576" s="67"/>
      <c r="AA576" s="67"/>
      <c r="AB576" s="67"/>
      <c r="AC576" s="67"/>
      <c r="AD576" s="67"/>
    </row>
    <row r="577" spans="2:30">
      <c r="B577" s="67"/>
      <c r="C577" s="67"/>
      <c r="D577" s="67"/>
      <c r="E577" s="67"/>
      <c r="F577" s="67"/>
      <c r="G577" s="67"/>
      <c r="H577" s="67"/>
      <c r="I577" s="67"/>
      <c r="J577" s="67"/>
      <c r="K577" s="67"/>
      <c r="L577" s="67"/>
      <c r="M577" s="67"/>
      <c r="N577" s="67"/>
      <c r="O577" s="67"/>
      <c r="P577" s="67"/>
      <c r="Q577" s="67"/>
      <c r="R577" s="67"/>
      <c r="S577" s="67"/>
      <c r="T577" s="67"/>
      <c r="U577" s="67"/>
      <c r="V577" s="67"/>
      <c r="W577" s="67"/>
      <c r="X577" s="67"/>
      <c r="Y577" s="67"/>
      <c r="Z577" s="67"/>
      <c r="AA577" s="67"/>
      <c r="AB577" s="67"/>
      <c r="AC577" s="67"/>
      <c r="AD577" s="67"/>
    </row>
    <row r="578" spans="2:30">
      <c r="B578" s="67"/>
      <c r="C578" s="67"/>
      <c r="D578" s="67"/>
      <c r="E578" s="67"/>
      <c r="F578" s="67"/>
      <c r="G578" s="67"/>
      <c r="H578" s="67"/>
      <c r="I578" s="67"/>
      <c r="J578" s="67"/>
      <c r="K578" s="67"/>
      <c r="L578" s="67"/>
      <c r="M578" s="67"/>
      <c r="N578" s="67"/>
      <c r="O578" s="67"/>
      <c r="P578" s="67"/>
      <c r="Q578" s="67"/>
      <c r="R578" s="67"/>
      <c r="S578" s="67"/>
      <c r="T578" s="67"/>
      <c r="U578" s="67"/>
      <c r="V578" s="67"/>
      <c r="W578" s="67"/>
      <c r="X578" s="67"/>
      <c r="Y578" s="67"/>
      <c r="Z578" s="67"/>
      <c r="AA578" s="67"/>
      <c r="AB578" s="67"/>
      <c r="AC578" s="67"/>
      <c r="AD578" s="67"/>
    </row>
    <row r="579" spans="2:30">
      <c r="B579" s="67"/>
      <c r="C579" s="67"/>
      <c r="D579" s="67"/>
      <c r="E579" s="67"/>
      <c r="F579" s="67"/>
      <c r="G579" s="67"/>
      <c r="H579" s="67"/>
      <c r="I579" s="67"/>
      <c r="J579" s="67"/>
      <c r="K579" s="67"/>
      <c r="L579" s="67"/>
      <c r="M579" s="67"/>
      <c r="N579" s="67"/>
      <c r="O579" s="67"/>
      <c r="P579" s="67"/>
      <c r="Q579" s="67"/>
      <c r="R579" s="67"/>
      <c r="S579" s="67"/>
      <c r="T579" s="67"/>
      <c r="U579" s="67"/>
      <c r="V579" s="67"/>
      <c r="W579" s="67"/>
      <c r="X579" s="67"/>
      <c r="Y579" s="67"/>
      <c r="Z579" s="67"/>
      <c r="AA579" s="67"/>
      <c r="AB579" s="67"/>
      <c r="AC579" s="67"/>
      <c r="AD579" s="67"/>
    </row>
    <row r="580" spans="2:30">
      <c r="B580" s="67"/>
      <c r="C580" s="67"/>
      <c r="D580" s="67"/>
      <c r="E580" s="67"/>
      <c r="F580" s="67"/>
      <c r="G580" s="67"/>
      <c r="H580" s="67"/>
      <c r="I580" s="67"/>
      <c r="J580" s="67"/>
      <c r="K580" s="67"/>
      <c r="L580" s="67"/>
      <c r="M580" s="67"/>
      <c r="N580" s="67"/>
      <c r="O580" s="67"/>
      <c r="P580" s="67"/>
      <c r="Q580" s="67"/>
      <c r="R580" s="67"/>
      <c r="S580" s="67"/>
      <c r="T580" s="67"/>
      <c r="U580" s="67"/>
      <c r="V580" s="67"/>
      <c r="W580" s="67"/>
      <c r="X580" s="67"/>
      <c r="Y580" s="67"/>
      <c r="Z580" s="67"/>
      <c r="AA580" s="67"/>
      <c r="AB580" s="67"/>
      <c r="AC580" s="67"/>
      <c r="AD580" s="67"/>
    </row>
    <row r="581" spans="2:30">
      <c r="B581" s="67"/>
      <c r="C581" s="67"/>
      <c r="D581" s="67"/>
      <c r="E581" s="67"/>
      <c r="F581" s="67"/>
      <c r="G581" s="67"/>
      <c r="H581" s="67"/>
      <c r="I581" s="67"/>
      <c r="J581" s="67"/>
      <c r="K581" s="67"/>
      <c r="L581" s="67"/>
      <c r="M581" s="67"/>
      <c r="N581" s="67"/>
      <c r="O581" s="67"/>
      <c r="P581" s="67"/>
      <c r="Q581" s="67"/>
      <c r="R581" s="67"/>
      <c r="S581" s="67"/>
      <c r="T581" s="67"/>
      <c r="U581" s="67"/>
      <c r="V581" s="67"/>
      <c r="W581" s="67"/>
      <c r="X581" s="67"/>
      <c r="Y581" s="67"/>
      <c r="Z581" s="67"/>
      <c r="AA581" s="67"/>
      <c r="AB581" s="67"/>
      <c r="AC581" s="67"/>
      <c r="AD581" s="67"/>
    </row>
    <row r="582" spans="2:30">
      <c r="B582" s="67"/>
      <c r="C582" s="67"/>
      <c r="D582" s="67"/>
      <c r="E582" s="67"/>
      <c r="F582" s="67"/>
      <c r="G582" s="67"/>
      <c r="H582" s="67"/>
      <c r="I582" s="67"/>
      <c r="J582" s="67"/>
      <c r="K582" s="67"/>
      <c r="L582" s="67"/>
      <c r="M582" s="67"/>
      <c r="N582" s="67"/>
      <c r="O582" s="67"/>
      <c r="P582" s="67"/>
      <c r="Q582" s="67"/>
      <c r="R582" s="67"/>
      <c r="S582" s="67"/>
      <c r="T582" s="67"/>
      <c r="U582" s="67"/>
      <c r="V582" s="67"/>
      <c r="W582" s="67"/>
      <c r="X582" s="67"/>
      <c r="Y582" s="67"/>
      <c r="Z582" s="67"/>
      <c r="AA582" s="67"/>
      <c r="AB582" s="67"/>
      <c r="AC582" s="67"/>
      <c r="AD582" s="67"/>
    </row>
    <row r="583" spans="2:30">
      <c r="B583" s="67"/>
      <c r="C583" s="67"/>
      <c r="D583" s="67"/>
      <c r="E583" s="67"/>
      <c r="F583" s="67"/>
      <c r="G583" s="67"/>
      <c r="H583" s="67"/>
      <c r="I583" s="67"/>
      <c r="J583" s="67"/>
      <c r="K583" s="67"/>
      <c r="L583" s="67"/>
      <c r="M583" s="67"/>
      <c r="N583" s="67"/>
      <c r="O583" s="67"/>
      <c r="P583" s="67"/>
      <c r="Q583" s="67"/>
      <c r="R583" s="67"/>
      <c r="S583" s="67"/>
      <c r="T583" s="67"/>
      <c r="U583" s="67"/>
      <c r="V583" s="67"/>
      <c r="W583" s="67"/>
      <c r="X583" s="67"/>
      <c r="Y583" s="67"/>
      <c r="Z583" s="67"/>
      <c r="AA583" s="67"/>
      <c r="AB583" s="67"/>
      <c r="AC583" s="67"/>
      <c r="AD583" s="67"/>
    </row>
    <row r="584" spans="2:30">
      <c r="B584" s="67"/>
      <c r="C584" s="67"/>
      <c r="D584" s="67"/>
      <c r="E584" s="67"/>
      <c r="F584" s="67"/>
      <c r="G584" s="67"/>
      <c r="H584" s="67"/>
      <c r="I584" s="67"/>
      <c r="J584" s="67"/>
      <c r="K584" s="67"/>
      <c r="L584" s="67"/>
      <c r="M584" s="67"/>
      <c r="N584" s="67"/>
      <c r="O584" s="67"/>
      <c r="P584" s="67"/>
      <c r="Q584" s="67"/>
      <c r="R584" s="67"/>
      <c r="S584" s="67"/>
      <c r="T584" s="67"/>
      <c r="U584" s="67"/>
      <c r="V584" s="67"/>
      <c r="W584" s="67"/>
      <c r="X584" s="67"/>
      <c r="Y584" s="67"/>
      <c r="Z584" s="67"/>
      <c r="AA584" s="67"/>
      <c r="AB584" s="67"/>
      <c r="AC584" s="67"/>
      <c r="AD584" s="67"/>
    </row>
    <row r="585" spans="2:30">
      <c r="B585" s="67"/>
      <c r="C585" s="67"/>
      <c r="D585" s="67"/>
      <c r="E585" s="67"/>
      <c r="F585" s="67"/>
      <c r="G585" s="67"/>
      <c r="H585" s="67"/>
      <c r="I585" s="67"/>
      <c r="J585" s="67"/>
      <c r="K585" s="67"/>
      <c r="L585" s="67"/>
      <c r="M585" s="67"/>
      <c r="N585" s="67"/>
      <c r="O585" s="67"/>
      <c r="P585" s="67"/>
      <c r="Q585" s="67"/>
      <c r="R585" s="67"/>
      <c r="S585" s="67"/>
      <c r="T585" s="67"/>
      <c r="U585" s="67"/>
      <c r="V585" s="67"/>
      <c r="W585" s="67"/>
      <c r="X585" s="67"/>
      <c r="Y585" s="67"/>
      <c r="Z585" s="67"/>
      <c r="AA585" s="67"/>
      <c r="AB585" s="67"/>
      <c r="AC585" s="67"/>
      <c r="AD585" s="67"/>
    </row>
    <row r="586" spans="2:30">
      <c r="B586" s="67"/>
      <c r="C586" s="67"/>
      <c r="D586" s="67"/>
      <c r="E586" s="67"/>
      <c r="F586" s="67"/>
      <c r="G586" s="67"/>
      <c r="H586" s="67"/>
      <c r="I586" s="67"/>
      <c r="J586" s="67"/>
      <c r="K586" s="67"/>
      <c r="L586" s="67"/>
      <c r="M586" s="67"/>
      <c r="N586" s="67"/>
      <c r="O586" s="67"/>
      <c r="P586" s="67"/>
      <c r="Q586" s="67"/>
      <c r="R586" s="67"/>
      <c r="S586" s="67"/>
      <c r="T586" s="67"/>
      <c r="U586" s="67"/>
      <c r="V586" s="67"/>
      <c r="W586" s="67"/>
      <c r="X586" s="67"/>
      <c r="Y586" s="67"/>
      <c r="Z586" s="67"/>
      <c r="AA586" s="67"/>
      <c r="AB586" s="67"/>
      <c r="AC586" s="67"/>
      <c r="AD586" s="67"/>
    </row>
    <row r="587" spans="2:30">
      <c r="B587" s="67"/>
      <c r="C587" s="67"/>
      <c r="D587" s="67"/>
      <c r="E587" s="67"/>
      <c r="F587" s="67"/>
      <c r="G587" s="67"/>
      <c r="H587" s="67"/>
      <c r="I587" s="67"/>
      <c r="J587" s="67"/>
      <c r="K587" s="67"/>
      <c r="L587" s="67"/>
      <c r="M587" s="67"/>
      <c r="N587" s="67"/>
      <c r="O587" s="67"/>
      <c r="P587" s="67"/>
      <c r="Q587" s="67"/>
      <c r="R587" s="67"/>
      <c r="S587" s="67"/>
      <c r="T587" s="67"/>
      <c r="U587" s="67"/>
      <c r="V587" s="67"/>
      <c r="W587" s="67"/>
      <c r="X587" s="67"/>
      <c r="Y587" s="67"/>
      <c r="Z587" s="67"/>
      <c r="AA587" s="67"/>
      <c r="AB587" s="67"/>
      <c r="AC587" s="67"/>
      <c r="AD587" s="67"/>
    </row>
    <row r="588" spans="2:30">
      <c r="B588" s="67"/>
      <c r="C588" s="67"/>
      <c r="D588" s="67"/>
      <c r="E588" s="67"/>
      <c r="F588" s="67"/>
      <c r="G588" s="67"/>
      <c r="H588" s="67"/>
      <c r="I588" s="67"/>
      <c r="J588" s="67"/>
      <c r="K588" s="67"/>
      <c r="L588" s="67"/>
      <c r="M588" s="67"/>
      <c r="N588" s="67"/>
      <c r="O588" s="67"/>
      <c r="P588" s="67"/>
      <c r="Q588" s="67"/>
      <c r="R588" s="67"/>
      <c r="S588" s="67"/>
      <c r="T588" s="67"/>
      <c r="U588" s="67"/>
      <c r="V588" s="67"/>
      <c r="W588" s="67"/>
      <c r="X588" s="67"/>
      <c r="Y588" s="67"/>
      <c r="Z588" s="67"/>
      <c r="AA588" s="67"/>
      <c r="AB588" s="67"/>
      <c r="AC588" s="67"/>
      <c r="AD588" s="67"/>
    </row>
    <row r="589" spans="2:30">
      <c r="B589" s="67"/>
      <c r="C589" s="67"/>
      <c r="D589" s="67"/>
      <c r="E589" s="67"/>
      <c r="F589" s="67"/>
      <c r="G589" s="67"/>
      <c r="H589" s="67"/>
      <c r="I589" s="67"/>
      <c r="J589" s="67"/>
      <c r="K589" s="67"/>
      <c r="L589" s="67"/>
      <c r="M589" s="67"/>
      <c r="N589" s="67"/>
      <c r="O589" s="67"/>
      <c r="P589" s="67"/>
      <c r="Q589" s="67"/>
      <c r="R589" s="67"/>
      <c r="S589" s="67"/>
      <c r="T589" s="67"/>
      <c r="U589" s="67"/>
      <c r="V589" s="67"/>
      <c r="W589" s="67"/>
      <c r="X589" s="67"/>
      <c r="Y589" s="67"/>
      <c r="Z589" s="67"/>
      <c r="AA589" s="67"/>
      <c r="AB589" s="67"/>
      <c r="AC589" s="67"/>
      <c r="AD589" s="67"/>
    </row>
    <row r="590" spans="2:30">
      <c r="B590" s="67"/>
      <c r="C590" s="67"/>
      <c r="D590" s="67"/>
      <c r="E590" s="67"/>
      <c r="F590" s="67"/>
      <c r="G590" s="67"/>
      <c r="H590" s="67"/>
      <c r="I590" s="67"/>
      <c r="J590" s="67"/>
      <c r="K590" s="67"/>
      <c r="L590" s="67"/>
      <c r="M590" s="67"/>
      <c r="N590" s="67"/>
      <c r="O590" s="67"/>
      <c r="P590" s="67"/>
      <c r="Q590" s="67"/>
      <c r="R590" s="67"/>
      <c r="S590" s="67"/>
      <c r="T590" s="67"/>
      <c r="U590" s="67"/>
      <c r="V590" s="67"/>
      <c r="W590" s="67"/>
      <c r="X590" s="67"/>
      <c r="Y590" s="67"/>
      <c r="Z590" s="67"/>
      <c r="AA590" s="67"/>
      <c r="AB590" s="67"/>
      <c r="AC590" s="67"/>
      <c r="AD590" s="67"/>
    </row>
    <row r="591" spans="2:30">
      <c r="B591" s="67"/>
      <c r="C591" s="67"/>
      <c r="D591" s="67"/>
      <c r="E591" s="67"/>
      <c r="F591" s="67"/>
      <c r="G591" s="67"/>
      <c r="H591" s="67"/>
      <c r="I591" s="67"/>
      <c r="J591" s="67"/>
      <c r="K591" s="67"/>
      <c r="L591" s="67"/>
      <c r="M591" s="67"/>
      <c r="N591" s="67"/>
      <c r="O591" s="67"/>
      <c r="P591" s="67"/>
      <c r="Q591" s="67"/>
      <c r="R591" s="67"/>
      <c r="S591" s="67"/>
      <c r="T591" s="67"/>
      <c r="U591" s="67"/>
      <c r="V591" s="67"/>
      <c r="W591" s="67"/>
      <c r="X591" s="67"/>
      <c r="Y591" s="67"/>
      <c r="Z591" s="67"/>
      <c r="AA591" s="67"/>
      <c r="AB591" s="67"/>
      <c r="AC591" s="67"/>
      <c r="AD591" s="67"/>
    </row>
    <row r="592" spans="2:30">
      <c r="B592" s="67"/>
      <c r="C592" s="67"/>
      <c r="D592" s="67"/>
      <c r="E592" s="67"/>
      <c r="F592" s="67"/>
      <c r="G592" s="67"/>
      <c r="H592" s="67"/>
      <c r="I592" s="67"/>
      <c r="J592" s="67"/>
      <c r="K592" s="67"/>
      <c r="L592" s="67"/>
      <c r="M592" s="67"/>
      <c r="N592" s="67"/>
      <c r="O592" s="67"/>
      <c r="P592" s="67"/>
      <c r="Q592" s="67"/>
      <c r="R592" s="67"/>
      <c r="S592" s="67"/>
      <c r="T592" s="67"/>
      <c r="U592" s="67"/>
      <c r="V592" s="67"/>
      <c r="W592" s="67"/>
      <c r="X592" s="67"/>
      <c r="Y592" s="67"/>
      <c r="Z592" s="67"/>
      <c r="AA592" s="67"/>
      <c r="AB592" s="67"/>
      <c r="AC592" s="67"/>
      <c r="AD592" s="67"/>
    </row>
    <row r="593" spans="2:30">
      <c r="B593" s="67"/>
      <c r="C593" s="67"/>
      <c r="D593" s="67"/>
      <c r="E593" s="67"/>
      <c r="F593" s="67"/>
      <c r="G593" s="67"/>
      <c r="H593" s="67"/>
      <c r="I593" s="67"/>
      <c r="J593" s="67"/>
      <c r="K593" s="67"/>
      <c r="L593" s="67"/>
      <c r="M593" s="67"/>
      <c r="N593" s="67"/>
      <c r="O593" s="67"/>
      <c r="P593" s="67"/>
      <c r="Q593" s="67"/>
      <c r="R593" s="67"/>
      <c r="S593" s="67"/>
      <c r="T593" s="67"/>
      <c r="U593" s="67"/>
      <c r="V593" s="67"/>
      <c r="W593" s="67"/>
      <c r="X593" s="67"/>
      <c r="Y593" s="67"/>
      <c r="Z593" s="67"/>
      <c r="AA593" s="67"/>
      <c r="AB593" s="67"/>
      <c r="AC593" s="67"/>
      <c r="AD593" s="67"/>
    </row>
    <row r="594" spans="2:30">
      <c r="B594" s="67"/>
      <c r="C594" s="67"/>
      <c r="D594" s="67"/>
      <c r="E594" s="67"/>
      <c r="F594" s="67"/>
      <c r="G594" s="67"/>
      <c r="H594" s="67"/>
      <c r="I594" s="67"/>
      <c r="J594" s="67"/>
      <c r="K594" s="67"/>
      <c r="L594" s="67"/>
      <c r="M594" s="67"/>
      <c r="N594" s="67"/>
      <c r="O594" s="67"/>
      <c r="P594" s="67"/>
      <c r="Q594" s="67"/>
      <c r="R594" s="67"/>
      <c r="S594" s="67"/>
      <c r="T594" s="67"/>
      <c r="U594" s="67"/>
      <c r="V594" s="67"/>
      <c r="W594" s="67"/>
      <c r="X594" s="67"/>
      <c r="Y594" s="67"/>
      <c r="Z594" s="67"/>
      <c r="AA594" s="67"/>
      <c r="AB594" s="67"/>
      <c r="AC594" s="67"/>
      <c r="AD594" s="67"/>
    </row>
    <row r="595" spans="2:30">
      <c r="B595" s="67"/>
      <c r="C595" s="67"/>
      <c r="D595" s="67"/>
      <c r="E595" s="67"/>
      <c r="F595" s="67"/>
      <c r="G595" s="67"/>
      <c r="H595" s="67"/>
      <c r="I595" s="67"/>
      <c r="J595" s="67"/>
      <c r="K595" s="67"/>
      <c r="L595" s="67"/>
      <c r="M595" s="67"/>
      <c r="N595" s="67"/>
      <c r="O595" s="67"/>
      <c r="P595" s="67"/>
      <c r="Q595" s="67"/>
      <c r="R595" s="67"/>
      <c r="S595" s="67"/>
      <c r="T595" s="67"/>
      <c r="U595" s="67"/>
      <c r="V595" s="67"/>
      <c r="W595" s="67"/>
      <c r="X595" s="67"/>
      <c r="Y595" s="67"/>
      <c r="Z595" s="67"/>
      <c r="AA595" s="67"/>
      <c r="AB595" s="67"/>
      <c r="AC595" s="67"/>
      <c r="AD595" s="67"/>
    </row>
    <row r="596" spans="2:30">
      <c r="B596" s="67"/>
      <c r="C596" s="67"/>
      <c r="D596" s="67"/>
      <c r="E596" s="67"/>
      <c r="F596" s="67"/>
      <c r="G596" s="67"/>
      <c r="H596" s="67"/>
      <c r="I596" s="67"/>
      <c r="J596" s="67"/>
      <c r="K596" s="67"/>
      <c r="L596" s="67"/>
      <c r="M596" s="67"/>
      <c r="N596" s="67"/>
      <c r="O596" s="67"/>
      <c r="P596" s="67"/>
      <c r="Q596" s="67"/>
      <c r="R596" s="67"/>
      <c r="S596" s="67"/>
      <c r="T596" s="67"/>
      <c r="U596" s="67"/>
      <c r="V596" s="67"/>
      <c r="W596" s="67"/>
      <c r="X596" s="67"/>
      <c r="Y596" s="67"/>
      <c r="Z596" s="67"/>
      <c r="AA596" s="67"/>
      <c r="AB596" s="67"/>
      <c r="AC596" s="67"/>
      <c r="AD596" s="67"/>
    </row>
    <row r="597" spans="2:30">
      <c r="B597" s="67"/>
      <c r="C597" s="67"/>
      <c r="D597" s="67"/>
      <c r="E597" s="67"/>
      <c r="F597" s="67"/>
      <c r="G597" s="67"/>
      <c r="H597" s="67"/>
      <c r="I597" s="67"/>
      <c r="J597" s="67"/>
      <c r="K597" s="67"/>
      <c r="L597" s="67"/>
      <c r="M597" s="67"/>
      <c r="N597" s="67"/>
      <c r="O597" s="67"/>
      <c r="P597" s="67"/>
      <c r="Q597" s="67"/>
      <c r="R597" s="67"/>
      <c r="S597" s="67"/>
      <c r="T597" s="67"/>
      <c r="U597" s="67"/>
      <c r="V597" s="67"/>
      <c r="W597" s="67"/>
      <c r="X597" s="67"/>
      <c r="Y597" s="67"/>
      <c r="Z597" s="67"/>
      <c r="AA597" s="67"/>
      <c r="AB597" s="67"/>
      <c r="AC597" s="67"/>
      <c r="AD597" s="67"/>
    </row>
    <row r="598" spans="2:30">
      <c r="B598" s="67"/>
      <c r="C598" s="67"/>
      <c r="D598" s="67"/>
      <c r="E598" s="67"/>
      <c r="F598" s="67"/>
      <c r="G598" s="67"/>
      <c r="H598" s="67"/>
      <c r="I598" s="67"/>
      <c r="J598" s="67"/>
      <c r="K598" s="67"/>
      <c r="L598" s="67"/>
      <c r="M598" s="67"/>
      <c r="N598" s="67"/>
      <c r="O598" s="67"/>
      <c r="P598" s="67"/>
      <c r="Q598" s="67"/>
      <c r="R598" s="67"/>
      <c r="S598" s="67"/>
      <c r="T598" s="67"/>
      <c r="U598" s="67"/>
      <c r="V598" s="67"/>
      <c r="W598" s="67"/>
      <c r="X598" s="67"/>
      <c r="Y598" s="67"/>
      <c r="Z598" s="67"/>
      <c r="AA598" s="67"/>
      <c r="AB598" s="67"/>
      <c r="AC598" s="67"/>
      <c r="AD598" s="67"/>
    </row>
    <row r="599" spans="2:30">
      <c r="B599" s="67"/>
      <c r="C599" s="67"/>
      <c r="D599" s="67"/>
      <c r="E599" s="67"/>
      <c r="F599" s="67"/>
      <c r="G599" s="67"/>
      <c r="H599" s="67"/>
      <c r="I599" s="67"/>
      <c r="J599" s="67"/>
      <c r="K599" s="67"/>
      <c r="L599" s="67"/>
      <c r="M599" s="67"/>
      <c r="N599" s="67"/>
      <c r="O599" s="67"/>
      <c r="P599" s="67"/>
      <c r="Q599" s="67"/>
      <c r="R599" s="67"/>
      <c r="S599" s="67"/>
      <c r="T599" s="67"/>
      <c r="U599" s="67"/>
      <c r="V599" s="67"/>
      <c r="W599" s="67"/>
      <c r="X599" s="67"/>
      <c r="Y599" s="67"/>
      <c r="Z599" s="67"/>
      <c r="AA599" s="67"/>
      <c r="AB599" s="67"/>
      <c r="AC599" s="67"/>
      <c r="AD599" s="67"/>
    </row>
    <row r="600" spans="2:30">
      <c r="B600" s="67"/>
      <c r="C600" s="67"/>
      <c r="D600" s="67"/>
      <c r="E600" s="67"/>
      <c r="F600" s="67"/>
      <c r="G600" s="67"/>
      <c r="H600" s="67"/>
      <c r="I600" s="67"/>
      <c r="J600" s="67"/>
      <c r="K600" s="67"/>
      <c r="L600" s="67"/>
      <c r="M600" s="67"/>
      <c r="N600" s="67"/>
      <c r="O600" s="67"/>
      <c r="P600" s="67"/>
      <c r="Q600" s="67"/>
      <c r="R600" s="67"/>
      <c r="S600" s="67"/>
      <c r="T600" s="67"/>
      <c r="U600" s="67"/>
      <c r="V600" s="67"/>
      <c r="W600" s="67"/>
      <c r="X600" s="67"/>
      <c r="Y600" s="67"/>
      <c r="Z600" s="67"/>
      <c r="AA600" s="67"/>
      <c r="AB600" s="67"/>
      <c r="AC600" s="67"/>
      <c r="AD600" s="67"/>
    </row>
    <row r="601" spans="2:30">
      <c r="B601" s="67"/>
      <c r="C601" s="67"/>
      <c r="D601" s="67"/>
      <c r="E601" s="67"/>
      <c r="F601" s="67"/>
      <c r="G601" s="67"/>
      <c r="H601" s="67"/>
      <c r="I601" s="67"/>
      <c r="J601" s="67"/>
      <c r="K601" s="67"/>
      <c r="L601" s="67"/>
      <c r="M601" s="67"/>
      <c r="N601" s="67"/>
      <c r="O601" s="67"/>
      <c r="P601" s="67"/>
      <c r="Q601" s="67"/>
      <c r="R601" s="67"/>
      <c r="S601" s="67"/>
      <c r="T601" s="67"/>
      <c r="U601" s="67"/>
      <c r="V601" s="67"/>
      <c r="W601" s="67"/>
      <c r="X601" s="67"/>
      <c r="Y601" s="67"/>
      <c r="Z601" s="67"/>
      <c r="AA601" s="67"/>
      <c r="AB601" s="67"/>
      <c r="AC601" s="67"/>
      <c r="AD601" s="67"/>
    </row>
    <row r="602" spans="2:30">
      <c r="B602" s="67"/>
      <c r="C602" s="67"/>
      <c r="D602" s="67"/>
      <c r="E602" s="67"/>
      <c r="F602" s="67"/>
      <c r="G602" s="67"/>
      <c r="H602" s="67"/>
      <c r="I602" s="67"/>
      <c r="J602" s="67"/>
      <c r="K602" s="67"/>
      <c r="L602" s="67"/>
      <c r="M602" s="67"/>
      <c r="N602" s="67"/>
      <c r="O602" s="67"/>
      <c r="P602" s="67"/>
      <c r="Q602" s="67"/>
      <c r="R602" s="67"/>
      <c r="S602" s="67"/>
      <c r="T602" s="67"/>
      <c r="U602" s="67"/>
      <c r="V602" s="67"/>
      <c r="W602" s="67"/>
      <c r="X602" s="67"/>
      <c r="Y602" s="67"/>
      <c r="Z602" s="67"/>
      <c r="AA602" s="67"/>
      <c r="AB602" s="67"/>
      <c r="AC602" s="67"/>
      <c r="AD602" s="67"/>
    </row>
    <row r="603" spans="2:30">
      <c r="B603" s="67"/>
      <c r="C603" s="67"/>
      <c r="D603" s="67"/>
      <c r="E603" s="67"/>
      <c r="F603" s="67"/>
      <c r="G603" s="67"/>
      <c r="H603" s="67"/>
      <c r="I603" s="67"/>
      <c r="J603" s="67"/>
      <c r="K603" s="67"/>
      <c r="L603" s="67"/>
      <c r="M603" s="67"/>
      <c r="N603" s="67"/>
      <c r="O603" s="67"/>
      <c r="P603" s="67"/>
      <c r="Q603" s="67"/>
      <c r="R603" s="67"/>
      <c r="S603" s="67"/>
      <c r="T603" s="67"/>
      <c r="U603" s="67"/>
      <c r="V603" s="67"/>
      <c r="W603" s="67"/>
      <c r="X603" s="67"/>
      <c r="Y603" s="67"/>
      <c r="Z603" s="67"/>
      <c r="AA603" s="67"/>
      <c r="AB603" s="67"/>
      <c r="AC603" s="67"/>
      <c r="AD603" s="67"/>
    </row>
    <row r="604" spans="2:30">
      <c r="B604" s="67"/>
      <c r="C604" s="67"/>
      <c r="D604" s="67"/>
      <c r="E604" s="67"/>
      <c r="F604" s="67"/>
      <c r="G604" s="67"/>
      <c r="H604" s="67"/>
      <c r="I604" s="67"/>
      <c r="J604" s="67"/>
      <c r="K604" s="67"/>
      <c r="L604" s="67"/>
      <c r="M604" s="67"/>
      <c r="N604" s="67"/>
      <c r="O604" s="67"/>
      <c r="P604" s="67"/>
      <c r="Q604" s="67"/>
      <c r="R604" s="67"/>
      <c r="S604" s="67"/>
      <c r="T604" s="67"/>
      <c r="U604" s="67"/>
      <c r="V604" s="67"/>
      <c r="W604" s="67"/>
      <c r="X604" s="67"/>
      <c r="Y604" s="67"/>
      <c r="Z604" s="67"/>
      <c r="AA604" s="67"/>
      <c r="AB604" s="67"/>
      <c r="AC604" s="67"/>
      <c r="AD604" s="67"/>
    </row>
    <row r="605" spans="2:30">
      <c r="B605" s="67"/>
      <c r="C605" s="67"/>
      <c r="D605" s="67"/>
      <c r="E605" s="67"/>
      <c r="F605" s="67"/>
      <c r="G605" s="67"/>
      <c r="H605" s="67"/>
      <c r="I605" s="67"/>
      <c r="J605" s="67"/>
      <c r="K605" s="67"/>
      <c r="L605" s="67"/>
      <c r="M605" s="67"/>
      <c r="N605" s="67"/>
      <c r="O605" s="67"/>
      <c r="P605" s="67"/>
      <c r="Q605" s="67"/>
      <c r="R605" s="67"/>
      <c r="S605" s="67"/>
      <c r="T605" s="67"/>
      <c r="U605" s="67"/>
      <c r="V605" s="67"/>
      <c r="W605" s="67"/>
      <c r="X605" s="67"/>
      <c r="Y605" s="67"/>
      <c r="Z605" s="67"/>
      <c r="AA605" s="67"/>
      <c r="AB605" s="67"/>
      <c r="AC605" s="67"/>
      <c r="AD605" s="67"/>
    </row>
    <row r="606" spans="2:30">
      <c r="B606" s="67"/>
      <c r="C606" s="67"/>
      <c r="D606" s="67"/>
      <c r="E606" s="67"/>
      <c r="F606" s="67"/>
      <c r="G606" s="67"/>
      <c r="H606" s="67"/>
      <c r="I606" s="67"/>
      <c r="J606" s="67"/>
      <c r="K606" s="67"/>
      <c r="L606" s="67"/>
      <c r="M606" s="67"/>
      <c r="N606" s="67"/>
      <c r="O606" s="67"/>
      <c r="P606" s="67"/>
      <c r="Q606" s="67"/>
      <c r="R606" s="67"/>
      <c r="S606" s="67"/>
      <c r="T606" s="67"/>
      <c r="U606" s="67"/>
      <c r="V606" s="67"/>
      <c r="W606" s="67"/>
      <c r="X606" s="67"/>
      <c r="Y606" s="67"/>
      <c r="Z606" s="67"/>
      <c r="AA606" s="67"/>
      <c r="AB606" s="67"/>
      <c r="AC606" s="67"/>
      <c r="AD606" s="67"/>
    </row>
    <row r="607" spans="2:30">
      <c r="B607" s="67"/>
      <c r="C607" s="67"/>
      <c r="D607" s="67"/>
      <c r="E607" s="67"/>
      <c r="F607" s="67"/>
      <c r="G607" s="67"/>
      <c r="H607" s="67"/>
      <c r="I607" s="67"/>
      <c r="J607" s="67"/>
      <c r="K607" s="67"/>
      <c r="L607" s="67"/>
      <c r="M607" s="67"/>
      <c r="N607" s="67"/>
      <c r="O607" s="67"/>
      <c r="P607" s="67"/>
      <c r="Q607" s="67"/>
      <c r="R607" s="67"/>
      <c r="S607" s="67"/>
      <c r="T607" s="67"/>
      <c r="U607" s="67"/>
      <c r="V607" s="67"/>
      <c r="W607" s="67"/>
      <c r="X607" s="67"/>
      <c r="Y607" s="67"/>
      <c r="Z607" s="67"/>
      <c r="AA607" s="67"/>
      <c r="AB607" s="67"/>
      <c r="AC607" s="67"/>
      <c r="AD607" s="67"/>
    </row>
    <row r="608" spans="2:30">
      <c r="B608" s="67"/>
      <c r="C608" s="67"/>
      <c r="D608" s="67"/>
      <c r="E608" s="67"/>
      <c r="F608" s="67"/>
      <c r="G608" s="67"/>
      <c r="H608" s="67"/>
      <c r="I608" s="67"/>
      <c r="J608" s="67"/>
      <c r="K608" s="67"/>
      <c r="L608" s="67"/>
      <c r="M608" s="67"/>
      <c r="N608" s="67"/>
      <c r="O608" s="67"/>
      <c r="P608" s="67"/>
      <c r="Q608" s="67"/>
      <c r="R608" s="67"/>
      <c r="S608" s="67"/>
      <c r="T608" s="67"/>
      <c r="U608" s="67"/>
      <c r="V608" s="67"/>
      <c r="W608" s="67"/>
      <c r="X608" s="67"/>
      <c r="Y608" s="67"/>
      <c r="Z608" s="67"/>
      <c r="AA608" s="67"/>
      <c r="AB608" s="67"/>
      <c r="AC608" s="67"/>
      <c r="AD608" s="67"/>
    </row>
    <row r="609" spans="2:30">
      <c r="B609" s="67"/>
      <c r="C609" s="67"/>
      <c r="D609" s="67"/>
      <c r="E609" s="67"/>
      <c r="F609" s="67"/>
      <c r="G609" s="67"/>
      <c r="H609" s="67"/>
      <c r="I609" s="67"/>
      <c r="J609" s="67"/>
      <c r="K609" s="67"/>
      <c r="L609" s="67"/>
      <c r="M609" s="67"/>
      <c r="N609" s="67"/>
      <c r="O609" s="67"/>
      <c r="P609" s="67"/>
      <c r="Q609" s="67"/>
      <c r="R609" s="67"/>
      <c r="S609" s="67"/>
      <c r="T609" s="67"/>
      <c r="U609" s="67"/>
      <c r="V609" s="67"/>
      <c r="W609" s="67"/>
      <c r="X609" s="67"/>
      <c r="Y609" s="67"/>
      <c r="Z609" s="67"/>
      <c r="AA609" s="67"/>
      <c r="AB609" s="67"/>
      <c r="AC609" s="67"/>
      <c r="AD609" s="67"/>
    </row>
    <row r="610" spans="2:30">
      <c r="B610" s="67"/>
      <c r="C610" s="67"/>
      <c r="D610" s="67"/>
      <c r="E610" s="67"/>
      <c r="F610" s="67"/>
      <c r="G610" s="67"/>
      <c r="H610" s="67"/>
      <c r="I610" s="67"/>
      <c r="J610" s="67"/>
      <c r="K610" s="67"/>
      <c r="L610" s="67"/>
      <c r="M610" s="67"/>
      <c r="N610" s="67"/>
      <c r="O610" s="67"/>
      <c r="P610" s="67"/>
      <c r="Q610" s="67"/>
      <c r="R610" s="67"/>
      <c r="S610" s="67"/>
      <c r="T610" s="67"/>
      <c r="U610" s="67"/>
      <c r="V610" s="67"/>
      <c r="W610" s="67"/>
      <c r="X610" s="67"/>
      <c r="Y610" s="67"/>
      <c r="Z610" s="67"/>
      <c r="AA610" s="67"/>
      <c r="AB610" s="67"/>
      <c r="AC610" s="67"/>
      <c r="AD610" s="67"/>
    </row>
    <row r="611" spans="2:30">
      <c r="B611" s="67"/>
      <c r="C611" s="67"/>
      <c r="D611" s="67"/>
      <c r="E611" s="67"/>
      <c r="F611" s="67"/>
      <c r="G611" s="67"/>
      <c r="H611" s="67"/>
      <c r="I611" s="67"/>
      <c r="J611" s="67"/>
      <c r="K611" s="67"/>
      <c r="L611" s="67"/>
      <c r="M611" s="67"/>
      <c r="N611" s="67"/>
      <c r="O611" s="67"/>
      <c r="P611" s="67"/>
      <c r="Q611" s="67"/>
      <c r="R611" s="67"/>
      <c r="S611" s="67"/>
      <c r="T611" s="67"/>
      <c r="U611" s="67"/>
      <c r="V611" s="67"/>
      <c r="W611" s="67"/>
      <c r="X611" s="67"/>
      <c r="Y611" s="67"/>
      <c r="Z611" s="67"/>
      <c r="AA611" s="67"/>
      <c r="AB611" s="67"/>
      <c r="AC611" s="67"/>
      <c r="AD611" s="67"/>
    </row>
    <row r="612" spans="2:30">
      <c r="B612" s="67"/>
      <c r="C612" s="67"/>
      <c r="D612" s="67"/>
      <c r="E612" s="67"/>
      <c r="F612" s="67"/>
      <c r="G612" s="67"/>
      <c r="H612" s="67"/>
      <c r="I612" s="67"/>
      <c r="J612" s="67"/>
      <c r="K612" s="67"/>
      <c r="L612" s="67"/>
      <c r="M612" s="67"/>
      <c r="N612" s="67"/>
      <c r="O612" s="67"/>
      <c r="P612" s="67"/>
      <c r="Q612" s="67"/>
      <c r="R612" s="67"/>
      <c r="S612" s="67"/>
      <c r="T612" s="67"/>
      <c r="U612" s="67"/>
      <c r="V612" s="67"/>
      <c r="W612" s="67"/>
      <c r="X612" s="67"/>
      <c r="Y612" s="67"/>
      <c r="Z612" s="67"/>
      <c r="AA612" s="67"/>
      <c r="AB612" s="67"/>
      <c r="AC612" s="67"/>
      <c r="AD612" s="67"/>
    </row>
    <row r="613" spans="2:30">
      <c r="B613" s="67"/>
      <c r="C613" s="67"/>
      <c r="D613" s="67"/>
      <c r="E613" s="67"/>
      <c r="F613" s="67"/>
      <c r="G613" s="67"/>
      <c r="H613" s="67"/>
      <c r="I613" s="67"/>
      <c r="J613" s="67"/>
      <c r="K613" s="67"/>
      <c r="L613" s="67"/>
      <c r="M613" s="67"/>
      <c r="N613" s="67"/>
      <c r="O613" s="67"/>
      <c r="P613" s="67"/>
      <c r="Q613" s="67"/>
      <c r="R613" s="67"/>
      <c r="S613" s="67"/>
      <c r="T613" s="67"/>
      <c r="U613" s="67"/>
      <c r="V613" s="67"/>
      <c r="W613" s="67"/>
      <c r="X613" s="67"/>
      <c r="Y613" s="67"/>
      <c r="Z613" s="67"/>
      <c r="AA613" s="67"/>
      <c r="AB613" s="67"/>
      <c r="AC613" s="67"/>
      <c r="AD613" s="67"/>
    </row>
    <row r="614" spans="2:30">
      <c r="B614" s="67"/>
      <c r="C614" s="67"/>
      <c r="D614" s="67"/>
      <c r="E614" s="67"/>
      <c r="F614" s="67"/>
      <c r="G614" s="67"/>
      <c r="H614" s="67"/>
      <c r="I614" s="67"/>
      <c r="J614" s="67"/>
      <c r="K614" s="67"/>
      <c r="L614" s="67"/>
      <c r="M614" s="67"/>
      <c r="N614" s="67"/>
      <c r="O614" s="67"/>
      <c r="P614" s="67"/>
      <c r="Q614" s="67"/>
      <c r="R614" s="67"/>
      <c r="S614" s="67"/>
      <c r="T614" s="67"/>
      <c r="U614" s="67"/>
      <c r="V614" s="67"/>
      <c r="W614" s="67"/>
      <c r="X614" s="67"/>
      <c r="Y614" s="67"/>
      <c r="Z614" s="67"/>
      <c r="AA614" s="67"/>
      <c r="AB614" s="67"/>
      <c r="AC614" s="67"/>
      <c r="AD614" s="67"/>
    </row>
    <row r="615" spans="2:30">
      <c r="B615" s="67"/>
      <c r="C615" s="67"/>
      <c r="D615" s="67"/>
      <c r="E615" s="67"/>
      <c r="F615" s="67"/>
      <c r="G615" s="67"/>
      <c r="H615" s="67"/>
      <c r="I615" s="67"/>
      <c r="J615" s="67"/>
      <c r="K615" s="67"/>
      <c r="L615" s="67"/>
      <c r="M615" s="67"/>
      <c r="N615" s="67"/>
      <c r="O615" s="67"/>
      <c r="P615" s="67"/>
      <c r="Q615" s="67"/>
      <c r="R615" s="67"/>
      <c r="S615" s="67"/>
      <c r="T615" s="67"/>
      <c r="U615" s="67"/>
      <c r="V615" s="67"/>
      <c r="W615" s="67"/>
      <c r="X615" s="67"/>
      <c r="Y615" s="67"/>
      <c r="Z615" s="67"/>
      <c r="AA615" s="67"/>
      <c r="AB615" s="67"/>
      <c r="AC615" s="67"/>
      <c r="AD615" s="67"/>
    </row>
    <row r="616" spans="2:30">
      <c r="B616" s="67"/>
      <c r="C616" s="67"/>
      <c r="D616" s="67"/>
      <c r="E616" s="67"/>
      <c r="F616" s="67"/>
      <c r="G616" s="67"/>
      <c r="H616" s="67"/>
      <c r="I616" s="67"/>
      <c r="J616" s="67"/>
      <c r="K616" s="67"/>
      <c r="L616" s="67"/>
      <c r="M616" s="67"/>
      <c r="N616" s="67"/>
      <c r="O616" s="67"/>
      <c r="P616" s="67"/>
      <c r="Q616" s="67"/>
      <c r="R616" s="67"/>
      <c r="S616" s="67"/>
      <c r="T616" s="67"/>
      <c r="U616" s="67"/>
      <c r="V616" s="67"/>
      <c r="W616" s="67"/>
      <c r="X616" s="67"/>
      <c r="Y616" s="67"/>
      <c r="Z616" s="67"/>
      <c r="AA616" s="67"/>
      <c r="AB616" s="67"/>
      <c r="AC616" s="67"/>
      <c r="AD616" s="67"/>
    </row>
    <row r="617" spans="2:30">
      <c r="B617" s="67"/>
      <c r="C617" s="67"/>
      <c r="D617" s="67"/>
      <c r="E617" s="67"/>
      <c r="F617" s="67"/>
      <c r="G617" s="67"/>
      <c r="H617" s="67"/>
      <c r="I617" s="67"/>
      <c r="J617" s="67"/>
      <c r="K617" s="67"/>
      <c r="L617" s="67"/>
      <c r="M617" s="67"/>
      <c r="N617" s="67"/>
      <c r="O617" s="67"/>
      <c r="P617" s="67"/>
      <c r="Q617" s="67"/>
      <c r="R617" s="67"/>
      <c r="S617" s="67"/>
      <c r="T617" s="67"/>
      <c r="U617" s="67"/>
      <c r="V617" s="67"/>
      <c r="W617" s="67"/>
      <c r="X617" s="67"/>
      <c r="Y617" s="67"/>
      <c r="Z617" s="67"/>
      <c r="AA617" s="67"/>
      <c r="AB617" s="67"/>
      <c r="AC617" s="67"/>
      <c r="AD617" s="67"/>
    </row>
    <row r="618" spans="2:30">
      <c r="B618" s="67"/>
      <c r="C618" s="67"/>
      <c r="D618" s="67"/>
      <c r="E618" s="67"/>
      <c r="F618" s="67"/>
      <c r="G618" s="67"/>
      <c r="H618" s="67"/>
      <c r="I618" s="67"/>
      <c r="J618" s="67"/>
      <c r="K618" s="67"/>
      <c r="L618" s="67"/>
      <c r="M618" s="67"/>
      <c r="N618" s="67"/>
      <c r="O618" s="67"/>
      <c r="P618" s="67"/>
      <c r="Q618" s="67"/>
      <c r="R618" s="67"/>
      <c r="S618" s="67"/>
      <c r="T618" s="67"/>
      <c r="U618" s="67"/>
      <c r="V618" s="67"/>
      <c r="W618" s="67"/>
      <c r="X618" s="67"/>
      <c r="Y618" s="67"/>
      <c r="Z618" s="67"/>
      <c r="AA618" s="67"/>
      <c r="AB618" s="67"/>
      <c r="AC618" s="67"/>
      <c r="AD618" s="67"/>
    </row>
    <row r="619" spans="2:30">
      <c r="B619" s="67"/>
      <c r="C619" s="67"/>
      <c r="D619" s="67"/>
      <c r="E619" s="67"/>
      <c r="F619" s="67"/>
      <c r="G619" s="67"/>
      <c r="H619" s="67"/>
      <c r="I619" s="67"/>
      <c r="J619" s="67"/>
      <c r="K619" s="67"/>
      <c r="L619" s="67"/>
      <c r="M619" s="67"/>
      <c r="N619" s="67"/>
      <c r="O619" s="67"/>
      <c r="P619" s="67"/>
      <c r="Q619" s="67"/>
      <c r="R619" s="67"/>
      <c r="S619" s="67"/>
      <c r="T619" s="67"/>
      <c r="U619" s="67"/>
      <c r="V619" s="67"/>
      <c r="W619" s="67"/>
      <c r="X619" s="67"/>
      <c r="Y619" s="67"/>
      <c r="Z619" s="67"/>
      <c r="AA619" s="67"/>
      <c r="AB619" s="67"/>
      <c r="AC619" s="67"/>
      <c r="AD619" s="67"/>
    </row>
    <row r="620" spans="2:30">
      <c r="B620" s="67"/>
      <c r="C620" s="67"/>
      <c r="D620" s="67"/>
      <c r="E620" s="67"/>
      <c r="F620" s="67"/>
      <c r="G620" s="67"/>
      <c r="H620" s="67"/>
      <c r="I620" s="67"/>
      <c r="J620" s="67"/>
      <c r="K620" s="67"/>
      <c r="L620" s="67"/>
      <c r="M620" s="67"/>
      <c r="N620" s="67"/>
      <c r="O620" s="67"/>
      <c r="P620" s="67"/>
      <c r="Q620" s="67"/>
      <c r="R620" s="67"/>
      <c r="S620" s="67"/>
      <c r="T620" s="67"/>
      <c r="U620" s="67"/>
      <c r="V620" s="67"/>
      <c r="W620" s="67"/>
      <c r="X620" s="67"/>
      <c r="Y620" s="67"/>
      <c r="Z620" s="67"/>
      <c r="AA620" s="67"/>
      <c r="AB620" s="67"/>
      <c r="AC620" s="67"/>
      <c r="AD620" s="67"/>
    </row>
    <row r="621" spans="2:30">
      <c r="B621" s="67"/>
      <c r="C621" s="67"/>
      <c r="D621" s="67"/>
      <c r="E621" s="67"/>
      <c r="F621" s="67"/>
      <c r="G621" s="67"/>
      <c r="H621" s="67"/>
      <c r="I621" s="67"/>
      <c r="J621" s="67"/>
      <c r="K621" s="67"/>
      <c r="L621" s="67"/>
      <c r="M621" s="67"/>
      <c r="N621" s="67"/>
      <c r="O621" s="67"/>
      <c r="P621" s="67"/>
      <c r="Q621" s="67"/>
      <c r="R621" s="67"/>
      <c r="S621" s="67"/>
      <c r="T621" s="67"/>
      <c r="U621" s="67"/>
      <c r="V621" s="67"/>
      <c r="W621" s="67"/>
      <c r="X621" s="67"/>
      <c r="Y621" s="67"/>
      <c r="Z621" s="67"/>
      <c r="AA621" s="67"/>
      <c r="AB621" s="67"/>
      <c r="AC621" s="67"/>
      <c r="AD621" s="67"/>
    </row>
    <row r="622" spans="2:30">
      <c r="B622" s="67"/>
      <c r="C622" s="67"/>
      <c r="D622" s="67"/>
      <c r="E622" s="67"/>
      <c r="F622" s="67"/>
      <c r="G622" s="67"/>
      <c r="H622" s="67"/>
      <c r="I622" s="67"/>
      <c r="J622" s="67"/>
      <c r="K622" s="67"/>
      <c r="L622" s="67"/>
      <c r="M622" s="67"/>
      <c r="N622" s="67"/>
      <c r="O622" s="67"/>
      <c r="P622" s="67"/>
      <c r="Q622" s="67"/>
      <c r="R622" s="67"/>
      <c r="S622" s="67"/>
      <c r="T622" s="67"/>
      <c r="U622" s="67"/>
      <c r="V622" s="67"/>
      <c r="W622" s="67"/>
      <c r="X622" s="67"/>
      <c r="Y622" s="67"/>
      <c r="Z622" s="67"/>
      <c r="AA622" s="67"/>
      <c r="AB622" s="67"/>
      <c r="AC622" s="67"/>
      <c r="AD622" s="67"/>
    </row>
    <row r="623" spans="2:30">
      <c r="B623" s="67"/>
      <c r="C623" s="67"/>
      <c r="D623" s="67"/>
      <c r="E623" s="67"/>
      <c r="F623" s="67"/>
      <c r="G623" s="67"/>
      <c r="H623" s="67"/>
      <c r="I623" s="67"/>
      <c r="J623" s="67"/>
      <c r="K623" s="67"/>
      <c r="L623" s="67"/>
      <c r="M623" s="67"/>
      <c r="N623" s="67"/>
      <c r="O623" s="67"/>
      <c r="P623" s="67"/>
      <c r="Q623" s="67"/>
      <c r="R623" s="67"/>
      <c r="S623" s="67"/>
      <c r="T623" s="67"/>
      <c r="U623" s="67"/>
      <c r="V623" s="67"/>
      <c r="W623" s="67"/>
      <c r="X623" s="67"/>
      <c r="Y623" s="67"/>
      <c r="Z623" s="67"/>
      <c r="AA623" s="67"/>
      <c r="AB623" s="67"/>
      <c r="AC623" s="67"/>
      <c r="AD623" s="67"/>
    </row>
    <row r="624" spans="2:30">
      <c r="B624" s="67"/>
      <c r="C624" s="67"/>
      <c r="D624" s="67"/>
      <c r="E624" s="67"/>
      <c r="F624" s="67"/>
      <c r="G624" s="67"/>
      <c r="H624" s="67"/>
      <c r="I624" s="67"/>
      <c r="J624" s="67"/>
      <c r="K624" s="67"/>
      <c r="L624" s="67"/>
      <c r="M624" s="67"/>
      <c r="N624" s="67"/>
      <c r="O624" s="67"/>
      <c r="P624" s="67"/>
      <c r="Q624" s="67"/>
      <c r="R624" s="67"/>
      <c r="S624" s="67"/>
      <c r="T624" s="67"/>
      <c r="U624" s="67"/>
      <c r="V624" s="67"/>
      <c r="W624" s="67"/>
      <c r="X624" s="67"/>
      <c r="Y624" s="67"/>
      <c r="Z624" s="67"/>
      <c r="AA624" s="67"/>
      <c r="AB624" s="67"/>
      <c r="AC624" s="67"/>
      <c r="AD624" s="67"/>
    </row>
    <row r="625" spans="2:30">
      <c r="B625" s="67"/>
      <c r="C625" s="67"/>
      <c r="D625" s="67"/>
      <c r="E625" s="67"/>
      <c r="F625" s="67"/>
      <c r="G625" s="67"/>
      <c r="H625" s="67"/>
      <c r="I625" s="67"/>
      <c r="J625" s="67"/>
      <c r="K625" s="67"/>
      <c r="L625" s="67"/>
      <c r="M625" s="67"/>
      <c r="N625" s="67"/>
      <c r="O625" s="67"/>
      <c r="P625" s="67"/>
      <c r="Q625" s="67"/>
      <c r="R625" s="67"/>
      <c r="S625" s="67"/>
      <c r="T625" s="67"/>
      <c r="U625" s="67"/>
      <c r="V625" s="67"/>
      <c r="W625" s="67"/>
      <c r="X625" s="67"/>
      <c r="Y625" s="67"/>
      <c r="Z625" s="67"/>
      <c r="AA625" s="67"/>
      <c r="AB625" s="67"/>
      <c r="AC625" s="67"/>
      <c r="AD625" s="67"/>
    </row>
    <row r="626" spans="2:30">
      <c r="B626" s="67"/>
      <c r="C626" s="67"/>
      <c r="D626" s="67"/>
      <c r="E626" s="67"/>
      <c r="F626" s="67"/>
      <c r="G626" s="67"/>
      <c r="H626" s="67"/>
      <c r="I626" s="67"/>
      <c r="J626" s="67"/>
      <c r="K626" s="67"/>
      <c r="L626" s="67"/>
      <c r="M626" s="67"/>
      <c r="N626" s="67"/>
      <c r="O626" s="67"/>
      <c r="P626" s="67"/>
      <c r="Q626" s="67"/>
      <c r="R626" s="67"/>
      <c r="S626" s="67"/>
      <c r="T626" s="67"/>
      <c r="U626" s="67"/>
      <c r="V626" s="67"/>
      <c r="W626" s="67"/>
      <c r="X626" s="67"/>
      <c r="Y626" s="67"/>
      <c r="Z626" s="67"/>
      <c r="AA626" s="67"/>
      <c r="AB626" s="67"/>
      <c r="AC626" s="67"/>
      <c r="AD626" s="67"/>
    </row>
    <row r="627" spans="2:30">
      <c r="B627" s="67"/>
      <c r="C627" s="67"/>
      <c r="D627" s="67"/>
      <c r="E627" s="67"/>
      <c r="F627" s="67"/>
      <c r="G627" s="67"/>
      <c r="H627" s="67"/>
      <c r="I627" s="67"/>
      <c r="J627" s="67"/>
      <c r="K627" s="67"/>
      <c r="L627" s="67"/>
      <c r="M627" s="67"/>
      <c r="N627" s="67"/>
      <c r="O627" s="67"/>
      <c r="P627" s="67"/>
      <c r="Q627" s="67"/>
      <c r="R627" s="67"/>
      <c r="S627" s="67"/>
      <c r="T627" s="67"/>
      <c r="U627" s="67"/>
      <c r="V627" s="67"/>
      <c r="W627" s="67"/>
      <c r="X627" s="67"/>
      <c r="Y627" s="67"/>
      <c r="Z627" s="67"/>
      <c r="AA627" s="67"/>
      <c r="AB627" s="67"/>
      <c r="AC627" s="67"/>
      <c r="AD627" s="67"/>
    </row>
    <row r="628" spans="2:30">
      <c r="B628" s="67"/>
      <c r="C628" s="67"/>
      <c r="D628" s="67"/>
      <c r="E628" s="67"/>
      <c r="F628" s="67"/>
      <c r="G628" s="67"/>
      <c r="H628" s="67"/>
      <c r="I628" s="67"/>
      <c r="J628" s="67"/>
      <c r="K628" s="67"/>
      <c r="L628" s="67"/>
      <c r="M628" s="67"/>
      <c r="N628" s="67"/>
      <c r="O628" s="67"/>
      <c r="P628" s="67"/>
      <c r="Q628" s="67"/>
      <c r="R628" s="67"/>
      <c r="S628" s="67"/>
      <c r="T628" s="67"/>
      <c r="U628" s="67"/>
      <c r="V628" s="67"/>
      <c r="W628" s="67"/>
      <c r="X628" s="67"/>
      <c r="Y628" s="67"/>
      <c r="Z628" s="67"/>
      <c r="AA628" s="67"/>
      <c r="AB628" s="67"/>
      <c r="AC628" s="67"/>
      <c r="AD628" s="67"/>
    </row>
    <row r="629" spans="2:30">
      <c r="B629" s="67"/>
      <c r="C629" s="67"/>
      <c r="D629" s="67"/>
      <c r="E629" s="67"/>
      <c r="F629" s="67"/>
      <c r="G629" s="67"/>
      <c r="H629" s="67"/>
      <c r="I629" s="67"/>
      <c r="J629" s="67"/>
      <c r="K629" s="67"/>
      <c r="L629" s="67"/>
      <c r="M629" s="67"/>
      <c r="N629" s="67"/>
      <c r="O629" s="67"/>
      <c r="P629" s="67"/>
      <c r="Q629" s="67"/>
      <c r="R629" s="67"/>
      <c r="S629" s="67"/>
      <c r="T629" s="67"/>
      <c r="U629" s="67"/>
      <c r="V629" s="67"/>
      <c r="W629" s="67"/>
      <c r="X629" s="67"/>
      <c r="Y629" s="67"/>
      <c r="Z629" s="67"/>
      <c r="AA629" s="67"/>
      <c r="AB629" s="67"/>
      <c r="AC629" s="67"/>
      <c r="AD629" s="67"/>
    </row>
    <row r="630" spans="2:30">
      <c r="B630" s="67"/>
      <c r="C630" s="67"/>
      <c r="D630" s="67"/>
      <c r="E630" s="67"/>
      <c r="F630" s="67"/>
      <c r="G630" s="67"/>
      <c r="H630" s="67"/>
      <c r="I630" s="67"/>
      <c r="J630" s="67"/>
      <c r="K630" s="67"/>
      <c r="L630" s="67"/>
      <c r="M630" s="67"/>
      <c r="N630" s="67"/>
      <c r="O630" s="67"/>
      <c r="P630" s="67"/>
      <c r="Q630" s="67"/>
      <c r="R630" s="67"/>
      <c r="S630" s="67"/>
      <c r="T630" s="67"/>
      <c r="U630" s="67"/>
      <c r="V630" s="67"/>
      <c r="W630" s="67"/>
      <c r="X630" s="67"/>
      <c r="Y630" s="67"/>
      <c r="Z630" s="67"/>
      <c r="AA630" s="67"/>
      <c r="AB630" s="67"/>
      <c r="AC630" s="67"/>
      <c r="AD630" s="67"/>
    </row>
    <row r="631" spans="2:30">
      <c r="B631" s="67"/>
      <c r="C631" s="67"/>
      <c r="D631" s="67"/>
      <c r="E631" s="67"/>
      <c r="F631" s="67"/>
      <c r="G631" s="67"/>
      <c r="H631" s="67"/>
      <c r="I631" s="67"/>
      <c r="J631" s="67"/>
      <c r="K631" s="67"/>
      <c r="L631" s="67"/>
      <c r="M631" s="67"/>
      <c r="N631" s="67"/>
      <c r="O631" s="67"/>
      <c r="P631" s="67"/>
      <c r="Q631" s="67"/>
      <c r="R631" s="67"/>
      <c r="S631" s="67"/>
      <c r="T631" s="67"/>
      <c r="U631" s="67"/>
      <c r="V631" s="67"/>
      <c r="W631" s="67"/>
      <c r="X631" s="67"/>
      <c r="Y631" s="67"/>
      <c r="Z631" s="67"/>
      <c r="AA631" s="67"/>
      <c r="AB631" s="67"/>
      <c r="AC631" s="67"/>
      <c r="AD631" s="67"/>
    </row>
    <row r="632" spans="2:30">
      <c r="B632" s="67"/>
      <c r="C632" s="67"/>
      <c r="D632" s="67"/>
      <c r="E632" s="67"/>
      <c r="F632" s="67"/>
      <c r="G632" s="67"/>
      <c r="H632" s="67"/>
      <c r="I632" s="67"/>
      <c r="J632" s="67"/>
      <c r="K632" s="67"/>
      <c r="L632" s="67"/>
      <c r="M632" s="67"/>
      <c r="N632" s="67"/>
      <c r="O632" s="67"/>
      <c r="P632" s="67"/>
      <c r="Q632" s="67"/>
      <c r="R632" s="67"/>
      <c r="S632" s="67"/>
      <c r="T632" s="67"/>
      <c r="U632" s="67"/>
      <c r="V632" s="67"/>
      <c r="W632" s="67"/>
      <c r="X632" s="67"/>
      <c r="Y632" s="67"/>
      <c r="Z632" s="67"/>
      <c r="AA632" s="67"/>
      <c r="AB632" s="67"/>
      <c r="AC632" s="67"/>
      <c r="AD632" s="67"/>
    </row>
    <row r="633" spans="2:30">
      <c r="B633" s="67"/>
      <c r="C633" s="67"/>
      <c r="D633" s="67"/>
      <c r="E633" s="67"/>
      <c r="F633" s="67"/>
      <c r="G633" s="67"/>
      <c r="H633" s="67"/>
      <c r="I633" s="67"/>
      <c r="J633" s="67"/>
      <c r="K633" s="67"/>
      <c r="L633" s="67"/>
      <c r="M633" s="67"/>
      <c r="N633" s="67"/>
      <c r="O633" s="67"/>
      <c r="P633" s="67"/>
      <c r="Q633" s="67"/>
      <c r="R633" s="67"/>
      <c r="S633" s="67"/>
      <c r="T633" s="67"/>
      <c r="U633" s="67"/>
      <c r="V633" s="67"/>
      <c r="W633" s="67"/>
      <c r="X633" s="67"/>
      <c r="Y633" s="67"/>
      <c r="Z633" s="67"/>
      <c r="AA633" s="67"/>
      <c r="AB633" s="67"/>
      <c r="AC633" s="67"/>
      <c r="AD633" s="67"/>
    </row>
    <row r="634" spans="2:30">
      <c r="B634" s="67"/>
      <c r="C634" s="67"/>
      <c r="D634" s="67"/>
      <c r="E634" s="67"/>
      <c r="F634" s="67"/>
      <c r="G634" s="67"/>
      <c r="H634" s="67"/>
      <c r="I634" s="67"/>
      <c r="J634" s="67"/>
      <c r="K634" s="67"/>
      <c r="L634" s="67"/>
      <c r="M634" s="67"/>
      <c r="N634" s="67"/>
      <c r="O634" s="67"/>
      <c r="P634" s="67"/>
      <c r="Q634" s="67"/>
      <c r="R634" s="67"/>
      <c r="S634" s="67"/>
      <c r="T634" s="67"/>
      <c r="U634" s="67"/>
      <c r="V634" s="67"/>
      <c r="W634" s="67"/>
      <c r="X634" s="67"/>
      <c r="Y634" s="67"/>
      <c r="Z634" s="67"/>
      <c r="AA634" s="67"/>
      <c r="AB634" s="67"/>
      <c r="AC634" s="67"/>
      <c r="AD634" s="67"/>
    </row>
    <row r="635" spans="2:30">
      <c r="B635" s="67"/>
      <c r="C635" s="67"/>
      <c r="D635" s="67"/>
      <c r="E635" s="67"/>
      <c r="F635" s="67"/>
      <c r="G635" s="67"/>
      <c r="H635" s="67"/>
      <c r="I635" s="67"/>
      <c r="J635" s="67"/>
      <c r="K635" s="67"/>
      <c r="L635" s="67"/>
      <c r="M635" s="67"/>
      <c r="N635" s="67"/>
      <c r="O635" s="67"/>
      <c r="P635" s="67"/>
      <c r="Q635" s="67"/>
      <c r="R635" s="67"/>
      <c r="S635" s="67"/>
      <c r="T635" s="67"/>
      <c r="U635" s="67"/>
      <c r="V635" s="67"/>
      <c r="W635" s="67"/>
      <c r="X635" s="67"/>
      <c r="Y635" s="67"/>
      <c r="Z635" s="67"/>
      <c r="AA635" s="67"/>
      <c r="AB635" s="67"/>
      <c r="AC635" s="67"/>
      <c r="AD635" s="67"/>
    </row>
    <row r="636" spans="2:30">
      <c r="B636" s="67"/>
      <c r="C636" s="67"/>
      <c r="D636" s="67"/>
      <c r="E636" s="67"/>
      <c r="F636" s="67"/>
      <c r="G636" s="67"/>
      <c r="H636" s="67"/>
      <c r="I636" s="67"/>
      <c r="J636" s="67"/>
      <c r="K636" s="67"/>
      <c r="L636" s="67"/>
      <c r="M636" s="67"/>
      <c r="N636" s="67"/>
      <c r="O636" s="67"/>
      <c r="P636" s="67"/>
      <c r="Q636" s="67"/>
      <c r="R636" s="67"/>
      <c r="S636" s="67"/>
      <c r="T636" s="67"/>
      <c r="U636" s="67"/>
      <c r="V636" s="67"/>
      <c r="W636" s="67"/>
      <c r="X636" s="67"/>
      <c r="Y636" s="67"/>
      <c r="Z636" s="67"/>
      <c r="AA636" s="67"/>
      <c r="AB636" s="67"/>
      <c r="AC636" s="67"/>
      <c r="AD636" s="67"/>
    </row>
    <row r="637" spans="2:30">
      <c r="B637" s="67"/>
      <c r="C637" s="67"/>
      <c r="D637" s="67"/>
      <c r="E637" s="67"/>
      <c r="F637" s="67"/>
      <c r="G637" s="67"/>
      <c r="H637" s="67"/>
      <c r="I637" s="67"/>
      <c r="J637" s="67"/>
      <c r="K637" s="67"/>
      <c r="L637" s="67"/>
      <c r="M637" s="67"/>
      <c r="N637" s="67"/>
      <c r="O637" s="67"/>
      <c r="P637" s="67"/>
      <c r="Q637" s="67"/>
      <c r="R637" s="67"/>
      <c r="S637" s="67"/>
      <c r="T637" s="67"/>
      <c r="U637" s="67"/>
      <c r="V637" s="67"/>
      <c r="W637" s="67"/>
      <c r="X637" s="67"/>
      <c r="Y637" s="67"/>
      <c r="Z637" s="67"/>
      <c r="AA637" s="67"/>
      <c r="AB637" s="67"/>
      <c r="AC637" s="67"/>
      <c r="AD637" s="67"/>
    </row>
    <row r="638" spans="2:30">
      <c r="B638" s="67"/>
      <c r="C638" s="67"/>
      <c r="D638" s="67"/>
      <c r="E638" s="67"/>
      <c r="F638" s="67"/>
      <c r="G638" s="67"/>
      <c r="H638" s="67"/>
      <c r="I638" s="67"/>
      <c r="J638" s="67"/>
      <c r="K638" s="67"/>
      <c r="L638" s="67"/>
      <c r="M638" s="67"/>
      <c r="N638" s="67"/>
      <c r="O638" s="67"/>
      <c r="P638" s="67"/>
      <c r="Q638" s="67"/>
      <c r="R638" s="67"/>
      <c r="S638" s="67"/>
      <c r="T638" s="67"/>
      <c r="U638" s="67"/>
      <c r="V638" s="67"/>
      <c r="W638" s="67"/>
      <c r="X638" s="67"/>
      <c r="Y638" s="67"/>
      <c r="Z638" s="67"/>
      <c r="AA638" s="67"/>
      <c r="AB638" s="67"/>
      <c r="AC638" s="67"/>
      <c r="AD638" s="67"/>
    </row>
    <row r="639" spans="2:30">
      <c r="B639" s="67"/>
      <c r="C639" s="67"/>
      <c r="D639" s="67"/>
      <c r="E639" s="67"/>
      <c r="F639" s="67"/>
      <c r="G639" s="67"/>
      <c r="H639" s="67"/>
      <c r="I639" s="67"/>
      <c r="J639" s="67"/>
      <c r="K639" s="67"/>
      <c r="L639" s="67"/>
      <c r="M639" s="67"/>
      <c r="N639" s="67"/>
      <c r="O639" s="67"/>
      <c r="P639" s="67"/>
      <c r="Q639" s="67"/>
      <c r="R639" s="67"/>
      <c r="S639" s="67"/>
      <c r="T639" s="67"/>
      <c r="U639" s="67"/>
      <c r="V639" s="67"/>
      <c r="W639" s="67"/>
      <c r="X639" s="67"/>
      <c r="Y639" s="67"/>
      <c r="Z639" s="67"/>
      <c r="AA639" s="67"/>
      <c r="AB639" s="67"/>
      <c r="AC639" s="67"/>
      <c r="AD639" s="67"/>
    </row>
    <row r="640" spans="2:30">
      <c r="B640" s="67"/>
      <c r="C640" s="67"/>
      <c r="D640" s="67"/>
      <c r="E640" s="67"/>
      <c r="F640" s="67"/>
      <c r="G640" s="67"/>
      <c r="H640" s="67"/>
      <c r="I640" s="67"/>
      <c r="J640" s="67"/>
      <c r="K640" s="67"/>
      <c r="L640" s="67"/>
      <c r="M640" s="67"/>
      <c r="N640" s="67"/>
      <c r="O640" s="67"/>
      <c r="P640" s="67"/>
      <c r="Q640" s="67"/>
      <c r="R640" s="67"/>
      <c r="S640" s="67"/>
      <c r="T640" s="67"/>
      <c r="U640" s="67"/>
      <c r="V640" s="67"/>
      <c r="W640" s="67"/>
      <c r="X640" s="67"/>
      <c r="Y640" s="67"/>
      <c r="Z640" s="67"/>
      <c r="AA640" s="67"/>
      <c r="AB640" s="67"/>
      <c r="AC640" s="67"/>
      <c r="AD640" s="67"/>
    </row>
    <row r="641" spans="2:30">
      <c r="B641" s="67"/>
      <c r="C641" s="67"/>
      <c r="D641" s="67"/>
      <c r="E641" s="67"/>
      <c r="F641" s="67"/>
      <c r="G641" s="67"/>
      <c r="H641" s="67"/>
      <c r="I641" s="67"/>
      <c r="J641" s="67"/>
      <c r="K641" s="67"/>
      <c r="L641" s="67"/>
      <c r="M641" s="67"/>
      <c r="N641" s="67"/>
      <c r="O641" s="67"/>
      <c r="P641" s="67"/>
      <c r="Q641" s="67"/>
      <c r="R641" s="67"/>
      <c r="S641" s="67"/>
      <c r="T641" s="67"/>
      <c r="U641" s="67"/>
      <c r="V641" s="67"/>
      <c r="W641" s="67"/>
      <c r="X641" s="67"/>
      <c r="Y641" s="67"/>
      <c r="Z641" s="67"/>
      <c r="AA641" s="67"/>
      <c r="AB641" s="67"/>
      <c r="AC641" s="67"/>
      <c r="AD641" s="67"/>
    </row>
    <row r="642" spans="2:30">
      <c r="B642" s="67"/>
      <c r="C642" s="67"/>
      <c r="D642" s="67"/>
      <c r="E642" s="67"/>
      <c r="F642" s="67"/>
      <c r="G642" s="67"/>
      <c r="H642" s="67"/>
      <c r="I642" s="67"/>
      <c r="J642" s="67"/>
      <c r="K642" s="67"/>
      <c r="L642" s="67"/>
      <c r="M642" s="67"/>
      <c r="N642" s="67"/>
      <c r="O642" s="67"/>
      <c r="P642" s="67"/>
      <c r="Q642" s="67"/>
      <c r="R642" s="67"/>
      <c r="S642" s="67"/>
      <c r="T642" s="67"/>
      <c r="U642" s="67"/>
      <c r="V642" s="67"/>
      <c r="W642" s="67"/>
      <c r="X642" s="67"/>
      <c r="Y642" s="67"/>
      <c r="Z642" s="67"/>
      <c r="AA642" s="67"/>
      <c r="AB642" s="67"/>
      <c r="AC642" s="67"/>
      <c r="AD642" s="67"/>
    </row>
    <row r="643" spans="2:30">
      <c r="B643" s="67"/>
      <c r="C643" s="67"/>
      <c r="D643" s="67"/>
      <c r="E643" s="67"/>
      <c r="F643" s="67"/>
      <c r="G643" s="67"/>
      <c r="H643" s="67"/>
      <c r="I643" s="67"/>
      <c r="J643" s="67"/>
      <c r="K643" s="67"/>
      <c r="L643" s="67"/>
      <c r="M643" s="67"/>
      <c r="N643" s="67"/>
      <c r="O643" s="67"/>
      <c r="P643" s="67"/>
      <c r="Q643" s="67"/>
      <c r="R643" s="67"/>
      <c r="S643" s="67"/>
      <c r="T643" s="67"/>
      <c r="U643" s="67"/>
      <c r="V643" s="67"/>
      <c r="W643" s="67"/>
      <c r="X643" s="67"/>
      <c r="Y643" s="67"/>
      <c r="Z643" s="67"/>
      <c r="AA643" s="67"/>
      <c r="AB643" s="67"/>
      <c r="AC643" s="67"/>
      <c r="AD643" s="67"/>
    </row>
    <row r="644" spans="2:30">
      <c r="B644" s="67"/>
      <c r="C644" s="67"/>
      <c r="D644" s="67"/>
      <c r="E644" s="67"/>
      <c r="F644" s="67"/>
      <c r="G644" s="67"/>
      <c r="H644" s="67"/>
      <c r="I644" s="67"/>
      <c r="J644" s="67"/>
      <c r="K644" s="67"/>
      <c r="L644" s="67"/>
      <c r="M644" s="67"/>
      <c r="N644" s="67"/>
      <c r="O644" s="67"/>
      <c r="P644" s="67"/>
      <c r="Q644" s="67"/>
      <c r="R644" s="67"/>
      <c r="S644" s="67"/>
      <c r="T644" s="67"/>
      <c r="U644" s="67"/>
      <c r="V644" s="67"/>
      <c r="W644" s="67"/>
      <c r="X644" s="67"/>
      <c r="Y644" s="67"/>
      <c r="Z644" s="67"/>
      <c r="AA644" s="67"/>
      <c r="AB644" s="67"/>
      <c r="AC644" s="67"/>
      <c r="AD644" s="67"/>
    </row>
    <row r="645" spans="2:30">
      <c r="B645" s="67"/>
      <c r="C645" s="67"/>
      <c r="D645" s="67"/>
      <c r="E645" s="67"/>
      <c r="F645" s="67"/>
      <c r="G645" s="67"/>
      <c r="H645" s="67"/>
      <c r="I645" s="67"/>
      <c r="J645" s="67"/>
      <c r="K645" s="67"/>
      <c r="L645" s="67"/>
      <c r="M645" s="67"/>
      <c r="N645" s="67"/>
      <c r="O645" s="67"/>
      <c r="P645" s="67"/>
      <c r="Q645" s="67"/>
      <c r="R645" s="67"/>
      <c r="S645" s="67"/>
      <c r="T645" s="67"/>
      <c r="U645" s="67"/>
      <c r="V645" s="67"/>
      <c r="W645" s="67"/>
      <c r="X645" s="67"/>
      <c r="Y645" s="67"/>
      <c r="Z645" s="67"/>
      <c r="AA645" s="67"/>
      <c r="AB645" s="67"/>
      <c r="AC645" s="67"/>
      <c r="AD645" s="67"/>
    </row>
    <row r="646" spans="2:30">
      <c r="B646" s="67"/>
      <c r="C646" s="67"/>
      <c r="D646" s="67"/>
      <c r="E646" s="67"/>
      <c r="F646" s="67"/>
      <c r="G646" s="67"/>
      <c r="H646" s="67"/>
      <c r="I646" s="67"/>
      <c r="J646" s="67"/>
      <c r="K646" s="67"/>
      <c r="L646" s="67"/>
      <c r="M646" s="67"/>
      <c r="N646" s="67"/>
      <c r="O646" s="67"/>
      <c r="P646" s="67"/>
      <c r="Q646" s="67"/>
      <c r="R646" s="67"/>
      <c r="S646" s="67"/>
      <c r="T646" s="67"/>
      <c r="U646" s="67"/>
      <c r="V646" s="67"/>
      <c r="W646" s="67"/>
      <c r="X646" s="67"/>
      <c r="Y646" s="67"/>
      <c r="Z646" s="67"/>
      <c r="AA646" s="67"/>
      <c r="AB646" s="67"/>
      <c r="AC646" s="67"/>
      <c r="AD646" s="67"/>
    </row>
    <row r="647" spans="2:30">
      <c r="B647" s="67"/>
      <c r="C647" s="67"/>
      <c r="D647" s="67"/>
      <c r="E647" s="67"/>
      <c r="F647" s="67"/>
      <c r="G647" s="67"/>
      <c r="H647" s="67"/>
      <c r="I647" s="67"/>
      <c r="J647" s="67"/>
      <c r="K647" s="67"/>
      <c r="L647" s="67"/>
      <c r="M647" s="67"/>
      <c r="N647" s="67"/>
      <c r="O647" s="67"/>
      <c r="P647" s="67"/>
      <c r="Q647" s="67"/>
      <c r="R647" s="67"/>
      <c r="S647" s="67"/>
      <c r="T647" s="67"/>
      <c r="U647" s="67"/>
      <c r="V647" s="67"/>
      <c r="W647" s="67"/>
      <c r="X647" s="67"/>
      <c r="Y647" s="67"/>
      <c r="Z647" s="67"/>
      <c r="AA647" s="67"/>
      <c r="AB647" s="67"/>
      <c r="AC647" s="67"/>
      <c r="AD647" s="67"/>
    </row>
    <row r="648" spans="2:30">
      <c r="B648" s="67"/>
      <c r="C648" s="67"/>
      <c r="D648" s="67"/>
      <c r="E648" s="67"/>
      <c r="F648" s="67"/>
      <c r="G648" s="67"/>
      <c r="H648" s="67"/>
      <c r="I648" s="67"/>
      <c r="J648" s="67"/>
      <c r="K648" s="67"/>
      <c r="L648" s="67"/>
      <c r="M648" s="67"/>
      <c r="N648" s="67"/>
      <c r="O648" s="67"/>
      <c r="P648" s="67"/>
      <c r="Q648" s="67"/>
      <c r="R648" s="67"/>
      <c r="S648" s="67"/>
      <c r="T648" s="67"/>
      <c r="U648" s="67"/>
      <c r="V648" s="67"/>
      <c r="W648" s="67"/>
      <c r="X648" s="67"/>
      <c r="Y648" s="67"/>
      <c r="Z648" s="67"/>
      <c r="AA648" s="67"/>
      <c r="AB648" s="67"/>
      <c r="AC648" s="67"/>
      <c r="AD648" s="67"/>
    </row>
    <row r="649" spans="2:30">
      <c r="B649" s="67"/>
      <c r="C649" s="67"/>
      <c r="D649" s="67"/>
      <c r="E649" s="67"/>
      <c r="F649" s="67"/>
      <c r="G649" s="67"/>
      <c r="H649" s="67"/>
      <c r="I649" s="67"/>
      <c r="J649" s="67"/>
      <c r="K649" s="67"/>
      <c r="L649" s="67"/>
      <c r="M649" s="67"/>
      <c r="N649" s="67"/>
      <c r="O649" s="67"/>
      <c r="P649" s="67"/>
      <c r="Q649" s="67"/>
      <c r="R649" s="67"/>
      <c r="S649" s="67"/>
      <c r="T649" s="67"/>
      <c r="U649" s="67"/>
      <c r="V649" s="67"/>
      <c r="W649" s="67"/>
      <c r="X649" s="67"/>
      <c r="Y649" s="67"/>
      <c r="Z649" s="67"/>
      <c r="AA649" s="67"/>
      <c r="AB649" s="67"/>
      <c r="AC649" s="67"/>
      <c r="AD649" s="67"/>
    </row>
    <row r="650" spans="2:30">
      <c r="B650" s="67"/>
      <c r="C650" s="67"/>
      <c r="D650" s="67"/>
      <c r="E650" s="67"/>
      <c r="F650" s="67"/>
      <c r="G650" s="67"/>
      <c r="H650" s="67"/>
      <c r="I650" s="67"/>
      <c r="J650" s="67"/>
      <c r="K650" s="67"/>
      <c r="L650" s="67"/>
      <c r="M650" s="67"/>
      <c r="N650" s="67"/>
      <c r="O650" s="67"/>
      <c r="P650" s="67"/>
      <c r="Q650" s="67"/>
      <c r="R650" s="67"/>
      <c r="S650" s="67"/>
      <c r="T650" s="67"/>
      <c r="U650" s="67"/>
      <c r="V650" s="67"/>
      <c r="W650" s="67"/>
      <c r="X650" s="67"/>
      <c r="Y650" s="67"/>
      <c r="Z650" s="67"/>
      <c r="AA650" s="67"/>
      <c r="AB650" s="67"/>
      <c r="AC650" s="67"/>
      <c r="AD650" s="67"/>
    </row>
    <row r="651" spans="2:30">
      <c r="B651" s="67"/>
      <c r="C651" s="67"/>
      <c r="D651" s="67"/>
      <c r="E651" s="67"/>
      <c r="F651" s="67"/>
      <c r="G651" s="67"/>
      <c r="H651" s="67"/>
      <c r="I651" s="67"/>
      <c r="J651" s="67"/>
      <c r="K651" s="67"/>
      <c r="L651" s="67"/>
      <c r="M651" s="67"/>
      <c r="N651" s="67"/>
      <c r="O651" s="67"/>
      <c r="P651" s="67"/>
      <c r="Q651" s="67"/>
      <c r="R651" s="67"/>
      <c r="S651" s="67"/>
      <c r="T651" s="67"/>
      <c r="U651" s="67"/>
      <c r="V651" s="67"/>
      <c r="W651" s="67"/>
      <c r="X651" s="67"/>
      <c r="Y651" s="67"/>
      <c r="Z651" s="67"/>
      <c r="AA651" s="67"/>
      <c r="AB651" s="67"/>
      <c r="AC651" s="67"/>
      <c r="AD651" s="67"/>
    </row>
    <row r="652" spans="2:30">
      <c r="B652" s="67"/>
      <c r="C652" s="67"/>
      <c r="D652" s="67"/>
      <c r="E652" s="67"/>
      <c r="F652" s="67"/>
      <c r="G652" s="67"/>
      <c r="H652" s="67"/>
      <c r="I652" s="67"/>
      <c r="J652" s="67"/>
      <c r="K652" s="67"/>
      <c r="L652" s="67"/>
      <c r="M652" s="67"/>
      <c r="N652" s="67"/>
      <c r="O652" s="67"/>
      <c r="P652" s="67"/>
      <c r="Q652" s="67"/>
      <c r="R652" s="67"/>
      <c r="S652" s="67"/>
      <c r="T652" s="67"/>
      <c r="U652" s="67"/>
      <c r="V652" s="67"/>
      <c r="W652" s="67"/>
      <c r="X652" s="67"/>
      <c r="Y652" s="67"/>
      <c r="Z652" s="67"/>
      <c r="AA652" s="67"/>
      <c r="AB652" s="67"/>
      <c r="AC652" s="67"/>
      <c r="AD652" s="67"/>
    </row>
    <row r="653" spans="2:30">
      <c r="B653" s="67"/>
      <c r="C653" s="67"/>
      <c r="D653" s="67"/>
      <c r="E653" s="67"/>
      <c r="F653" s="67"/>
      <c r="G653" s="67"/>
      <c r="H653" s="67"/>
      <c r="I653" s="67"/>
      <c r="J653" s="67"/>
      <c r="K653" s="67"/>
      <c r="L653" s="67"/>
      <c r="M653" s="67"/>
      <c r="N653" s="67"/>
      <c r="O653" s="67"/>
      <c r="P653" s="67"/>
      <c r="Q653" s="67"/>
      <c r="R653" s="67"/>
      <c r="S653" s="67"/>
      <c r="T653" s="67"/>
      <c r="U653" s="67"/>
      <c r="V653" s="67"/>
      <c r="W653" s="67"/>
      <c r="X653" s="67"/>
      <c r="Y653" s="67"/>
      <c r="Z653" s="67"/>
      <c r="AA653" s="67"/>
      <c r="AB653" s="67"/>
      <c r="AC653" s="67"/>
      <c r="AD653" s="67"/>
    </row>
    <row r="654" spans="2:30">
      <c r="B654" s="67"/>
      <c r="C654" s="67"/>
      <c r="D654" s="67"/>
      <c r="E654" s="67"/>
      <c r="F654" s="67"/>
      <c r="G654" s="67"/>
      <c r="H654" s="67"/>
      <c r="I654" s="67"/>
      <c r="J654" s="67"/>
      <c r="K654" s="67"/>
      <c r="L654" s="67"/>
      <c r="M654" s="67"/>
      <c r="N654" s="67"/>
      <c r="O654" s="67"/>
      <c r="P654" s="67"/>
      <c r="Q654" s="67"/>
      <c r="R654" s="67"/>
      <c r="S654" s="67"/>
      <c r="T654" s="67"/>
      <c r="U654" s="67"/>
      <c r="V654" s="67"/>
      <c r="W654" s="67"/>
      <c r="X654" s="67"/>
      <c r="Y654" s="67"/>
      <c r="Z654" s="67"/>
      <c r="AA654" s="67"/>
      <c r="AB654" s="67"/>
      <c r="AC654" s="67"/>
      <c r="AD654" s="67"/>
    </row>
    <row r="655" spans="2:30">
      <c r="B655" s="67"/>
      <c r="C655" s="67"/>
      <c r="D655" s="67"/>
      <c r="E655" s="67"/>
      <c r="F655" s="67"/>
      <c r="G655" s="67"/>
      <c r="H655" s="67"/>
      <c r="I655" s="67"/>
      <c r="J655" s="67"/>
      <c r="K655" s="67"/>
      <c r="L655" s="67"/>
      <c r="M655" s="67"/>
      <c r="N655" s="67"/>
      <c r="O655" s="67"/>
      <c r="P655" s="67"/>
      <c r="Q655" s="67"/>
      <c r="R655" s="67"/>
      <c r="S655" s="67"/>
      <c r="T655" s="67"/>
      <c r="U655" s="67"/>
      <c r="V655" s="67"/>
      <c r="W655" s="67"/>
      <c r="X655" s="67"/>
      <c r="Y655" s="67"/>
      <c r="Z655" s="67"/>
      <c r="AA655" s="67"/>
      <c r="AB655" s="67"/>
      <c r="AC655" s="67"/>
      <c r="AD655" s="67"/>
    </row>
    <row r="656" spans="2:30">
      <c r="B656" s="67"/>
      <c r="C656" s="67"/>
      <c r="D656" s="67"/>
      <c r="E656" s="67"/>
      <c r="F656" s="67"/>
      <c r="G656" s="67"/>
      <c r="H656" s="67"/>
      <c r="I656" s="67"/>
      <c r="J656" s="67"/>
      <c r="K656" s="67"/>
      <c r="L656" s="67"/>
      <c r="M656" s="67"/>
      <c r="N656" s="67"/>
      <c r="O656" s="67"/>
      <c r="P656" s="67"/>
      <c r="Q656" s="67"/>
      <c r="R656" s="67"/>
      <c r="S656" s="67"/>
      <c r="T656" s="67"/>
      <c r="U656" s="67"/>
      <c r="V656" s="67"/>
      <c r="W656" s="67"/>
      <c r="X656" s="67"/>
      <c r="Y656" s="67"/>
      <c r="Z656" s="67"/>
      <c r="AA656" s="67"/>
      <c r="AB656" s="67"/>
      <c r="AC656" s="67"/>
      <c r="AD656" s="67"/>
    </row>
    <row r="657" spans="2:30">
      <c r="B657" s="67"/>
      <c r="C657" s="67"/>
      <c r="D657" s="67"/>
      <c r="E657" s="67"/>
      <c r="F657" s="67"/>
      <c r="G657" s="67"/>
      <c r="H657" s="67"/>
      <c r="I657" s="67"/>
      <c r="J657" s="67"/>
      <c r="K657" s="67"/>
      <c r="L657" s="67"/>
      <c r="M657" s="67"/>
      <c r="N657" s="67"/>
      <c r="O657" s="67"/>
      <c r="P657" s="67"/>
      <c r="Q657" s="67"/>
      <c r="R657" s="67"/>
      <c r="S657" s="67"/>
      <c r="T657" s="67"/>
      <c r="U657" s="67"/>
      <c r="V657" s="67"/>
      <c r="W657" s="67"/>
      <c r="X657" s="67"/>
      <c r="Y657" s="67"/>
      <c r="Z657" s="67"/>
      <c r="AA657" s="67"/>
      <c r="AB657" s="67"/>
      <c r="AC657" s="67"/>
      <c r="AD657" s="67"/>
    </row>
    <row r="658" spans="2:30">
      <c r="B658" s="67"/>
      <c r="C658" s="67"/>
      <c r="D658" s="67"/>
      <c r="E658" s="67"/>
      <c r="F658" s="67"/>
      <c r="G658" s="67"/>
      <c r="H658" s="67"/>
      <c r="I658" s="67"/>
      <c r="J658" s="67"/>
      <c r="K658" s="67"/>
      <c r="L658" s="67"/>
      <c r="M658" s="67"/>
      <c r="N658" s="67"/>
      <c r="O658" s="67"/>
      <c r="P658" s="67"/>
      <c r="Q658" s="67"/>
      <c r="R658" s="67"/>
      <c r="S658" s="67"/>
      <c r="T658" s="67"/>
      <c r="U658" s="67"/>
      <c r="V658" s="67"/>
      <c r="W658" s="67"/>
      <c r="X658" s="67"/>
      <c r="Y658" s="67"/>
      <c r="Z658" s="67"/>
      <c r="AA658" s="67"/>
      <c r="AB658" s="67"/>
      <c r="AC658" s="67"/>
      <c r="AD658" s="67"/>
    </row>
    <row r="659" spans="2:30">
      <c r="B659" s="67"/>
      <c r="C659" s="67"/>
      <c r="D659" s="67"/>
      <c r="E659" s="67"/>
      <c r="F659" s="67"/>
      <c r="G659" s="67"/>
      <c r="H659" s="67"/>
      <c r="I659" s="67"/>
      <c r="J659" s="67"/>
      <c r="K659" s="67"/>
      <c r="L659" s="67"/>
      <c r="M659" s="67"/>
      <c r="N659" s="67"/>
      <c r="O659" s="67"/>
      <c r="P659" s="67"/>
      <c r="Q659" s="67"/>
      <c r="R659" s="67"/>
      <c r="S659" s="67"/>
      <c r="T659" s="67"/>
      <c r="U659" s="67"/>
      <c r="V659" s="67"/>
      <c r="W659" s="67"/>
      <c r="X659" s="67"/>
      <c r="Y659" s="67"/>
      <c r="Z659" s="67"/>
      <c r="AA659" s="67"/>
      <c r="AB659" s="67"/>
      <c r="AC659" s="67"/>
      <c r="AD659" s="67"/>
    </row>
    <row r="660" spans="2:30">
      <c r="B660" s="67"/>
      <c r="C660" s="67"/>
      <c r="D660" s="67"/>
      <c r="E660" s="67"/>
      <c r="F660" s="67"/>
      <c r="G660" s="67"/>
      <c r="H660" s="67"/>
      <c r="I660" s="67"/>
      <c r="J660" s="67"/>
      <c r="K660" s="67"/>
      <c r="L660" s="67"/>
      <c r="M660" s="67"/>
      <c r="N660" s="67"/>
      <c r="O660" s="67"/>
      <c r="P660" s="67"/>
      <c r="Q660" s="67"/>
      <c r="R660" s="67"/>
      <c r="S660" s="67"/>
      <c r="T660" s="67"/>
      <c r="U660" s="67"/>
      <c r="V660" s="67"/>
      <c r="W660" s="67"/>
      <c r="X660" s="67"/>
      <c r="Y660" s="67"/>
      <c r="Z660" s="67"/>
      <c r="AA660" s="67"/>
      <c r="AB660" s="67"/>
      <c r="AC660" s="67"/>
      <c r="AD660" s="67"/>
    </row>
    <row r="661" spans="2:30">
      <c r="B661" s="67"/>
      <c r="C661" s="67"/>
      <c r="D661" s="67"/>
      <c r="E661" s="67"/>
      <c r="F661" s="67"/>
      <c r="G661" s="67"/>
      <c r="H661" s="67"/>
      <c r="I661" s="67"/>
      <c r="J661" s="67"/>
      <c r="K661" s="67"/>
      <c r="L661" s="67"/>
      <c r="M661" s="67"/>
      <c r="N661" s="67"/>
      <c r="O661" s="67"/>
      <c r="P661" s="67"/>
      <c r="Q661" s="67"/>
      <c r="R661" s="67"/>
      <c r="S661" s="67"/>
      <c r="T661" s="67"/>
      <c r="U661" s="67"/>
      <c r="V661" s="67"/>
      <c r="W661" s="67"/>
      <c r="X661" s="67"/>
      <c r="Y661" s="67"/>
      <c r="Z661" s="67"/>
      <c r="AA661" s="67"/>
      <c r="AB661" s="67"/>
      <c r="AC661" s="67"/>
      <c r="AD661" s="67"/>
    </row>
    <row r="662" spans="2:30">
      <c r="B662" s="67"/>
      <c r="C662" s="67"/>
      <c r="D662" s="67"/>
      <c r="E662" s="67"/>
      <c r="F662" s="67"/>
      <c r="G662" s="67"/>
      <c r="H662" s="67"/>
      <c r="I662" s="67"/>
      <c r="J662" s="67"/>
      <c r="K662" s="67"/>
      <c r="L662" s="67"/>
      <c r="M662" s="67"/>
      <c r="N662" s="67"/>
      <c r="O662" s="67"/>
      <c r="P662" s="67"/>
      <c r="Q662" s="67"/>
      <c r="R662" s="67"/>
      <c r="S662" s="67"/>
      <c r="T662" s="67"/>
      <c r="U662" s="67"/>
      <c r="V662" s="67"/>
      <c r="W662" s="67"/>
      <c r="X662" s="67"/>
      <c r="Y662" s="67"/>
      <c r="Z662" s="67"/>
      <c r="AA662" s="67"/>
      <c r="AB662" s="67"/>
      <c r="AC662" s="67"/>
      <c r="AD662" s="67"/>
    </row>
    <row r="663" spans="2:30">
      <c r="B663" s="67"/>
      <c r="C663" s="67"/>
      <c r="D663" s="67"/>
      <c r="E663" s="67"/>
      <c r="F663" s="67"/>
      <c r="G663" s="67"/>
      <c r="H663" s="67"/>
      <c r="I663" s="67"/>
      <c r="J663" s="67"/>
      <c r="K663" s="67"/>
      <c r="L663" s="67"/>
      <c r="M663" s="67"/>
      <c r="N663" s="67"/>
      <c r="O663" s="67"/>
      <c r="P663" s="67"/>
      <c r="Q663" s="67"/>
      <c r="R663" s="67"/>
      <c r="S663" s="67"/>
      <c r="T663" s="67"/>
      <c r="U663" s="67"/>
      <c r="V663" s="67"/>
      <c r="W663" s="67"/>
      <c r="X663" s="67"/>
      <c r="Y663" s="67"/>
      <c r="Z663" s="67"/>
      <c r="AA663" s="67"/>
      <c r="AB663" s="67"/>
      <c r="AC663" s="67"/>
      <c r="AD663" s="67"/>
    </row>
    <row r="664" spans="2:30">
      <c r="B664" s="67"/>
      <c r="C664" s="67"/>
      <c r="D664" s="67"/>
      <c r="E664" s="67"/>
      <c r="F664" s="67"/>
      <c r="G664" s="67"/>
      <c r="H664" s="67"/>
      <c r="I664" s="67"/>
      <c r="J664" s="67"/>
      <c r="K664" s="67"/>
      <c r="L664" s="67"/>
      <c r="M664" s="67"/>
      <c r="N664" s="67"/>
      <c r="O664" s="67"/>
      <c r="P664" s="67"/>
      <c r="Q664" s="67"/>
      <c r="R664" s="67"/>
      <c r="S664" s="67"/>
      <c r="T664" s="67"/>
      <c r="U664" s="67"/>
      <c r="V664" s="67"/>
      <c r="W664" s="67"/>
      <c r="X664" s="67"/>
      <c r="Y664" s="67"/>
      <c r="Z664" s="67"/>
      <c r="AA664" s="67"/>
      <c r="AB664" s="67"/>
      <c r="AC664" s="67"/>
      <c r="AD664" s="67"/>
    </row>
    <row r="665" spans="2:30">
      <c r="B665" s="67"/>
      <c r="C665" s="67"/>
      <c r="D665" s="67"/>
      <c r="E665" s="67"/>
      <c r="F665" s="67"/>
      <c r="G665" s="67"/>
      <c r="H665" s="67"/>
      <c r="I665" s="67"/>
      <c r="J665" s="67"/>
      <c r="K665" s="67"/>
      <c r="L665" s="67"/>
      <c r="M665" s="67"/>
      <c r="N665" s="67"/>
      <c r="O665" s="67"/>
      <c r="P665" s="67"/>
      <c r="Q665" s="67"/>
      <c r="R665" s="67"/>
      <c r="S665" s="67"/>
      <c r="T665" s="67"/>
      <c r="U665" s="67"/>
      <c r="V665" s="67"/>
      <c r="W665" s="67"/>
      <c r="X665" s="67"/>
      <c r="Y665" s="67"/>
      <c r="Z665" s="67"/>
      <c r="AA665" s="67"/>
      <c r="AB665" s="67"/>
      <c r="AC665" s="67"/>
      <c r="AD665" s="67"/>
    </row>
    <row r="666" spans="2:30">
      <c r="B666" s="67"/>
      <c r="C666" s="67"/>
      <c r="D666" s="67"/>
      <c r="E666" s="67"/>
      <c r="F666" s="67"/>
      <c r="G666" s="67"/>
      <c r="H666" s="67"/>
      <c r="I666" s="67"/>
      <c r="J666" s="67"/>
      <c r="K666" s="67"/>
      <c r="L666" s="67"/>
      <c r="M666" s="67"/>
      <c r="N666" s="67"/>
      <c r="O666" s="67"/>
      <c r="P666" s="67"/>
      <c r="Q666" s="67"/>
      <c r="R666" s="67"/>
      <c r="S666" s="67"/>
      <c r="T666" s="67"/>
      <c r="U666" s="67"/>
      <c r="V666" s="67"/>
      <c r="W666" s="67"/>
      <c r="X666" s="67"/>
      <c r="Y666" s="67"/>
      <c r="Z666" s="67"/>
      <c r="AA666" s="67"/>
      <c r="AB666" s="67"/>
      <c r="AC666" s="67"/>
      <c r="AD666" s="67"/>
    </row>
    <row r="667" spans="2:30">
      <c r="B667" s="67"/>
      <c r="C667" s="67"/>
      <c r="D667" s="67"/>
      <c r="E667" s="67"/>
      <c r="F667" s="67"/>
      <c r="G667" s="67"/>
      <c r="H667" s="67"/>
      <c r="I667" s="67"/>
      <c r="J667" s="67"/>
      <c r="K667" s="67"/>
      <c r="L667" s="67"/>
      <c r="M667" s="67"/>
      <c r="N667" s="67"/>
      <c r="O667" s="67"/>
      <c r="P667" s="67"/>
      <c r="Q667" s="67"/>
      <c r="R667" s="67"/>
      <c r="S667" s="67"/>
      <c r="T667" s="67"/>
      <c r="U667" s="67"/>
      <c r="V667" s="67"/>
      <c r="W667" s="67"/>
      <c r="X667" s="67"/>
      <c r="Y667" s="67"/>
      <c r="Z667" s="67"/>
      <c r="AA667" s="67"/>
      <c r="AB667" s="67"/>
      <c r="AC667" s="67"/>
      <c r="AD667" s="67"/>
    </row>
    <row r="668" spans="2:30">
      <c r="B668" s="67"/>
      <c r="C668" s="67"/>
      <c r="D668" s="67"/>
      <c r="E668" s="67"/>
      <c r="F668" s="67"/>
      <c r="G668" s="67"/>
      <c r="H668" s="67"/>
      <c r="I668" s="67"/>
      <c r="J668" s="67"/>
      <c r="K668" s="67"/>
      <c r="L668" s="67"/>
      <c r="M668" s="67"/>
      <c r="N668" s="67"/>
      <c r="O668" s="67"/>
      <c r="P668" s="67"/>
      <c r="Q668" s="67"/>
      <c r="R668" s="67"/>
      <c r="S668" s="67"/>
      <c r="T668" s="67"/>
      <c r="U668" s="67"/>
      <c r="V668" s="67"/>
      <c r="W668" s="67"/>
      <c r="X668" s="67"/>
      <c r="Y668" s="67"/>
      <c r="Z668" s="67"/>
      <c r="AA668" s="67"/>
      <c r="AB668" s="67"/>
      <c r="AC668" s="67"/>
      <c r="AD668" s="67"/>
    </row>
    <row r="669" spans="2:30">
      <c r="B669" s="67"/>
      <c r="C669" s="67"/>
      <c r="D669" s="67"/>
      <c r="E669" s="67"/>
      <c r="F669" s="67"/>
      <c r="G669" s="67"/>
      <c r="H669" s="67"/>
      <c r="I669" s="67"/>
      <c r="J669" s="67"/>
      <c r="K669" s="67"/>
      <c r="L669" s="67"/>
      <c r="M669" s="67"/>
      <c r="N669" s="67"/>
      <c r="O669" s="67"/>
      <c r="P669" s="67"/>
      <c r="Q669" s="67"/>
      <c r="R669" s="67"/>
      <c r="S669" s="67"/>
      <c r="T669" s="67"/>
      <c r="U669" s="67"/>
      <c r="V669" s="67"/>
      <c r="W669" s="67"/>
      <c r="X669" s="67"/>
      <c r="Y669" s="67"/>
      <c r="Z669" s="67"/>
      <c r="AA669" s="67"/>
      <c r="AB669" s="67"/>
      <c r="AC669" s="67"/>
      <c r="AD669" s="67"/>
    </row>
    <row r="670" spans="2:30">
      <c r="B670" s="67"/>
      <c r="C670" s="67"/>
      <c r="D670" s="67"/>
      <c r="E670" s="67"/>
      <c r="F670" s="67"/>
      <c r="G670" s="67"/>
      <c r="H670" s="67"/>
      <c r="I670" s="67"/>
      <c r="J670" s="67"/>
      <c r="K670" s="67"/>
      <c r="L670" s="67"/>
      <c r="M670" s="67"/>
      <c r="N670" s="67"/>
      <c r="O670" s="67"/>
      <c r="P670" s="67"/>
      <c r="Q670" s="67"/>
      <c r="R670" s="67"/>
      <c r="S670" s="67"/>
      <c r="T670" s="67"/>
      <c r="U670" s="67"/>
      <c r="V670" s="67"/>
      <c r="W670" s="67"/>
      <c r="X670" s="67"/>
      <c r="Y670" s="67"/>
      <c r="Z670" s="67"/>
      <c r="AA670" s="67"/>
      <c r="AB670" s="67"/>
      <c r="AC670" s="67"/>
      <c r="AD670" s="67"/>
    </row>
    <row r="671" spans="2:30">
      <c r="B671" s="67"/>
      <c r="C671" s="67"/>
      <c r="D671" s="67"/>
      <c r="E671" s="67"/>
      <c r="F671" s="67"/>
      <c r="G671" s="67"/>
      <c r="H671" s="67"/>
      <c r="I671" s="67"/>
      <c r="J671" s="67"/>
      <c r="K671" s="67"/>
      <c r="L671" s="67"/>
      <c r="M671" s="67"/>
      <c r="N671" s="67"/>
      <c r="O671" s="67"/>
      <c r="P671" s="67"/>
      <c r="Q671" s="67"/>
      <c r="R671" s="67"/>
      <c r="S671" s="67"/>
      <c r="T671" s="67"/>
      <c r="U671" s="67"/>
      <c r="V671" s="67"/>
      <c r="W671" s="67"/>
      <c r="X671" s="67"/>
      <c r="Y671" s="67"/>
      <c r="Z671" s="67"/>
      <c r="AA671" s="67"/>
      <c r="AB671" s="67"/>
      <c r="AC671" s="67"/>
      <c r="AD671" s="67"/>
    </row>
    <row r="672" spans="2:30">
      <c r="B672" s="67"/>
      <c r="C672" s="67"/>
      <c r="D672" s="67"/>
      <c r="E672" s="67"/>
      <c r="F672" s="67"/>
      <c r="G672" s="67"/>
      <c r="H672" s="67"/>
      <c r="I672" s="67"/>
      <c r="J672" s="67"/>
      <c r="K672" s="67"/>
      <c r="L672" s="67"/>
      <c r="M672" s="67"/>
      <c r="N672" s="67"/>
      <c r="O672" s="67"/>
      <c r="P672" s="67"/>
      <c r="Q672" s="67"/>
      <c r="R672" s="67"/>
      <c r="S672" s="67"/>
      <c r="T672" s="67"/>
      <c r="U672" s="67"/>
      <c r="V672" s="67"/>
      <c r="W672" s="67"/>
      <c r="X672" s="67"/>
      <c r="Y672" s="67"/>
      <c r="Z672" s="67"/>
      <c r="AA672" s="67"/>
      <c r="AB672" s="67"/>
      <c r="AC672" s="67"/>
      <c r="AD672" s="67"/>
    </row>
    <row r="673" spans="2:30">
      <c r="B673" s="67"/>
      <c r="C673" s="67"/>
      <c r="D673" s="67"/>
      <c r="E673" s="67"/>
      <c r="F673" s="67"/>
      <c r="G673" s="67"/>
      <c r="H673" s="67"/>
      <c r="I673" s="67"/>
      <c r="J673" s="67"/>
      <c r="K673" s="67"/>
      <c r="L673" s="67"/>
      <c r="M673" s="67"/>
      <c r="N673" s="67"/>
      <c r="O673" s="67"/>
      <c r="P673" s="67"/>
      <c r="Q673" s="67"/>
      <c r="R673" s="67"/>
      <c r="S673" s="67"/>
      <c r="T673" s="67"/>
      <c r="U673" s="67"/>
      <c r="V673" s="67"/>
      <c r="W673" s="67"/>
      <c r="X673" s="67"/>
      <c r="Y673" s="67"/>
      <c r="Z673" s="67"/>
      <c r="AA673" s="67"/>
      <c r="AB673" s="67"/>
      <c r="AC673" s="67"/>
      <c r="AD673" s="67"/>
    </row>
    <row r="674" spans="2:30">
      <c r="B674" s="67"/>
      <c r="C674" s="67"/>
      <c r="D674" s="67"/>
      <c r="E674" s="67"/>
      <c r="F674" s="67"/>
      <c r="G674" s="67"/>
      <c r="H674" s="67"/>
      <c r="I674" s="67"/>
      <c r="J674" s="67"/>
      <c r="K674" s="67"/>
      <c r="L674" s="67"/>
      <c r="M674" s="67"/>
      <c r="N674" s="67"/>
      <c r="O674" s="67"/>
      <c r="P674" s="67"/>
      <c r="Q674" s="67"/>
      <c r="R674" s="67"/>
      <c r="S674" s="67"/>
      <c r="T674" s="67"/>
      <c r="U674" s="67"/>
      <c r="V674" s="67"/>
      <c r="W674" s="67"/>
      <c r="X674" s="67"/>
      <c r="Y674" s="67"/>
      <c r="Z674" s="67"/>
      <c r="AA674" s="67"/>
      <c r="AB674" s="67"/>
      <c r="AC674" s="67"/>
      <c r="AD674" s="67"/>
    </row>
    <row r="675" spans="2:30">
      <c r="B675" s="67"/>
      <c r="C675" s="67"/>
      <c r="D675" s="67"/>
      <c r="E675" s="67"/>
      <c r="F675" s="67"/>
      <c r="G675" s="67"/>
      <c r="H675" s="67"/>
      <c r="I675" s="67"/>
      <c r="J675" s="67"/>
      <c r="K675" s="67"/>
      <c r="L675" s="67"/>
      <c r="M675" s="67"/>
      <c r="N675" s="67"/>
      <c r="O675" s="67"/>
      <c r="P675" s="67"/>
      <c r="Q675" s="67"/>
      <c r="R675" s="67"/>
      <c r="S675" s="67"/>
      <c r="T675" s="67"/>
      <c r="U675" s="67"/>
      <c r="V675" s="67"/>
      <c r="W675" s="67"/>
      <c r="X675" s="67"/>
      <c r="Y675" s="67"/>
      <c r="Z675" s="67"/>
      <c r="AA675" s="67"/>
      <c r="AB675" s="67"/>
      <c r="AC675" s="67"/>
      <c r="AD675" s="67"/>
    </row>
    <row r="676" spans="2:30">
      <c r="B676" s="67"/>
      <c r="C676" s="67"/>
      <c r="D676" s="67"/>
      <c r="E676" s="67"/>
      <c r="F676" s="67"/>
      <c r="G676" s="67"/>
      <c r="H676" s="67"/>
      <c r="I676" s="67"/>
      <c r="J676" s="67"/>
      <c r="K676" s="67"/>
      <c r="L676" s="67"/>
      <c r="M676" s="67"/>
      <c r="N676" s="67"/>
      <c r="O676" s="67"/>
      <c r="P676" s="67"/>
      <c r="Q676" s="67"/>
      <c r="R676" s="67"/>
      <c r="S676" s="67"/>
      <c r="T676" s="67"/>
      <c r="U676" s="67"/>
      <c r="V676" s="67"/>
      <c r="W676" s="67"/>
      <c r="X676" s="67"/>
      <c r="Y676" s="67"/>
      <c r="Z676" s="67"/>
      <c r="AA676" s="67"/>
      <c r="AB676" s="67"/>
      <c r="AC676" s="67"/>
      <c r="AD676" s="67"/>
    </row>
    <row r="677" spans="2:30">
      <c r="B677" s="67"/>
      <c r="C677" s="67"/>
      <c r="D677" s="67"/>
      <c r="E677" s="67"/>
      <c r="F677" s="67"/>
      <c r="G677" s="67"/>
      <c r="H677" s="67"/>
      <c r="I677" s="67"/>
      <c r="J677" s="67"/>
      <c r="K677" s="67"/>
      <c r="L677" s="67"/>
      <c r="M677" s="67"/>
      <c r="N677" s="67"/>
      <c r="O677" s="67"/>
      <c r="P677" s="67"/>
      <c r="Q677" s="67"/>
      <c r="R677" s="67"/>
      <c r="S677" s="67"/>
      <c r="T677" s="67"/>
      <c r="U677" s="67"/>
      <c r="V677" s="67"/>
      <c r="W677" s="67"/>
      <c r="X677" s="67"/>
      <c r="Y677" s="67"/>
      <c r="Z677" s="67"/>
      <c r="AA677" s="67"/>
      <c r="AB677" s="67"/>
      <c r="AC677" s="67"/>
      <c r="AD677" s="67"/>
    </row>
    <row r="678" spans="2:30">
      <c r="B678" s="67"/>
      <c r="C678" s="67"/>
      <c r="D678" s="67"/>
      <c r="E678" s="67"/>
      <c r="F678" s="67"/>
      <c r="G678" s="67"/>
      <c r="H678" s="67"/>
      <c r="I678" s="67"/>
      <c r="J678" s="67"/>
      <c r="K678" s="67"/>
      <c r="L678" s="67"/>
      <c r="M678" s="67"/>
      <c r="N678" s="67"/>
      <c r="O678" s="67"/>
      <c r="P678" s="67"/>
      <c r="Q678" s="67"/>
      <c r="R678" s="67"/>
      <c r="S678" s="67"/>
      <c r="T678" s="67"/>
      <c r="U678" s="67"/>
      <c r="V678" s="67"/>
      <c r="W678" s="67"/>
      <c r="X678" s="67"/>
      <c r="Y678" s="67"/>
      <c r="Z678" s="67"/>
      <c r="AA678" s="67"/>
      <c r="AB678" s="67"/>
      <c r="AC678" s="67"/>
      <c r="AD678" s="67"/>
    </row>
    <row r="679" spans="2:30">
      <c r="B679" s="67"/>
      <c r="C679" s="67"/>
      <c r="D679" s="67"/>
      <c r="E679" s="67"/>
      <c r="F679" s="67"/>
      <c r="G679" s="67"/>
      <c r="H679" s="67"/>
      <c r="I679" s="67"/>
      <c r="J679" s="67"/>
      <c r="K679" s="67"/>
      <c r="L679" s="67"/>
      <c r="M679" s="67"/>
      <c r="N679" s="67"/>
      <c r="O679" s="67"/>
      <c r="P679" s="67"/>
      <c r="Q679" s="67"/>
      <c r="R679" s="67"/>
      <c r="S679" s="67"/>
      <c r="T679" s="67"/>
      <c r="U679" s="67"/>
      <c r="V679" s="67"/>
      <c r="W679" s="67"/>
      <c r="X679" s="67"/>
      <c r="Y679" s="67"/>
      <c r="Z679" s="67"/>
      <c r="AA679" s="67"/>
      <c r="AB679" s="67"/>
      <c r="AC679" s="67"/>
      <c r="AD679" s="67"/>
    </row>
    <row r="680" spans="2:30">
      <c r="B680" s="67"/>
      <c r="C680" s="67"/>
      <c r="D680" s="67"/>
      <c r="E680" s="67"/>
      <c r="F680" s="67"/>
      <c r="G680" s="67"/>
      <c r="H680" s="67"/>
      <c r="I680" s="67"/>
      <c r="J680" s="67"/>
      <c r="K680" s="67"/>
      <c r="L680" s="67"/>
      <c r="M680" s="67"/>
      <c r="N680" s="67"/>
      <c r="O680" s="67"/>
      <c r="P680" s="67"/>
      <c r="Q680" s="67"/>
      <c r="R680" s="67"/>
      <c r="S680" s="67"/>
      <c r="T680" s="67"/>
      <c r="U680" s="67"/>
      <c r="V680" s="67"/>
      <c r="W680" s="67"/>
      <c r="X680" s="67"/>
      <c r="Y680" s="67"/>
      <c r="Z680" s="67"/>
      <c r="AA680" s="67"/>
      <c r="AB680" s="67"/>
      <c r="AC680" s="67"/>
      <c r="AD680" s="67"/>
    </row>
    <row r="681" spans="2:30">
      <c r="B681" s="67"/>
      <c r="C681" s="67"/>
      <c r="D681" s="67"/>
      <c r="E681" s="67"/>
      <c r="F681" s="67"/>
      <c r="G681" s="67"/>
      <c r="H681" s="67"/>
      <c r="I681" s="67"/>
      <c r="J681" s="67"/>
      <c r="K681" s="67"/>
      <c r="L681" s="67"/>
      <c r="M681" s="67"/>
      <c r="N681" s="67"/>
      <c r="O681" s="67"/>
      <c r="P681" s="67"/>
      <c r="Q681" s="67"/>
      <c r="R681" s="67"/>
      <c r="S681" s="67"/>
      <c r="T681" s="67"/>
      <c r="U681" s="67"/>
      <c r="V681" s="67"/>
      <c r="W681" s="67"/>
      <c r="X681" s="67"/>
      <c r="Y681" s="67"/>
      <c r="Z681" s="67"/>
      <c r="AA681" s="67"/>
      <c r="AB681" s="67"/>
      <c r="AC681" s="67"/>
      <c r="AD681" s="67"/>
    </row>
    <row r="682" spans="2:30">
      <c r="B682" s="67"/>
      <c r="C682" s="67"/>
      <c r="D682" s="67"/>
      <c r="E682" s="67"/>
      <c r="F682" s="67"/>
      <c r="G682" s="67"/>
      <c r="H682" s="67"/>
      <c r="I682" s="67"/>
      <c r="J682" s="67"/>
      <c r="K682" s="67"/>
      <c r="L682" s="67"/>
      <c r="M682" s="67"/>
      <c r="N682" s="67"/>
      <c r="O682" s="67"/>
      <c r="P682" s="67"/>
      <c r="Q682" s="67"/>
      <c r="R682" s="67"/>
      <c r="S682" s="67"/>
      <c r="T682" s="67"/>
      <c r="U682" s="67"/>
      <c r="V682" s="67"/>
      <c r="W682" s="67"/>
      <c r="X682" s="67"/>
      <c r="Y682" s="67"/>
      <c r="Z682" s="67"/>
      <c r="AA682" s="67"/>
      <c r="AB682" s="67"/>
      <c r="AC682" s="67"/>
      <c r="AD682" s="67"/>
    </row>
    <row r="683" spans="2:30">
      <c r="B683" s="67"/>
      <c r="C683" s="67"/>
      <c r="D683" s="67"/>
      <c r="E683" s="67"/>
      <c r="F683" s="67"/>
      <c r="G683" s="67"/>
      <c r="H683" s="67"/>
      <c r="I683" s="67"/>
      <c r="J683" s="67"/>
      <c r="K683" s="67"/>
      <c r="L683" s="67"/>
      <c r="M683" s="67"/>
      <c r="N683" s="67"/>
      <c r="O683" s="67"/>
      <c r="P683" s="67"/>
      <c r="Q683" s="67"/>
      <c r="R683" s="67"/>
      <c r="S683" s="67"/>
      <c r="T683" s="67"/>
      <c r="U683" s="67"/>
      <c r="V683" s="67"/>
      <c r="W683" s="67"/>
      <c r="X683" s="67"/>
      <c r="Y683" s="67"/>
      <c r="Z683" s="67"/>
      <c r="AA683" s="67"/>
      <c r="AB683" s="67"/>
      <c r="AC683" s="67"/>
      <c r="AD683" s="67"/>
    </row>
    <row r="684" spans="2:30">
      <c r="B684" s="67"/>
      <c r="C684" s="67"/>
      <c r="D684" s="67"/>
      <c r="E684" s="67"/>
      <c r="F684" s="67"/>
      <c r="G684" s="67"/>
      <c r="H684" s="67"/>
      <c r="I684" s="67"/>
      <c r="J684" s="67"/>
      <c r="K684" s="67"/>
      <c r="L684" s="67"/>
      <c r="M684" s="67"/>
      <c r="N684" s="67"/>
      <c r="O684" s="67"/>
      <c r="P684" s="67"/>
      <c r="Q684" s="67"/>
      <c r="R684" s="67"/>
      <c r="S684" s="67"/>
      <c r="T684" s="67"/>
      <c r="U684" s="67"/>
      <c r="V684" s="67"/>
      <c r="W684" s="67"/>
      <c r="X684" s="67"/>
      <c r="Y684" s="67"/>
      <c r="Z684" s="67"/>
      <c r="AA684" s="67"/>
      <c r="AB684" s="67"/>
      <c r="AC684" s="67"/>
      <c r="AD684" s="67"/>
    </row>
    <row r="685" spans="2:30">
      <c r="B685" s="67"/>
      <c r="C685" s="67"/>
      <c r="D685" s="67"/>
      <c r="E685" s="67"/>
      <c r="F685" s="67"/>
      <c r="G685" s="67"/>
      <c r="H685" s="67"/>
      <c r="I685" s="67"/>
      <c r="J685" s="67"/>
      <c r="K685" s="67"/>
      <c r="L685" s="67"/>
      <c r="M685" s="67"/>
      <c r="N685" s="67"/>
      <c r="O685" s="67"/>
      <c r="P685" s="67"/>
      <c r="Q685" s="67"/>
      <c r="R685" s="67"/>
      <c r="S685" s="67"/>
      <c r="T685" s="67"/>
      <c r="U685" s="67"/>
      <c r="V685" s="67"/>
      <c r="W685" s="67"/>
      <c r="X685" s="67"/>
      <c r="Y685" s="67"/>
      <c r="Z685" s="67"/>
      <c r="AA685" s="67"/>
      <c r="AB685" s="67"/>
      <c r="AC685" s="67"/>
      <c r="AD685" s="67"/>
    </row>
    <row r="686" spans="2:30">
      <c r="B686" s="67"/>
      <c r="C686" s="67"/>
      <c r="D686" s="67"/>
      <c r="E686" s="67"/>
      <c r="F686" s="67"/>
      <c r="G686" s="67"/>
      <c r="H686" s="67"/>
      <c r="I686" s="67"/>
      <c r="J686" s="67"/>
      <c r="K686" s="67"/>
      <c r="L686" s="67"/>
      <c r="M686" s="67"/>
      <c r="N686" s="67"/>
      <c r="O686" s="67"/>
      <c r="P686" s="67"/>
      <c r="Q686" s="67"/>
      <c r="R686" s="67"/>
      <c r="S686" s="67"/>
      <c r="T686" s="67"/>
      <c r="U686" s="67"/>
      <c r="V686" s="67"/>
      <c r="W686" s="67"/>
      <c r="X686" s="67"/>
      <c r="Y686" s="67"/>
      <c r="Z686" s="67"/>
      <c r="AA686" s="67"/>
      <c r="AB686" s="67"/>
      <c r="AC686" s="67"/>
      <c r="AD686" s="67"/>
    </row>
    <row r="687" spans="2:30">
      <c r="B687" s="67"/>
      <c r="C687" s="67"/>
      <c r="D687" s="67"/>
      <c r="E687" s="67"/>
      <c r="F687" s="67"/>
      <c r="G687" s="67"/>
      <c r="H687" s="67"/>
      <c r="I687" s="67"/>
      <c r="J687" s="67"/>
      <c r="K687" s="67"/>
      <c r="L687" s="67"/>
      <c r="M687" s="67"/>
      <c r="N687" s="67"/>
      <c r="O687" s="67"/>
      <c r="P687" s="67"/>
      <c r="Q687" s="67"/>
      <c r="R687" s="67"/>
      <c r="S687" s="67"/>
      <c r="T687" s="67"/>
      <c r="U687" s="67"/>
      <c r="V687" s="67"/>
      <c r="W687" s="67"/>
      <c r="X687" s="67"/>
      <c r="Y687" s="67"/>
      <c r="Z687" s="67"/>
      <c r="AA687" s="67"/>
      <c r="AB687" s="67"/>
      <c r="AC687" s="67"/>
      <c r="AD687" s="67"/>
    </row>
    <row r="688" spans="2:30">
      <c r="B688" s="67"/>
      <c r="C688" s="67"/>
      <c r="D688" s="67"/>
      <c r="E688" s="67"/>
      <c r="F688" s="67"/>
      <c r="G688" s="67"/>
      <c r="H688" s="67"/>
      <c r="I688" s="67"/>
      <c r="J688" s="67"/>
      <c r="K688" s="67"/>
      <c r="L688" s="67"/>
      <c r="M688" s="67"/>
      <c r="N688" s="67"/>
      <c r="O688" s="67"/>
      <c r="P688" s="67"/>
      <c r="Q688" s="67"/>
      <c r="R688" s="67"/>
      <c r="S688" s="67"/>
      <c r="T688" s="67"/>
      <c r="U688" s="67"/>
      <c r="V688" s="67"/>
      <c r="W688" s="67"/>
      <c r="X688" s="67"/>
      <c r="Y688" s="67"/>
      <c r="Z688" s="67"/>
      <c r="AA688" s="67"/>
      <c r="AB688" s="67"/>
      <c r="AC688" s="67"/>
      <c r="AD688" s="67"/>
    </row>
    <row r="689" spans="2:30">
      <c r="B689" s="67"/>
      <c r="C689" s="67"/>
      <c r="D689" s="67"/>
      <c r="E689" s="67"/>
      <c r="F689" s="67"/>
      <c r="G689" s="67"/>
      <c r="H689" s="67"/>
      <c r="I689" s="67"/>
      <c r="J689" s="67"/>
      <c r="K689" s="67"/>
      <c r="L689" s="67"/>
      <c r="M689" s="67"/>
      <c r="N689" s="67"/>
      <c r="O689" s="67"/>
      <c r="P689" s="67"/>
      <c r="Q689" s="67"/>
      <c r="R689" s="67"/>
      <c r="S689" s="67"/>
      <c r="T689" s="67"/>
      <c r="U689" s="67"/>
      <c r="V689" s="67"/>
      <c r="W689" s="67"/>
      <c r="X689" s="67"/>
      <c r="Y689" s="67"/>
      <c r="Z689" s="67"/>
      <c r="AA689" s="67"/>
      <c r="AB689" s="67"/>
      <c r="AC689" s="67"/>
      <c r="AD689" s="67"/>
    </row>
    <row r="690" spans="2:30">
      <c r="B690" s="67"/>
      <c r="C690" s="67"/>
      <c r="D690" s="67"/>
      <c r="E690" s="67"/>
      <c r="F690" s="67"/>
      <c r="G690" s="67"/>
      <c r="H690" s="67"/>
      <c r="I690" s="67"/>
      <c r="J690" s="67"/>
      <c r="K690" s="67"/>
      <c r="L690" s="67"/>
      <c r="M690" s="67"/>
      <c r="N690" s="67"/>
      <c r="O690" s="67"/>
      <c r="P690" s="67"/>
      <c r="Q690" s="67"/>
      <c r="R690" s="67"/>
      <c r="S690" s="67"/>
      <c r="T690" s="67"/>
      <c r="U690" s="67"/>
      <c r="V690" s="67"/>
      <c r="W690" s="67"/>
      <c r="X690" s="67"/>
      <c r="Y690" s="67"/>
      <c r="Z690" s="67"/>
      <c r="AA690" s="67"/>
      <c r="AB690" s="67"/>
      <c r="AC690" s="67"/>
      <c r="AD690" s="67"/>
    </row>
    <row r="691" spans="2:30">
      <c r="B691" s="67"/>
      <c r="C691" s="67"/>
      <c r="D691" s="67"/>
      <c r="E691" s="67"/>
      <c r="F691" s="67"/>
      <c r="G691" s="67"/>
      <c r="H691" s="67"/>
      <c r="I691" s="67"/>
      <c r="J691" s="67"/>
      <c r="K691" s="67"/>
      <c r="L691" s="67"/>
      <c r="M691" s="67"/>
      <c r="N691" s="67"/>
      <c r="O691" s="67"/>
      <c r="P691" s="67"/>
      <c r="Q691" s="67"/>
      <c r="R691" s="67"/>
      <c r="S691" s="67"/>
      <c r="T691" s="67"/>
      <c r="U691" s="67"/>
      <c r="V691" s="67"/>
      <c r="W691" s="67"/>
      <c r="X691" s="67"/>
      <c r="Y691" s="67"/>
      <c r="Z691" s="67"/>
      <c r="AA691" s="67"/>
      <c r="AB691" s="67"/>
      <c r="AC691" s="67"/>
      <c r="AD691" s="67"/>
    </row>
    <row r="692" spans="2:30">
      <c r="B692" s="67"/>
      <c r="C692" s="67"/>
      <c r="D692" s="67"/>
      <c r="E692" s="67"/>
      <c r="F692" s="67"/>
      <c r="G692" s="67"/>
      <c r="H692" s="67"/>
      <c r="I692" s="67"/>
      <c r="J692" s="67"/>
      <c r="K692" s="67"/>
      <c r="L692" s="67"/>
      <c r="M692" s="67"/>
      <c r="N692" s="67"/>
      <c r="O692" s="67"/>
      <c r="P692" s="67"/>
      <c r="Q692" s="67"/>
      <c r="R692" s="67"/>
      <c r="S692" s="67"/>
      <c r="T692" s="67"/>
      <c r="U692" s="67"/>
      <c r="V692" s="67"/>
      <c r="W692" s="67"/>
      <c r="X692" s="67"/>
      <c r="Y692" s="67"/>
      <c r="Z692" s="67"/>
      <c r="AA692" s="67"/>
      <c r="AB692" s="67"/>
      <c r="AC692" s="67"/>
      <c r="AD692" s="67"/>
    </row>
    <row r="693" spans="2:30">
      <c r="B693" s="67"/>
      <c r="C693" s="67"/>
      <c r="D693" s="67"/>
      <c r="E693" s="67"/>
      <c r="F693" s="67"/>
      <c r="G693" s="67"/>
      <c r="H693" s="67"/>
      <c r="I693" s="67"/>
      <c r="J693" s="67"/>
      <c r="K693" s="67"/>
      <c r="L693" s="67"/>
      <c r="M693" s="67"/>
      <c r="N693" s="67"/>
      <c r="O693" s="67"/>
      <c r="P693" s="67"/>
      <c r="Q693" s="67"/>
      <c r="R693" s="67"/>
      <c r="S693" s="67"/>
      <c r="T693" s="67"/>
      <c r="U693" s="67"/>
      <c r="V693" s="67"/>
      <c r="W693" s="67"/>
      <c r="X693" s="67"/>
      <c r="Y693" s="67"/>
      <c r="Z693" s="67"/>
      <c r="AA693" s="67"/>
      <c r="AB693" s="67"/>
      <c r="AC693" s="67"/>
      <c r="AD693" s="67"/>
    </row>
    <row r="694" spans="2:30">
      <c r="B694" s="67"/>
      <c r="C694" s="67"/>
      <c r="D694" s="67"/>
      <c r="E694" s="67"/>
      <c r="F694" s="67"/>
      <c r="G694" s="67"/>
      <c r="H694" s="67"/>
      <c r="I694" s="67"/>
      <c r="J694" s="67"/>
      <c r="K694" s="67"/>
      <c r="L694" s="67"/>
      <c r="M694" s="67"/>
      <c r="N694" s="67"/>
      <c r="O694" s="67"/>
      <c r="P694" s="67"/>
      <c r="Q694" s="67"/>
      <c r="R694" s="67"/>
      <c r="S694" s="67"/>
      <c r="T694" s="67"/>
      <c r="U694" s="67"/>
      <c r="V694" s="67"/>
      <c r="W694" s="67"/>
      <c r="X694" s="67"/>
      <c r="Y694" s="67"/>
      <c r="Z694" s="67"/>
      <c r="AA694" s="67"/>
      <c r="AB694" s="67"/>
      <c r="AC694" s="67"/>
      <c r="AD694" s="67"/>
    </row>
    <row r="695" spans="2:30">
      <c r="B695" s="67"/>
      <c r="C695" s="67"/>
      <c r="D695" s="67"/>
      <c r="E695" s="67"/>
      <c r="F695" s="67"/>
      <c r="G695" s="67"/>
      <c r="H695" s="67"/>
      <c r="I695" s="67"/>
      <c r="J695" s="67"/>
      <c r="K695" s="67"/>
      <c r="L695" s="67"/>
      <c r="M695" s="67"/>
      <c r="N695" s="67"/>
      <c r="O695" s="67"/>
      <c r="P695" s="67"/>
      <c r="Q695" s="67"/>
      <c r="R695" s="67"/>
      <c r="S695" s="67"/>
      <c r="T695" s="67"/>
      <c r="U695" s="67"/>
      <c r="V695" s="67"/>
      <c r="W695" s="67"/>
      <c r="X695" s="67"/>
      <c r="Y695" s="67"/>
      <c r="Z695" s="67"/>
      <c r="AA695" s="67"/>
      <c r="AB695" s="67"/>
      <c r="AC695" s="67"/>
      <c r="AD695" s="67"/>
    </row>
    <row r="696" spans="2:30">
      <c r="B696" s="67"/>
      <c r="C696" s="67"/>
      <c r="D696" s="67"/>
      <c r="E696" s="67"/>
      <c r="F696" s="67"/>
      <c r="G696" s="67"/>
      <c r="H696" s="67"/>
      <c r="I696" s="67"/>
      <c r="J696" s="67"/>
      <c r="K696" s="67"/>
      <c r="L696" s="67"/>
      <c r="M696" s="67"/>
      <c r="N696" s="67"/>
      <c r="O696" s="67"/>
      <c r="P696" s="67"/>
      <c r="Q696" s="67"/>
      <c r="R696" s="67"/>
      <c r="S696" s="67"/>
      <c r="T696" s="67"/>
      <c r="U696" s="67"/>
      <c r="V696" s="67"/>
      <c r="W696" s="67"/>
      <c r="X696" s="67"/>
      <c r="Y696" s="67"/>
      <c r="Z696" s="67"/>
      <c r="AA696" s="67"/>
      <c r="AB696" s="67"/>
      <c r="AC696" s="67"/>
      <c r="AD696" s="67"/>
    </row>
    <row r="697" spans="2:30">
      <c r="B697" s="67"/>
      <c r="C697" s="67"/>
      <c r="D697" s="67"/>
      <c r="E697" s="67"/>
      <c r="F697" s="67"/>
      <c r="G697" s="67"/>
      <c r="H697" s="67"/>
      <c r="I697" s="67"/>
      <c r="J697" s="67"/>
      <c r="K697" s="67"/>
      <c r="L697" s="67"/>
      <c r="M697" s="67"/>
      <c r="N697" s="67"/>
      <c r="O697" s="67"/>
      <c r="P697" s="67"/>
      <c r="Q697" s="67"/>
      <c r="R697" s="67"/>
      <c r="S697" s="67"/>
      <c r="T697" s="67"/>
      <c r="U697" s="67"/>
      <c r="V697" s="67"/>
      <c r="W697" s="67"/>
      <c r="X697" s="67"/>
      <c r="Y697" s="67"/>
      <c r="Z697" s="67"/>
      <c r="AA697" s="67"/>
      <c r="AB697" s="67"/>
      <c r="AC697" s="67"/>
      <c r="AD697" s="67"/>
    </row>
    <row r="698" spans="2:30">
      <c r="B698" s="67"/>
      <c r="C698" s="67"/>
      <c r="D698" s="67"/>
      <c r="E698" s="67"/>
      <c r="F698" s="67"/>
      <c r="G698" s="67"/>
      <c r="H698" s="67"/>
      <c r="I698" s="67"/>
      <c r="J698" s="67"/>
      <c r="K698" s="67"/>
      <c r="L698" s="67"/>
      <c r="M698" s="67"/>
      <c r="N698" s="67"/>
      <c r="O698" s="67"/>
      <c r="P698" s="67"/>
      <c r="Q698" s="67"/>
      <c r="R698" s="67"/>
      <c r="S698" s="67"/>
      <c r="T698" s="67"/>
      <c r="U698" s="67"/>
      <c r="V698" s="67"/>
      <c r="W698" s="67"/>
      <c r="X698" s="67"/>
      <c r="Y698" s="67"/>
      <c r="Z698" s="67"/>
      <c r="AA698" s="67"/>
      <c r="AB698" s="67"/>
      <c r="AC698" s="67"/>
      <c r="AD698" s="67"/>
    </row>
    <row r="699" spans="2:30">
      <c r="B699" s="67"/>
      <c r="C699" s="67"/>
      <c r="D699" s="67"/>
      <c r="E699" s="67"/>
      <c r="F699" s="67"/>
      <c r="G699" s="67"/>
      <c r="H699" s="67"/>
      <c r="I699" s="67"/>
      <c r="J699" s="67"/>
      <c r="K699" s="67"/>
      <c r="L699" s="67"/>
      <c r="M699" s="67"/>
      <c r="N699" s="67"/>
      <c r="O699" s="67"/>
      <c r="P699" s="67"/>
      <c r="Q699" s="67"/>
      <c r="R699" s="67"/>
      <c r="S699" s="67"/>
      <c r="T699" s="67"/>
      <c r="U699" s="67"/>
      <c r="V699" s="67"/>
      <c r="W699" s="67"/>
      <c r="X699" s="67"/>
      <c r="Y699" s="67"/>
      <c r="Z699" s="67"/>
      <c r="AA699" s="67"/>
      <c r="AB699" s="67"/>
      <c r="AC699" s="67"/>
      <c r="AD699" s="67"/>
    </row>
    <row r="700" spans="2:30">
      <c r="B700" s="67"/>
      <c r="C700" s="67"/>
      <c r="D700" s="67"/>
      <c r="E700" s="67"/>
      <c r="F700" s="67"/>
      <c r="G700" s="67"/>
      <c r="H700" s="67"/>
      <c r="I700" s="67"/>
      <c r="J700" s="67"/>
      <c r="K700" s="67"/>
      <c r="L700" s="67"/>
      <c r="M700" s="67"/>
      <c r="N700" s="67"/>
      <c r="O700" s="67"/>
      <c r="P700" s="67"/>
      <c r="Q700" s="67"/>
      <c r="R700" s="67"/>
      <c r="S700" s="67"/>
      <c r="T700" s="67"/>
      <c r="U700" s="67"/>
      <c r="V700" s="67"/>
      <c r="W700" s="67"/>
      <c r="X700" s="67"/>
      <c r="Y700" s="67"/>
      <c r="Z700" s="67"/>
      <c r="AA700" s="67"/>
      <c r="AB700" s="67"/>
      <c r="AC700" s="67"/>
      <c r="AD700" s="67"/>
    </row>
    <row r="701" spans="2:30">
      <c r="B701" s="67"/>
      <c r="C701" s="67"/>
      <c r="D701" s="67"/>
      <c r="E701" s="67"/>
      <c r="F701" s="67"/>
      <c r="G701" s="67"/>
      <c r="H701" s="67"/>
      <c r="I701" s="67"/>
      <c r="J701" s="67"/>
      <c r="K701" s="67"/>
      <c r="L701" s="67"/>
      <c r="M701" s="67"/>
      <c r="N701" s="67"/>
      <c r="O701" s="67"/>
      <c r="P701" s="67"/>
      <c r="Q701" s="67"/>
      <c r="R701" s="67"/>
      <c r="S701" s="67"/>
      <c r="T701" s="67"/>
      <c r="U701" s="67"/>
      <c r="V701" s="67"/>
      <c r="W701" s="67"/>
      <c r="X701" s="67"/>
      <c r="Y701" s="67"/>
      <c r="Z701" s="67"/>
      <c r="AA701" s="67"/>
      <c r="AB701" s="67"/>
      <c r="AC701" s="67"/>
      <c r="AD701" s="67"/>
    </row>
    <row r="702" spans="2:30">
      <c r="B702" s="67"/>
      <c r="C702" s="67"/>
      <c r="D702" s="67"/>
      <c r="E702" s="67"/>
      <c r="F702" s="67"/>
      <c r="G702" s="67"/>
      <c r="H702" s="67"/>
      <c r="I702" s="67"/>
      <c r="J702" s="67"/>
      <c r="K702" s="67"/>
      <c r="L702" s="67"/>
      <c r="M702" s="67"/>
      <c r="N702" s="67"/>
      <c r="O702" s="67"/>
      <c r="P702" s="67"/>
      <c r="Q702" s="67"/>
      <c r="R702" s="67"/>
      <c r="S702" s="67"/>
      <c r="T702" s="67"/>
      <c r="U702" s="67"/>
      <c r="V702" s="67"/>
      <c r="W702" s="67"/>
      <c r="X702" s="67"/>
      <c r="Y702" s="67"/>
      <c r="Z702" s="67"/>
      <c r="AA702" s="67"/>
      <c r="AB702" s="67"/>
      <c r="AC702" s="67"/>
      <c r="AD702" s="67"/>
    </row>
    <row r="703" spans="2:30">
      <c r="B703" s="67"/>
      <c r="C703" s="67"/>
      <c r="D703" s="67"/>
      <c r="E703" s="67"/>
      <c r="F703" s="67"/>
      <c r="G703" s="67"/>
      <c r="H703" s="67"/>
      <c r="I703" s="67"/>
      <c r="J703" s="67"/>
      <c r="K703" s="67"/>
      <c r="L703" s="67"/>
      <c r="M703" s="67"/>
      <c r="N703" s="67"/>
      <c r="O703" s="67"/>
      <c r="P703" s="67"/>
      <c r="Q703" s="67"/>
      <c r="R703" s="67"/>
      <c r="S703" s="67"/>
      <c r="T703" s="67"/>
      <c r="U703" s="67"/>
      <c r="V703" s="67"/>
      <c r="W703" s="67"/>
      <c r="X703" s="67"/>
      <c r="Y703" s="67"/>
      <c r="Z703" s="67"/>
      <c r="AA703" s="67"/>
      <c r="AB703" s="67"/>
      <c r="AC703" s="67"/>
      <c r="AD703" s="67"/>
    </row>
    <row r="704" spans="2:30">
      <c r="B704" s="67"/>
      <c r="C704" s="67"/>
      <c r="D704" s="67"/>
      <c r="E704" s="67"/>
      <c r="F704" s="67"/>
      <c r="G704" s="67"/>
      <c r="H704" s="67"/>
      <c r="I704" s="67"/>
      <c r="J704" s="67"/>
      <c r="K704" s="67"/>
      <c r="L704" s="67"/>
      <c r="M704" s="67"/>
      <c r="N704" s="67"/>
      <c r="O704" s="67"/>
      <c r="P704" s="67"/>
      <c r="Q704" s="67"/>
      <c r="R704" s="67"/>
      <c r="S704" s="67"/>
      <c r="T704" s="67"/>
      <c r="U704" s="67"/>
      <c r="V704" s="67"/>
      <c r="W704" s="67"/>
      <c r="X704" s="67"/>
      <c r="Y704" s="67"/>
      <c r="Z704" s="67"/>
      <c r="AA704" s="67"/>
      <c r="AB704" s="67"/>
      <c r="AC704" s="67"/>
      <c r="AD704" s="67"/>
    </row>
    <row r="705" spans="2:30">
      <c r="B705" s="67"/>
      <c r="C705" s="67"/>
      <c r="D705" s="67"/>
      <c r="E705" s="67"/>
      <c r="F705" s="67"/>
      <c r="G705" s="67"/>
      <c r="H705" s="67"/>
      <c r="I705" s="67"/>
      <c r="J705" s="67"/>
      <c r="K705" s="67"/>
      <c r="L705" s="67"/>
      <c r="M705" s="67"/>
      <c r="N705" s="67"/>
      <c r="O705" s="67"/>
      <c r="P705" s="67"/>
      <c r="Q705" s="67"/>
      <c r="R705" s="67"/>
      <c r="S705" s="67"/>
      <c r="T705" s="67"/>
      <c r="U705" s="67"/>
      <c r="V705" s="67"/>
      <c r="W705" s="67"/>
      <c r="X705" s="67"/>
      <c r="Y705" s="67"/>
      <c r="Z705" s="67"/>
      <c r="AA705" s="67"/>
      <c r="AB705" s="67"/>
      <c r="AC705" s="67"/>
      <c r="AD705" s="67"/>
    </row>
    <row r="706" spans="2:30">
      <c r="B706" s="67"/>
      <c r="C706" s="67"/>
      <c r="D706" s="67"/>
      <c r="E706" s="67"/>
      <c r="F706" s="67"/>
      <c r="G706" s="67"/>
      <c r="H706" s="67"/>
      <c r="I706" s="67"/>
      <c r="J706" s="67"/>
      <c r="K706" s="67"/>
      <c r="L706" s="67"/>
      <c r="M706" s="67"/>
      <c r="N706" s="67"/>
      <c r="O706" s="67"/>
      <c r="P706" s="67"/>
      <c r="Q706" s="67"/>
      <c r="R706" s="67"/>
      <c r="S706" s="67"/>
      <c r="T706" s="67"/>
      <c r="U706" s="67"/>
      <c r="V706" s="67"/>
      <c r="W706" s="67"/>
      <c r="X706" s="67"/>
      <c r="Y706" s="67"/>
      <c r="Z706" s="67"/>
      <c r="AA706" s="67"/>
      <c r="AB706" s="67"/>
      <c r="AC706" s="67"/>
      <c r="AD706" s="67"/>
    </row>
    <row r="707" spans="2:30">
      <c r="B707" s="67"/>
      <c r="C707" s="67"/>
      <c r="D707" s="67"/>
      <c r="E707" s="67"/>
      <c r="F707" s="67"/>
      <c r="G707" s="67"/>
      <c r="H707" s="67"/>
      <c r="I707" s="67"/>
      <c r="J707" s="67"/>
      <c r="K707" s="67"/>
      <c r="L707" s="67"/>
      <c r="M707" s="67"/>
      <c r="N707" s="67"/>
      <c r="O707" s="67"/>
      <c r="P707" s="67"/>
      <c r="Q707" s="67"/>
      <c r="R707" s="67"/>
      <c r="S707" s="67"/>
      <c r="T707" s="67"/>
      <c r="U707" s="67"/>
      <c r="V707" s="67"/>
      <c r="W707" s="67"/>
      <c r="X707" s="67"/>
      <c r="Y707" s="67"/>
      <c r="Z707" s="67"/>
      <c r="AA707" s="67"/>
      <c r="AB707" s="67"/>
      <c r="AC707" s="67"/>
      <c r="AD707" s="67"/>
    </row>
    <row r="708" spans="2:30">
      <c r="B708" s="67"/>
      <c r="C708" s="67"/>
      <c r="D708" s="67"/>
      <c r="E708" s="67"/>
      <c r="F708" s="67"/>
      <c r="G708" s="67"/>
      <c r="H708" s="67"/>
      <c r="I708" s="67"/>
      <c r="J708" s="67"/>
      <c r="K708" s="67"/>
      <c r="L708" s="67"/>
      <c r="M708" s="67"/>
      <c r="N708" s="67"/>
      <c r="O708" s="67"/>
      <c r="P708" s="67"/>
      <c r="Q708" s="67"/>
      <c r="R708" s="67"/>
      <c r="S708" s="67"/>
      <c r="T708" s="67"/>
      <c r="U708" s="67"/>
      <c r="V708" s="67"/>
      <c r="W708" s="67"/>
      <c r="X708" s="67"/>
      <c r="Y708" s="67"/>
      <c r="Z708" s="67"/>
      <c r="AA708" s="67"/>
      <c r="AB708" s="67"/>
      <c r="AC708" s="67"/>
      <c r="AD708" s="67"/>
    </row>
    <row r="709" spans="2:30">
      <c r="B709" s="67"/>
      <c r="C709" s="67"/>
      <c r="D709" s="67"/>
      <c r="E709" s="67"/>
      <c r="F709" s="67"/>
      <c r="G709" s="67"/>
      <c r="H709" s="67"/>
      <c r="I709" s="67"/>
      <c r="J709" s="67"/>
      <c r="K709" s="67"/>
      <c r="L709" s="67"/>
      <c r="M709" s="67"/>
      <c r="N709" s="67"/>
      <c r="O709" s="67"/>
      <c r="P709" s="67"/>
      <c r="Q709" s="67"/>
      <c r="R709" s="67"/>
      <c r="S709" s="67"/>
      <c r="T709" s="67"/>
      <c r="U709" s="67"/>
      <c r="V709" s="67"/>
      <c r="W709" s="67"/>
      <c r="X709" s="67"/>
      <c r="Y709" s="67"/>
      <c r="Z709" s="67"/>
      <c r="AA709" s="67"/>
      <c r="AB709" s="67"/>
      <c r="AC709" s="67"/>
      <c r="AD709" s="67"/>
    </row>
    <row r="710" spans="2:30">
      <c r="B710" s="67"/>
      <c r="C710" s="67"/>
      <c r="D710" s="67"/>
      <c r="E710" s="67"/>
      <c r="F710" s="67"/>
      <c r="G710" s="67"/>
      <c r="H710" s="67"/>
      <c r="I710" s="67"/>
      <c r="J710" s="67"/>
      <c r="K710" s="67"/>
      <c r="L710" s="67"/>
      <c r="M710" s="67"/>
      <c r="N710" s="67"/>
      <c r="O710" s="67"/>
      <c r="P710" s="67"/>
      <c r="Q710" s="67"/>
      <c r="R710" s="67"/>
      <c r="S710" s="67"/>
      <c r="T710" s="67"/>
      <c r="U710" s="67"/>
      <c r="V710" s="67"/>
      <c r="W710" s="67"/>
      <c r="X710" s="67"/>
      <c r="Y710" s="67"/>
      <c r="Z710" s="67"/>
      <c r="AA710" s="67"/>
      <c r="AB710" s="67"/>
      <c r="AC710" s="67"/>
      <c r="AD710" s="67"/>
    </row>
    <row r="711" spans="2:30">
      <c r="B711" s="67"/>
      <c r="C711" s="67"/>
      <c r="D711" s="67"/>
      <c r="E711" s="67"/>
      <c r="F711" s="67"/>
      <c r="G711" s="67"/>
      <c r="H711" s="67"/>
      <c r="I711" s="67"/>
      <c r="J711" s="67"/>
      <c r="K711" s="67"/>
      <c r="L711" s="67"/>
      <c r="M711" s="67"/>
      <c r="N711" s="67"/>
      <c r="O711" s="67"/>
      <c r="P711" s="67"/>
      <c r="Q711" s="67"/>
      <c r="R711" s="67"/>
      <c r="S711" s="67"/>
      <c r="T711" s="67"/>
      <c r="U711" s="67"/>
      <c r="V711" s="67"/>
      <c r="W711" s="67"/>
      <c r="X711" s="67"/>
      <c r="Y711" s="67"/>
      <c r="Z711" s="67"/>
      <c r="AA711" s="67"/>
      <c r="AB711" s="67"/>
      <c r="AC711" s="67"/>
      <c r="AD711" s="67"/>
    </row>
    <row r="712" spans="2:30">
      <c r="B712" s="67"/>
      <c r="C712" s="67"/>
      <c r="D712" s="67"/>
      <c r="E712" s="67"/>
      <c r="F712" s="67"/>
      <c r="G712" s="67"/>
      <c r="H712" s="67"/>
      <c r="I712" s="67"/>
      <c r="J712" s="67"/>
      <c r="K712" s="67"/>
      <c r="L712" s="67"/>
      <c r="M712" s="67"/>
      <c r="N712" s="67"/>
      <c r="O712" s="67"/>
      <c r="P712" s="67"/>
      <c r="Q712" s="67"/>
      <c r="R712" s="67"/>
      <c r="S712" s="67"/>
      <c r="T712" s="67"/>
      <c r="U712" s="67"/>
      <c r="V712" s="67"/>
      <c r="W712" s="67"/>
      <c r="X712" s="67"/>
      <c r="Y712" s="67"/>
      <c r="Z712" s="67"/>
      <c r="AA712" s="67"/>
      <c r="AB712" s="67"/>
      <c r="AC712" s="67"/>
      <c r="AD712" s="67"/>
    </row>
    <row r="713" spans="2:30">
      <c r="B713" s="67"/>
      <c r="C713" s="67"/>
      <c r="D713" s="67"/>
      <c r="E713" s="67"/>
      <c r="F713" s="67"/>
      <c r="G713" s="67"/>
      <c r="H713" s="67"/>
      <c r="I713" s="67"/>
      <c r="J713" s="67"/>
      <c r="K713" s="67"/>
      <c r="L713" s="67"/>
      <c r="M713" s="67"/>
      <c r="N713" s="67"/>
      <c r="O713" s="67"/>
      <c r="P713" s="67"/>
      <c r="Q713" s="67"/>
      <c r="R713" s="67"/>
      <c r="S713" s="67"/>
      <c r="T713" s="67"/>
      <c r="U713" s="67"/>
      <c r="V713" s="67"/>
      <c r="W713" s="67"/>
      <c r="X713" s="67"/>
      <c r="Y713" s="67"/>
      <c r="Z713" s="67"/>
      <c r="AA713" s="67"/>
      <c r="AB713" s="67"/>
      <c r="AC713" s="67"/>
      <c r="AD713" s="67"/>
    </row>
    <row r="714" spans="2:30">
      <c r="B714" s="67"/>
      <c r="C714" s="67"/>
      <c r="D714" s="67"/>
      <c r="E714" s="67"/>
      <c r="F714" s="67"/>
      <c r="G714" s="67"/>
      <c r="H714" s="67"/>
      <c r="I714" s="67"/>
      <c r="J714" s="67"/>
      <c r="K714" s="67"/>
      <c r="L714" s="67"/>
      <c r="M714" s="67"/>
      <c r="N714" s="67"/>
      <c r="O714" s="67"/>
      <c r="P714" s="67"/>
      <c r="Q714" s="67"/>
      <c r="R714" s="67"/>
      <c r="S714" s="67"/>
      <c r="T714" s="67"/>
      <c r="U714" s="67"/>
      <c r="V714" s="67"/>
      <c r="W714" s="67"/>
      <c r="X714" s="67"/>
      <c r="Y714" s="67"/>
      <c r="Z714" s="67"/>
      <c r="AA714" s="67"/>
      <c r="AB714" s="67"/>
      <c r="AC714" s="67"/>
      <c r="AD714" s="67"/>
    </row>
    <row r="715" spans="2:30">
      <c r="B715" s="67"/>
      <c r="C715" s="67"/>
      <c r="D715" s="67"/>
      <c r="E715" s="67"/>
      <c r="F715" s="67"/>
      <c r="G715" s="67"/>
      <c r="H715" s="67"/>
      <c r="I715" s="67"/>
      <c r="J715" s="67"/>
      <c r="K715" s="67"/>
      <c r="L715" s="67"/>
      <c r="M715" s="67"/>
      <c r="N715" s="67"/>
      <c r="O715" s="67"/>
      <c r="P715" s="67"/>
      <c r="Q715" s="67"/>
      <c r="R715" s="67"/>
      <c r="S715" s="67"/>
      <c r="T715" s="67"/>
      <c r="U715" s="67"/>
      <c r="V715" s="67"/>
      <c r="W715" s="67"/>
      <c r="X715" s="67"/>
      <c r="Y715" s="67"/>
      <c r="Z715" s="67"/>
      <c r="AA715" s="67"/>
      <c r="AB715" s="67"/>
      <c r="AC715" s="67"/>
      <c r="AD715" s="67"/>
    </row>
    <row r="716" spans="2:30">
      <c r="B716" s="67"/>
      <c r="C716" s="67"/>
      <c r="D716" s="67"/>
      <c r="E716" s="67"/>
      <c r="F716" s="67"/>
      <c r="G716" s="67"/>
      <c r="H716" s="67"/>
      <c r="I716" s="67"/>
      <c r="J716" s="67"/>
      <c r="K716" s="67"/>
      <c r="L716" s="67"/>
      <c r="M716" s="67"/>
      <c r="N716" s="67"/>
      <c r="O716" s="67"/>
      <c r="P716" s="67"/>
      <c r="Q716" s="67"/>
      <c r="R716" s="67"/>
      <c r="S716" s="67"/>
      <c r="T716" s="67"/>
      <c r="U716" s="67"/>
      <c r="V716" s="67"/>
      <c r="W716" s="67"/>
      <c r="X716" s="67"/>
      <c r="Y716" s="67"/>
      <c r="Z716" s="67"/>
      <c r="AA716" s="67"/>
      <c r="AB716" s="67"/>
      <c r="AC716" s="67"/>
      <c r="AD716" s="67"/>
    </row>
    <row r="717" spans="2:30">
      <c r="B717" s="67"/>
      <c r="C717" s="67"/>
      <c r="D717" s="67"/>
      <c r="E717" s="67"/>
      <c r="F717" s="67"/>
      <c r="G717" s="67"/>
      <c r="H717" s="67"/>
      <c r="I717" s="67"/>
      <c r="J717" s="67"/>
      <c r="K717" s="67"/>
      <c r="L717" s="67"/>
      <c r="M717" s="67"/>
      <c r="N717" s="67"/>
      <c r="O717" s="67"/>
      <c r="P717" s="67"/>
      <c r="Q717" s="67"/>
      <c r="R717" s="67"/>
      <c r="S717" s="67"/>
      <c r="T717" s="67"/>
      <c r="U717" s="67"/>
      <c r="V717" s="67"/>
      <c r="W717" s="67"/>
      <c r="X717" s="67"/>
      <c r="Y717" s="67"/>
      <c r="Z717" s="67"/>
      <c r="AA717" s="67"/>
      <c r="AB717" s="67"/>
      <c r="AC717" s="67"/>
      <c r="AD717" s="67"/>
    </row>
    <row r="718" spans="2:30">
      <c r="B718" s="67"/>
      <c r="C718" s="67"/>
      <c r="D718" s="67"/>
      <c r="E718" s="67"/>
      <c r="F718" s="67"/>
      <c r="G718" s="67"/>
      <c r="H718" s="67"/>
      <c r="I718" s="67"/>
      <c r="J718" s="67"/>
      <c r="K718" s="67"/>
      <c r="L718" s="67"/>
      <c r="M718" s="67"/>
      <c r="N718" s="67"/>
      <c r="O718" s="67"/>
      <c r="P718" s="67"/>
      <c r="Q718" s="67"/>
      <c r="R718" s="67"/>
      <c r="S718" s="67"/>
      <c r="T718" s="67"/>
      <c r="U718" s="67"/>
      <c r="V718" s="67"/>
      <c r="W718" s="67"/>
      <c r="X718" s="67"/>
      <c r="Y718" s="67"/>
      <c r="Z718" s="67"/>
      <c r="AA718" s="67"/>
      <c r="AB718" s="67"/>
      <c r="AC718" s="67"/>
      <c r="AD718" s="67"/>
    </row>
    <row r="719" spans="2:30">
      <c r="B719" s="67"/>
      <c r="C719" s="67"/>
      <c r="D719" s="67"/>
      <c r="E719" s="67"/>
      <c r="F719" s="67"/>
      <c r="G719" s="67"/>
      <c r="H719" s="67"/>
      <c r="I719" s="67"/>
      <c r="J719" s="67"/>
      <c r="K719" s="67"/>
      <c r="L719" s="67"/>
      <c r="M719" s="67"/>
      <c r="N719" s="67"/>
      <c r="O719" s="67"/>
      <c r="P719" s="67"/>
      <c r="Q719" s="67"/>
      <c r="R719" s="67"/>
      <c r="S719" s="67"/>
      <c r="T719" s="67"/>
      <c r="U719" s="67"/>
      <c r="V719" s="67"/>
      <c r="W719" s="67"/>
      <c r="X719" s="67"/>
      <c r="Y719" s="67"/>
      <c r="Z719" s="67"/>
      <c r="AA719" s="67"/>
      <c r="AB719" s="67"/>
      <c r="AC719" s="67"/>
      <c r="AD719" s="67"/>
    </row>
    <row r="720" spans="2:30">
      <c r="B720" s="67"/>
      <c r="C720" s="67"/>
      <c r="D720" s="67"/>
      <c r="E720" s="67"/>
      <c r="F720" s="67"/>
      <c r="G720" s="67"/>
      <c r="H720" s="67"/>
      <c r="I720" s="67"/>
      <c r="J720" s="67"/>
      <c r="K720" s="67"/>
      <c r="L720" s="67"/>
      <c r="M720" s="67"/>
      <c r="N720" s="67"/>
      <c r="O720" s="67"/>
      <c r="P720" s="67"/>
      <c r="Q720" s="67"/>
      <c r="R720" s="67"/>
      <c r="S720" s="67"/>
      <c r="T720" s="67"/>
      <c r="U720" s="67"/>
      <c r="V720" s="67"/>
      <c r="W720" s="67"/>
      <c r="X720" s="67"/>
      <c r="Y720" s="67"/>
      <c r="Z720" s="67"/>
      <c r="AA720" s="67"/>
      <c r="AB720" s="67"/>
      <c r="AC720" s="67"/>
      <c r="AD720" s="67"/>
    </row>
    <row r="721" spans="2:30">
      <c r="B721" s="67"/>
      <c r="C721" s="67"/>
      <c r="D721" s="67"/>
      <c r="E721" s="67"/>
      <c r="F721" s="67"/>
      <c r="G721" s="67"/>
      <c r="H721" s="67"/>
      <c r="I721" s="67"/>
      <c r="J721" s="67"/>
      <c r="K721" s="67"/>
      <c r="L721" s="67"/>
      <c r="M721" s="67"/>
      <c r="N721" s="67"/>
      <c r="O721" s="67"/>
      <c r="P721" s="67"/>
      <c r="Q721" s="67"/>
      <c r="R721" s="67"/>
      <c r="S721" s="67"/>
      <c r="T721" s="67"/>
      <c r="U721" s="67"/>
      <c r="V721" s="67"/>
      <c r="W721" s="67"/>
      <c r="X721" s="67"/>
      <c r="Y721" s="67"/>
      <c r="Z721" s="67"/>
      <c r="AA721" s="67"/>
      <c r="AB721" s="67"/>
      <c r="AC721" s="67"/>
      <c r="AD721" s="67"/>
    </row>
    <row r="722" spans="2:30">
      <c r="B722" s="67"/>
      <c r="C722" s="67"/>
      <c r="D722" s="67"/>
      <c r="E722" s="67"/>
      <c r="F722" s="67"/>
      <c r="G722" s="67"/>
      <c r="H722" s="67"/>
      <c r="I722" s="67"/>
      <c r="J722" s="67"/>
      <c r="K722" s="67"/>
      <c r="L722" s="67"/>
      <c r="M722" s="67"/>
      <c r="N722" s="67"/>
      <c r="O722" s="67"/>
      <c r="P722" s="67"/>
      <c r="Q722" s="67"/>
      <c r="R722" s="67"/>
      <c r="S722" s="67"/>
      <c r="T722" s="67"/>
      <c r="U722" s="67"/>
      <c r="V722" s="67"/>
      <c r="W722" s="67"/>
      <c r="X722" s="67"/>
      <c r="Y722" s="67"/>
      <c r="Z722" s="67"/>
      <c r="AA722" s="67"/>
      <c r="AB722" s="67"/>
      <c r="AC722" s="67"/>
      <c r="AD722" s="67"/>
    </row>
    <row r="723" spans="2:30">
      <c r="B723" s="67"/>
      <c r="C723" s="67"/>
      <c r="D723" s="67"/>
      <c r="E723" s="67"/>
      <c r="F723" s="67"/>
      <c r="G723" s="67"/>
      <c r="H723" s="67"/>
      <c r="I723" s="67"/>
      <c r="J723" s="67"/>
      <c r="K723" s="67"/>
      <c r="L723" s="67"/>
      <c r="M723" s="67"/>
      <c r="N723" s="67"/>
      <c r="O723" s="67"/>
      <c r="P723" s="67"/>
      <c r="Q723" s="67"/>
      <c r="R723" s="67"/>
      <c r="S723" s="67"/>
      <c r="T723" s="67"/>
      <c r="U723" s="67"/>
      <c r="V723" s="67"/>
      <c r="W723" s="67"/>
      <c r="X723" s="67"/>
      <c r="Y723" s="67"/>
      <c r="Z723" s="67"/>
      <c r="AA723" s="67"/>
      <c r="AB723" s="67"/>
      <c r="AC723" s="67"/>
      <c r="AD723" s="67"/>
    </row>
    <row r="724" spans="2:30">
      <c r="B724" s="67"/>
      <c r="C724" s="67"/>
      <c r="D724" s="67"/>
      <c r="E724" s="67"/>
      <c r="F724" s="67"/>
      <c r="G724" s="67"/>
      <c r="H724" s="67"/>
      <c r="I724" s="67"/>
      <c r="J724" s="67"/>
      <c r="K724" s="67"/>
      <c r="L724" s="67"/>
      <c r="M724" s="67"/>
      <c r="N724" s="67"/>
      <c r="O724" s="67"/>
      <c r="P724" s="67"/>
      <c r="Q724" s="67"/>
      <c r="R724" s="67"/>
      <c r="S724" s="67"/>
      <c r="T724" s="67"/>
      <c r="U724" s="67"/>
      <c r="V724" s="67"/>
      <c r="W724" s="67"/>
      <c r="X724" s="67"/>
      <c r="Y724" s="67"/>
      <c r="Z724" s="67"/>
      <c r="AA724" s="67"/>
      <c r="AB724" s="67"/>
      <c r="AC724" s="67"/>
      <c r="AD724" s="67"/>
    </row>
    <row r="725" spans="2:30">
      <c r="B725" s="67"/>
      <c r="C725" s="67"/>
      <c r="D725" s="67"/>
      <c r="E725" s="67"/>
      <c r="F725" s="67"/>
      <c r="G725" s="67"/>
      <c r="H725" s="67"/>
      <c r="I725" s="67"/>
      <c r="J725" s="67"/>
      <c r="K725" s="67"/>
      <c r="L725" s="67"/>
      <c r="M725" s="67"/>
      <c r="N725" s="67"/>
      <c r="O725" s="67"/>
      <c r="P725" s="67"/>
      <c r="Q725" s="67"/>
      <c r="R725" s="67"/>
      <c r="S725" s="67"/>
      <c r="T725" s="67"/>
      <c r="U725" s="67"/>
      <c r="V725" s="67"/>
      <c r="W725" s="67"/>
      <c r="X725" s="67"/>
      <c r="Y725" s="67"/>
      <c r="Z725" s="67"/>
      <c r="AA725" s="67"/>
      <c r="AB725" s="67"/>
      <c r="AC725" s="67"/>
      <c r="AD725" s="67"/>
    </row>
    <row r="726" spans="2:30">
      <c r="B726" s="67"/>
      <c r="C726" s="67"/>
      <c r="D726" s="67"/>
      <c r="E726" s="67"/>
      <c r="F726" s="67"/>
      <c r="G726" s="67"/>
      <c r="H726" s="67"/>
      <c r="I726" s="67"/>
      <c r="J726" s="67"/>
      <c r="K726" s="67"/>
      <c r="L726" s="67"/>
      <c r="M726" s="67"/>
      <c r="N726" s="67"/>
      <c r="O726" s="67"/>
      <c r="P726" s="67"/>
      <c r="Q726" s="67"/>
      <c r="R726" s="67"/>
      <c r="S726" s="67"/>
      <c r="T726" s="67"/>
      <c r="U726" s="67"/>
      <c r="V726" s="67"/>
      <c r="W726" s="67"/>
      <c r="X726" s="67"/>
      <c r="Y726" s="67"/>
      <c r="Z726" s="67"/>
      <c r="AA726" s="67"/>
      <c r="AB726" s="67"/>
      <c r="AC726" s="67"/>
      <c r="AD726" s="67"/>
    </row>
    <row r="727" spans="2:30">
      <c r="B727" s="67"/>
      <c r="C727" s="67"/>
      <c r="D727" s="67"/>
      <c r="E727" s="67"/>
      <c r="F727" s="67"/>
      <c r="G727" s="67"/>
      <c r="H727" s="67"/>
      <c r="I727" s="67"/>
      <c r="J727" s="67"/>
      <c r="K727" s="67"/>
      <c r="L727" s="67"/>
      <c r="M727" s="67"/>
      <c r="N727" s="67"/>
      <c r="O727" s="67"/>
      <c r="P727" s="67"/>
      <c r="Q727" s="67"/>
      <c r="R727" s="67"/>
      <c r="S727" s="67"/>
      <c r="T727" s="67"/>
      <c r="U727" s="67"/>
      <c r="V727" s="67"/>
      <c r="W727" s="67"/>
      <c r="X727" s="67"/>
      <c r="Y727" s="67"/>
      <c r="Z727" s="67"/>
      <c r="AA727" s="67"/>
      <c r="AB727" s="67"/>
      <c r="AC727" s="67"/>
      <c r="AD727" s="67"/>
    </row>
    <row r="728" spans="2:30">
      <c r="B728" s="67"/>
      <c r="C728" s="67"/>
      <c r="D728" s="67"/>
      <c r="E728" s="67"/>
      <c r="F728" s="67"/>
      <c r="G728" s="67"/>
      <c r="H728" s="67"/>
      <c r="I728" s="67"/>
      <c r="J728" s="67"/>
      <c r="K728" s="67"/>
      <c r="L728" s="67"/>
      <c r="M728" s="67"/>
      <c r="N728" s="67"/>
      <c r="O728" s="67"/>
      <c r="P728" s="67"/>
      <c r="Q728" s="67"/>
      <c r="R728" s="67"/>
      <c r="S728" s="67"/>
      <c r="T728" s="67"/>
      <c r="U728" s="67"/>
      <c r="V728" s="67"/>
      <c r="W728" s="67"/>
      <c r="X728" s="67"/>
      <c r="Y728" s="67"/>
      <c r="Z728" s="67"/>
      <c r="AA728" s="67"/>
      <c r="AB728" s="67"/>
      <c r="AC728" s="67"/>
      <c r="AD728" s="67"/>
    </row>
    <row r="729" spans="2:30">
      <c r="B729" s="67"/>
      <c r="C729" s="67"/>
      <c r="D729" s="67"/>
      <c r="E729" s="67"/>
      <c r="F729" s="67"/>
      <c r="G729" s="67"/>
      <c r="H729" s="67"/>
      <c r="I729" s="67"/>
      <c r="J729" s="67"/>
      <c r="K729" s="67"/>
      <c r="L729" s="67"/>
      <c r="M729" s="67"/>
      <c r="N729" s="67"/>
      <c r="O729" s="67"/>
      <c r="P729" s="67"/>
      <c r="Q729" s="67"/>
      <c r="R729" s="67"/>
      <c r="S729" s="67"/>
      <c r="T729" s="67"/>
      <c r="U729" s="67"/>
      <c r="V729" s="67"/>
      <c r="W729" s="67"/>
      <c r="X729" s="67"/>
      <c r="Y729" s="67"/>
      <c r="Z729" s="67"/>
      <c r="AA729" s="67"/>
      <c r="AB729" s="67"/>
      <c r="AC729" s="67"/>
      <c r="AD729" s="67"/>
    </row>
    <row r="730" spans="2:30">
      <c r="B730" s="67"/>
      <c r="C730" s="67"/>
      <c r="D730" s="67"/>
      <c r="E730" s="67"/>
      <c r="F730" s="67"/>
      <c r="G730" s="67"/>
      <c r="H730" s="67"/>
      <c r="I730" s="67"/>
      <c r="J730" s="67"/>
      <c r="K730" s="67"/>
      <c r="L730" s="67"/>
      <c r="M730" s="67"/>
      <c r="N730" s="67"/>
      <c r="O730" s="67"/>
      <c r="P730" s="67"/>
      <c r="Q730" s="67"/>
      <c r="R730" s="67"/>
      <c r="S730" s="67"/>
      <c r="T730" s="67"/>
      <c r="U730" s="67"/>
      <c r="V730" s="67"/>
      <c r="W730" s="67"/>
      <c r="X730" s="67"/>
      <c r="Y730" s="67"/>
      <c r="Z730" s="67"/>
      <c r="AA730" s="67"/>
      <c r="AB730" s="67"/>
      <c r="AC730" s="67"/>
      <c r="AD730" s="67"/>
    </row>
    <row r="731" spans="2:30">
      <c r="B731" s="67"/>
      <c r="C731" s="67"/>
      <c r="D731" s="67"/>
      <c r="E731" s="67"/>
      <c r="F731" s="67"/>
      <c r="G731" s="67"/>
      <c r="H731" s="67"/>
      <c r="I731" s="67"/>
      <c r="J731" s="67"/>
      <c r="K731" s="67"/>
      <c r="L731" s="67"/>
      <c r="M731" s="67"/>
      <c r="N731" s="67"/>
      <c r="O731" s="67"/>
      <c r="P731" s="67"/>
      <c r="Q731" s="67"/>
      <c r="R731" s="67"/>
      <c r="S731" s="67"/>
      <c r="T731" s="67"/>
      <c r="U731" s="67"/>
      <c r="V731" s="67"/>
      <c r="W731" s="67"/>
      <c r="X731" s="67"/>
      <c r="Y731" s="67"/>
      <c r="Z731" s="67"/>
      <c r="AA731" s="67"/>
      <c r="AB731" s="67"/>
      <c r="AC731" s="67"/>
      <c r="AD731" s="67"/>
    </row>
    <row r="732" spans="2:30">
      <c r="B732" s="67"/>
      <c r="C732" s="67"/>
      <c r="D732" s="67"/>
      <c r="E732" s="67"/>
      <c r="F732" s="67"/>
      <c r="G732" s="67"/>
      <c r="H732" s="67"/>
      <c r="I732" s="67"/>
      <c r="J732" s="67"/>
      <c r="K732" s="67"/>
      <c r="L732" s="67"/>
      <c r="M732" s="67"/>
      <c r="N732" s="67"/>
      <c r="O732" s="67"/>
      <c r="P732" s="67"/>
      <c r="Q732" s="67"/>
      <c r="R732" s="67"/>
      <c r="S732" s="67"/>
      <c r="T732" s="67"/>
      <c r="U732" s="67"/>
      <c r="V732" s="67"/>
      <c r="W732" s="67"/>
      <c r="X732" s="67"/>
      <c r="Y732" s="67"/>
      <c r="Z732" s="67"/>
      <c r="AA732" s="67"/>
      <c r="AB732" s="67"/>
      <c r="AC732" s="67"/>
      <c r="AD732" s="67"/>
    </row>
    <row r="733" spans="2:30">
      <c r="B733" s="67"/>
      <c r="C733" s="67"/>
      <c r="D733" s="67"/>
      <c r="E733" s="67"/>
      <c r="F733" s="67"/>
      <c r="G733" s="67"/>
      <c r="H733" s="67"/>
      <c r="I733" s="67"/>
      <c r="J733" s="67"/>
      <c r="K733" s="67"/>
      <c r="L733" s="67"/>
      <c r="M733" s="67"/>
      <c r="N733" s="67"/>
      <c r="O733" s="67"/>
      <c r="P733" s="67"/>
      <c r="Q733" s="67"/>
      <c r="R733" s="67"/>
      <c r="S733" s="67"/>
      <c r="T733" s="67"/>
      <c r="U733" s="67"/>
      <c r="V733" s="67"/>
      <c r="W733" s="67"/>
      <c r="X733" s="67"/>
      <c r="Y733" s="67"/>
      <c r="Z733" s="67"/>
      <c r="AA733" s="67"/>
      <c r="AB733" s="67"/>
      <c r="AC733" s="67"/>
      <c r="AD733" s="67"/>
    </row>
    <row r="734" spans="2:30">
      <c r="B734" s="67"/>
      <c r="C734" s="67"/>
      <c r="D734" s="67"/>
      <c r="E734" s="67"/>
      <c r="F734" s="67"/>
      <c r="G734" s="67"/>
      <c r="H734" s="67"/>
      <c r="I734" s="67"/>
      <c r="J734" s="67"/>
      <c r="K734" s="67"/>
      <c r="L734" s="67"/>
      <c r="M734" s="67"/>
      <c r="N734" s="67"/>
      <c r="O734" s="67"/>
      <c r="P734" s="67"/>
      <c r="Q734" s="67"/>
      <c r="R734" s="67"/>
      <c r="S734" s="67"/>
      <c r="T734" s="67"/>
      <c r="U734" s="67"/>
      <c r="V734" s="67"/>
      <c r="W734" s="67"/>
      <c r="X734" s="67"/>
      <c r="Y734" s="67"/>
      <c r="Z734" s="67"/>
      <c r="AA734" s="67"/>
      <c r="AB734" s="67"/>
      <c r="AC734" s="67"/>
      <c r="AD734" s="67"/>
    </row>
    <row r="735" spans="2:30">
      <c r="B735" s="67"/>
      <c r="C735" s="67"/>
      <c r="D735" s="67"/>
      <c r="E735" s="67"/>
      <c r="F735" s="67"/>
      <c r="G735" s="67"/>
      <c r="H735" s="67"/>
      <c r="I735" s="67"/>
      <c r="J735" s="67"/>
      <c r="K735" s="67"/>
      <c r="L735" s="67"/>
      <c r="M735" s="67"/>
      <c r="N735" s="67"/>
      <c r="O735" s="67"/>
      <c r="P735" s="67"/>
      <c r="Q735" s="67"/>
      <c r="R735" s="67"/>
      <c r="S735" s="67"/>
      <c r="T735" s="67"/>
      <c r="U735" s="67"/>
      <c r="V735" s="67"/>
      <c r="W735" s="67"/>
      <c r="X735" s="67"/>
      <c r="Y735" s="67"/>
      <c r="Z735" s="67"/>
      <c r="AA735" s="67"/>
      <c r="AB735" s="67"/>
      <c r="AC735" s="67"/>
      <c r="AD735" s="67"/>
    </row>
    <row r="736" spans="2:30">
      <c r="B736" s="67"/>
      <c r="C736" s="67"/>
      <c r="D736" s="67"/>
      <c r="E736" s="67"/>
      <c r="F736" s="67"/>
      <c r="G736" s="67"/>
      <c r="H736" s="67"/>
      <c r="I736" s="67"/>
      <c r="J736" s="67"/>
      <c r="K736" s="67"/>
      <c r="L736" s="67"/>
      <c r="M736" s="67"/>
      <c r="N736" s="67"/>
      <c r="O736" s="67"/>
      <c r="P736" s="67"/>
      <c r="Q736" s="67"/>
      <c r="R736" s="67"/>
      <c r="S736" s="67"/>
      <c r="T736" s="67"/>
      <c r="U736" s="67"/>
      <c r="V736" s="67"/>
      <c r="W736" s="67"/>
      <c r="X736" s="67"/>
      <c r="Y736" s="67"/>
      <c r="Z736" s="67"/>
      <c r="AA736" s="67"/>
      <c r="AB736" s="67"/>
      <c r="AC736" s="67"/>
      <c r="AD736" s="67"/>
    </row>
    <row r="737" spans="2:30">
      <c r="B737" s="67"/>
      <c r="C737" s="67"/>
      <c r="D737" s="67"/>
      <c r="E737" s="67"/>
      <c r="F737" s="67"/>
      <c r="G737" s="67"/>
      <c r="H737" s="67"/>
      <c r="I737" s="67"/>
      <c r="J737" s="67"/>
      <c r="K737" s="67"/>
      <c r="L737" s="67"/>
      <c r="M737" s="67"/>
      <c r="N737" s="67"/>
      <c r="O737" s="67"/>
      <c r="P737" s="67"/>
      <c r="Q737" s="67"/>
      <c r="R737" s="67"/>
      <c r="S737" s="67"/>
      <c r="T737" s="67"/>
      <c r="U737" s="67"/>
      <c r="V737" s="67"/>
      <c r="W737" s="67"/>
      <c r="X737" s="67"/>
      <c r="Y737" s="67"/>
      <c r="Z737" s="67"/>
      <c r="AA737" s="67"/>
      <c r="AB737" s="67"/>
      <c r="AC737" s="67"/>
      <c r="AD737" s="67"/>
    </row>
    <row r="738" spans="2:30">
      <c r="B738" s="67"/>
      <c r="C738" s="67"/>
      <c r="D738" s="67"/>
      <c r="E738" s="67"/>
      <c r="F738" s="67"/>
      <c r="G738" s="67"/>
      <c r="H738" s="67"/>
      <c r="I738" s="67"/>
      <c r="J738" s="67"/>
      <c r="K738" s="67"/>
      <c r="L738" s="67"/>
      <c r="M738" s="67"/>
      <c r="N738" s="67"/>
      <c r="O738" s="67"/>
      <c r="P738" s="67"/>
      <c r="Q738" s="67"/>
      <c r="R738" s="67"/>
      <c r="S738" s="67"/>
      <c r="T738" s="67"/>
      <c r="U738" s="67"/>
      <c r="V738" s="67"/>
      <c r="W738" s="67"/>
      <c r="X738" s="67"/>
      <c r="Y738" s="67"/>
      <c r="Z738" s="67"/>
      <c r="AA738" s="67"/>
      <c r="AB738" s="67"/>
      <c r="AC738" s="67"/>
      <c r="AD738" s="67"/>
    </row>
    <row r="739" spans="2:30">
      <c r="B739" s="67"/>
      <c r="C739" s="67"/>
      <c r="D739" s="67"/>
      <c r="E739" s="67"/>
      <c r="F739" s="67"/>
      <c r="G739" s="67"/>
      <c r="H739" s="67"/>
      <c r="I739" s="67"/>
      <c r="J739" s="67"/>
      <c r="K739" s="67"/>
      <c r="L739" s="67"/>
      <c r="M739" s="67"/>
      <c r="N739" s="67"/>
      <c r="O739" s="67"/>
      <c r="P739" s="67"/>
      <c r="Q739" s="67"/>
      <c r="R739" s="67"/>
      <c r="S739" s="67"/>
      <c r="T739" s="67"/>
      <c r="U739" s="67"/>
      <c r="V739" s="67"/>
      <c r="W739" s="67"/>
      <c r="X739" s="67"/>
      <c r="Y739" s="67"/>
      <c r="Z739" s="67"/>
      <c r="AA739" s="67"/>
      <c r="AB739" s="67"/>
      <c r="AC739" s="67"/>
      <c r="AD739" s="67"/>
    </row>
    <row r="740" spans="2:30">
      <c r="B740" s="67"/>
      <c r="C740" s="67"/>
      <c r="D740" s="67"/>
      <c r="E740" s="67"/>
      <c r="F740" s="67"/>
      <c r="G740" s="67"/>
      <c r="H740" s="67"/>
      <c r="I740" s="67"/>
      <c r="J740" s="67"/>
      <c r="K740" s="67"/>
      <c r="L740" s="67"/>
      <c r="M740" s="67"/>
      <c r="N740" s="67"/>
      <c r="O740" s="67"/>
      <c r="P740" s="67"/>
      <c r="Q740" s="67"/>
      <c r="R740" s="67"/>
      <c r="S740" s="67"/>
      <c r="T740" s="67"/>
      <c r="U740" s="67"/>
      <c r="V740" s="67"/>
      <c r="W740" s="67"/>
      <c r="X740" s="67"/>
      <c r="Y740" s="67"/>
      <c r="Z740" s="67"/>
      <c r="AA740" s="67"/>
      <c r="AB740" s="67"/>
      <c r="AC740" s="67"/>
      <c r="AD740" s="67"/>
    </row>
    <row r="741" spans="2:30">
      <c r="B741" s="67"/>
      <c r="C741" s="67"/>
      <c r="D741" s="67"/>
      <c r="E741" s="67"/>
      <c r="F741" s="67"/>
      <c r="G741" s="67"/>
      <c r="H741" s="67"/>
      <c r="I741" s="67"/>
      <c r="J741" s="67"/>
      <c r="K741" s="67"/>
      <c r="L741" s="67"/>
      <c r="M741" s="67"/>
      <c r="N741" s="67"/>
      <c r="O741" s="67"/>
      <c r="P741" s="67"/>
      <c r="Q741" s="67"/>
      <c r="R741" s="67"/>
      <c r="S741" s="67"/>
      <c r="T741" s="67"/>
      <c r="U741" s="67"/>
      <c r="V741" s="67"/>
      <c r="W741" s="67"/>
      <c r="X741" s="67"/>
      <c r="Y741" s="67"/>
      <c r="Z741" s="67"/>
      <c r="AA741" s="67"/>
      <c r="AB741" s="67"/>
      <c r="AC741" s="67"/>
      <c r="AD741" s="67"/>
    </row>
    <row r="742" spans="2:30">
      <c r="B742" s="67"/>
      <c r="C742" s="67"/>
      <c r="D742" s="67"/>
      <c r="E742" s="67"/>
      <c r="F742" s="67"/>
      <c r="G742" s="67"/>
      <c r="H742" s="67"/>
      <c r="I742" s="67"/>
      <c r="J742" s="67"/>
      <c r="K742" s="67"/>
      <c r="L742" s="67"/>
      <c r="M742" s="67"/>
      <c r="N742" s="67"/>
      <c r="O742" s="67"/>
      <c r="P742" s="67"/>
      <c r="Q742" s="67"/>
      <c r="R742" s="67"/>
      <c r="S742" s="67"/>
      <c r="T742" s="67"/>
      <c r="U742" s="67"/>
      <c r="V742" s="67"/>
      <c r="W742" s="67"/>
      <c r="X742" s="67"/>
      <c r="Y742" s="67"/>
      <c r="Z742" s="67"/>
      <c r="AA742" s="67"/>
      <c r="AB742" s="67"/>
      <c r="AC742" s="67"/>
      <c r="AD742" s="67"/>
    </row>
    <row r="743" spans="2:30">
      <c r="B743" s="67"/>
      <c r="C743" s="67"/>
      <c r="D743" s="67"/>
      <c r="E743" s="67"/>
      <c r="F743" s="67"/>
      <c r="G743" s="67"/>
      <c r="H743" s="67"/>
      <c r="I743" s="67"/>
      <c r="J743" s="67"/>
      <c r="K743" s="67"/>
      <c r="L743" s="67"/>
      <c r="M743" s="67"/>
      <c r="N743" s="67"/>
      <c r="O743" s="67"/>
      <c r="P743" s="67"/>
      <c r="Q743" s="67"/>
      <c r="R743" s="67"/>
      <c r="S743" s="67"/>
      <c r="T743" s="67"/>
      <c r="U743" s="67"/>
      <c r="V743" s="67"/>
      <c r="W743" s="67"/>
      <c r="X743" s="67"/>
      <c r="Y743" s="67"/>
      <c r="Z743" s="67"/>
      <c r="AA743" s="67"/>
      <c r="AB743" s="67"/>
      <c r="AC743" s="67"/>
      <c r="AD743" s="67"/>
    </row>
    <row r="744" spans="2:30">
      <c r="B744" s="67"/>
      <c r="C744" s="67"/>
      <c r="D744" s="67"/>
      <c r="E744" s="67"/>
      <c r="F744" s="67"/>
      <c r="G744" s="67"/>
      <c r="H744" s="67"/>
      <c r="I744" s="67"/>
      <c r="J744" s="67"/>
      <c r="K744" s="67"/>
      <c r="L744" s="67"/>
      <c r="M744" s="67"/>
      <c r="N744" s="67"/>
      <c r="O744" s="67"/>
      <c r="P744" s="67"/>
      <c r="Q744" s="67"/>
      <c r="R744" s="67"/>
      <c r="S744" s="67"/>
      <c r="T744" s="67"/>
      <c r="U744" s="67"/>
      <c r="V744" s="67"/>
      <c r="W744" s="67"/>
      <c r="X744" s="67"/>
      <c r="Y744" s="67"/>
      <c r="Z744" s="67"/>
      <c r="AA744" s="67"/>
      <c r="AB744" s="67"/>
      <c r="AC744" s="67"/>
      <c r="AD744" s="67"/>
    </row>
    <row r="745" spans="2:30">
      <c r="B745" s="67"/>
      <c r="C745" s="67"/>
      <c r="D745" s="67"/>
      <c r="E745" s="67"/>
      <c r="F745" s="67"/>
      <c r="G745" s="67"/>
      <c r="H745" s="67"/>
      <c r="I745" s="67"/>
      <c r="J745" s="67"/>
      <c r="K745" s="67"/>
      <c r="L745" s="67"/>
      <c r="M745" s="67"/>
      <c r="N745" s="67"/>
      <c r="O745" s="67"/>
      <c r="P745" s="67"/>
      <c r="Q745" s="67"/>
      <c r="R745" s="67"/>
      <c r="S745" s="67"/>
      <c r="T745" s="67"/>
      <c r="U745" s="67"/>
      <c r="V745" s="67"/>
      <c r="W745" s="67"/>
      <c r="X745" s="67"/>
      <c r="Y745" s="67"/>
      <c r="Z745" s="67"/>
      <c r="AA745" s="67"/>
      <c r="AB745" s="67"/>
      <c r="AC745" s="67"/>
      <c r="AD745" s="67"/>
    </row>
    <row r="746" spans="2:30">
      <c r="B746" s="67"/>
      <c r="C746" s="67"/>
      <c r="D746" s="67"/>
      <c r="E746" s="67"/>
      <c r="F746" s="67"/>
      <c r="G746" s="67"/>
      <c r="H746" s="67"/>
      <c r="I746" s="67"/>
      <c r="J746" s="67"/>
      <c r="K746" s="67"/>
      <c r="L746" s="67"/>
      <c r="M746" s="67"/>
      <c r="N746" s="67"/>
      <c r="O746" s="67"/>
      <c r="P746" s="67"/>
      <c r="Q746" s="67"/>
      <c r="R746" s="67"/>
      <c r="S746" s="67"/>
      <c r="T746" s="67"/>
      <c r="U746" s="67"/>
      <c r="V746" s="67"/>
      <c r="W746" s="67"/>
      <c r="X746" s="67"/>
      <c r="Y746" s="67"/>
      <c r="Z746" s="67"/>
      <c r="AA746" s="67"/>
      <c r="AB746" s="67"/>
      <c r="AC746" s="67"/>
      <c r="AD746" s="67"/>
    </row>
    <row r="747" spans="2:30">
      <c r="B747" s="67"/>
      <c r="C747" s="67"/>
      <c r="D747" s="67"/>
      <c r="E747" s="67"/>
      <c r="F747" s="67"/>
      <c r="G747" s="67"/>
      <c r="H747" s="67"/>
      <c r="I747" s="67"/>
      <c r="J747" s="67"/>
      <c r="K747" s="67"/>
      <c r="L747" s="67"/>
      <c r="M747" s="67"/>
      <c r="N747" s="67"/>
      <c r="O747" s="67"/>
      <c r="P747" s="67"/>
      <c r="Q747" s="67"/>
      <c r="R747" s="67"/>
      <c r="S747" s="67"/>
      <c r="T747" s="67"/>
      <c r="U747" s="67"/>
      <c r="V747" s="67"/>
      <c r="W747" s="67"/>
      <c r="X747" s="67"/>
      <c r="Y747" s="67"/>
      <c r="Z747" s="67"/>
      <c r="AA747" s="67"/>
      <c r="AB747" s="67"/>
      <c r="AC747" s="67"/>
      <c r="AD747" s="67"/>
    </row>
    <row r="748" spans="2:30">
      <c r="B748" s="67"/>
      <c r="C748" s="67"/>
      <c r="D748" s="67"/>
      <c r="E748" s="67"/>
      <c r="F748" s="67"/>
      <c r="G748" s="67"/>
      <c r="H748" s="67"/>
      <c r="I748" s="67"/>
      <c r="J748" s="67"/>
      <c r="K748" s="67"/>
      <c r="L748" s="67"/>
      <c r="M748" s="67"/>
      <c r="N748" s="67"/>
      <c r="O748" s="67"/>
      <c r="P748" s="67"/>
      <c r="Q748" s="67"/>
      <c r="R748" s="67"/>
      <c r="S748" s="67"/>
      <c r="T748" s="67"/>
      <c r="U748" s="67"/>
      <c r="V748" s="67"/>
      <c r="W748" s="67"/>
      <c r="X748" s="67"/>
      <c r="Y748" s="67"/>
      <c r="Z748" s="67"/>
      <c r="AA748" s="67"/>
      <c r="AB748" s="67"/>
      <c r="AC748" s="67"/>
      <c r="AD748" s="67"/>
    </row>
    <row r="749" spans="2:30">
      <c r="B749" s="67"/>
      <c r="C749" s="67"/>
      <c r="D749" s="67"/>
      <c r="E749" s="67"/>
      <c r="F749" s="67"/>
      <c r="G749" s="67"/>
      <c r="H749" s="67"/>
      <c r="I749" s="67"/>
      <c r="J749" s="67"/>
      <c r="K749" s="67"/>
      <c r="L749" s="67"/>
      <c r="M749" s="67"/>
      <c r="N749" s="67"/>
      <c r="O749" s="67"/>
      <c r="P749" s="67"/>
      <c r="Q749" s="67"/>
      <c r="R749" s="67"/>
      <c r="S749" s="67"/>
      <c r="T749" s="67"/>
      <c r="U749" s="67"/>
      <c r="V749" s="67"/>
      <c r="W749" s="67"/>
      <c r="X749" s="67"/>
      <c r="Y749" s="67"/>
      <c r="Z749" s="67"/>
      <c r="AA749" s="67"/>
      <c r="AB749" s="67"/>
      <c r="AC749" s="67"/>
      <c r="AD749" s="67"/>
    </row>
    <row r="750" spans="2:30">
      <c r="B750" s="67"/>
      <c r="C750" s="67"/>
      <c r="D750" s="67"/>
      <c r="E750" s="67"/>
      <c r="F750" s="67"/>
      <c r="G750" s="67"/>
      <c r="H750" s="67"/>
      <c r="I750" s="67"/>
      <c r="J750" s="67"/>
      <c r="K750" s="67"/>
      <c r="L750" s="67"/>
      <c r="M750" s="67"/>
      <c r="N750" s="67"/>
      <c r="O750" s="67"/>
      <c r="P750" s="67"/>
      <c r="Q750" s="67"/>
      <c r="R750" s="67"/>
      <c r="S750" s="67"/>
      <c r="T750" s="67"/>
      <c r="U750" s="67"/>
      <c r="V750" s="67"/>
      <c r="W750" s="67"/>
      <c r="X750" s="67"/>
      <c r="Y750" s="67"/>
      <c r="Z750" s="67"/>
      <c r="AA750" s="67"/>
      <c r="AB750" s="67"/>
      <c r="AC750" s="67"/>
      <c r="AD750" s="67"/>
    </row>
    <row r="751" spans="2:30">
      <c r="B751" s="67"/>
      <c r="C751" s="67"/>
      <c r="D751" s="67"/>
      <c r="E751" s="67"/>
      <c r="F751" s="67"/>
      <c r="G751" s="67"/>
      <c r="H751" s="67"/>
      <c r="I751" s="67"/>
      <c r="J751" s="67"/>
      <c r="K751" s="67"/>
      <c r="L751" s="67"/>
      <c r="M751" s="67"/>
      <c r="N751" s="67"/>
      <c r="O751" s="67"/>
      <c r="P751" s="67"/>
      <c r="Q751" s="67"/>
      <c r="R751" s="67"/>
      <c r="S751" s="67"/>
      <c r="T751" s="67"/>
      <c r="U751" s="67"/>
      <c r="V751" s="67"/>
      <c r="W751" s="67"/>
      <c r="X751" s="67"/>
      <c r="Y751" s="67"/>
      <c r="Z751" s="67"/>
      <c r="AA751" s="67"/>
      <c r="AB751" s="67"/>
      <c r="AC751" s="67"/>
      <c r="AD751" s="67"/>
    </row>
    <row r="752" spans="2:30">
      <c r="B752" s="67"/>
      <c r="C752" s="67"/>
      <c r="D752" s="67"/>
      <c r="E752" s="67"/>
      <c r="F752" s="67"/>
      <c r="G752" s="67"/>
      <c r="H752" s="67"/>
      <c r="I752" s="67"/>
      <c r="J752" s="67"/>
      <c r="K752" s="67"/>
      <c r="L752" s="67"/>
      <c r="M752" s="67"/>
      <c r="N752" s="67"/>
      <c r="O752" s="67"/>
      <c r="P752" s="67"/>
      <c r="Q752" s="67"/>
      <c r="R752" s="67"/>
      <c r="S752" s="67"/>
      <c r="T752" s="67"/>
      <c r="U752" s="67"/>
      <c r="V752" s="67"/>
      <c r="W752" s="67"/>
      <c r="X752" s="67"/>
      <c r="Y752" s="67"/>
      <c r="Z752" s="67"/>
      <c r="AA752" s="67"/>
      <c r="AB752" s="67"/>
      <c r="AC752" s="67"/>
      <c r="AD752" s="67"/>
    </row>
    <row r="753" spans="2:30">
      <c r="B753" s="67"/>
      <c r="C753" s="67"/>
      <c r="D753" s="67"/>
      <c r="E753" s="67"/>
      <c r="F753" s="67"/>
      <c r="G753" s="67"/>
      <c r="H753" s="67"/>
      <c r="I753" s="67"/>
      <c r="J753" s="67"/>
      <c r="K753" s="67"/>
      <c r="L753" s="67"/>
      <c r="M753" s="67"/>
      <c r="N753" s="67"/>
      <c r="O753" s="67"/>
      <c r="P753" s="67"/>
      <c r="Q753" s="67"/>
      <c r="R753" s="67"/>
      <c r="S753" s="67"/>
      <c r="T753" s="67"/>
      <c r="U753" s="67"/>
      <c r="V753" s="67"/>
      <c r="W753" s="67"/>
      <c r="X753" s="67"/>
      <c r="Y753" s="67"/>
      <c r="Z753" s="67"/>
      <c r="AA753" s="67"/>
      <c r="AB753" s="67"/>
      <c r="AC753" s="67"/>
      <c r="AD753" s="67"/>
    </row>
    <row r="754" spans="2:30">
      <c r="B754" s="67"/>
      <c r="C754" s="67"/>
      <c r="D754" s="67"/>
      <c r="E754" s="67"/>
      <c r="F754" s="67"/>
      <c r="G754" s="67"/>
      <c r="H754" s="67"/>
      <c r="I754" s="67"/>
      <c r="J754" s="67"/>
      <c r="K754" s="67"/>
      <c r="L754" s="67"/>
      <c r="M754" s="67"/>
      <c r="N754" s="67"/>
      <c r="O754" s="67"/>
      <c r="P754" s="67"/>
      <c r="Q754" s="67"/>
      <c r="R754" s="67"/>
      <c r="S754" s="67"/>
      <c r="T754" s="67"/>
      <c r="U754" s="67"/>
      <c r="V754" s="67"/>
      <c r="W754" s="67"/>
      <c r="X754" s="67"/>
      <c r="Y754" s="67"/>
      <c r="Z754" s="67"/>
      <c r="AA754" s="67"/>
      <c r="AB754" s="67"/>
      <c r="AC754" s="67"/>
      <c r="AD754" s="67"/>
    </row>
    <row r="755" spans="2:30">
      <c r="B755" s="67"/>
      <c r="C755" s="67"/>
      <c r="D755" s="67"/>
      <c r="E755" s="67"/>
      <c r="F755" s="67"/>
      <c r="G755" s="67"/>
      <c r="H755" s="67"/>
      <c r="I755" s="67"/>
      <c r="J755" s="67"/>
      <c r="K755" s="67"/>
      <c r="L755" s="67"/>
      <c r="M755" s="67"/>
      <c r="N755" s="67"/>
      <c r="O755" s="67"/>
      <c r="P755" s="67"/>
      <c r="Q755" s="67"/>
      <c r="R755" s="67"/>
      <c r="S755" s="67"/>
      <c r="T755" s="67"/>
      <c r="U755" s="67"/>
      <c r="V755" s="67"/>
      <c r="W755" s="67"/>
      <c r="X755" s="67"/>
      <c r="Y755" s="67"/>
      <c r="Z755" s="67"/>
      <c r="AA755" s="67"/>
      <c r="AB755" s="67"/>
      <c r="AC755" s="67"/>
      <c r="AD755" s="67"/>
    </row>
    <row r="756" spans="2:30">
      <c r="B756" s="67"/>
      <c r="C756" s="67"/>
      <c r="D756" s="67"/>
      <c r="E756" s="67"/>
      <c r="F756" s="67"/>
      <c r="G756" s="67"/>
      <c r="H756" s="67"/>
      <c r="I756" s="67"/>
      <c r="J756" s="67"/>
      <c r="K756" s="67"/>
      <c r="L756" s="67"/>
      <c r="M756" s="67"/>
      <c r="N756" s="67"/>
      <c r="O756" s="67"/>
      <c r="P756" s="67"/>
      <c r="Q756" s="67"/>
      <c r="R756" s="67"/>
      <c r="S756" s="67"/>
      <c r="T756" s="67"/>
      <c r="U756" s="67"/>
      <c r="V756" s="67"/>
      <c r="W756" s="67"/>
      <c r="X756" s="67"/>
      <c r="Y756" s="67"/>
      <c r="Z756" s="67"/>
      <c r="AA756" s="67"/>
      <c r="AB756" s="67"/>
      <c r="AC756" s="67"/>
      <c r="AD756" s="67"/>
    </row>
    <row r="757" spans="2:30">
      <c r="B757" s="67"/>
      <c r="C757" s="67"/>
      <c r="D757" s="67"/>
      <c r="E757" s="67"/>
      <c r="F757" s="67"/>
      <c r="G757" s="67"/>
      <c r="H757" s="67"/>
      <c r="I757" s="67"/>
      <c r="J757" s="67"/>
      <c r="K757" s="67"/>
      <c r="L757" s="67"/>
      <c r="M757" s="67"/>
      <c r="N757" s="67"/>
      <c r="O757" s="67"/>
      <c r="P757" s="67"/>
      <c r="Q757" s="67"/>
      <c r="R757" s="67"/>
      <c r="S757" s="67"/>
      <c r="T757" s="67"/>
      <c r="U757" s="67"/>
      <c r="V757" s="67"/>
      <c r="W757" s="67"/>
      <c r="X757" s="67"/>
      <c r="Y757" s="67"/>
      <c r="Z757" s="67"/>
      <c r="AA757" s="67"/>
      <c r="AB757" s="67"/>
      <c r="AC757" s="67"/>
      <c r="AD757" s="67"/>
    </row>
    <row r="758" spans="2:30">
      <c r="B758" s="67"/>
      <c r="C758" s="67"/>
      <c r="D758" s="67"/>
      <c r="E758" s="67"/>
      <c r="F758" s="67"/>
      <c r="G758" s="67"/>
      <c r="H758" s="67"/>
      <c r="I758" s="67"/>
      <c r="J758" s="67"/>
      <c r="K758" s="67"/>
      <c r="L758" s="67"/>
      <c r="M758" s="67"/>
      <c r="N758" s="67"/>
      <c r="O758" s="67"/>
      <c r="P758" s="67"/>
      <c r="Q758" s="67"/>
      <c r="R758" s="67"/>
      <c r="S758" s="67"/>
      <c r="T758" s="67"/>
      <c r="U758" s="67"/>
      <c r="V758" s="67"/>
      <c r="W758" s="67"/>
      <c r="X758" s="67"/>
      <c r="Y758" s="67"/>
      <c r="Z758" s="67"/>
      <c r="AA758" s="67"/>
      <c r="AB758" s="67"/>
      <c r="AC758" s="67"/>
      <c r="AD758" s="67"/>
    </row>
    <row r="759" spans="2:30">
      <c r="B759" s="67"/>
      <c r="C759" s="67"/>
      <c r="D759" s="67"/>
      <c r="E759" s="67"/>
      <c r="F759" s="67"/>
      <c r="G759" s="67"/>
      <c r="H759" s="67"/>
      <c r="I759" s="67"/>
      <c r="J759" s="67"/>
      <c r="K759" s="67"/>
      <c r="L759" s="67"/>
      <c r="M759" s="67"/>
      <c r="N759" s="67"/>
      <c r="O759" s="67"/>
      <c r="P759" s="67"/>
      <c r="Q759" s="67"/>
      <c r="R759" s="67"/>
      <c r="S759" s="67"/>
      <c r="T759" s="67"/>
      <c r="U759" s="67"/>
      <c r="V759" s="67"/>
      <c r="W759" s="67"/>
      <c r="X759" s="67"/>
      <c r="Y759" s="67"/>
      <c r="Z759" s="67"/>
      <c r="AA759" s="67"/>
      <c r="AB759" s="67"/>
      <c r="AC759" s="67"/>
      <c r="AD759" s="67"/>
    </row>
    <row r="760" spans="2:30">
      <c r="B760" s="67"/>
      <c r="C760" s="67"/>
      <c r="D760" s="67"/>
      <c r="E760" s="67"/>
      <c r="F760" s="67"/>
      <c r="G760" s="67"/>
      <c r="H760" s="67"/>
      <c r="I760" s="67"/>
      <c r="J760" s="67"/>
      <c r="K760" s="67"/>
      <c r="L760" s="67"/>
      <c r="M760" s="67"/>
      <c r="N760" s="67"/>
      <c r="O760" s="67"/>
      <c r="P760" s="67"/>
      <c r="Q760" s="67"/>
      <c r="R760" s="67"/>
      <c r="S760" s="67"/>
      <c r="T760" s="67"/>
      <c r="U760" s="67"/>
      <c r="V760" s="67"/>
      <c r="W760" s="67"/>
      <c r="X760" s="67"/>
      <c r="Y760" s="67"/>
      <c r="Z760" s="67"/>
      <c r="AA760" s="67"/>
      <c r="AB760" s="67"/>
      <c r="AC760" s="67"/>
      <c r="AD760" s="67"/>
    </row>
    <row r="761" spans="2:30">
      <c r="B761" s="67"/>
      <c r="C761" s="67"/>
      <c r="D761" s="67"/>
      <c r="E761" s="67"/>
      <c r="F761" s="67"/>
      <c r="G761" s="67"/>
      <c r="H761" s="67"/>
      <c r="I761" s="67"/>
      <c r="J761" s="67"/>
      <c r="K761" s="67"/>
      <c r="L761" s="67"/>
      <c r="M761" s="67"/>
      <c r="N761" s="67"/>
      <c r="O761" s="67"/>
      <c r="P761" s="67"/>
      <c r="Q761" s="67"/>
      <c r="R761" s="67"/>
      <c r="S761" s="67"/>
      <c r="T761" s="67"/>
      <c r="U761" s="67"/>
      <c r="V761" s="67"/>
      <c r="W761" s="67"/>
      <c r="X761" s="67"/>
      <c r="Y761" s="67"/>
      <c r="Z761" s="67"/>
      <c r="AA761" s="67"/>
      <c r="AB761" s="67"/>
      <c r="AC761" s="67"/>
      <c r="AD761" s="67"/>
    </row>
    <row r="762" spans="2:30">
      <c r="B762" s="67"/>
      <c r="C762" s="67"/>
      <c r="D762" s="67"/>
      <c r="E762" s="67"/>
      <c r="F762" s="67"/>
      <c r="G762" s="67"/>
      <c r="H762" s="67"/>
      <c r="I762" s="67"/>
      <c r="J762" s="67"/>
      <c r="K762" s="67"/>
      <c r="L762" s="67"/>
      <c r="M762" s="67"/>
      <c r="N762" s="67"/>
      <c r="O762" s="67"/>
      <c r="P762" s="67"/>
      <c r="Q762" s="67"/>
      <c r="R762" s="67"/>
      <c r="S762" s="67"/>
      <c r="T762" s="67"/>
      <c r="U762" s="67"/>
      <c r="V762" s="67"/>
      <c r="W762" s="67"/>
      <c r="X762" s="67"/>
      <c r="Y762" s="67"/>
      <c r="Z762" s="67"/>
      <c r="AA762" s="67"/>
      <c r="AB762" s="67"/>
      <c r="AC762" s="67"/>
      <c r="AD762" s="67"/>
    </row>
    <row r="763" spans="2:30">
      <c r="B763" s="67"/>
      <c r="C763" s="67"/>
      <c r="D763" s="67"/>
      <c r="E763" s="67"/>
      <c r="F763" s="67"/>
      <c r="G763" s="67"/>
      <c r="H763" s="67"/>
      <c r="I763" s="67"/>
      <c r="J763" s="67"/>
      <c r="K763" s="67"/>
      <c r="L763" s="67"/>
      <c r="M763" s="67"/>
      <c r="N763" s="67"/>
      <c r="O763" s="67"/>
      <c r="P763" s="67"/>
      <c r="Q763" s="67"/>
      <c r="R763" s="67"/>
      <c r="S763" s="67"/>
      <c r="T763" s="67"/>
      <c r="U763" s="67"/>
      <c r="V763" s="67"/>
      <c r="W763" s="67"/>
      <c r="X763" s="67"/>
      <c r="Y763" s="67"/>
      <c r="Z763" s="67"/>
      <c r="AA763" s="67"/>
      <c r="AB763" s="67"/>
      <c r="AC763" s="67"/>
      <c r="AD763" s="67"/>
    </row>
    <row r="764" spans="2:30">
      <c r="B764" s="67"/>
      <c r="C764" s="67"/>
      <c r="D764" s="67"/>
      <c r="E764" s="67"/>
      <c r="F764" s="67"/>
      <c r="G764" s="67"/>
      <c r="H764" s="67"/>
      <c r="I764" s="67"/>
      <c r="J764" s="67"/>
      <c r="K764" s="67"/>
      <c r="L764" s="67"/>
      <c r="M764" s="67"/>
      <c r="N764" s="67"/>
      <c r="O764" s="67"/>
      <c r="P764" s="67"/>
      <c r="Q764" s="67"/>
      <c r="R764" s="67"/>
      <c r="S764" s="67"/>
      <c r="T764" s="67"/>
      <c r="U764" s="67"/>
      <c r="V764" s="67"/>
      <c r="W764" s="67"/>
      <c r="X764" s="67"/>
      <c r="Y764" s="67"/>
      <c r="Z764" s="67"/>
      <c r="AA764" s="67"/>
      <c r="AB764" s="67"/>
      <c r="AC764" s="67"/>
      <c r="AD764" s="67"/>
    </row>
    <row r="765" spans="2:30">
      <c r="B765" s="67"/>
      <c r="C765" s="67"/>
      <c r="D765" s="67"/>
      <c r="E765" s="67"/>
      <c r="F765" s="67"/>
      <c r="G765" s="67"/>
      <c r="H765" s="67"/>
      <c r="I765" s="67"/>
      <c r="J765" s="67"/>
      <c r="K765" s="67"/>
      <c r="L765" s="67"/>
      <c r="M765" s="67"/>
      <c r="N765" s="67"/>
      <c r="O765" s="67"/>
      <c r="P765" s="67"/>
      <c r="Q765" s="67"/>
      <c r="R765" s="67"/>
      <c r="S765" s="67"/>
      <c r="T765" s="67"/>
      <c r="U765" s="67"/>
      <c r="V765" s="67"/>
      <c r="W765" s="67"/>
      <c r="X765" s="67"/>
      <c r="Y765" s="67"/>
      <c r="Z765" s="67"/>
      <c r="AA765" s="67"/>
      <c r="AB765" s="67"/>
      <c r="AC765" s="67"/>
      <c r="AD765" s="67"/>
    </row>
    <row r="766" spans="2:30">
      <c r="B766" s="67"/>
      <c r="C766" s="67"/>
      <c r="D766" s="67"/>
      <c r="E766" s="67"/>
      <c r="F766" s="67"/>
      <c r="G766" s="67"/>
      <c r="H766" s="67"/>
      <c r="I766" s="67"/>
      <c r="J766" s="67"/>
      <c r="K766" s="67"/>
      <c r="L766" s="67"/>
      <c r="M766" s="67"/>
      <c r="N766" s="67"/>
      <c r="O766" s="67"/>
      <c r="P766" s="67"/>
      <c r="Q766" s="67"/>
      <c r="R766" s="67"/>
      <c r="S766" s="67"/>
      <c r="T766" s="67"/>
      <c r="U766" s="67"/>
      <c r="V766" s="67"/>
      <c r="W766" s="67"/>
      <c r="X766" s="67"/>
      <c r="Y766" s="67"/>
      <c r="Z766" s="67"/>
      <c r="AA766" s="67"/>
      <c r="AB766" s="67"/>
      <c r="AC766" s="67"/>
      <c r="AD766" s="67"/>
    </row>
    <row r="767" spans="2:30">
      <c r="B767" s="67"/>
      <c r="C767" s="67"/>
      <c r="D767" s="67"/>
      <c r="E767" s="67"/>
      <c r="F767" s="67"/>
      <c r="G767" s="67"/>
      <c r="H767" s="67"/>
      <c r="I767" s="67"/>
      <c r="J767" s="67"/>
      <c r="K767" s="67"/>
      <c r="L767" s="67"/>
      <c r="M767" s="67"/>
      <c r="N767" s="67"/>
      <c r="O767" s="67"/>
      <c r="P767" s="67"/>
      <c r="Q767" s="67"/>
      <c r="R767" s="67"/>
      <c r="S767" s="67"/>
      <c r="T767" s="67"/>
      <c r="U767" s="67"/>
      <c r="V767" s="67"/>
      <c r="W767" s="67"/>
      <c r="X767" s="67"/>
      <c r="Y767" s="67"/>
      <c r="Z767" s="67"/>
      <c r="AA767" s="67"/>
      <c r="AB767" s="67"/>
      <c r="AC767" s="67"/>
      <c r="AD767" s="67"/>
    </row>
    <row r="768" spans="2:30">
      <c r="B768" s="67"/>
      <c r="C768" s="67"/>
      <c r="D768" s="67"/>
      <c r="E768" s="67"/>
      <c r="F768" s="67"/>
      <c r="G768" s="67"/>
      <c r="H768" s="67"/>
      <c r="I768" s="67"/>
      <c r="J768" s="67"/>
      <c r="K768" s="67"/>
      <c r="L768" s="67"/>
      <c r="M768" s="67"/>
      <c r="N768" s="67"/>
      <c r="O768" s="67"/>
      <c r="P768" s="67"/>
      <c r="Q768" s="67"/>
      <c r="R768" s="67"/>
      <c r="S768" s="67"/>
      <c r="T768" s="67"/>
      <c r="U768" s="67"/>
      <c r="V768" s="67"/>
      <c r="W768" s="67"/>
      <c r="X768" s="67"/>
      <c r="Y768" s="67"/>
      <c r="Z768" s="67"/>
      <c r="AA768" s="67"/>
      <c r="AB768" s="67"/>
      <c r="AC768" s="67"/>
      <c r="AD768" s="67"/>
    </row>
    <row r="769" spans="2:30">
      <c r="B769" s="67"/>
      <c r="C769" s="67"/>
      <c r="D769" s="67"/>
      <c r="E769" s="67"/>
      <c r="F769" s="67"/>
      <c r="G769" s="67"/>
      <c r="H769" s="67"/>
      <c r="I769" s="67"/>
      <c r="J769" s="67"/>
      <c r="K769" s="67"/>
      <c r="L769" s="67"/>
      <c r="M769" s="67"/>
      <c r="N769" s="67"/>
      <c r="O769" s="67"/>
      <c r="P769" s="67"/>
      <c r="Q769" s="67"/>
      <c r="R769" s="67"/>
      <c r="S769" s="67"/>
      <c r="T769" s="67"/>
      <c r="U769" s="67"/>
      <c r="V769" s="67"/>
      <c r="W769" s="67"/>
      <c r="X769" s="67"/>
      <c r="Y769" s="67"/>
      <c r="Z769" s="67"/>
      <c r="AA769" s="67"/>
      <c r="AB769" s="67"/>
      <c r="AC769" s="67"/>
      <c r="AD769" s="67"/>
    </row>
    <row r="770" spans="2:30">
      <c r="B770" s="67"/>
      <c r="C770" s="67"/>
      <c r="D770" s="67"/>
      <c r="E770" s="67"/>
      <c r="F770" s="67"/>
      <c r="G770" s="67"/>
      <c r="H770" s="67"/>
      <c r="I770" s="67"/>
      <c r="J770" s="67"/>
      <c r="K770" s="67"/>
      <c r="L770" s="67"/>
      <c r="M770" s="67"/>
      <c r="N770" s="67"/>
      <c r="O770" s="67"/>
      <c r="P770" s="67"/>
      <c r="Q770" s="67"/>
      <c r="R770" s="67"/>
      <c r="S770" s="67"/>
      <c r="T770" s="67"/>
      <c r="U770" s="67"/>
      <c r="V770" s="67"/>
      <c r="W770" s="67"/>
      <c r="X770" s="67"/>
      <c r="Y770" s="67"/>
      <c r="Z770" s="67"/>
      <c r="AA770" s="67"/>
      <c r="AB770" s="67"/>
      <c r="AC770" s="67"/>
      <c r="AD770" s="67"/>
    </row>
    <row r="771" spans="2:30">
      <c r="B771" s="67"/>
      <c r="C771" s="67"/>
      <c r="D771" s="67"/>
      <c r="E771" s="67"/>
      <c r="F771" s="67"/>
      <c r="G771" s="67"/>
      <c r="H771" s="67"/>
      <c r="I771" s="67"/>
      <c r="J771" s="67"/>
      <c r="K771" s="67"/>
      <c r="L771" s="67"/>
      <c r="M771" s="67"/>
      <c r="N771" s="67"/>
      <c r="O771" s="67"/>
      <c r="P771" s="67"/>
      <c r="Q771" s="67"/>
      <c r="R771" s="67"/>
      <c r="S771" s="67"/>
      <c r="T771" s="67"/>
      <c r="U771" s="67"/>
      <c r="V771" s="67"/>
      <c r="W771" s="67"/>
      <c r="X771" s="67"/>
      <c r="Y771" s="67"/>
      <c r="Z771" s="67"/>
      <c r="AA771" s="67"/>
      <c r="AB771" s="67"/>
      <c r="AC771" s="67"/>
      <c r="AD771" s="67"/>
    </row>
    <row r="772" spans="2:30">
      <c r="B772" s="67"/>
      <c r="C772" s="67"/>
      <c r="D772" s="67"/>
      <c r="E772" s="67"/>
      <c r="F772" s="67"/>
      <c r="G772" s="67"/>
      <c r="H772" s="67"/>
      <c r="I772" s="67"/>
      <c r="J772" s="67"/>
      <c r="K772" s="67"/>
      <c r="L772" s="67"/>
      <c r="M772" s="67"/>
      <c r="N772" s="67"/>
      <c r="O772" s="67"/>
      <c r="P772" s="67"/>
      <c r="Q772" s="67"/>
      <c r="R772" s="67"/>
      <c r="S772" s="67"/>
      <c r="T772" s="67"/>
      <c r="U772" s="67"/>
      <c r="V772" s="67"/>
      <c r="W772" s="67"/>
      <c r="X772" s="67"/>
      <c r="Y772" s="67"/>
      <c r="Z772" s="67"/>
      <c r="AA772" s="67"/>
      <c r="AB772" s="67"/>
      <c r="AC772" s="67"/>
      <c r="AD772" s="67"/>
    </row>
    <row r="773" spans="2:30">
      <c r="B773" s="67"/>
      <c r="C773" s="67"/>
      <c r="D773" s="67"/>
      <c r="E773" s="67"/>
      <c r="F773" s="67"/>
      <c r="G773" s="67"/>
      <c r="H773" s="67"/>
      <c r="I773" s="67"/>
      <c r="J773" s="67"/>
      <c r="K773" s="67"/>
      <c r="L773" s="67"/>
      <c r="M773" s="67"/>
      <c r="N773" s="67"/>
      <c r="O773" s="67"/>
      <c r="P773" s="67"/>
      <c r="Q773" s="67"/>
      <c r="R773" s="67"/>
      <c r="S773" s="67"/>
      <c r="T773" s="67"/>
      <c r="U773" s="67"/>
      <c r="V773" s="67"/>
      <c r="W773" s="67"/>
      <c r="X773" s="67"/>
      <c r="Y773" s="67"/>
      <c r="Z773" s="67"/>
      <c r="AA773" s="67"/>
      <c r="AB773" s="67"/>
      <c r="AC773" s="67"/>
      <c r="AD773" s="67"/>
    </row>
    <row r="774" spans="2:30">
      <c r="B774" s="67"/>
      <c r="C774" s="67"/>
      <c r="D774" s="67"/>
      <c r="E774" s="67"/>
      <c r="F774" s="67"/>
      <c r="G774" s="67"/>
      <c r="H774" s="67"/>
      <c r="I774" s="67"/>
      <c r="J774" s="67"/>
      <c r="K774" s="67"/>
      <c r="L774" s="67"/>
      <c r="M774" s="67"/>
      <c r="N774" s="67"/>
      <c r="O774" s="67"/>
      <c r="P774" s="67"/>
      <c r="Q774" s="67"/>
      <c r="R774" s="67"/>
      <c r="S774" s="67"/>
      <c r="T774" s="67"/>
      <c r="U774" s="67"/>
      <c r="V774" s="67"/>
      <c r="W774" s="67"/>
      <c r="X774" s="67"/>
      <c r="Y774" s="67"/>
      <c r="Z774" s="67"/>
      <c r="AA774" s="67"/>
      <c r="AB774" s="67"/>
      <c r="AC774" s="67"/>
      <c r="AD774" s="67"/>
    </row>
    <row r="775" spans="2:30">
      <c r="B775" s="67"/>
      <c r="C775" s="67"/>
      <c r="D775" s="67"/>
      <c r="E775" s="67"/>
      <c r="F775" s="67"/>
      <c r="G775" s="67"/>
      <c r="H775" s="67"/>
      <c r="I775" s="67"/>
      <c r="J775" s="67"/>
      <c r="K775" s="67"/>
      <c r="L775" s="67"/>
      <c r="M775" s="67"/>
      <c r="N775" s="67"/>
      <c r="O775" s="67"/>
      <c r="P775" s="67"/>
      <c r="Q775" s="67"/>
      <c r="R775" s="67"/>
      <c r="S775" s="67"/>
      <c r="T775" s="67"/>
      <c r="U775" s="67"/>
      <c r="V775" s="67"/>
      <c r="W775" s="67"/>
      <c r="X775" s="67"/>
      <c r="Y775" s="67"/>
      <c r="Z775" s="67"/>
      <c r="AA775" s="67"/>
      <c r="AB775" s="67"/>
      <c r="AC775" s="67"/>
      <c r="AD775" s="67"/>
    </row>
    <row r="776" spans="2:30">
      <c r="B776" s="67"/>
      <c r="C776" s="67"/>
      <c r="D776" s="67"/>
      <c r="E776" s="67"/>
      <c r="F776" s="67"/>
      <c r="G776" s="67"/>
      <c r="H776" s="67"/>
      <c r="I776" s="67"/>
      <c r="J776" s="67"/>
      <c r="K776" s="67"/>
      <c r="L776" s="67"/>
      <c r="M776" s="67"/>
      <c r="N776" s="67"/>
      <c r="O776" s="67"/>
      <c r="P776" s="67"/>
      <c r="Q776" s="67"/>
      <c r="R776" s="67"/>
      <c r="S776" s="67"/>
      <c r="T776" s="67"/>
      <c r="U776" s="67"/>
      <c r="V776" s="67"/>
      <c r="W776" s="67"/>
      <c r="X776" s="67"/>
      <c r="Y776" s="67"/>
      <c r="Z776" s="67"/>
      <c r="AA776" s="67"/>
      <c r="AB776" s="67"/>
      <c r="AC776" s="67"/>
      <c r="AD776" s="67"/>
    </row>
    <row r="777" spans="2:30">
      <c r="B777" s="67"/>
      <c r="C777" s="67"/>
      <c r="D777" s="67"/>
      <c r="E777" s="67"/>
      <c r="F777" s="67"/>
      <c r="G777" s="67"/>
      <c r="H777" s="67"/>
      <c r="I777" s="67"/>
      <c r="J777" s="67"/>
      <c r="K777" s="67"/>
      <c r="L777" s="67"/>
      <c r="M777" s="67"/>
      <c r="N777" s="67"/>
      <c r="O777" s="67"/>
      <c r="P777" s="67"/>
      <c r="Q777" s="67"/>
      <c r="R777" s="67"/>
      <c r="S777" s="67"/>
      <c r="T777" s="67"/>
      <c r="U777" s="67"/>
      <c r="V777" s="67"/>
      <c r="W777" s="67"/>
      <c r="X777" s="67"/>
      <c r="Y777" s="67"/>
      <c r="Z777" s="67"/>
      <c r="AA777" s="67"/>
      <c r="AB777" s="67"/>
      <c r="AC777" s="67"/>
      <c r="AD777" s="67"/>
    </row>
    <row r="778" spans="2:30">
      <c r="B778" s="67"/>
      <c r="C778" s="67"/>
      <c r="D778" s="67"/>
      <c r="E778" s="67"/>
      <c r="F778" s="67"/>
      <c r="G778" s="67"/>
      <c r="H778" s="67"/>
      <c r="I778" s="67"/>
      <c r="J778" s="67"/>
      <c r="K778" s="67"/>
      <c r="L778" s="67"/>
      <c r="M778" s="67"/>
      <c r="N778" s="67"/>
      <c r="O778" s="67"/>
      <c r="P778" s="67"/>
      <c r="Q778" s="67"/>
      <c r="R778" s="67"/>
      <c r="S778" s="67"/>
      <c r="T778" s="67"/>
      <c r="U778" s="67"/>
      <c r="V778" s="67"/>
      <c r="W778" s="67"/>
      <c r="X778" s="67"/>
      <c r="Y778" s="67"/>
      <c r="Z778" s="67"/>
      <c r="AA778" s="67"/>
      <c r="AB778" s="67"/>
      <c r="AC778" s="67"/>
      <c r="AD778" s="67"/>
    </row>
    <row r="779" spans="2:30">
      <c r="B779" s="67"/>
      <c r="C779" s="67"/>
      <c r="D779" s="67"/>
      <c r="E779" s="67"/>
      <c r="F779" s="67"/>
      <c r="G779" s="67"/>
      <c r="H779" s="67"/>
      <c r="I779" s="67"/>
      <c r="J779" s="67"/>
      <c r="K779" s="67"/>
      <c r="L779" s="67"/>
      <c r="M779" s="67"/>
      <c r="N779" s="67"/>
      <c r="O779" s="67"/>
      <c r="P779" s="67"/>
      <c r="Q779" s="67"/>
      <c r="R779" s="67"/>
      <c r="S779" s="67"/>
      <c r="T779" s="67"/>
      <c r="U779" s="67"/>
      <c r="V779" s="67"/>
      <c r="W779" s="67"/>
      <c r="X779" s="67"/>
      <c r="Y779" s="67"/>
      <c r="Z779" s="67"/>
      <c r="AA779" s="67"/>
      <c r="AB779" s="67"/>
      <c r="AC779" s="67"/>
      <c r="AD779" s="67"/>
    </row>
    <row r="780" spans="2:30">
      <c r="B780" s="67"/>
      <c r="C780" s="67"/>
      <c r="D780" s="67"/>
      <c r="E780" s="67"/>
      <c r="F780" s="67"/>
      <c r="G780" s="67"/>
      <c r="H780" s="67"/>
      <c r="I780" s="67"/>
      <c r="J780" s="67"/>
      <c r="K780" s="67"/>
      <c r="L780" s="67"/>
      <c r="M780" s="67"/>
      <c r="N780" s="67"/>
      <c r="O780" s="67"/>
      <c r="P780" s="67"/>
      <c r="Q780" s="67"/>
      <c r="R780" s="67"/>
      <c r="S780" s="67"/>
      <c r="T780" s="67"/>
      <c r="U780" s="67"/>
      <c r="V780" s="67"/>
      <c r="W780" s="67"/>
      <c r="X780" s="67"/>
      <c r="Y780" s="67"/>
      <c r="Z780" s="67"/>
      <c r="AA780" s="67"/>
      <c r="AB780" s="67"/>
      <c r="AC780" s="67"/>
      <c r="AD780" s="67"/>
    </row>
    <row r="781" spans="2:30">
      <c r="B781" s="67"/>
      <c r="C781" s="67"/>
      <c r="D781" s="67"/>
      <c r="E781" s="67"/>
      <c r="F781" s="67"/>
      <c r="G781" s="67"/>
      <c r="H781" s="67"/>
      <c r="I781" s="67"/>
      <c r="J781" s="67"/>
      <c r="K781" s="67"/>
      <c r="L781" s="67"/>
      <c r="M781" s="67"/>
      <c r="N781" s="67"/>
      <c r="O781" s="67"/>
      <c r="P781" s="67"/>
      <c r="Q781" s="67"/>
      <c r="R781" s="67"/>
      <c r="S781" s="67"/>
      <c r="T781" s="67"/>
      <c r="U781" s="67"/>
      <c r="V781" s="67"/>
      <c r="W781" s="67"/>
      <c r="X781" s="67"/>
      <c r="Y781" s="67"/>
      <c r="Z781" s="67"/>
      <c r="AA781" s="67"/>
      <c r="AB781" s="67"/>
      <c r="AC781" s="67"/>
      <c r="AD781" s="67"/>
    </row>
    <row r="782" spans="2:30">
      <c r="B782" s="67"/>
      <c r="C782" s="67"/>
      <c r="D782" s="67"/>
      <c r="E782" s="67"/>
      <c r="F782" s="67"/>
      <c r="G782" s="67"/>
      <c r="H782" s="67"/>
      <c r="I782" s="67"/>
      <c r="J782" s="67"/>
      <c r="K782" s="67"/>
      <c r="L782" s="67"/>
      <c r="M782" s="67"/>
      <c r="N782" s="67"/>
      <c r="O782" s="67"/>
      <c r="P782" s="67"/>
      <c r="Q782" s="67"/>
      <c r="R782" s="67"/>
      <c r="S782" s="67"/>
      <c r="T782" s="67"/>
      <c r="U782" s="67"/>
      <c r="V782" s="67"/>
      <c r="W782" s="67"/>
      <c r="X782" s="67"/>
      <c r="Y782" s="67"/>
      <c r="Z782" s="67"/>
      <c r="AA782" s="67"/>
      <c r="AB782" s="67"/>
      <c r="AC782" s="67"/>
      <c r="AD782" s="67"/>
    </row>
    <row r="783" spans="2:30">
      <c r="B783" s="67"/>
      <c r="C783" s="67"/>
      <c r="D783" s="67"/>
      <c r="E783" s="67"/>
      <c r="F783" s="67"/>
      <c r="G783" s="67"/>
      <c r="H783" s="67"/>
      <c r="I783" s="67"/>
      <c r="J783" s="67"/>
      <c r="K783" s="67"/>
      <c r="L783" s="67"/>
      <c r="M783" s="67"/>
      <c r="N783" s="67"/>
      <c r="O783" s="67"/>
      <c r="P783" s="67"/>
      <c r="Q783" s="67"/>
      <c r="R783" s="67"/>
      <c r="S783" s="67"/>
      <c r="T783" s="67"/>
      <c r="U783" s="67"/>
      <c r="V783" s="67"/>
      <c r="W783" s="67"/>
      <c r="X783" s="67"/>
      <c r="Y783" s="67"/>
      <c r="Z783" s="67"/>
      <c r="AA783" s="67"/>
      <c r="AB783" s="67"/>
      <c r="AC783" s="67"/>
      <c r="AD783" s="67"/>
    </row>
    <row r="784" spans="2:30">
      <c r="B784" s="67"/>
      <c r="C784" s="67"/>
      <c r="D784" s="67"/>
      <c r="E784" s="67"/>
      <c r="F784" s="67"/>
      <c r="G784" s="67"/>
      <c r="H784" s="67"/>
      <c r="I784" s="67"/>
      <c r="J784" s="67"/>
      <c r="K784" s="67"/>
      <c r="L784" s="67"/>
      <c r="M784" s="67"/>
      <c r="N784" s="67"/>
      <c r="O784" s="67"/>
      <c r="P784" s="67"/>
      <c r="Q784" s="67"/>
      <c r="R784" s="67"/>
      <c r="S784" s="67"/>
      <c r="T784" s="67"/>
      <c r="U784" s="67"/>
      <c r="V784" s="67"/>
      <c r="W784" s="67"/>
      <c r="X784" s="67"/>
      <c r="Y784" s="67"/>
      <c r="Z784" s="67"/>
      <c r="AA784" s="67"/>
      <c r="AB784" s="67"/>
      <c r="AC784" s="67"/>
      <c r="AD784" s="67"/>
    </row>
    <row r="785" spans="2:30">
      <c r="B785" s="67"/>
      <c r="C785" s="67"/>
      <c r="D785" s="67"/>
      <c r="E785" s="67"/>
      <c r="F785" s="67"/>
      <c r="G785" s="67"/>
      <c r="H785" s="67"/>
      <c r="I785" s="67"/>
      <c r="J785" s="67"/>
      <c r="K785" s="67"/>
      <c r="L785" s="67"/>
      <c r="M785" s="67"/>
      <c r="N785" s="67"/>
      <c r="O785" s="67"/>
      <c r="P785" s="67"/>
      <c r="Q785" s="67"/>
      <c r="R785" s="67"/>
      <c r="S785" s="67"/>
      <c r="T785" s="67"/>
      <c r="U785" s="67"/>
      <c r="V785" s="67"/>
      <c r="W785" s="67"/>
      <c r="X785" s="67"/>
      <c r="Y785" s="67"/>
      <c r="Z785" s="67"/>
      <c r="AA785" s="67"/>
      <c r="AB785" s="67"/>
      <c r="AC785" s="67"/>
      <c r="AD785" s="67"/>
    </row>
    <row r="786" spans="2:30">
      <c r="B786" s="67"/>
      <c r="C786" s="67"/>
      <c r="D786" s="67"/>
      <c r="E786" s="67"/>
      <c r="F786" s="67"/>
      <c r="G786" s="67"/>
      <c r="H786" s="67"/>
      <c r="I786" s="67"/>
      <c r="J786" s="67"/>
      <c r="K786" s="67"/>
      <c r="L786" s="67"/>
      <c r="M786" s="67"/>
      <c r="N786" s="67"/>
      <c r="O786" s="67"/>
      <c r="P786" s="67"/>
      <c r="Q786" s="67"/>
      <c r="R786" s="67"/>
      <c r="S786" s="67"/>
      <c r="T786" s="67"/>
      <c r="U786" s="67"/>
      <c r="V786" s="67"/>
      <c r="W786" s="67"/>
      <c r="X786" s="67"/>
      <c r="Y786" s="67"/>
      <c r="Z786" s="67"/>
      <c r="AA786" s="67"/>
      <c r="AB786" s="67"/>
      <c r="AC786" s="67"/>
      <c r="AD786" s="67"/>
    </row>
    <row r="787" spans="2:30">
      <c r="B787" s="67"/>
      <c r="C787" s="67"/>
      <c r="D787" s="67"/>
      <c r="E787" s="67"/>
      <c r="F787" s="67"/>
      <c r="G787" s="67"/>
      <c r="H787" s="67"/>
      <c r="I787" s="67"/>
      <c r="J787" s="67"/>
      <c r="K787" s="67"/>
      <c r="L787" s="67"/>
      <c r="M787" s="67"/>
      <c r="N787" s="67"/>
      <c r="O787" s="67"/>
      <c r="P787" s="67"/>
      <c r="Q787" s="67"/>
      <c r="R787" s="67"/>
      <c r="S787" s="67"/>
      <c r="T787" s="67"/>
      <c r="U787" s="67"/>
      <c r="V787" s="67"/>
      <c r="W787" s="67"/>
      <c r="X787" s="67"/>
      <c r="Y787" s="67"/>
      <c r="Z787" s="67"/>
      <c r="AA787" s="67"/>
      <c r="AB787" s="67"/>
      <c r="AC787" s="67"/>
      <c r="AD787" s="67"/>
    </row>
    <row r="788" spans="2:30">
      <c r="B788" s="67"/>
      <c r="C788" s="67"/>
      <c r="D788" s="67"/>
      <c r="E788" s="67"/>
      <c r="F788" s="67"/>
      <c r="G788" s="67"/>
      <c r="H788" s="67"/>
      <c r="I788" s="67"/>
      <c r="J788" s="67"/>
      <c r="K788" s="67"/>
      <c r="L788" s="67"/>
      <c r="M788" s="67"/>
      <c r="N788" s="67"/>
      <c r="O788" s="67"/>
      <c r="P788" s="67"/>
      <c r="Q788" s="67"/>
      <c r="R788" s="67"/>
      <c r="S788" s="67"/>
      <c r="T788" s="67"/>
      <c r="U788" s="67"/>
      <c r="V788" s="67"/>
      <c r="W788" s="67"/>
      <c r="X788" s="67"/>
      <c r="Y788" s="67"/>
      <c r="Z788" s="67"/>
      <c r="AA788" s="67"/>
      <c r="AB788" s="67"/>
      <c r="AC788" s="67"/>
      <c r="AD788" s="67"/>
    </row>
    <row r="789" spans="2:30">
      <c r="B789" s="67"/>
      <c r="C789" s="67"/>
      <c r="D789" s="67"/>
      <c r="E789" s="67"/>
      <c r="F789" s="67"/>
      <c r="G789" s="67"/>
      <c r="H789" s="67"/>
      <c r="I789" s="67"/>
      <c r="J789" s="67"/>
      <c r="K789" s="67"/>
      <c r="L789" s="67"/>
      <c r="M789" s="67"/>
      <c r="N789" s="67"/>
      <c r="O789" s="67"/>
      <c r="P789" s="67"/>
      <c r="Q789" s="67"/>
      <c r="R789" s="67"/>
      <c r="S789" s="67"/>
      <c r="T789" s="67"/>
      <c r="U789" s="67"/>
      <c r="V789" s="67"/>
      <c r="W789" s="67"/>
      <c r="X789" s="67"/>
      <c r="Y789" s="67"/>
      <c r="Z789" s="67"/>
      <c r="AA789" s="67"/>
      <c r="AB789" s="67"/>
      <c r="AC789" s="67"/>
      <c r="AD789" s="67"/>
    </row>
    <row r="790" spans="2:30">
      <c r="B790" s="67"/>
      <c r="C790" s="67"/>
      <c r="D790" s="67"/>
      <c r="E790" s="67"/>
      <c r="F790" s="67"/>
      <c r="G790" s="67"/>
      <c r="H790" s="67"/>
      <c r="I790" s="67"/>
      <c r="J790" s="67"/>
      <c r="K790" s="67"/>
      <c r="L790" s="67"/>
      <c r="M790" s="67"/>
      <c r="N790" s="67"/>
      <c r="O790" s="67"/>
      <c r="P790" s="67"/>
      <c r="Q790" s="67"/>
      <c r="R790" s="67"/>
      <c r="S790" s="67"/>
      <c r="T790" s="67"/>
      <c r="U790" s="67"/>
      <c r="V790" s="67"/>
      <c r="W790" s="67"/>
      <c r="X790" s="67"/>
      <c r="Y790" s="67"/>
      <c r="Z790" s="67"/>
      <c r="AA790" s="67"/>
      <c r="AB790" s="67"/>
      <c r="AC790" s="67"/>
      <c r="AD790" s="67"/>
    </row>
    <row r="791" spans="2:30">
      <c r="B791" s="67"/>
      <c r="C791" s="67"/>
      <c r="D791" s="67"/>
      <c r="E791" s="67"/>
      <c r="F791" s="67"/>
      <c r="G791" s="67"/>
      <c r="H791" s="67"/>
      <c r="I791" s="67"/>
      <c r="J791" s="67"/>
      <c r="K791" s="67"/>
      <c r="L791" s="67"/>
      <c r="M791" s="67"/>
      <c r="N791" s="67"/>
      <c r="O791" s="67"/>
      <c r="P791" s="67"/>
      <c r="Q791" s="67"/>
      <c r="R791" s="67"/>
      <c r="S791" s="67"/>
      <c r="T791" s="67"/>
      <c r="U791" s="67"/>
      <c r="V791" s="67"/>
      <c r="W791" s="67"/>
      <c r="X791" s="67"/>
      <c r="Y791" s="67"/>
      <c r="Z791" s="67"/>
      <c r="AA791" s="67"/>
      <c r="AB791" s="67"/>
      <c r="AC791" s="67"/>
      <c r="AD791" s="67"/>
    </row>
    <row r="792" spans="2:30">
      <c r="B792" s="67"/>
      <c r="C792" s="67"/>
      <c r="D792" s="67"/>
      <c r="E792" s="67"/>
      <c r="F792" s="67"/>
      <c r="G792" s="67"/>
      <c r="H792" s="67"/>
      <c r="I792" s="67"/>
      <c r="J792" s="67"/>
      <c r="K792" s="67"/>
      <c r="L792" s="67"/>
      <c r="M792" s="67"/>
      <c r="N792" s="67"/>
      <c r="O792" s="67"/>
      <c r="P792" s="67"/>
      <c r="Q792" s="67"/>
      <c r="R792" s="67"/>
      <c r="S792" s="67"/>
      <c r="T792" s="67"/>
      <c r="U792" s="67"/>
      <c r="V792" s="67"/>
      <c r="W792" s="67"/>
      <c r="X792" s="67"/>
      <c r="Y792" s="67"/>
      <c r="Z792" s="67"/>
      <c r="AA792" s="67"/>
      <c r="AB792" s="67"/>
      <c r="AC792" s="67"/>
      <c r="AD792" s="67"/>
    </row>
    <row r="793" spans="2:30">
      <c r="B793" s="67"/>
      <c r="C793" s="67"/>
      <c r="D793" s="67"/>
      <c r="E793" s="67"/>
      <c r="F793" s="67"/>
      <c r="G793" s="67"/>
      <c r="H793" s="67"/>
      <c r="I793" s="67"/>
      <c r="J793" s="67"/>
      <c r="K793" s="67"/>
      <c r="L793" s="67"/>
      <c r="M793" s="67"/>
      <c r="N793" s="67"/>
      <c r="O793" s="67"/>
      <c r="P793" s="67"/>
      <c r="Q793" s="67"/>
      <c r="R793" s="67"/>
      <c r="S793" s="67"/>
      <c r="T793" s="67"/>
      <c r="U793" s="67"/>
      <c r="V793" s="67"/>
      <c r="W793" s="67"/>
      <c r="X793" s="67"/>
      <c r="Y793" s="67"/>
      <c r="Z793" s="67"/>
      <c r="AA793" s="67"/>
      <c r="AB793" s="67"/>
      <c r="AC793" s="67"/>
      <c r="AD793" s="67"/>
    </row>
    <row r="794" spans="2:30">
      <c r="B794" s="67"/>
      <c r="C794" s="67"/>
      <c r="D794" s="67"/>
      <c r="E794" s="67"/>
      <c r="F794" s="67"/>
      <c r="G794" s="67"/>
      <c r="H794" s="67"/>
      <c r="I794" s="67"/>
      <c r="J794" s="67"/>
      <c r="K794" s="67"/>
      <c r="L794" s="67"/>
      <c r="M794" s="67"/>
      <c r="N794" s="67"/>
      <c r="O794" s="67"/>
      <c r="P794" s="67"/>
      <c r="Q794" s="67"/>
      <c r="R794" s="67"/>
      <c r="S794" s="67"/>
      <c r="T794" s="67"/>
      <c r="U794" s="67"/>
      <c r="V794" s="67"/>
      <c r="W794" s="67"/>
      <c r="X794" s="67"/>
      <c r="Y794" s="67"/>
      <c r="Z794" s="67"/>
      <c r="AA794" s="67"/>
      <c r="AB794" s="67"/>
      <c r="AC794" s="67"/>
      <c r="AD794" s="67"/>
    </row>
    <row r="795" spans="2:30">
      <c r="B795" s="67"/>
      <c r="C795" s="67"/>
      <c r="D795" s="67"/>
      <c r="E795" s="67"/>
      <c r="F795" s="67"/>
      <c r="G795" s="67"/>
      <c r="H795" s="67"/>
      <c r="I795" s="67"/>
      <c r="J795" s="67"/>
      <c r="K795" s="67"/>
      <c r="L795" s="67"/>
      <c r="M795" s="67"/>
      <c r="N795" s="67"/>
      <c r="O795" s="67"/>
      <c r="P795" s="67"/>
      <c r="Q795" s="67"/>
      <c r="R795" s="67"/>
      <c r="S795" s="67"/>
      <c r="T795" s="67"/>
      <c r="U795" s="67"/>
      <c r="V795" s="67"/>
      <c r="W795" s="67"/>
      <c r="X795" s="67"/>
      <c r="Y795" s="67"/>
      <c r="Z795" s="67"/>
      <c r="AA795" s="67"/>
      <c r="AB795" s="67"/>
      <c r="AC795" s="67"/>
      <c r="AD795" s="67"/>
    </row>
    <row r="796" spans="2:30">
      <c r="B796" s="67"/>
      <c r="C796" s="67"/>
      <c r="D796" s="67"/>
      <c r="E796" s="67"/>
      <c r="F796" s="67"/>
      <c r="G796" s="67"/>
      <c r="H796" s="67"/>
      <c r="I796" s="67"/>
      <c r="J796" s="67"/>
      <c r="K796" s="67"/>
      <c r="L796" s="67"/>
      <c r="M796" s="67"/>
      <c r="N796" s="67"/>
      <c r="O796" s="67"/>
      <c r="P796" s="67"/>
      <c r="Q796" s="67"/>
      <c r="R796" s="67"/>
      <c r="S796" s="67"/>
      <c r="T796" s="67"/>
      <c r="U796" s="67"/>
      <c r="V796" s="67"/>
      <c r="W796" s="67"/>
      <c r="X796" s="67"/>
      <c r="Y796" s="67"/>
      <c r="Z796" s="67"/>
      <c r="AA796" s="67"/>
      <c r="AB796" s="67"/>
      <c r="AC796" s="67"/>
      <c r="AD796" s="67"/>
    </row>
    <row r="797" spans="2:30">
      <c r="B797" s="67"/>
      <c r="C797" s="67"/>
      <c r="D797" s="67"/>
      <c r="E797" s="67"/>
      <c r="F797" s="67"/>
      <c r="G797" s="67"/>
      <c r="H797" s="67"/>
      <c r="I797" s="67"/>
      <c r="J797" s="67"/>
      <c r="K797" s="67"/>
      <c r="L797" s="67"/>
      <c r="M797" s="67"/>
      <c r="N797" s="67"/>
      <c r="O797" s="67"/>
      <c r="P797" s="67"/>
      <c r="Q797" s="67"/>
      <c r="R797" s="67"/>
      <c r="S797" s="67"/>
      <c r="T797" s="67"/>
      <c r="U797" s="67"/>
      <c r="V797" s="67"/>
      <c r="W797" s="67"/>
      <c r="X797" s="67"/>
      <c r="Y797" s="67"/>
      <c r="Z797" s="67"/>
      <c r="AA797" s="67"/>
      <c r="AB797" s="67"/>
      <c r="AC797" s="67"/>
      <c r="AD797" s="67"/>
    </row>
    <row r="798" spans="2:30">
      <c r="B798" s="67"/>
      <c r="C798" s="67"/>
      <c r="D798" s="67"/>
      <c r="E798" s="67"/>
      <c r="F798" s="67"/>
      <c r="G798" s="67"/>
      <c r="H798" s="67"/>
      <c r="I798" s="67"/>
      <c r="J798" s="67"/>
      <c r="K798" s="67"/>
      <c r="L798" s="67"/>
      <c r="M798" s="67"/>
      <c r="N798" s="67"/>
      <c r="O798" s="67"/>
      <c r="P798" s="67"/>
      <c r="Q798" s="67"/>
      <c r="R798" s="67"/>
      <c r="S798" s="67"/>
      <c r="T798" s="67"/>
      <c r="U798" s="67"/>
      <c r="V798" s="67"/>
      <c r="W798" s="67"/>
      <c r="X798" s="67"/>
      <c r="Y798" s="67"/>
      <c r="Z798" s="67"/>
      <c r="AA798" s="67"/>
      <c r="AB798" s="67"/>
      <c r="AC798" s="67"/>
      <c r="AD798" s="67"/>
    </row>
    <row r="799" spans="2:30">
      <c r="B799" s="67"/>
      <c r="C799" s="67"/>
      <c r="D799" s="67"/>
      <c r="E799" s="67"/>
      <c r="F799" s="67"/>
      <c r="G799" s="67"/>
      <c r="H799" s="67"/>
      <c r="I799" s="67"/>
      <c r="J799" s="67"/>
      <c r="K799" s="67"/>
      <c r="L799" s="67"/>
      <c r="M799" s="67"/>
      <c r="N799" s="67"/>
      <c r="O799" s="67"/>
      <c r="P799" s="67"/>
      <c r="Q799" s="67"/>
      <c r="R799" s="67"/>
      <c r="S799" s="67"/>
      <c r="T799" s="67"/>
      <c r="U799" s="67"/>
      <c r="V799" s="67"/>
      <c r="W799" s="67"/>
      <c r="X799" s="67"/>
      <c r="Y799" s="67"/>
      <c r="Z799" s="67"/>
      <c r="AA799" s="67"/>
      <c r="AB799" s="67"/>
      <c r="AC799" s="67"/>
      <c r="AD799" s="67"/>
    </row>
    <row r="800" spans="2:30">
      <c r="B800" s="67"/>
      <c r="C800" s="67"/>
      <c r="D800" s="67"/>
      <c r="E800" s="67"/>
      <c r="F800" s="67"/>
      <c r="G800" s="67"/>
      <c r="H800" s="67"/>
      <c r="I800" s="67"/>
      <c r="J800" s="67"/>
      <c r="K800" s="67"/>
      <c r="L800" s="67"/>
      <c r="M800" s="67"/>
      <c r="N800" s="67"/>
      <c r="O800" s="67"/>
      <c r="P800" s="67"/>
      <c r="Q800" s="67"/>
      <c r="R800" s="67"/>
      <c r="S800" s="67"/>
      <c r="T800" s="67"/>
      <c r="U800" s="67"/>
      <c r="V800" s="67"/>
      <c r="W800" s="67"/>
      <c r="X800" s="67"/>
      <c r="Y800" s="67"/>
      <c r="Z800" s="67"/>
      <c r="AA800" s="67"/>
      <c r="AB800" s="67"/>
      <c r="AC800" s="67"/>
      <c r="AD800" s="67"/>
    </row>
    <row r="801" spans="2:30">
      <c r="B801" s="67"/>
      <c r="C801" s="67"/>
      <c r="D801" s="67"/>
      <c r="E801" s="67"/>
      <c r="F801" s="67"/>
      <c r="G801" s="67"/>
      <c r="H801" s="67"/>
      <c r="I801" s="67"/>
      <c r="J801" s="67"/>
      <c r="K801" s="67"/>
      <c r="L801" s="67"/>
      <c r="M801" s="67"/>
      <c r="N801" s="67"/>
      <c r="O801" s="67"/>
      <c r="P801" s="67"/>
      <c r="Q801" s="67"/>
      <c r="R801" s="67"/>
      <c r="S801" s="67"/>
      <c r="T801" s="67"/>
      <c r="U801" s="67"/>
      <c r="V801" s="67"/>
      <c r="W801" s="67"/>
      <c r="X801" s="67"/>
      <c r="Y801" s="67"/>
      <c r="Z801" s="67"/>
      <c r="AA801" s="67"/>
      <c r="AB801" s="67"/>
      <c r="AC801" s="67"/>
      <c r="AD801" s="67"/>
    </row>
    <row r="802" spans="2:30">
      <c r="B802" s="67"/>
      <c r="C802" s="67"/>
      <c r="D802" s="67"/>
      <c r="E802" s="67"/>
      <c r="F802" s="67"/>
      <c r="G802" s="67"/>
      <c r="H802" s="67"/>
      <c r="I802" s="67"/>
      <c r="J802" s="67"/>
      <c r="K802" s="67"/>
      <c r="L802" s="67"/>
      <c r="M802" s="67"/>
      <c r="N802" s="67"/>
      <c r="O802" s="67"/>
      <c r="P802" s="67"/>
      <c r="Q802" s="67"/>
      <c r="R802" s="67"/>
      <c r="S802" s="67"/>
      <c r="T802" s="67"/>
      <c r="U802" s="67"/>
      <c r="V802" s="67"/>
      <c r="W802" s="67"/>
      <c r="X802" s="67"/>
      <c r="Y802" s="67"/>
      <c r="Z802" s="67"/>
      <c r="AA802" s="67"/>
      <c r="AB802" s="67"/>
      <c r="AC802" s="67"/>
      <c r="AD802" s="67"/>
    </row>
    <row r="803" spans="2:30">
      <c r="B803" s="67"/>
      <c r="C803" s="67"/>
      <c r="D803" s="67"/>
      <c r="E803" s="67"/>
      <c r="F803" s="67"/>
      <c r="G803" s="67"/>
      <c r="H803" s="67"/>
      <c r="I803" s="67"/>
      <c r="J803" s="67"/>
      <c r="K803" s="67"/>
      <c r="L803" s="67"/>
      <c r="M803" s="67"/>
      <c r="N803" s="67"/>
      <c r="O803" s="67"/>
      <c r="P803" s="67"/>
      <c r="Q803" s="67"/>
      <c r="R803" s="67"/>
      <c r="S803" s="67"/>
      <c r="T803" s="67"/>
      <c r="U803" s="67"/>
      <c r="V803" s="67"/>
      <c r="W803" s="67"/>
      <c r="X803" s="67"/>
      <c r="Y803" s="67"/>
      <c r="Z803" s="67"/>
      <c r="AA803" s="67"/>
      <c r="AB803" s="67"/>
      <c r="AC803" s="67"/>
      <c r="AD803" s="67"/>
    </row>
    <row r="804" spans="2:30">
      <c r="B804" s="67"/>
      <c r="C804" s="67"/>
      <c r="D804" s="67"/>
      <c r="E804" s="67"/>
      <c r="F804" s="67"/>
      <c r="G804" s="67"/>
      <c r="H804" s="67"/>
      <c r="I804" s="67"/>
      <c r="J804" s="67"/>
      <c r="K804" s="67"/>
      <c r="L804" s="67"/>
      <c r="M804" s="67"/>
      <c r="N804" s="67"/>
      <c r="O804" s="67"/>
      <c r="P804" s="67"/>
      <c r="Q804" s="67"/>
      <c r="R804" s="67"/>
      <c r="S804" s="67"/>
      <c r="T804" s="67"/>
      <c r="U804" s="67"/>
      <c r="V804" s="67"/>
      <c r="W804" s="67"/>
      <c r="X804" s="67"/>
      <c r="Y804" s="67"/>
      <c r="Z804" s="67"/>
      <c r="AA804" s="67"/>
      <c r="AB804" s="67"/>
      <c r="AC804" s="67"/>
      <c r="AD804" s="67"/>
    </row>
    <row r="805" spans="2:30">
      <c r="B805" s="67"/>
      <c r="C805" s="67"/>
      <c r="D805" s="67"/>
      <c r="E805" s="67"/>
      <c r="F805" s="67"/>
      <c r="G805" s="67"/>
      <c r="H805" s="67"/>
      <c r="I805" s="67"/>
      <c r="J805" s="67"/>
      <c r="K805" s="67"/>
      <c r="L805" s="67"/>
      <c r="M805" s="67"/>
      <c r="N805" s="67"/>
      <c r="O805" s="67"/>
      <c r="P805" s="67"/>
      <c r="Q805" s="67"/>
      <c r="R805" s="67"/>
      <c r="S805" s="67"/>
      <c r="T805" s="67"/>
      <c r="U805" s="67"/>
      <c r="V805" s="67"/>
      <c r="W805" s="67"/>
      <c r="X805" s="67"/>
      <c r="Y805" s="67"/>
      <c r="Z805" s="67"/>
      <c r="AA805" s="67"/>
      <c r="AB805" s="67"/>
      <c r="AC805" s="67"/>
      <c r="AD805" s="67"/>
    </row>
    <row r="806" spans="2:30">
      <c r="B806" s="67"/>
      <c r="C806" s="67"/>
      <c r="D806" s="67"/>
      <c r="E806" s="67"/>
      <c r="F806" s="67"/>
      <c r="G806" s="67"/>
      <c r="H806" s="67"/>
      <c r="I806" s="67"/>
      <c r="J806" s="67"/>
      <c r="K806" s="67"/>
      <c r="L806" s="67"/>
      <c r="M806" s="67"/>
      <c r="N806" s="67"/>
      <c r="O806" s="67"/>
      <c r="P806" s="67"/>
      <c r="Q806" s="67"/>
      <c r="R806" s="67"/>
      <c r="S806" s="67"/>
      <c r="T806" s="67"/>
      <c r="U806" s="67"/>
      <c r="V806" s="67"/>
      <c r="W806" s="67"/>
      <c r="X806" s="67"/>
      <c r="Y806" s="67"/>
      <c r="Z806" s="67"/>
      <c r="AA806" s="67"/>
      <c r="AB806" s="67"/>
      <c r="AC806" s="67"/>
      <c r="AD806" s="67"/>
    </row>
    <row r="807" spans="2:30">
      <c r="B807" s="67"/>
      <c r="C807" s="67"/>
      <c r="D807" s="67"/>
      <c r="E807" s="67"/>
      <c r="F807" s="67"/>
      <c r="G807" s="67"/>
      <c r="H807" s="67"/>
      <c r="I807" s="67"/>
      <c r="J807" s="67"/>
      <c r="K807" s="67"/>
      <c r="L807" s="67"/>
      <c r="M807" s="67"/>
      <c r="N807" s="67"/>
      <c r="O807" s="67"/>
      <c r="P807" s="67"/>
      <c r="Q807" s="67"/>
      <c r="R807" s="67"/>
      <c r="S807" s="67"/>
      <c r="T807" s="67"/>
      <c r="U807" s="67"/>
      <c r="V807" s="67"/>
      <c r="W807" s="67"/>
      <c r="X807" s="67"/>
      <c r="Y807" s="67"/>
      <c r="Z807" s="67"/>
      <c r="AA807" s="67"/>
      <c r="AB807" s="67"/>
      <c r="AC807" s="67"/>
      <c r="AD807" s="67"/>
    </row>
    <row r="808" spans="2:30">
      <c r="B808" s="67"/>
      <c r="C808" s="67"/>
      <c r="D808" s="67"/>
      <c r="E808" s="67"/>
      <c r="F808" s="67"/>
      <c r="G808" s="67"/>
      <c r="H808" s="67"/>
      <c r="I808" s="67"/>
      <c r="J808" s="67"/>
      <c r="K808" s="67"/>
      <c r="L808" s="67"/>
      <c r="M808" s="67"/>
      <c r="N808" s="67"/>
      <c r="O808" s="67"/>
      <c r="P808" s="67"/>
      <c r="Q808" s="67"/>
      <c r="R808" s="67"/>
      <c r="S808" s="67"/>
      <c r="T808" s="67"/>
      <c r="U808" s="67"/>
      <c r="V808" s="67"/>
      <c r="W808" s="67"/>
      <c r="X808" s="67"/>
      <c r="Y808" s="67"/>
      <c r="Z808" s="67"/>
      <c r="AA808" s="67"/>
      <c r="AB808" s="67"/>
      <c r="AC808" s="67"/>
      <c r="AD808" s="67"/>
    </row>
    <row r="809" spans="2:30">
      <c r="B809" s="67"/>
      <c r="C809" s="67"/>
      <c r="D809" s="67"/>
      <c r="E809" s="67"/>
      <c r="F809" s="67"/>
      <c r="G809" s="67"/>
      <c r="H809" s="67"/>
      <c r="I809" s="67"/>
      <c r="J809" s="67"/>
      <c r="K809" s="67"/>
      <c r="L809" s="67"/>
      <c r="M809" s="67"/>
      <c r="N809" s="67"/>
      <c r="O809" s="67"/>
      <c r="P809" s="67"/>
      <c r="Q809" s="67"/>
      <c r="R809" s="67"/>
      <c r="S809" s="67"/>
      <c r="T809" s="67"/>
      <c r="U809" s="67"/>
      <c r="V809" s="67"/>
      <c r="W809" s="67"/>
      <c r="X809" s="67"/>
      <c r="Y809" s="67"/>
      <c r="Z809" s="67"/>
      <c r="AA809" s="67"/>
      <c r="AB809" s="67"/>
      <c r="AC809" s="67"/>
      <c r="AD809" s="67"/>
    </row>
    <row r="810" spans="2:30">
      <c r="B810" s="67"/>
      <c r="C810" s="67"/>
      <c r="D810" s="67"/>
      <c r="E810" s="67"/>
      <c r="F810" s="67"/>
      <c r="G810" s="67"/>
      <c r="H810" s="67"/>
      <c r="I810" s="67"/>
      <c r="J810" s="67"/>
      <c r="K810" s="67"/>
      <c r="L810" s="67"/>
      <c r="M810" s="67"/>
      <c r="N810" s="67"/>
      <c r="O810" s="67"/>
      <c r="P810" s="67"/>
      <c r="Q810" s="67"/>
      <c r="R810" s="67"/>
      <c r="S810" s="67"/>
      <c r="T810" s="67"/>
      <c r="U810" s="67"/>
      <c r="V810" s="67"/>
      <c r="W810" s="67"/>
      <c r="X810" s="67"/>
      <c r="Y810" s="67"/>
      <c r="Z810" s="67"/>
      <c r="AA810" s="67"/>
      <c r="AB810" s="67"/>
      <c r="AC810" s="67"/>
      <c r="AD810" s="67"/>
    </row>
    <row r="811" spans="2:30">
      <c r="B811" s="67"/>
      <c r="C811" s="67"/>
      <c r="D811" s="67"/>
      <c r="E811" s="67"/>
      <c r="F811" s="67"/>
      <c r="G811" s="67"/>
      <c r="H811" s="67"/>
      <c r="I811" s="67"/>
      <c r="J811" s="67"/>
      <c r="K811" s="67"/>
      <c r="L811" s="67"/>
      <c r="M811" s="67"/>
      <c r="N811" s="67"/>
      <c r="O811" s="67"/>
      <c r="P811" s="67"/>
      <c r="Q811" s="67"/>
      <c r="R811" s="67"/>
      <c r="S811" s="67"/>
      <c r="T811" s="67"/>
      <c r="U811" s="67"/>
      <c r="V811" s="67"/>
      <c r="W811" s="67"/>
      <c r="X811" s="67"/>
      <c r="Y811" s="67"/>
      <c r="Z811" s="67"/>
      <c r="AA811" s="67"/>
      <c r="AB811" s="67"/>
      <c r="AC811" s="67"/>
      <c r="AD811" s="67"/>
    </row>
    <row r="812" spans="2:30">
      <c r="B812" s="67"/>
      <c r="C812" s="67"/>
      <c r="D812" s="67"/>
      <c r="E812" s="67"/>
      <c r="F812" s="67"/>
      <c r="G812" s="67"/>
      <c r="H812" s="67"/>
      <c r="I812" s="67"/>
      <c r="J812" s="67"/>
      <c r="K812" s="67"/>
      <c r="L812" s="67"/>
      <c r="M812" s="67"/>
      <c r="N812" s="67"/>
      <c r="O812" s="67"/>
      <c r="P812" s="67"/>
      <c r="Q812" s="67"/>
      <c r="R812" s="67"/>
      <c r="S812" s="67"/>
      <c r="T812" s="67"/>
      <c r="U812" s="67"/>
      <c r="V812" s="67"/>
      <c r="W812" s="67"/>
      <c r="X812" s="67"/>
      <c r="Y812" s="67"/>
      <c r="Z812" s="67"/>
      <c r="AA812" s="67"/>
      <c r="AB812" s="67"/>
      <c r="AC812" s="67"/>
      <c r="AD812" s="67"/>
    </row>
    <row r="813" spans="2:30">
      <c r="B813" s="67"/>
      <c r="C813" s="67"/>
      <c r="D813" s="67"/>
      <c r="E813" s="67"/>
      <c r="F813" s="67"/>
      <c r="G813" s="67"/>
      <c r="H813" s="67"/>
      <c r="I813" s="67"/>
      <c r="J813" s="67"/>
      <c r="K813" s="67"/>
      <c r="L813" s="67"/>
      <c r="M813" s="67"/>
      <c r="N813" s="67"/>
      <c r="O813" s="67"/>
      <c r="P813" s="67"/>
      <c r="Q813" s="67"/>
      <c r="R813" s="67"/>
      <c r="S813" s="67"/>
      <c r="T813" s="67"/>
      <c r="U813" s="67"/>
      <c r="V813" s="67"/>
      <c r="W813" s="67"/>
      <c r="X813" s="67"/>
      <c r="Y813" s="67"/>
      <c r="Z813" s="67"/>
      <c r="AA813" s="67"/>
      <c r="AB813" s="67"/>
      <c r="AC813" s="67"/>
      <c r="AD813" s="67"/>
    </row>
    <row r="814" spans="2:30">
      <c r="B814" s="67"/>
      <c r="C814" s="67"/>
      <c r="D814" s="67"/>
      <c r="E814" s="67"/>
      <c r="F814" s="67"/>
      <c r="G814" s="67"/>
      <c r="H814" s="67"/>
      <c r="I814" s="67"/>
      <c r="J814" s="67"/>
      <c r="K814" s="67"/>
      <c r="L814" s="67"/>
      <c r="M814" s="67"/>
      <c r="N814" s="67"/>
      <c r="O814" s="67"/>
      <c r="P814" s="67"/>
      <c r="Q814" s="67"/>
      <c r="R814" s="67"/>
      <c r="S814" s="67"/>
      <c r="T814" s="67"/>
      <c r="U814" s="67"/>
      <c r="V814" s="67"/>
      <c r="W814" s="67"/>
      <c r="X814" s="67"/>
      <c r="Y814" s="67"/>
      <c r="Z814" s="67"/>
      <c r="AA814" s="67"/>
      <c r="AB814" s="67"/>
      <c r="AC814" s="67"/>
      <c r="AD814" s="67"/>
    </row>
    <row r="815" spans="2:30">
      <c r="B815" s="67"/>
      <c r="C815" s="67"/>
      <c r="D815" s="67"/>
      <c r="E815" s="67"/>
      <c r="F815" s="67"/>
      <c r="G815" s="67"/>
      <c r="H815" s="67"/>
      <c r="I815" s="67"/>
      <c r="J815" s="67"/>
      <c r="K815" s="67"/>
      <c r="L815" s="67"/>
      <c r="M815" s="67"/>
      <c r="N815" s="67"/>
      <c r="O815" s="67"/>
      <c r="P815" s="67"/>
      <c r="Q815" s="67"/>
      <c r="R815" s="67"/>
      <c r="S815" s="67"/>
      <c r="T815" s="67"/>
      <c r="U815" s="67"/>
      <c r="V815" s="67"/>
      <c r="W815" s="67"/>
      <c r="X815" s="67"/>
      <c r="Y815" s="67"/>
      <c r="Z815" s="67"/>
      <c r="AA815" s="67"/>
      <c r="AB815" s="67"/>
      <c r="AC815" s="67"/>
      <c r="AD815" s="67"/>
    </row>
    <row r="816" spans="2:30">
      <c r="B816" s="67"/>
      <c r="C816" s="67"/>
      <c r="D816" s="67"/>
      <c r="E816" s="67"/>
      <c r="F816" s="67"/>
      <c r="G816" s="67"/>
      <c r="H816" s="67"/>
      <c r="I816" s="67"/>
      <c r="J816" s="67"/>
      <c r="K816" s="67"/>
      <c r="L816" s="67"/>
      <c r="M816" s="67"/>
      <c r="N816" s="67"/>
      <c r="O816" s="67"/>
      <c r="P816" s="67"/>
      <c r="Q816" s="67"/>
      <c r="R816" s="67"/>
      <c r="S816" s="67"/>
      <c r="T816" s="67"/>
      <c r="U816" s="67"/>
      <c r="V816" s="67"/>
      <c r="W816" s="67"/>
      <c r="X816" s="67"/>
      <c r="Y816" s="67"/>
      <c r="Z816" s="67"/>
      <c r="AA816" s="67"/>
      <c r="AB816" s="67"/>
      <c r="AC816" s="67"/>
      <c r="AD816" s="67"/>
    </row>
    <row r="817" spans="2:30">
      <c r="B817" s="67"/>
      <c r="C817" s="67"/>
      <c r="D817" s="67"/>
      <c r="E817" s="67"/>
      <c r="F817" s="67"/>
      <c r="G817" s="67"/>
      <c r="H817" s="67"/>
      <c r="I817" s="67"/>
      <c r="J817" s="67"/>
      <c r="K817" s="67"/>
      <c r="L817" s="67"/>
      <c r="M817" s="67"/>
      <c r="N817" s="67"/>
      <c r="O817" s="67"/>
      <c r="P817" s="67"/>
      <c r="Q817" s="67"/>
      <c r="R817" s="67"/>
      <c r="S817" s="67"/>
      <c r="T817" s="67"/>
      <c r="U817" s="67"/>
      <c r="V817" s="67"/>
      <c r="W817" s="67"/>
      <c r="X817" s="67"/>
      <c r="Y817" s="67"/>
      <c r="Z817" s="67"/>
      <c r="AA817" s="67"/>
      <c r="AB817" s="67"/>
      <c r="AC817" s="67"/>
      <c r="AD817" s="67"/>
    </row>
    <row r="818" spans="2:30">
      <c r="B818" s="67"/>
      <c r="C818" s="67"/>
      <c r="D818" s="67"/>
      <c r="E818" s="67"/>
      <c r="F818" s="67"/>
      <c r="G818" s="67"/>
      <c r="H818" s="67"/>
      <c r="I818" s="67"/>
      <c r="J818" s="67"/>
      <c r="K818" s="67"/>
      <c r="L818" s="67"/>
      <c r="M818" s="67"/>
      <c r="N818" s="67"/>
      <c r="O818" s="67"/>
      <c r="P818" s="67"/>
      <c r="Q818" s="67"/>
      <c r="R818" s="67"/>
      <c r="S818" s="67"/>
      <c r="T818" s="67"/>
      <c r="U818" s="67"/>
      <c r="V818" s="67"/>
      <c r="W818" s="67"/>
      <c r="X818" s="67"/>
      <c r="Y818" s="67"/>
      <c r="Z818" s="67"/>
      <c r="AA818" s="67"/>
      <c r="AB818" s="67"/>
      <c r="AC818" s="67"/>
      <c r="AD818" s="67"/>
    </row>
    <row r="819" spans="2:30">
      <c r="B819" s="67"/>
      <c r="C819" s="67"/>
      <c r="D819" s="67"/>
      <c r="E819" s="67"/>
      <c r="F819" s="67"/>
      <c r="G819" s="67"/>
      <c r="H819" s="67"/>
      <c r="I819" s="67"/>
      <c r="J819" s="67"/>
      <c r="K819" s="67"/>
      <c r="L819" s="67"/>
      <c r="M819" s="67"/>
      <c r="N819" s="67"/>
      <c r="O819" s="67"/>
      <c r="P819" s="67"/>
      <c r="Q819" s="67"/>
      <c r="R819" s="67"/>
      <c r="S819" s="67"/>
      <c r="T819" s="67"/>
      <c r="U819" s="67"/>
      <c r="V819" s="67"/>
      <c r="W819" s="67"/>
      <c r="X819" s="67"/>
      <c r="Y819" s="67"/>
      <c r="Z819" s="67"/>
      <c r="AA819" s="67"/>
      <c r="AB819" s="67"/>
      <c r="AC819" s="67"/>
      <c r="AD819" s="67"/>
    </row>
    <row r="820" spans="2:30">
      <c r="B820" s="67"/>
      <c r="C820" s="67"/>
      <c r="D820" s="67"/>
      <c r="E820" s="67"/>
      <c r="F820" s="67"/>
      <c r="G820" s="67"/>
      <c r="H820" s="67"/>
      <c r="I820" s="67"/>
      <c r="J820" s="67"/>
      <c r="K820" s="67"/>
      <c r="L820" s="67"/>
      <c r="M820" s="67"/>
      <c r="N820" s="67"/>
      <c r="O820" s="67"/>
      <c r="P820" s="67"/>
      <c r="Q820" s="67"/>
      <c r="R820" s="67"/>
      <c r="S820" s="67"/>
      <c r="T820" s="67"/>
      <c r="U820" s="67"/>
      <c r="V820" s="67"/>
      <c r="W820" s="67"/>
      <c r="X820" s="67"/>
      <c r="Y820" s="67"/>
      <c r="Z820" s="67"/>
      <c r="AA820" s="67"/>
      <c r="AB820" s="67"/>
      <c r="AC820" s="67"/>
      <c r="AD820" s="67"/>
    </row>
    <row r="821" spans="2:30">
      <c r="B821" s="67"/>
      <c r="C821" s="67"/>
      <c r="D821" s="67"/>
      <c r="E821" s="67"/>
      <c r="F821" s="67"/>
      <c r="G821" s="67"/>
      <c r="H821" s="67"/>
      <c r="I821" s="67"/>
      <c r="J821" s="67"/>
      <c r="K821" s="67"/>
      <c r="L821" s="67"/>
      <c r="M821" s="67"/>
      <c r="N821" s="67"/>
      <c r="O821" s="67"/>
      <c r="P821" s="67"/>
      <c r="Q821" s="67"/>
      <c r="R821" s="67"/>
      <c r="S821" s="67"/>
      <c r="T821" s="67"/>
      <c r="U821" s="67"/>
      <c r="V821" s="67"/>
      <c r="W821" s="67"/>
      <c r="X821" s="67"/>
      <c r="Y821" s="67"/>
      <c r="Z821" s="67"/>
      <c r="AA821" s="67"/>
      <c r="AB821" s="67"/>
      <c r="AC821" s="67"/>
      <c r="AD821" s="67"/>
    </row>
    <row r="822" spans="2:30">
      <c r="B822" s="67"/>
      <c r="C822" s="67"/>
      <c r="D822" s="67"/>
      <c r="E822" s="67"/>
      <c r="F822" s="67"/>
      <c r="G822" s="67"/>
      <c r="H822" s="67"/>
      <c r="I822" s="67"/>
      <c r="J822" s="67"/>
      <c r="K822" s="67"/>
      <c r="L822" s="67"/>
      <c r="M822" s="67"/>
      <c r="N822" s="67"/>
      <c r="O822" s="67"/>
      <c r="P822" s="67"/>
      <c r="Q822" s="67"/>
      <c r="R822" s="67"/>
      <c r="S822" s="67"/>
      <c r="T822" s="67"/>
      <c r="U822" s="67"/>
      <c r="V822" s="67"/>
      <c r="W822" s="67"/>
      <c r="X822" s="67"/>
      <c r="Y822" s="67"/>
      <c r="Z822" s="67"/>
      <c r="AA822" s="67"/>
      <c r="AB822" s="67"/>
      <c r="AC822" s="67"/>
      <c r="AD822" s="67"/>
    </row>
    <row r="823" spans="2:30">
      <c r="B823" s="67"/>
      <c r="C823" s="67"/>
      <c r="D823" s="67"/>
      <c r="E823" s="67"/>
      <c r="F823" s="67"/>
      <c r="G823" s="67"/>
      <c r="H823" s="67"/>
      <c r="I823" s="67"/>
      <c r="J823" s="67"/>
      <c r="K823" s="67"/>
      <c r="L823" s="67"/>
      <c r="M823" s="67"/>
      <c r="N823" s="67"/>
      <c r="O823" s="67"/>
      <c r="P823" s="67"/>
      <c r="Q823" s="67"/>
      <c r="R823" s="67"/>
      <c r="S823" s="67"/>
      <c r="T823" s="67"/>
      <c r="U823" s="67"/>
      <c r="V823" s="67"/>
      <c r="W823" s="67"/>
      <c r="X823" s="67"/>
      <c r="Y823" s="67"/>
      <c r="Z823" s="67"/>
      <c r="AA823" s="67"/>
      <c r="AB823" s="67"/>
      <c r="AC823" s="67"/>
      <c r="AD823" s="67"/>
    </row>
    <row r="824" spans="2:30">
      <c r="B824" s="67"/>
      <c r="C824" s="67"/>
      <c r="D824" s="67"/>
      <c r="E824" s="67"/>
      <c r="F824" s="67"/>
      <c r="G824" s="67"/>
      <c r="H824" s="67"/>
      <c r="I824" s="67"/>
      <c r="J824" s="67"/>
      <c r="K824" s="67"/>
      <c r="L824" s="67"/>
      <c r="M824" s="67"/>
      <c r="N824" s="67"/>
      <c r="O824" s="67"/>
      <c r="P824" s="67"/>
      <c r="Q824" s="67"/>
      <c r="R824" s="67"/>
      <c r="S824" s="67"/>
      <c r="T824" s="67"/>
      <c r="U824" s="67"/>
      <c r="V824" s="67"/>
      <c r="W824" s="67"/>
      <c r="X824" s="67"/>
      <c r="Y824" s="67"/>
      <c r="Z824" s="67"/>
      <c r="AA824" s="67"/>
      <c r="AB824" s="67"/>
      <c r="AC824" s="67"/>
      <c r="AD824" s="67"/>
    </row>
    <row r="825" spans="2:30">
      <c r="B825" s="67"/>
      <c r="C825" s="67"/>
      <c r="D825" s="67"/>
      <c r="E825" s="67"/>
      <c r="F825" s="67"/>
      <c r="G825" s="67"/>
      <c r="H825" s="67"/>
      <c r="I825" s="67"/>
      <c r="J825" s="67"/>
      <c r="K825" s="67"/>
      <c r="L825" s="67"/>
      <c r="M825" s="67"/>
      <c r="N825" s="67"/>
      <c r="O825" s="67"/>
      <c r="P825" s="67"/>
      <c r="Q825" s="67"/>
      <c r="R825" s="67"/>
      <c r="S825" s="67"/>
      <c r="T825" s="67"/>
      <c r="U825" s="67"/>
      <c r="V825" s="67"/>
      <c r="W825" s="67"/>
      <c r="X825" s="67"/>
      <c r="Y825" s="67"/>
      <c r="Z825" s="67"/>
      <c r="AA825" s="67"/>
      <c r="AB825" s="67"/>
      <c r="AC825" s="67"/>
      <c r="AD825" s="67"/>
    </row>
    <row r="826" spans="2:30">
      <c r="B826" s="67"/>
      <c r="C826" s="67"/>
      <c r="D826" s="67"/>
      <c r="E826" s="67"/>
      <c r="F826" s="67"/>
      <c r="G826" s="67"/>
      <c r="H826" s="67"/>
      <c r="I826" s="67"/>
      <c r="J826" s="67"/>
      <c r="K826" s="67"/>
      <c r="L826" s="67"/>
      <c r="M826" s="67"/>
      <c r="N826" s="67"/>
      <c r="O826" s="67"/>
      <c r="P826" s="67"/>
      <c r="Q826" s="67"/>
      <c r="R826" s="67"/>
      <c r="S826" s="67"/>
      <c r="T826" s="67"/>
      <c r="U826" s="67"/>
      <c r="V826" s="67"/>
      <c r="W826" s="67"/>
      <c r="X826" s="67"/>
      <c r="Y826" s="67"/>
      <c r="Z826" s="67"/>
      <c r="AA826" s="67"/>
      <c r="AB826" s="67"/>
      <c r="AC826" s="67"/>
      <c r="AD826" s="67"/>
    </row>
    <row r="827" spans="2:30">
      <c r="B827" s="67"/>
      <c r="C827" s="67"/>
      <c r="D827" s="67"/>
      <c r="E827" s="67"/>
      <c r="F827" s="67"/>
      <c r="G827" s="67"/>
      <c r="H827" s="67"/>
      <c r="I827" s="67"/>
      <c r="J827" s="67"/>
      <c r="K827" s="67"/>
      <c r="L827" s="67"/>
      <c r="M827" s="67"/>
      <c r="N827" s="67"/>
      <c r="O827" s="67"/>
      <c r="P827" s="67"/>
      <c r="Q827" s="67"/>
      <c r="R827" s="67"/>
      <c r="S827" s="67"/>
      <c r="T827" s="67"/>
      <c r="U827" s="67"/>
      <c r="V827" s="67"/>
      <c r="W827" s="67"/>
      <c r="X827" s="67"/>
      <c r="Y827" s="67"/>
      <c r="Z827" s="67"/>
      <c r="AA827" s="67"/>
      <c r="AB827" s="67"/>
      <c r="AC827" s="67"/>
      <c r="AD827" s="67"/>
    </row>
    <row r="828" spans="2:30">
      <c r="B828" s="67"/>
      <c r="C828" s="67"/>
      <c r="D828" s="67"/>
      <c r="E828" s="67"/>
      <c r="F828" s="67"/>
      <c r="G828" s="67"/>
      <c r="H828" s="67"/>
      <c r="I828" s="67"/>
      <c r="J828" s="67"/>
      <c r="K828" s="67"/>
      <c r="L828" s="67"/>
      <c r="M828" s="67"/>
      <c r="N828" s="67"/>
      <c r="O828" s="67"/>
      <c r="P828" s="67"/>
      <c r="Q828" s="67"/>
      <c r="R828" s="67"/>
      <c r="S828" s="67"/>
      <c r="T828" s="67"/>
      <c r="U828" s="67"/>
      <c r="V828" s="67"/>
      <c r="W828" s="67"/>
      <c r="X828" s="67"/>
      <c r="Y828" s="67"/>
      <c r="Z828" s="67"/>
      <c r="AA828" s="67"/>
      <c r="AB828" s="67"/>
      <c r="AC828" s="67"/>
      <c r="AD828" s="67"/>
    </row>
    <row r="829" spans="2:30">
      <c r="B829" s="67"/>
      <c r="C829" s="67"/>
      <c r="D829" s="67"/>
      <c r="E829" s="67"/>
      <c r="F829" s="67"/>
      <c r="G829" s="67"/>
      <c r="H829" s="67"/>
      <c r="I829" s="67"/>
      <c r="J829" s="67"/>
      <c r="K829" s="67"/>
      <c r="L829" s="67"/>
      <c r="M829" s="67"/>
      <c r="N829" s="67"/>
      <c r="O829" s="67"/>
      <c r="P829" s="67"/>
      <c r="Q829" s="67"/>
      <c r="R829" s="67"/>
      <c r="S829" s="67"/>
      <c r="T829" s="67"/>
      <c r="U829" s="67"/>
      <c r="V829" s="67"/>
      <c r="W829" s="67"/>
      <c r="X829" s="67"/>
      <c r="Y829" s="67"/>
      <c r="Z829" s="67"/>
      <c r="AA829" s="67"/>
      <c r="AB829" s="67"/>
      <c r="AC829" s="67"/>
      <c r="AD829" s="67"/>
    </row>
    <row r="830" spans="2:30">
      <c r="B830" s="67"/>
      <c r="C830" s="67"/>
      <c r="D830" s="67"/>
      <c r="E830" s="67"/>
      <c r="F830" s="67"/>
      <c r="G830" s="67"/>
      <c r="H830" s="67"/>
      <c r="I830" s="67"/>
      <c r="J830" s="67"/>
      <c r="K830" s="67"/>
      <c r="L830" s="67"/>
      <c r="M830" s="67"/>
      <c r="N830" s="67"/>
      <c r="O830" s="67"/>
      <c r="P830" s="67"/>
      <c r="Q830" s="67"/>
      <c r="R830" s="67"/>
      <c r="S830" s="67"/>
      <c r="T830" s="67"/>
      <c r="U830" s="67"/>
      <c r="V830" s="67"/>
      <c r="W830" s="67"/>
      <c r="X830" s="67"/>
      <c r="Y830" s="67"/>
      <c r="Z830" s="67"/>
      <c r="AA830" s="67"/>
      <c r="AB830" s="67"/>
      <c r="AC830" s="67"/>
      <c r="AD830" s="67"/>
    </row>
    <row r="831" spans="2:30">
      <c r="B831" s="67"/>
      <c r="C831" s="67"/>
      <c r="D831" s="67"/>
      <c r="E831" s="67"/>
      <c r="F831" s="67"/>
      <c r="G831" s="67"/>
      <c r="H831" s="67"/>
      <c r="I831" s="67"/>
      <c r="J831" s="67"/>
      <c r="K831" s="67"/>
      <c r="L831" s="67"/>
      <c r="M831" s="67"/>
      <c r="N831" s="67"/>
      <c r="O831" s="67"/>
      <c r="P831" s="67"/>
      <c r="Q831" s="67"/>
      <c r="R831" s="67"/>
      <c r="S831" s="67"/>
      <c r="T831" s="67"/>
      <c r="U831" s="67"/>
      <c r="V831" s="67"/>
      <c r="W831" s="67"/>
      <c r="X831" s="67"/>
      <c r="Y831" s="67"/>
      <c r="Z831" s="67"/>
      <c r="AA831" s="67"/>
      <c r="AB831" s="67"/>
      <c r="AC831" s="67"/>
      <c r="AD831" s="67"/>
    </row>
    <row r="832" spans="2:30">
      <c r="B832" s="67"/>
      <c r="C832" s="67"/>
      <c r="D832" s="67"/>
      <c r="E832" s="67"/>
      <c r="F832" s="67"/>
      <c r="G832" s="67"/>
      <c r="H832" s="67"/>
      <c r="I832" s="67"/>
      <c r="J832" s="67"/>
      <c r="K832" s="67"/>
      <c r="L832" s="67"/>
      <c r="M832" s="67"/>
      <c r="N832" s="67"/>
      <c r="O832" s="67"/>
      <c r="P832" s="67"/>
      <c r="Q832" s="67"/>
      <c r="R832" s="67"/>
      <c r="S832" s="67"/>
      <c r="T832" s="67"/>
      <c r="U832" s="67"/>
      <c r="V832" s="67"/>
      <c r="W832" s="67"/>
      <c r="X832" s="67"/>
      <c r="Y832" s="67"/>
      <c r="Z832" s="67"/>
      <c r="AA832" s="67"/>
      <c r="AB832" s="67"/>
      <c r="AC832" s="67"/>
      <c r="AD832" s="67"/>
    </row>
    <row r="833" spans="2:30">
      <c r="B833" s="67"/>
      <c r="C833" s="67"/>
      <c r="D833" s="67"/>
      <c r="E833" s="67"/>
      <c r="F833" s="67"/>
      <c r="G833" s="67"/>
      <c r="H833" s="67"/>
      <c r="I833" s="67"/>
      <c r="J833" s="67"/>
      <c r="K833" s="67"/>
      <c r="L833" s="67"/>
      <c r="M833" s="67"/>
      <c r="N833" s="67"/>
      <c r="O833" s="67"/>
      <c r="P833" s="67"/>
      <c r="Q833" s="67"/>
      <c r="R833" s="67"/>
      <c r="S833" s="67"/>
      <c r="T833" s="67"/>
      <c r="U833" s="67"/>
      <c r="V833" s="67"/>
      <c r="W833" s="67"/>
      <c r="X833" s="67"/>
      <c r="Y833" s="67"/>
      <c r="Z833" s="67"/>
      <c r="AA833" s="67"/>
      <c r="AB833" s="67"/>
      <c r="AC833" s="67"/>
      <c r="AD833" s="67"/>
    </row>
    <row r="834" spans="2:30">
      <c r="B834" s="67"/>
      <c r="C834" s="67"/>
      <c r="D834" s="67"/>
      <c r="E834" s="67"/>
      <c r="F834" s="67"/>
      <c r="G834" s="67"/>
      <c r="H834" s="67"/>
      <c r="I834" s="67"/>
      <c r="J834" s="67"/>
      <c r="K834" s="67"/>
      <c r="L834" s="67"/>
      <c r="M834" s="67"/>
      <c r="N834" s="67"/>
      <c r="O834" s="67"/>
      <c r="P834" s="67"/>
      <c r="Q834" s="67"/>
      <c r="R834" s="67"/>
      <c r="S834" s="67"/>
      <c r="T834" s="67"/>
      <c r="U834" s="67"/>
      <c r="V834" s="67"/>
      <c r="W834" s="67"/>
      <c r="X834" s="67"/>
      <c r="Y834" s="67"/>
      <c r="Z834" s="67"/>
      <c r="AA834" s="67"/>
      <c r="AB834" s="67"/>
      <c r="AC834" s="67"/>
      <c r="AD834" s="67"/>
    </row>
    <row r="835" spans="2:30">
      <c r="B835" s="67"/>
      <c r="C835" s="67"/>
      <c r="D835" s="67"/>
      <c r="E835" s="67"/>
      <c r="F835" s="67"/>
      <c r="G835" s="67"/>
      <c r="H835" s="67"/>
      <c r="I835" s="67"/>
      <c r="J835" s="67"/>
      <c r="K835" s="67"/>
      <c r="L835" s="67"/>
      <c r="M835" s="67"/>
      <c r="N835" s="67"/>
      <c r="O835" s="67"/>
      <c r="P835" s="67"/>
      <c r="Q835" s="67"/>
      <c r="R835" s="67"/>
      <c r="S835" s="67"/>
      <c r="T835" s="67"/>
      <c r="U835" s="67"/>
      <c r="V835" s="67"/>
      <c r="W835" s="67"/>
      <c r="X835" s="67"/>
      <c r="Y835" s="67"/>
      <c r="Z835" s="67"/>
      <c r="AA835" s="67"/>
      <c r="AB835" s="67"/>
      <c r="AC835" s="67"/>
      <c r="AD835" s="67"/>
    </row>
    <row r="836" spans="2:30">
      <c r="B836" s="67"/>
      <c r="C836" s="67"/>
      <c r="D836" s="67"/>
      <c r="E836" s="67"/>
      <c r="F836" s="67"/>
      <c r="G836" s="67"/>
      <c r="H836" s="67"/>
      <c r="I836" s="67"/>
      <c r="J836" s="67"/>
      <c r="K836" s="67"/>
      <c r="L836" s="67"/>
      <c r="M836" s="67"/>
      <c r="N836" s="67"/>
      <c r="O836" s="67"/>
      <c r="P836" s="67"/>
      <c r="Q836" s="67"/>
      <c r="R836" s="67"/>
      <c r="S836" s="67"/>
      <c r="T836" s="67"/>
      <c r="U836" s="67"/>
      <c r="V836" s="67"/>
      <c r="W836" s="67"/>
      <c r="X836" s="67"/>
      <c r="Y836" s="67"/>
      <c r="Z836" s="67"/>
      <c r="AA836" s="67"/>
      <c r="AB836" s="67"/>
      <c r="AC836" s="67"/>
      <c r="AD836" s="67"/>
    </row>
    <row r="837" spans="2:30">
      <c r="B837" s="67"/>
      <c r="C837" s="67"/>
      <c r="D837" s="67"/>
      <c r="E837" s="67"/>
      <c r="F837" s="67"/>
      <c r="G837" s="67"/>
      <c r="H837" s="67"/>
      <c r="I837" s="67"/>
      <c r="J837" s="67"/>
      <c r="K837" s="67"/>
      <c r="L837" s="67"/>
      <c r="M837" s="67"/>
      <c r="N837" s="67"/>
      <c r="O837" s="67"/>
      <c r="P837" s="67"/>
      <c r="Q837" s="67"/>
      <c r="R837" s="67"/>
      <c r="S837" s="67"/>
      <c r="T837" s="67"/>
      <c r="U837" s="67"/>
      <c r="V837" s="67"/>
      <c r="W837" s="67"/>
      <c r="X837" s="67"/>
      <c r="Y837" s="67"/>
      <c r="Z837" s="67"/>
      <c r="AA837" s="67"/>
      <c r="AB837" s="67"/>
      <c r="AC837" s="67"/>
      <c r="AD837" s="67"/>
    </row>
    <row r="838" spans="2:30">
      <c r="B838" s="67"/>
      <c r="C838" s="67"/>
      <c r="D838" s="67"/>
      <c r="E838" s="67"/>
      <c r="F838" s="67"/>
      <c r="G838" s="67"/>
      <c r="H838" s="67"/>
      <c r="I838" s="67"/>
      <c r="J838" s="67"/>
      <c r="K838" s="67"/>
      <c r="L838" s="67"/>
      <c r="M838" s="67"/>
      <c r="N838" s="67"/>
      <c r="O838" s="67"/>
      <c r="P838" s="67"/>
      <c r="Q838" s="67"/>
      <c r="R838" s="67"/>
      <c r="S838" s="67"/>
      <c r="T838" s="67"/>
      <c r="U838" s="67"/>
      <c r="V838" s="67"/>
      <c r="W838" s="67"/>
      <c r="X838" s="67"/>
      <c r="Y838" s="67"/>
      <c r="Z838" s="67"/>
      <c r="AA838" s="67"/>
      <c r="AB838" s="67"/>
      <c r="AC838" s="67"/>
      <c r="AD838" s="67"/>
    </row>
    <row r="839" spans="2:30">
      <c r="B839" s="67"/>
      <c r="C839" s="67"/>
      <c r="D839" s="67"/>
      <c r="E839" s="67"/>
      <c r="F839" s="67"/>
      <c r="G839" s="67"/>
      <c r="H839" s="67"/>
      <c r="I839" s="67"/>
      <c r="J839" s="67"/>
      <c r="K839" s="67"/>
      <c r="L839" s="67"/>
      <c r="M839" s="67"/>
      <c r="N839" s="67"/>
      <c r="O839" s="67"/>
      <c r="P839" s="67"/>
      <c r="Q839" s="67"/>
      <c r="R839" s="67"/>
      <c r="S839" s="67"/>
      <c r="T839" s="67"/>
      <c r="U839" s="67"/>
      <c r="V839" s="67"/>
      <c r="W839" s="67"/>
      <c r="X839" s="67"/>
      <c r="Y839" s="67"/>
      <c r="Z839" s="67"/>
      <c r="AA839" s="67"/>
      <c r="AB839" s="67"/>
      <c r="AC839" s="67"/>
      <c r="AD839" s="67"/>
    </row>
    <row r="840" spans="2:30">
      <c r="B840" s="67"/>
      <c r="C840" s="67"/>
      <c r="D840" s="67"/>
      <c r="E840" s="67"/>
      <c r="F840" s="67"/>
      <c r="G840" s="67"/>
      <c r="H840" s="67"/>
      <c r="I840" s="67"/>
      <c r="J840" s="67"/>
      <c r="K840" s="67"/>
      <c r="L840" s="67"/>
      <c r="M840" s="67"/>
      <c r="N840" s="67"/>
      <c r="O840" s="67"/>
      <c r="P840" s="67"/>
      <c r="Q840" s="67"/>
      <c r="R840" s="67"/>
      <c r="S840" s="67"/>
      <c r="T840" s="67"/>
      <c r="U840" s="67"/>
      <c r="V840" s="67"/>
      <c r="W840" s="67"/>
      <c r="X840" s="67"/>
      <c r="Y840" s="67"/>
      <c r="Z840" s="67"/>
      <c r="AA840" s="67"/>
      <c r="AB840" s="67"/>
      <c r="AC840" s="67"/>
      <c r="AD840" s="67"/>
    </row>
    <row r="841" spans="2:30">
      <c r="B841" s="67"/>
      <c r="C841" s="67"/>
      <c r="D841" s="67"/>
      <c r="E841" s="67"/>
      <c r="F841" s="67"/>
      <c r="G841" s="67"/>
      <c r="H841" s="67"/>
      <c r="I841" s="67"/>
      <c r="J841" s="67"/>
      <c r="K841" s="67"/>
      <c r="L841" s="67"/>
      <c r="M841" s="67"/>
      <c r="N841" s="67"/>
      <c r="O841" s="67"/>
      <c r="P841" s="67"/>
      <c r="Q841" s="67"/>
      <c r="R841" s="67"/>
      <c r="S841" s="67"/>
      <c r="T841" s="67"/>
      <c r="U841" s="67"/>
      <c r="V841" s="67"/>
      <c r="W841" s="67"/>
      <c r="X841" s="67"/>
      <c r="Y841" s="67"/>
      <c r="Z841" s="67"/>
      <c r="AA841" s="67"/>
      <c r="AB841" s="67"/>
      <c r="AC841" s="67"/>
      <c r="AD841" s="67"/>
    </row>
    <row r="842" spans="2:30">
      <c r="B842" s="67"/>
      <c r="C842" s="67"/>
      <c r="D842" s="67"/>
      <c r="E842" s="67"/>
      <c r="F842" s="67"/>
      <c r="G842" s="67"/>
      <c r="H842" s="67"/>
      <c r="I842" s="67"/>
      <c r="J842" s="67"/>
      <c r="K842" s="67"/>
      <c r="L842" s="67"/>
      <c r="M842" s="67"/>
      <c r="N842" s="67"/>
      <c r="O842" s="67"/>
      <c r="P842" s="67"/>
      <c r="Q842" s="67"/>
      <c r="R842" s="67"/>
      <c r="S842" s="67"/>
      <c r="T842" s="67"/>
      <c r="U842" s="67"/>
      <c r="V842" s="67"/>
      <c r="W842" s="67"/>
      <c r="X842" s="67"/>
      <c r="Y842" s="67"/>
      <c r="Z842" s="67"/>
      <c r="AA842" s="67"/>
      <c r="AB842" s="67"/>
      <c r="AC842" s="67"/>
      <c r="AD842" s="67"/>
    </row>
    <row r="843" spans="2:30">
      <c r="B843" s="67"/>
      <c r="C843" s="67"/>
      <c r="D843" s="67"/>
      <c r="E843" s="67"/>
      <c r="F843" s="67"/>
      <c r="G843" s="67"/>
      <c r="H843" s="67"/>
      <c r="I843" s="67"/>
      <c r="J843" s="67"/>
      <c r="K843" s="67"/>
      <c r="L843" s="67"/>
      <c r="M843" s="67"/>
      <c r="N843" s="67"/>
      <c r="O843" s="67"/>
      <c r="P843" s="67"/>
      <c r="Q843" s="67"/>
      <c r="R843" s="67"/>
      <c r="S843" s="67"/>
      <c r="T843" s="67"/>
      <c r="U843" s="67"/>
      <c r="V843" s="67"/>
      <c r="W843" s="67"/>
      <c r="X843" s="67"/>
      <c r="Y843" s="67"/>
      <c r="Z843" s="67"/>
      <c r="AA843" s="67"/>
      <c r="AB843" s="67"/>
      <c r="AC843" s="67"/>
      <c r="AD843" s="67"/>
    </row>
    <row r="844" spans="2:30">
      <c r="B844" s="67"/>
      <c r="C844" s="67"/>
      <c r="D844" s="67"/>
      <c r="E844" s="67"/>
      <c r="F844" s="67"/>
      <c r="G844" s="67"/>
      <c r="H844" s="67"/>
      <c r="I844" s="67"/>
      <c r="J844" s="67"/>
      <c r="K844" s="67"/>
      <c r="L844" s="67"/>
      <c r="M844" s="67"/>
      <c r="N844" s="67"/>
      <c r="O844" s="67"/>
      <c r="P844" s="67"/>
      <c r="Q844" s="67"/>
      <c r="R844" s="67"/>
      <c r="S844" s="67"/>
      <c r="T844" s="67"/>
      <c r="U844" s="67"/>
      <c r="V844" s="67"/>
      <c r="W844" s="67"/>
      <c r="X844" s="67"/>
      <c r="Y844" s="67"/>
      <c r="Z844" s="67"/>
      <c r="AA844" s="67"/>
      <c r="AB844" s="67"/>
      <c r="AC844" s="67"/>
      <c r="AD844" s="67"/>
    </row>
    <row r="845" spans="2:30">
      <c r="B845" s="67"/>
      <c r="C845" s="67"/>
      <c r="D845" s="67"/>
      <c r="E845" s="67"/>
      <c r="F845" s="67"/>
      <c r="G845" s="67"/>
      <c r="H845" s="67"/>
      <c r="I845" s="67"/>
      <c r="J845" s="67"/>
      <c r="K845" s="67"/>
      <c r="L845" s="67"/>
      <c r="M845" s="67"/>
      <c r="N845" s="67"/>
      <c r="O845" s="67"/>
      <c r="P845" s="67"/>
      <c r="Q845" s="67"/>
      <c r="R845" s="67"/>
      <c r="S845" s="67"/>
      <c r="T845" s="67"/>
      <c r="U845" s="67"/>
      <c r="V845" s="67"/>
      <c r="W845" s="67"/>
      <c r="X845" s="67"/>
      <c r="Y845" s="67"/>
      <c r="Z845" s="67"/>
      <c r="AA845" s="67"/>
      <c r="AB845" s="67"/>
      <c r="AC845" s="67"/>
      <c r="AD845" s="67"/>
    </row>
    <row r="846" spans="2:30">
      <c r="B846" s="67"/>
      <c r="C846" s="67"/>
      <c r="D846" s="67"/>
      <c r="E846" s="67"/>
      <c r="F846" s="67"/>
      <c r="G846" s="67"/>
      <c r="H846" s="67"/>
      <c r="I846" s="67"/>
      <c r="J846" s="67"/>
      <c r="K846" s="67"/>
      <c r="L846" s="67"/>
      <c r="M846" s="67"/>
      <c r="N846" s="67"/>
      <c r="O846" s="67"/>
      <c r="P846" s="67"/>
      <c r="Q846" s="67"/>
      <c r="R846" s="67"/>
      <c r="S846" s="67"/>
      <c r="T846" s="67"/>
      <c r="U846" s="67"/>
      <c r="V846" s="67"/>
      <c r="W846" s="67"/>
      <c r="X846" s="67"/>
      <c r="Y846" s="67"/>
      <c r="Z846" s="67"/>
      <c r="AA846" s="67"/>
      <c r="AB846" s="67"/>
      <c r="AC846" s="67"/>
      <c r="AD846" s="67"/>
    </row>
    <row r="847" spans="2:30">
      <c r="B847" s="67"/>
      <c r="C847" s="67"/>
      <c r="D847" s="67"/>
      <c r="E847" s="67"/>
      <c r="F847" s="67"/>
      <c r="G847" s="67"/>
      <c r="H847" s="67"/>
      <c r="I847" s="67"/>
      <c r="J847" s="67"/>
      <c r="K847" s="67"/>
      <c r="L847" s="67"/>
      <c r="M847" s="67"/>
      <c r="N847" s="67"/>
      <c r="O847" s="67"/>
      <c r="P847" s="67"/>
      <c r="Q847" s="67"/>
      <c r="R847" s="67"/>
      <c r="S847" s="67"/>
      <c r="T847" s="67"/>
      <c r="U847" s="67"/>
      <c r="V847" s="67"/>
      <c r="W847" s="67"/>
      <c r="X847" s="67"/>
      <c r="Y847" s="67"/>
      <c r="Z847" s="67"/>
      <c r="AA847" s="67"/>
      <c r="AB847" s="67"/>
      <c r="AC847" s="67"/>
      <c r="AD847" s="67"/>
    </row>
    <row r="848" spans="2:30">
      <c r="B848" s="67"/>
      <c r="C848" s="67"/>
      <c r="D848" s="67"/>
      <c r="E848" s="67"/>
      <c r="F848" s="67"/>
      <c r="G848" s="67"/>
      <c r="H848" s="67"/>
      <c r="I848" s="67"/>
      <c r="J848" s="67"/>
      <c r="K848" s="67"/>
      <c r="L848" s="67"/>
      <c r="M848" s="67"/>
      <c r="N848" s="67"/>
      <c r="O848" s="67"/>
      <c r="P848" s="67"/>
      <c r="Q848" s="67"/>
      <c r="R848" s="67"/>
      <c r="S848" s="67"/>
      <c r="T848" s="67"/>
      <c r="U848" s="67"/>
      <c r="V848" s="67"/>
      <c r="W848" s="67"/>
      <c r="X848" s="67"/>
      <c r="Y848" s="67"/>
      <c r="Z848" s="67"/>
      <c r="AA848" s="67"/>
      <c r="AB848" s="67"/>
      <c r="AC848" s="67"/>
      <c r="AD848" s="67"/>
    </row>
    <row r="849" spans="2:30">
      <c r="B849" s="67"/>
      <c r="C849" s="67"/>
      <c r="D849" s="67"/>
      <c r="E849" s="67"/>
      <c r="F849" s="67"/>
      <c r="G849" s="67"/>
      <c r="H849" s="67"/>
      <c r="I849" s="67"/>
      <c r="J849" s="67"/>
      <c r="K849" s="67"/>
      <c r="L849" s="67"/>
      <c r="M849" s="67"/>
      <c r="N849" s="67"/>
      <c r="O849" s="67"/>
      <c r="P849" s="67"/>
      <c r="Q849" s="67"/>
      <c r="R849" s="67"/>
      <c r="S849" s="67"/>
      <c r="T849" s="67"/>
      <c r="U849" s="67"/>
      <c r="V849" s="67"/>
      <c r="W849" s="67"/>
      <c r="X849" s="67"/>
      <c r="Y849" s="67"/>
      <c r="Z849" s="67"/>
      <c r="AA849" s="67"/>
      <c r="AB849" s="67"/>
      <c r="AC849" s="67"/>
      <c r="AD849" s="67"/>
    </row>
    <row r="850" spans="2:30">
      <c r="B850" s="67"/>
      <c r="C850" s="67"/>
      <c r="D850" s="67"/>
      <c r="E850" s="67"/>
      <c r="F850" s="67"/>
      <c r="G850" s="67"/>
      <c r="H850" s="67"/>
      <c r="I850" s="67"/>
      <c r="J850" s="67"/>
      <c r="K850" s="67"/>
      <c r="L850" s="67"/>
      <c r="M850" s="67"/>
      <c r="N850" s="67"/>
      <c r="O850" s="67"/>
      <c r="P850" s="67"/>
      <c r="Q850" s="67"/>
      <c r="R850" s="67"/>
      <c r="S850" s="67"/>
      <c r="T850" s="67"/>
      <c r="U850" s="67"/>
      <c r="V850" s="67"/>
      <c r="W850" s="67"/>
      <c r="X850" s="67"/>
      <c r="Y850" s="67"/>
      <c r="Z850" s="67"/>
      <c r="AA850" s="67"/>
      <c r="AB850" s="67"/>
      <c r="AC850" s="67"/>
      <c r="AD850" s="67"/>
    </row>
    <row r="851" spans="2:30">
      <c r="B851" s="67"/>
      <c r="C851" s="67"/>
      <c r="D851" s="67"/>
      <c r="E851" s="67"/>
      <c r="F851" s="67"/>
      <c r="G851" s="67"/>
      <c r="H851" s="67"/>
      <c r="I851" s="67"/>
      <c r="J851" s="67"/>
      <c r="K851" s="67"/>
      <c r="L851" s="67"/>
      <c r="M851" s="67"/>
      <c r="N851" s="67"/>
      <c r="O851" s="67"/>
      <c r="P851" s="67"/>
      <c r="Q851" s="67"/>
      <c r="R851" s="67"/>
      <c r="S851" s="67"/>
      <c r="T851" s="67"/>
      <c r="U851" s="67"/>
      <c r="V851" s="67"/>
      <c r="W851" s="67"/>
      <c r="X851" s="67"/>
      <c r="Y851" s="67"/>
      <c r="Z851" s="67"/>
      <c r="AA851" s="67"/>
      <c r="AB851" s="67"/>
      <c r="AC851" s="67"/>
      <c r="AD851" s="67"/>
    </row>
    <row r="852" spans="2:30">
      <c r="B852" s="67"/>
      <c r="C852" s="67"/>
      <c r="D852" s="67"/>
      <c r="E852" s="67"/>
      <c r="F852" s="67"/>
      <c r="G852" s="67"/>
      <c r="H852" s="67"/>
      <c r="I852" s="67"/>
      <c r="J852" s="67"/>
      <c r="K852" s="67"/>
      <c r="L852" s="67"/>
      <c r="M852" s="67"/>
      <c r="N852" s="67"/>
      <c r="O852" s="67"/>
      <c r="P852" s="67"/>
      <c r="Q852" s="67"/>
      <c r="R852" s="67"/>
      <c r="S852" s="67"/>
      <c r="T852" s="67"/>
      <c r="U852" s="67"/>
      <c r="V852" s="67"/>
      <c r="W852" s="67"/>
      <c r="X852" s="67"/>
      <c r="Y852" s="67"/>
      <c r="Z852" s="67"/>
      <c r="AA852" s="67"/>
      <c r="AB852" s="67"/>
      <c r="AC852" s="67"/>
      <c r="AD852" s="67"/>
    </row>
    <row r="853" spans="2:30">
      <c r="B853" s="67"/>
      <c r="C853" s="67"/>
      <c r="D853" s="67"/>
      <c r="E853" s="67"/>
      <c r="F853" s="67"/>
      <c r="G853" s="67"/>
      <c r="H853" s="67"/>
      <c r="I853" s="67"/>
      <c r="J853" s="67"/>
      <c r="K853" s="67"/>
      <c r="L853" s="67"/>
      <c r="M853" s="67"/>
      <c r="N853" s="67"/>
      <c r="O853" s="67"/>
      <c r="P853" s="67"/>
      <c r="Q853" s="67"/>
      <c r="R853" s="67"/>
      <c r="S853" s="67"/>
      <c r="T853" s="67"/>
      <c r="U853" s="67"/>
      <c r="V853" s="67"/>
      <c r="W853" s="67"/>
      <c r="X853" s="67"/>
      <c r="Y853" s="67"/>
      <c r="Z853" s="67"/>
      <c r="AA853" s="67"/>
      <c r="AB853" s="67"/>
      <c r="AC853" s="67"/>
      <c r="AD853" s="67"/>
    </row>
    <row r="854" spans="2:30">
      <c r="B854" s="67"/>
      <c r="C854" s="67"/>
      <c r="D854" s="67"/>
      <c r="E854" s="67"/>
      <c r="F854" s="67"/>
      <c r="G854" s="67"/>
      <c r="H854" s="67"/>
      <c r="I854" s="67"/>
      <c r="J854" s="67"/>
      <c r="K854" s="67"/>
      <c r="L854" s="67"/>
      <c r="M854" s="67"/>
      <c r="N854" s="67"/>
      <c r="O854" s="67"/>
      <c r="P854" s="67"/>
      <c r="Q854" s="67"/>
      <c r="R854" s="67"/>
      <c r="S854" s="67"/>
      <c r="T854" s="67"/>
      <c r="U854" s="67"/>
      <c r="V854" s="67"/>
      <c r="W854" s="67"/>
      <c r="X854" s="67"/>
      <c r="Y854" s="67"/>
      <c r="Z854" s="67"/>
      <c r="AA854" s="67"/>
      <c r="AB854" s="67"/>
      <c r="AC854" s="67"/>
      <c r="AD854" s="67"/>
    </row>
    <row r="855" spans="2:30">
      <c r="B855" s="67"/>
      <c r="C855" s="67"/>
      <c r="D855" s="67"/>
      <c r="E855" s="67"/>
      <c r="F855" s="67"/>
      <c r="G855" s="67"/>
      <c r="H855" s="67"/>
      <c r="I855" s="67"/>
      <c r="J855" s="67"/>
      <c r="K855" s="67"/>
      <c r="L855" s="67"/>
      <c r="M855" s="67"/>
      <c r="N855" s="67"/>
      <c r="O855" s="67"/>
      <c r="P855" s="67"/>
      <c r="Q855" s="67"/>
      <c r="R855" s="67"/>
      <c r="S855" s="67"/>
      <c r="T855" s="67"/>
      <c r="U855" s="67"/>
      <c r="V855" s="67"/>
      <c r="W855" s="67"/>
      <c r="X855" s="67"/>
      <c r="Y855" s="67"/>
      <c r="Z855" s="67"/>
      <c r="AA855" s="67"/>
      <c r="AB855" s="67"/>
      <c r="AC855" s="67"/>
      <c r="AD855" s="67"/>
    </row>
    <row r="856" spans="2:30">
      <c r="B856" s="67"/>
      <c r="C856" s="67"/>
      <c r="D856" s="67"/>
      <c r="E856" s="67"/>
      <c r="F856" s="67"/>
      <c r="G856" s="67"/>
      <c r="H856" s="67"/>
      <c r="I856" s="67"/>
      <c r="J856" s="67"/>
      <c r="K856" s="67"/>
      <c r="L856" s="67"/>
      <c r="M856" s="67"/>
      <c r="N856" s="67"/>
      <c r="O856" s="67"/>
      <c r="P856" s="67"/>
      <c r="Q856" s="67"/>
      <c r="R856" s="67"/>
      <c r="S856" s="67"/>
      <c r="T856" s="67"/>
      <c r="U856" s="67"/>
      <c r="V856" s="67"/>
      <c r="W856" s="67"/>
      <c r="X856" s="67"/>
      <c r="Y856" s="67"/>
      <c r="Z856" s="67"/>
      <c r="AA856" s="67"/>
      <c r="AB856" s="67"/>
      <c r="AC856" s="67"/>
      <c r="AD856" s="67"/>
    </row>
    <row r="857" spans="2:30">
      <c r="B857" s="67"/>
      <c r="C857" s="67"/>
      <c r="D857" s="67"/>
      <c r="E857" s="67"/>
      <c r="F857" s="67"/>
      <c r="G857" s="67"/>
      <c r="H857" s="67"/>
      <c r="I857" s="67"/>
      <c r="J857" s="67"/>
      <c r="K857" s="67"/>
      <c r="L857" s="67"/>
      <c r="M857" s="67"/>
      <c r="N857" s="67"/>
      <c r="O857" s="67"/>
      <c r="P857" s="67"/>
      <c r="Q857" s="67"/>
      <c r="R857" s="67"/>
      <c r="S857" s="67"/>
      <c r="T857" s="67"/>
      <c r="U857" s="67"/>
      <c r="V857" s="67"/>
      <c r="W857" s="67"/>
      <c r="X857" s="67"/>
      <c r="Y857" s="67"/>
      <c r="Z857" s="67"/>
      <c r="AA857" s="67"/>
      <c r="AB857" s="67"/>
      <c r="AC857" s="67"/>
      <c r="AD857" s="67"/>
    </row>
    <row r="858" spans="2:30">
      <c r="B858" s="67"/>
      <c r="C858" s="67"/>
      <c r="D858" s="67"/>
      <c r="E858" s="67"/>
      <c r="F858" s="67"/>
      <c r="G858" s="67"/>
      <c r="H858" s="67"/>
      <c r="I858" s="67"/>
      <c r="J858" s="67"/>
      <c r="K858" s="67"/>
      <c r="L858" s="67"/>
      <c r="M858" s="67"/>
      <c r="N858" s="67"/>
      <c r="O858" s="67"/>
      <c r="P858" s="67"/>
      <c r="Q858" s="67"/>
      <c r="R858" s="67"/>
      <c r="S858" s="67"/>
      <c r="T858" s="67"/>
      <c r="U858" s="67"/>
      <c r="V858" s="67"/>
      <c r="W858" s="67"/>
      <c r="X858" s="67"/>
      <c r="Y858" s="67"/>
      <c r="Z858" s="67"/>
      <c r="AA858" s="67"/>
      <c r="AB858" s="67"/>
      <c r="AC858" s="67"/>
      <c r="AD858" s="67"/>
    </row>
    <row r="859" spans="2:30">
      <c r="B859" s="67"/>
      <c r="C859" s="67"/>
      <c r="D859" s="67"/>
      <c r="E859" s="67"/>
      <c r="F859" s="67"/>
      <c r="G859" s="67"/>
      <c r="H859" s="67"/>
      <c r="I859" s="67"/>
      <c r="J859" s="67"/>
      <c r="K859" s="67"/>
      <c r="L859" s="67"/>
      <c r="M859" s="67"/>
      <c r="N859" s="67"/>
      <c r="O859" s="67"/>
      <c r="P859" s="67"/>
      <c r="Q859" s="67"/>
      <c r="R859" s="67"/>
      <c r="S859" s="67"/>
      <c r="T859" s="67"/>
      <c r="U859" s="67"/>
      <c r="V859" s="67"/>
      <c r="W859" s="67"/>
      <c r="X859" s="67"/>
      <c r="Y859" s="67"/>
      <c r="Z859" s="67"/>
      <c r="AA859" s="67"/>
      <c r="AB859" s="67"/>
      <c r="AC859" s="67"/>
      <c r="AD859" s="67"/>
    </row>
    <row r="860" spans="2:30">
      <c r="B860" s="67"/>
      <c r="C860" s="67"/>
      <c r="D860" s="67"/>
      <c r="E860" s="67"/>
      <c r="F860" s="67"/>
      <c r="G860" s="67"/>
      <c r="H860" s="67"/>
      <c r="I860" s="67"/>
      <c r="J860" s="67"/>
      <c r="K860" s="67"/>
      <c r="L860" s="67"/>
      <c r="M860" s="67"/>
      <c r="N860" s="67"/>
      <c r="O860" s="67"/>
      <c r="P860" s="67"/>
      <c r="Q860" s="67"/>
      <c r="R860" s="67"/>
      <c r="S860" s="67"/>
      <c r="T860" s="67"/>
      <c r="U860" s="67"/>
      <c r="V860" s="67"/>
      <c r="W860" s="67"/>
      <c r="X860" s="67"/>
      <c r="Y860" s="67"/>
      <c r="Z860" s="67"/>
      <c r="AA860" s="67"/>
      <c r="AB860" s="67"/>
      <c r="AC860" s="67"/>
      <c r="AD860" s="67"/>
    </row>
    <row r="861" spans="2:30">
      <c r="B861" s="67"/>
      <c r="C861" s="67"/>
      <c r="D861" s="67"/>
      <c r="E861" s="67"/>
      <c r="F861" s="67"/>
      <c r="G861" s="67"/>
      <c r="H861" s="67"/>
      <c r="I861" s="67"/>
      <c r="J861" s="67"/>
      <c r="K861" s="67"/>
      <c r="L861" s="67"/>
      <c r="M861" s="67"/>
      <c r="N861" s="67"/>
      <c r="O861" s="67"/>
      <c r="P861" s="67"/>
      <c r="Q861" s="67"/>
      <c r="R861" s="67"/>
      <c r="S861" s="67"/>
      <c r="T861" s="67"/>
      <c r="U861" s="67"/>
      <c r="V861" s="67"/>
      <c r="W861" s="67"/>
      <c r="X861" s="67"/>
      <c r="Y861" s="67"/>
      <c r="Z861" s="67"/>
      <c r="AA861" s="67"/>
      <c r="AB861" s="67"/>
      <c r="AC861" s="67"/>
      <c r="AD861" s="67"/>
    </row>
    <row r="862" spans="2:30">
      <c r="B862" s="67"/>
      <c r="C862" s="67"/>
      <c r="D862" s="67"/>
      <c r="E862" s="67"/>
      <c r="F862" s="67"/>
      <c r="G862" s="67"/>
      <c r="H862" s="67"/>
      <c r="I862" s="67"/>
      <c r="J862" s="67"/>
      <c r="K862" s="67"/>
      <c r="L862" s="67"/>
      <c r="M862" s="67"/>
      <c r="N862" s="67"/>
      <c r="O862" s="67"/>
      <c r="P862" s="67"/>
      <c r="Q862" s="67"/>
      <c r="R862" s="67"/>
      <c r="S862" s="67"/>
      <c r="T862" s="67"/>
      <c r="U862" s="67"/>
      <c r="V862" s="67"/>
      <c r="W862" s="67"/>
      <c r="X862" s="67"/>
      <c r="Y862" s="67"/>
      <c r="Z862" s="67"/>
      <c r="AA862" s="67"/>
      <c r="AB862" s="67"/>
      <c r="AC862" s="67"/>
      <c r="AD862" s="67"/>
    </row>
    <row r="863" spans="2:30">
      <c r="B863" s="67"/>
      <c r="C863" s="67"/>
      <c r="D863" s="67"/>
      <c r="E863" s="67"/>
      <c r="F863" s="67"/>
      <c r="G863" s="67"/>
      <c r="H863" s="67"/>
      <c r="I863" s="67"/>
      <c r="J863" s="67"/>
      <c r="K863" s="67"/>
      <c r="L863" s="67"/>
      <c r="M863" s="67"/>
      <c r="N863" s="67"/>
      <c r="O863" s="67"/>
      <c r="P863" s="67"/>
      <c r="Q863" s="67"/>
      <c r="R863" s="67"/>
      <c r="S863" s="67"/>
      <c r="T863" s="67"/>
      <c r="U863" s="67"/>
      <c r="V863" s="67"/>
      <c r="W863" s="67"/>
      <c r="X863" s="67"/>
      <c r="Y863" s="67"/>
      <c r="Z863" s="67"/>
      <c r="AA863" s="67"/>
      <c r="AB863" s="67"/>
      <c r="AC863" s="67"/>
      <c r="AD863" s="67"/>
    </row>
    <row r="864" spans="2:30">
      <c r="B864" s="67"/>
      <c r="C864" s="67"/>
      <c r="D864" s="67"/>
      <c r="E864" s="67"/>
      <c r="F864" s="67"/>
      <c r="G864" s="67"/>
      <c r="H864" s="67"/>
      <c r="I864" s="67"/>
      <c r="J864" s="67"/>
      <c r="K864" s="67"/>
      <c r="L864" s="67"/>
      <c r="M864" s="67"/>
      <c r="N864" s="67"/>
      <c r="O864" s="67"/>
      <c r="P864" s="67"/>
      <c r="Q864" s="67"/>
      <c r="R864" s="67"/>
      <c r="S864" s="67"/>
      <c r="T864" s="67"/>
      <c r="U864" s="67"/>
      <c r="V864" s="67"/>
      <c r="W864" s="67"/>
      <c r="X864" s="67"/>
      <c r="Y864" s="67"/>
      <c r="Z864" s="67"/>
      <c r="AA864" s="67"/>
      <c r="AB864" s="67"/>
      <c r="AC864" s="67"/>
      <c r="AD864" s="67"/>
    </row>
    <row r="865" spans="2:30">
      <c r="B865" s="67"/>
      <c r="C865" s="67"/>
      <c r="D865" s="67"/>
      <c r="E865" s="67"/>
      <c r="F865" s="67"/>
      <c r="G865" s="67"/>
      <c r="H865" s="67"/>
      <c r="I865" s="67"/>
      <c r="J865" s="67"/>
      <c r="K865" s="67"/>
      <c r="L865" s="67"/>
      <c r="M865" s="67"/>
      <c r="N865" s="67"/>
      <c r="O865" s="67"/>
      <c r="P865" s="67"/>
      <c r="Q865" s="67"/>
      <c r="R865" s="67"/>
      <c r="S865" s="67"/>
      <c r="T865" s="67"/>
      <c r="U865" s="67"/>
      <c r="V865" s="67"/>
      <c r="W865" s="67"/>
      <c r="X865" s="67"/>
      <c r="Y865" s="67"/>
      <c r="Z865" s="67"/>
      <c r="AA865" s="67"/>
      <c r="AB865" s="67"/>
      <c r="AC865" s="67"/>
      <c r="AD865" s="67"/>
    </row>
    <row r="866" spans="2:30">
      <c r="B866" s="67"/>
      <c r="C866" s="67"/>
      <c r="D866" s="67"/>
      <c r="E866" s="67"/>
      <c r="F866" s="67"/>
      <c r="G866" s="67"/>
      <c r="H866" s="67"/>
      <c r="I866" s="67"/>
      <c r="J866" s="67"/>
      <c r="K866" s="67"/>
      <c r="L866" s="67"/>
      <c r="M866" s="67"/>
      <c r="N866" s="67"/>
      <c r="O866" s="67"/>
      <c r="P866" s="67"/>
      <c r="Q866" s="67"/>
      <c r="R866" s="67"/>
      <c r="S866" s="67"/>
      <c r="T866" s="67"/>
      <c r="U866" s="67"/>
      <c r="V866" s="67"/>
      <c r="W866" s="67"/>
      <c r="X866" s="67"/>
      <c r="Y866" s="67"/>
      <c r="Z866" s="67"/>
      <c r="AA866" s="67"/>
      <c r="AB866" s="67"/>
      <c r="AC866" s="67"/>
      <c r="AD866" s="67"/>
    </row>
    <row r="867" spans="2:30">
      <c r="B867" s="67"/>
      <c r="C867" s="67"/>
      <c r="D867" s="67"/>
      <c r="E867" s="67"/>
      <c r="F867" s="67"/>
      <c r="G867" s="67"/>
      <c r="H867" s="67"/>
      <c r="I867" s="67"/>
      <c r="J867" s="67"/>
      <c r="K867" s="67"/>
      <c r="L867" s="67"/>
      <c r="M867" s="67"/>
      <c r="N867" s="67"/>
      <c r="O867" s="67"/>
      <c r="P867" s="67"/>
      <c r="Q867" s="67"/>
      <c r="R867" s="67"/>
      <c r="S867" s="67"/>
      <c r="T867" s="67"/>
      <c r="U867" s="67"/>
      <c r="V867" s="67"/>
      <c r="W867" s="67"/>
      <c r="X867" s="67"/>
      <c r="Y867" s="67"/>
      <c r="Z867" s="67"/>
      <c r="AA867" s="67"/>
      <c r="AB867" s="67"/>
      <c r="AC867" s="67"/>
      <c r="AD867" s="67"/>
    </row>
    <row r="868" spans="2:30">
      <c r="B868" s="67"/>
      <c r="C868" s="67"/>
      <c r="D868" s="67"/>
      <c r="E868" s="67"/>
      <c r="F868" s="67"/>
      <c r="G868" s="67"/>
      <c r="H868" s="67"/>
      <c r="I868" s="67"/>
      <c r="J868" s="67"/>
      <c r="K868" s="67"/>
      <c r="L868" s="67"/>
      <c r="M868" s="67"/>
      <c r="N868" s="67"/>
      <c r="O868" s="67"/>
      <c r="P868" s="67"/>
      <c r="Q868" s="67"/>
      <c r="R868" s="67"/>
      <c r="S868" s="67"/>
      <c r="T868" s="67"/>
      <c r="U868" s="67"/>
      <c r="V868" s="67"/>
      <c r="W868" s="67"/>
      <c r="X868" s="67"/>
      <c r="Y868" s="67"/>
      <c r="Z868" s="67"/>
      <c r="AA868" s="67"/>
      <c r="AB868" s="67"/>
      <c r="AC868" s="67"/>
      <c r="AD868" s="67"/>
    </row>
    <row r="869" spans="2:30">
      <c r="B869" s="67"/>
      <c r="C869" s="67"/>
      <c r="D869" s="67"/>
      <c r="E869" s="67"/>
      <c r="F869" s="67"/>
      <c r="G869" s="67"/>
      <c r="H869" s="67"/>
      <c r="I869" s="67"/>
      <c r="J869" s="67"/>
      <c r="K869" s="67"/>
      <c r="L869" s="67"/>
      <c r="M869" s="67"/>
      <c r="N869" s="67"/>
      <c r="O869" s="67"/>
      <c r="P869" s="67"/>
      <c r="Q869" s="67"/>
      <c r="R869" s="67"/>
      <c r="S869" s="67"/>
      <c r="T869" s="67"/>
      <c r="U869" s="67"/>
      <c r="V869" s="67"/>
      <c r="W869" s="67"/>
      <c r="X869" s="67"/>
      <c r="Y869" s="67"/>
      <c r="Z869" s="67"/>
      <c r="AA869" s="67"/>
      <c r="AB869" s="67"/>
      <c r="AC869" s="67"/>
      <c r="AD869" s="67"/>
    </row>
    <row r="870" spans="2:30">
      <c r="B870" s="67"/>
      <c r="C870" s="67"/>
      <c r="D870" s="67"/>
      <c r="E870" s="67"/>
      <c r="F870" s="67"/>
      <c r="G870" s="67"/>
      <c r="H870" s="67"/>
      <c r="I870" s="67"/>
      <c r="J870" s="67"/>
      <c r="K870" s="67"/>
      <c r="L870" s="67"/>
      <c r="M870" s="67"/>
      <c r="N870" s="67"/>
      <c r="O870" s="67"/>
      <c r="P870" s="67"/>
      <c r="Q870" s="67"/>
      <c r="R870" s="67"/>
      <c r="S870" s="67"/>
      <c r="T870" s="67"/>
      <c r="U870" s="67"/>
      <c r="V870" s="67"/>
      <c r="W870" s="67"/>
      <c r="X870" s="67"/>
      <c r="Y870" s="67"/>
      <c r="Z870" s="67"/>
      <c r="AA870" s="67"/>
      <c r="AB870" s="67"/>
      <c r="AC870" s="67"/>
      <c r="AD870" s="67"/>
    </row>
    <row r="871" spans="2:30">
      <c r="B871" s="67"/>
      <c r="C871" s="67"/>
      <c r="D871" s="67"/>
      <c r="E871" s="67"/>
      <c r="F871" s="67"/>
      <c r="G871" s="67"/>
      <c r="H871" s="67"/>
      <c r="I871" s="67"/>
      <c r="J871" s="67"/>
      <c r="K871" s="67"/>
      <c r="L871" s="67"/>
      <c r="M871" s="67"/>
      <c r="N871" s="67"/>
      <c r="O871" s="67"/>
      <c r="P871" s="67"/>
      <c r="Q871" s="67"/>
      <c r="R871" s="67"/>
      <c r="S871" s="67"/>
      <c r="T871" s="67"/>
      <c r="U871" s="67"/>
      <c r="V871" s="67"/>
      <c r="W871" s="67"/>
      <c r="X871" s="67"/>
      <c r="Y871" s="67"/>
      <c r="Z871" s="67"/>
      <c r="AA871" s="67"/>
      <c r="AB871" s="67"/>
      <c r="AC871" s="67"/>
      <c r="AD871" s="67"/>
    </row>
    <row r="872" spans="2:30">
      <c r="B872" s="67"/>
      <c r="C872" s="67"/>
      <c r="D872" s="67"/>
      <c r="E872" s="67"/>
      <c r="F872" s="67"/>
      <c r="G872" s="67"/>
      <c r="H872" s="67"/>
      <c r="I872" s="67"/>
      <c r="J872" s="67"/>
      <c r="K872" s="67"/>
      <c r="L872" s="67"/>
      <c r="M872" s="67"/>
      <c r="N872" s="67"/>
      <c r="O872" s="67"/>
      <c r="P872" s="67"/>
      <c r="Q872" s="67"/>
      <c r="R872" s="67"/>
      <c r="S872" s="67"/>
      <c r="T872" s="67"/>
      <c r="U872" s="67"/>
      <c r="V872" s="67"/>
      <c r="W872" s="67"/>
      <c r="X872" s="67"/>
      <c r="Y872" s="67"/>
      <c r="Z872" s="67"/>
      <c r="AA872" s="67"/>
      <c r="AB872" s="67"/>
      <c r="AC872" s="67"/>
      <c r="AD872" s="67"/>
    </row>
    <row r="873" spans="2:30">
      <c r="B873" s="67"/>
      <c r="C873" s="67"/>
      <c r="D873" s="67"/>
      <c r="E873" s="67"/>
      <c r="F873" s="67"/>
      <c r="G873" s="67"/>
      <c r="H873" s="67"/>
      <c r="I873" s="67"/>
      <c r="J873" s="67"/>
      <c r="K873" s="67"/>
      <c r="L873" s="67"/>
      <c r="M873" s="67"/>
      <c r="N873" s="67"/>
      <c r="O873" s="67"/>
      <c r="P873" s="67"/>
      <c r="Q873" s="67"/>
      <c r="R873" s="67"/>
      <c r="S873" s="67"/>
      <c r="T873" s="67"/>
      <c r="U873" s="67"/>
      <c r="V873" s="67"/>
      <c r="W873" s="67"/>
      <c r="X873" s="67"/>
      <c r="Y873" s="67"/>
      <c r="Z873" s="67"/>
      <c r="AA873" s="67"/>
      <c r="AB873" s="67"/>
      <c r="AC873" s="67"/>
      <c r="AD873" s="67"/>
    </row>
    <row r="874" spans="2:30">
      <c r="B874" s="67"/>
      <c r="C874" s="67"/>
      <c r="D874" s="67"/>
      <c r="E874" s="67"/>
      <c r="F874" s="67"/>
      <c r="G874" s="67"/>
      <c r="H874" s="67"/>
      <c r="I874" s="67"/>
      <c r="J874" s="67"/>
      <c r="K874" s="67"/>
      <c r="L874" s="67"/>
      <c r="M874" s="67"/>
      <c r="N874" s="67"/>
      <c r="O874" s="67"/>
      <c r="P874" s="67"/>
      <c r="Q874" s="67"/>
      <c r="R874" s="67"/>
      <c r="S874" s="67"/>
      <c r="T874" s="67"/>
      <c r="U874" s="67"/>
      <c r="V874" s="67"/>
      <c r="W874" s="67"/>
      <c r="X874" s="67"/>
      <c r="Y874" s="67"/>
      <c r="Z874" s="67"/>
      <c r="AA874" s="67"/>
      <c r="AB874" s="67"/>
      <c r="AC874" s="67"/>
      <c r="AD874" s="67"/>
    </row>
    <row r="875" spans="2:30">
      <c r="B875" s="67"/>
      <c r="C875" s="67"/>
      <c r="D875" s="67"/>
      <c r="E875" s="67"/>
      <c r="F875" s="67"/>
      <c r="G875" s="67"/>
      <c r="H875" s="67"/>
      <c r="I875" s="67"/>
      <c r="J875" s="67"/>
      <c r="K875" s="67"/>
      <c r="L875" s="67"/>
      <c r="M875" s="67"/>
      <c r="N875" s="67"/>
      <c r="O875" s="67"/>
      <c r="P875" s="67"/>
      <c r="Q875" s="67"/>
      <c r="R875" s="67"/>
      <c r="S875" s="67"/>
      <c r="T875" s="67"/>
      <c r="U875" s="67"/>
      <c r="V875" s="67"/>
      <c r="W875" s="67"/>
      <c r="X875" s="67"/>
      <c r="Y875" s="67"/>
      <c r="Z875" s="67"/>
      <c r="AA875" s="67"/>
      <c r="AB875" s="67"/>
      <c r="AC875" s="67"/>
      <c r="AD875" s="67"/>
    </row>
    <row r="876" spans="2:30">
      <c r="B876" s="67"/>
      <c r="C876" s="67"/>
      <c r="D876" s="67"/>
      <c r="E876" s="67"/>
      <c r="F876" s="67"/>
      <c r="G876" s="67"/>
      <c r="H876" s="67"/>
      <c r="I876" s="67"/>
      <c r="J876" s="67"/>
      <c r="K876" s="67"/>
      <c r="L876" s="67"/>
      <c r="M876" s="67"/>
      <c r="N876" s="67"/>
      <c r="O876" s="67"/>
      <c r="P876" s="67"/>
      <c r="Q876" s="67"/>
      <c r="R876" s="67"/>
      <c r="S876" s="67"/>
      <c r="T876" s="67"/>
      <c r="U876" s="67"/>
      <c r="V876" s="67"/>
      <c r="W876" s="67"/>
      <c r="X876" s="67"/>
      <c r="Y876" s="67"/>
      <c r="Z876" s="67"/>
      <c r="AA876" s="67"/>
      <c r="AB876" s="67"/>
      <c r="AC876" s="67"/>
      <c r="AD876" s="67"/>
    </row>
    <row r="877" spans="2:30">
      <c r="B877" s="67"/>
      <c r="C877" s="67"/>
      <c r="D877" s="67"/>
      <c r="E877" s="67"/>
      <c r="F877" s="67"/>
      <c r="G877" s="67"/>
      <c r="H877" s="67"/>
      <c r="I877" s="67"/>
      <c r="J877" s="67"/>
      <c r="K877" s="67"/>
      <c r="L877" s="67"/>
      <c r="M877" s="67"/>
      <c r="N877" s="67"/>
      <c r="O877" s="67"/>
      <c r="P877" s="67"/>
      <c r="Q877" s="67"/>
      <c r="R877" s="67"/>
      <c r="S877" s="67"/>
      <c r="T877" s="67"/>
      <c r="U877" s="67"/>
      <c r="V877" s="67"/>
      <c r="W877" s="67"/>
      <c r="X877" s="67"/>
      <c r="Y877" s="67"/>
      <c r="Z877" s="67"/>
      <c r="AA877" s="67"/>
      <c r="AB877" s="67"/>
      <c r="AC877" s="67"/>
      <c r="AD877" s="67"/>
    </row>
    <row r="878" spans="2:30">
      <c r="B878" s="67"/>
      <c r="C878" s="67"/>
      <c r="D878" s="67"/>
      <c r="E878" s="67"/>
      <c r="F878" s="67"/>
      <c r="G878" s="67"/>
      <c r="H878" s="67"/>
      <c r="I878" s="67"/>
      <c r="J878" s="67"/>
      <c r="K878" s="67"/>
      <c r="L878" s="67"/>
      <c r="M878" s="67"/>
      <c r="N878" s="67"/>
      <c r="O878" s="67"/>
      <c r="P878" s="67"/>
      <c r="Q878" s="67"/>
      <c r="R878" s="67"/>
      <c r="S878" s="67"/>
      <c r="T878" s="67"/>
      <c r="U878" s="67"/>
      <c r="V878" s="67"/>
      <c r="W878" s="67"/>
      <c r="X878" s="67"/>
      <c r="Y878" s="67"/>
      <c r="Z878" s="67"/>
      <c r="AA878" s="67"/>
      <c r="AB878" s="67"/>
      <c r="AC878" s="67"/>
      <c r="AD878" s="67"/>
    </row>
    <row r="879" spans="2:30">
      <c r="B879" s="67"/>
      <c r="C879" s="67"/>
      <c r="D879" s="67"/>
      <c r="E879" s="67"/>
      <c r="F879" s="67"/>
      <c r="G879" s="67"/>
      <c r="H879" s="67"/>
      <c r="I879" s="67"/>
      <c r="J879" s="67"/>
      <c r="K879" s="67"/>
      <c r="L879" s="67"/>
      <c r="M879" s="67"/>
      <c r="N879" s="67"/>
      <c r="O879" s="67"/>
      <c r="P879" s="67"/>
      <c r="Q879" s="67"/>
      <c r="R879" s="67"/>
      <c r="S879" s="67"/>
      <c r="T879" s="67"/>
      <c r="U879" s="67"/>
      <c r="V879" s="67"/>
      <c r="W879" s="67"/>
      <c r="X879" s="67"/>
      <c r="Y879" s="67"/>
      <c r="Z879" s="67"/>
      <c r="AA879" s="67"/>
      <c r="AB879" s="67"/>
      <c r="AC879" s="67"/>
      <c r="AD879" s="67"/>
    </row>
    <row r="880" spans="2:30">
      <c r="B880" s="67"/>
      <c r="C880" s="67"/>
      <c r="D880" s="67"/>
      <c r="E880" s="67"/>
      <c r="F880" s="67"/>
      <c r="G880" s="67"/>
      <c r="H880" s="67"/>
      <c r="I880" s="67"/>
      <c r="J880" s="67"/>
      <c r="K880" s="67"/>
      <c r="L880" s="67"/>
      <c r="M880" s="67"/>
      <c r="N880" s="67"/>
      <c r="O880" s="67"/>
      <c r="P880" s="67"/>
      <c r="Q880" s="67"/>
      <c r="R880" s="67"/>
      <c r="S880" s="67"/>
      <c r="T880" s="67"/>
      <c r="U880" s="67"/>
      <c r="V880" s="67"/>
      <c r="W880" s="67"/>
      <c r="X880" s="67"/>
      <c r="Y880" s="67"/>
      <c r="Z880" s="67"/>
      <c r="AA880" s="67"/>
      <c r="AB880" s="67"/>
      <c r="AC880" s="67"/>
      <c r="AD880" s="67"/>
    </row>
    <row r="881" spans="2:30">
      <c r="B881" s="67"/>
      <c r="C881" s="67"/>
      <c r="D881" s="67"/>
      <c r="E881" s="67"/>
      <c r="F881" s="67"/>
      <c r="G881" s="67"/>
      <c r="H881" s="67"/>
      <c r="I881" s="67"/>
      <c r="J881" s="67"/>
      <c r="K881" s="67"/>
      <c r="L881" s="67"/>
      <c r="M881" s="67"/>
      <c r="N881" s="67"/>
      <c r="O881" s="67"/>
      <c r="P881" s="67"/>
      <c r="Q881" s="67"/>
      <c r="R881" s="67"/>
      <c r="S881" s="67"/>
      <c r="T881" s="67"/>
      <c r="U881" s="67"/>
      <c r="V881" s="67"/>
      <c r="W881" s="67"/>
      <c r="X881" s="67"/>
      <c r="Y881" s="67"/>
      <c r="Z881" s="67"/>
      <c r="AA881" s="67"/>
      <c r="AB881" s="67"/>
      <c r="AC881" s="67"/>
      <c r="AD881" s="67"/>
    </row>
    <row r="882" spans="2:30">
      <c r="B882" s="67"/>
      <c r="C882" s="67"/>
      <c r="D882" s="67"/>
      <c r="E882" s="67"/>
      <c r="F882" s="67"/>
      <c r="G882" s="67"/>
      <c r="H882" s="67"/>
      <c r="I882" s="67"/>
      <c r="J882" s="67"/>
      <c r="K882" s="67"/>
      <c r="L882" s="67"/>
      <c r="M882" s="67"/>
      <c r="N882" s="67"/>
      <c r="O882" s="67"/>
      <c r="P882" s="67"/>
      <c r="Q882" s="67"/>
      <c r="R882" s="67"/>
      <c r="S882" s="67"/>
      <c r="T882" s="67"/>
      <c r="U882" s="67"/>
      <c r="V882" s="67"/>
      <c r="W882" s="67"/>
      <c r="X882" s="67"/>
      <c r="Y882" s="67"/>
      <c r="Z882" s="67"/>
      <c r="AA882" s="67"/>
      <c r="AB882" s="67"/>
      <c r="AC882" s="67"/>
      <c r="AD882" s="67"/>
    </row>
    <row r="883" spans="2:30">
      <c r="B883" s="67"/>
      <c r="C883" s="67"/>
      <c r="D883" s="67"/>
      <c r="E883" s="67"/>
      <c r="F883" s="67"/>
      <c r="G883" s="67"/>
      <c r="H883" s="67"/>
      <c r="I883" s="67"/>
      <c r="J883" s="67"/>
      <c r="K883" s="67"/>
      <c r="L883" s="67"/>
      <c r="M883" s="67"/>
      <c r="N883" s="67"/>
      <c r="O883" s="67"/>
      <c r="P883" s="67"/>
      <c r="Q883" s="67"/>
      <c r="R883" s="67"/>
      <c r="S883" s="67"/>
      <c r="T883" s="67"/>
      <c r="U883" s="67"/>
      <c r="V883" s="67"/>
      <c r="W883" s="67"/>
      <c r="X883" s="67"/>
      <c r="Y883" s="67"/>
      <c r="Z883" s="67"/>
      <c r="AA883" s="67"/>
      <c r="AB883" s="67"/>
      <c r="AC883" s="67"/>
      <c r="AD883" s="67"/>
    </row>
    <row r="884" spans="2:30">
      <c r="B884" s="67"/>
      <c r="C884" s="67"/>
      <c r="D884" s="67"/>
      <c r="E884" s="67"/>
      <c r="F884" s="67"/>
      <c r="G884" s="67"/>
      <c r="H884" s="67"/>
      <c r="I884" s="67"/>
      <c r="J884" s="67"/>
      <c r="K884" s="67"/>
      <c r="L884" s="67"/>
      <c r="M884" s="67"/>
      <c r="N884" s="67"/>
      <c r="O884" s="67"/>
      <c r="P884" s="67"/>
      <c r="Q884" s="67"/>
      <c r="R884" s="67"/>
      <c r="S884" s="67"/>
      <c r="T884" s="67"/>
      <c r="U884" s="67"/>
      <c r="V884" s="67"/>
      <c r="W884" s="67"/>
      <c r="X884" s="67"/>
      <c r="Y884" s="67"/>
      <c r="Z884" s="67"/>
      <c r="AA884" s="67"/>
      <c r="AB884" s="67"/>
      <c r="AC884" s="67"/>
      <c r="AD884" s="67"/>
    </row>
    <row r="885" spans="2:30">
      <c r="B885" s="67"/>
      <c r="C885" s="67"/>
      <c r="D885" s="67"/>
      <c r="E885" s="67"/>
      <c r="F885" s="67"/>
      <c r="G885" s="67"/>
      <c r="H885" s="67"/>
      <c r="I885" s="67"/>
      <c r="J885" s="67"/>
      <c r="K885" s="67"/>
      <c r="L885" s="67"/>
      <c r="M885" s="67"/>
      <c r="N885" s="67"/>
      <c r="O885" s="67"/>
      <c r="P885" s="67"/>
      <c r="Q885" s="67"/>
      <c r="R885" s="67"/>
      <c r="S885" s="67"/>
      <c r="T885" s="67"/>
      <c r="U885" s="67"/>
      <c r="V885" s="67"/>
      <c r="W885" s="67"/>
      <c r="X885" s="67"/>
      <c r="Y885" s="67"/>
      <c r="Z885" s="67"/>
      <c r="AA885" s="67"/>
      <c r="AB885" s="67"/>
      <c r="AC885" s="67"/>
      <c r="AD885" s="67"/>
    </row>
    <row r="886" spans="2:30">
      <c r="B886" s="67"/>
      <c r="C886" s="67"/>
      <c r="D886" s="67"/>
      <c r="E886" s="67"/>
      <c r="F886" s="67"/>
      <c r="G886" s="67"/>
      <c r="H886" s="67"/>
      <c r="I886" s="67"/>
      <c r="J886" s="67"/>
      <c r="K886" s="67"/>
      <c r="L886" s="67"/>
      <c r="M886" s="67"/>
      <c r="N886" s="67"/>
      <c r="O886" s="67"/>
      <c r="P886" s="67"/>
      <c r="Q886" s="67"/>
      <c r="R886" s="67"/>
      <c r="S886" s="67"/>
      <c r="T886" s="67"/>
      <c r="U886" s="67"/>
      <c r="V886" s="67"/>
      <c r="W886" s="67"/>
      <c r="X886" s="67"/>
      <c r="Y886" s="67"/>
      <c r="Z886" s="67"/>
      <c r="AA886" s="67"/>
      <c r="AB886" s="67"/>
      <c r="AC886" s="67"/>
      <c r="AD886" s="67"/>
    </row>
    <row r="887" spans="2:30">
      <c r="B887" s="67"/>
      <c r="C887" s="67"/>
      <c r="D887" s="67"/>
      <c r="E887" s="67"/>
      <c r="F887" s="67"/>
      <c r="G887" s="67"/>
      <c r="H887" s="67"/>
      <c r="I887" s="67"/>
      <c r="J887" s="67"/>
      <c r="K887" s="67"/>
      <c r="L887" s="67"/>
      <c r="M887" s="67"/>
      <c r="N887" s="67"/>
      <c r="O887" s="67"/>
      <c r="P887" s="67"/>
      <c r="Q887" s="67"/>
      <c r="R887" s="67"/>
      <c r="S887" s="67"/>
      <c r="T887" s="67"/>
      <c r="U887" s="67"/>
      <c r="V887" s="67"/>
      <c r="W887" s="67"/>
      <c r="X887" s="67"/>
      <c r="Y887" s="67"/>
      <c r="Z887" s="67"/>
      <c r="AA887" s="67"/>
      <c r="AB887" s="67"/>
      <c r="AC887" s="67"/>
      <c r="AD887" s="67"/>
    </row>
    <row r="888" spans="2:30">
      <c r="B888" s="67"/>
      <c r="C888" s="67"/>
      <c r="D888" s="67"/>
      <c r="E888" s="67"/>
      <c r="F888" s="67"/>
      <c r="G888" s="67"/>
      <c r="H888" s="67"/>
      <c r="I888" s="67"/>
      <c r="J888" s="67"/>
      <c r="K888" s="67"/>
      <c r="L888" s="67"/>
      <c r="M888" s="67"/>
      <c r="N888" s="67"/>
      <c r="O888" s="67"/>
      <c r="P888" s="67"/>
      <c r="Q888" s="67"/>
      <c r="R888" s="67"/>
      <c r="S888" s="67"/>
      <c r="T888" s="67"/>
      <c r="U888" s="67"/>
      <c r="V888" s="67"/>
      <c r="W888" s="67"/>
      <c r="X888" s="67"/>
      <c r="Y888" s="67"/>
      <c r="Z888" s="67"/>
      <c r="AA888" s="67"/>
      <c r="AB888" s="67"/>
      <c r="AC888" s="67"/>
      <c r="AD888" s="67"/>
    </row>
    <row r="889" spans="2:30">
      <c r="B889" s="67"/>
      <c r="C889" s="67"/>
      <c r="D889" s="67"/>
      <c r="E889" s="67"/>
      <c r="F889" s="67"/>
      <c r="G889" s="67"/>
      <c r="H889" s="67"/>
      <c r="I889" s="67"/>
      <c r="J889" s="67"/>
      <c r="K889" s="67"/>
      <c r="L889" s="67"/>
      <c r="M889" s="67"/>
      <c r="N889" s="67"/>
      <c r="O889" s="67"/>
      <c r="P889" s="67"/>
      <c r="Q889" s="67"/>
      <c r="R889" s="67"/>
      <c r="S889" s="67"/>
      <c r="T889" s="67"/>
      <c r="U889" s="67"/>
      <c r="V889" s="67"/>
      <c r="W889" s="67"/>
      <c r="X889" s="67"/>
      <c r="Y889" s="67"/>
      <c r="Z889" s="67"/>
      <c r="AA889" s="67"/>
      <c r="AB889" s="67"/>
      <c r="AC889" s="67"/>
      <c r="AD889" s="67"/>
    </row>
    <row r="890" spans="2:30">
      <c r="B890" s="67"/>
      <c r="C890" s="67"/>
      <c r="D890" s="67"/>
      <c r="E890" s="67"/>
      <c r="F890" s="67"/>
      <c r="G890" s="67"/>
      <c r="H890" s="67"/>
      <c r="I890" s="67"/>
      <c r="J890" s="67"/>
      <c r="K890" s="67"/>
      <c r="L890" s="67"/>
      <c r="M890" s="67"/>
      <c r="N890" s="67"/>
      <c r="O890" s="67"/>
      <c r="P890" s="67"/>
      <c r="Q890" s="67"/>
      <c r="R890" s="67"/>
      <c r="S890" s="67"/>
      <c r="T890" s="67"/>
      <c r="U890" s="67"/>
      <c r="V890" s="67"/>
      <c r="W890" s="67"/>
      <c r="X890" s="67"/>
      <c r="Y890" s="67"/>
      <c r="Z890" s="67"/>
      <c r="AA890" s="67"/>
      <c r="AB890" s="67"/>
      <c r="AC890" s="67"/>
      <c r="AD890" s="67"/>
    </row>
    <row r="891" spans="2:30">
      <c r="B891" s="67"/>
      <c r="C891" s="67"/>
      <c r="D891" s="67"/>
      <c r="E891" s="67"/>
      <c r="F891" s="67"/>
      <c r="G891" s="67"/>
      <c r="H891" s="67"/>
      <c r="I891" s="67"/>
      <c r="J891" s="67"/>
      <c r="K891" s="67"/>
      <c r="L891" s="67"/>
      <c r="M891" s="67"/>
      <c r="N891" s="67"/>
      <c r="O891" s="67"/>
      <c r="P891" s="67"/>
      <c r="Q891" s="67"/>
      <c r="R891" s="67"/>
      <c r="S891" s="67"/>
      <c r="T891" s="67"/>
      <c r="U891" s="67"/>
      <c r="V891" s="67"/>
      <c r="W891" s="67"/>
      <c r="X891" s="67"/>
      <c r="Y891" s="67"/>
      <c r="Z891" s="67"/>
      <c r="AA891" s="67"/>
      <c r="AB891" s="67"/>
      <c r="AC891" s="67"/>
      <c r="AD891" s="67"/>
    </row>
    <row r="892" spans="2:30">
      <c r="B892" s="67"/>
      <c r="C892" s="67"/>
      <c r="D892" s="67"/>
      <c r="E892" s="67"/>
      <c r="F892" s="67"/>
      <c r="G892" s="67"/>
      <c r="H892" s="67"/>
      <c r="I892" s="67"/>
      <c r="J892" s="67"/>
      <c r="K892" s="67"/>
      <c r="L892" s="67"/>
      <c r="M892" s="67"/>
      <c r="N892" s="67"/>
      <c r="O892" s="67"/>
      <c r="P892" s="67"/>
      <c r="Q892" s="67"/>
      <c r="R892" s="67"/>
      <c r="S892" s="67"/>
      <c r="T892" s="67"/>
      <c r="U892" s="67"/>
      <c r="V892" s="67"/>
      <c r="W892" s="67"/>
      <c r="X892" s="67"/>
      <c r="Y892" s="67"/>
      <c r="Z892" s="67"/>
      <c r="AA892" s="67"/>
      <c r="AB892" s="67"/>
      <c r="AC892" s="67"/>
      <c r="AD892" s="67"/>
    </row>
    <row r="893" spans="2:30">
      <c r="B893" s="67"/>
      <c r="C893" s="67"/>
      <c r="D893" s="67"/>
      <c r="E893" s="67"/>
      <c r="F893" s="67"/>
      <c r="G893" s="67"/>
      <c r="H893" s="67"/>
      <c r="I893" s="67"/>
      <c r="J893" s="67"/>
      <c r="K893" s="67"/>
      <c r="L893" s="67"/>
      <c r="M893" s="67"/>
      <c r="N893" s="67"/>
      <c r="O893" s="67"/>
      <c r="P893" s="67"/>
      <c r="Q893" s="67"/>
      <c r="R893" s="67"/>
      <c r="S893" s="67"/>
      <c r="T893" s="67"/>
      <c r="U893" s="67"/>
      <c r="V893" s="67"/>
      <c r="W893" s="67"/>
      <c r="X893" s="67"/>
      <c r="Y893" s="67"/>
      <c r="Z893" s="67"/>
      <c r="AA893" s="67"/>
      <c r="AB893" s="67"/>
      <c r="AC893" s="67"/>
      <c r="AD893" s="67"/>
    </row>
    <row r="894" spans="2:30">
      <c r="B894" s="67"/>
      <c r="C894" s="67"/>
      <c r="D894" s="67"/>
      <c r="E894" s="67"/>
      <c r="F894" s="67"/>
      <c r="G894" s="67"/>
      <c r="H894" s="67"/>
      <c r="I894" s="67"/>
      <c r="J894" s="67"/>
      <c r="K894" s="67"/>
      <c r="L894" s="67"/>
      <c r="M894" s="67"/>
      <c r="N894" s="67"/>
      <c r="O894" s="67"/>
      <c r="P894" s="67"/>
      <c r="Q894" s="67"/>
      <c r="R894" s="67"/>
      <c r="S894" s="67"/>
      <c r="T894" s="67"/>
      <c r="U894" s="67"/>
      <c r="V894" s="67"/>
      <c r="W894" s="67"/>
      <c r="X894" s="67"/>
      <c r="Y894" s="67"/>
      <c r="Z894" s="67"/>
      <c r="AA894" s="67"/>
      <c r="AB894" s="67"/>
      <c r="AC894" s="67"/>
      <c r="AD894" s="67"/>
    </row>
    <row r="895" spans="2:30">
      <c r="B895" s="67"/>
      <c r="C895" s="67"/>
      <c r="D895" s="67"/>
      <c r="E895" s="67"/>
      <c r="F895" s="67"/>
      <c r="G895" s="67"/>
      <c r="H895" s="67"/>
      <c r="I895" s="67"/>
      <c r="J895" s="67"/>
      <c r="K895" s="67"/>
      <c r="L895" s="67"/>
      <c r="M895" s="67"/>
      <c r="N895" s="67"/>
      <c r="O895" s="67"/>
      <c r="P895" s="67"/>
      <c r="Q895" s="67"/>
      <c r="R895" s="67"/>
      <c r="S895" s="67"/>
      <c r="T895" s="67"/>
      <c r="U895" s="67"/>
      <c r="V895" s="67"/>
      <c r="W895" s="67"/>
      <c r="X895" s="67"/>
      <c r="Y895" s="67"/>
      <c r="Z895" s="67"/>
      <c r="AA895" s="67"/>
      <c r="AB895" s="67"/>
      <c r="AC895" s="67"/>
      <c r="AD895" s="67"/>
    </row>
    <row r="896" spans="2:30">
      <c r="B896" s="67"/>
      <c r="C896" s="67"/>
      <c r="D896" s="67"/>
      <c r="E896" s="67"/>
      <c r="F896" s="67"/>
      <c r="G896" s="67"/>
      <c r="H896" s="67"/>
      <c r="I896" s="67"/>
      <c r="J896" s="67"/>
      <c r="K896" s="67"/>
      <c r="L896" s="67"/>
      <c r="M896" s="67"/>
      <c r="N896" s="67"/>
      <c r="O896" s="67"/>
      <c r="P896" s="67"/>
      <c r="Q896" s="67"/>
      <c r="R896" s="67"/>
      <c r="S896" s="67"/>
      <c r="T896" s="67"/>
      <c r="U896" s="67"/>
      <c r="V896" s="67"/>
      <c r="W896" s="67"/>
      <c r="X896" s="67"/>
      <c r="Y896" s="67"/>
      <c r="Z896" s="67"/>
      <c r="AA896" s="67"/>
      <c r="AB896" s="67"/>
      <c r="AC896" s="67"/>
      <c r="AD896" s="67"/>
    </row>
    <row r="897" spans="2:30">
      <c r="B897" s="67"/>
      <c r="C897" s="67"/>
      <c r="D897" s="67"/>
      <c r="E897" s="67"/>
      <c r="F897" s="67"/>
      <c r="G897" s="67"/>
      <c r="H897" s="67"/>
      <c r="I897" s="67"/>
      <c r="J897" s="67"/>
      <c r="K897" s="67"/>
      <c r="L897" s="67"/>
      <c r="M897" s="67"/>
      <c r="N897" s="67"/>
      <c r="O897" s="67"/>
      <c r="P897" s="67"/>
      <c r="Q897" s="67"/>
      <c r="R897" s="67"/>
      <c r="S897" s="67"/>
      <c r="T897" s="67"/>
      <c r="U897" s="67"/>
      <c r="V897" s="67"/>
      <c r="W897" s="67"/>
      <c r="X897" s="67"/>
      <c r="Y897" s="67"/>
      <c r="Z897" s="67"/>
      <c r="AA897" s="67"/>
      <c r="AB897" s="67"/>
      <c r="AC897" s="67"/>
      <c r="AD897" s="67"/>
    </row>
    <row r="898" spans="2:30">
      <c r="B898" s="67"/>
      <c r="C898" s="67"/>
      <c r="D898" s="67"/>
      <c r="E898" s="67"/>
      <c r="F898" s="67"/>
      <c r="G898" s="67"/>
      <c r="H898" s="67"/>
      <c r="I898" s="67"/>
      <c r="J898" s="67"/>
      <c r="K898" s="67"/>
      <c r="L898" s="67"/>
      <c r="M898" s="67"/>
      <c r="N898" s="67"/>
      <c r="O898" s="67"/>
      <c r="P898" s="67"/>
      <c r="Q898" s="67"/>
      <c r="R898" s="67"/>
      <c r="S898" s="67"/>
      <c r="T898" s="67"/>
      <c r="U898" s="67"/>
      <c r="V898" s="67"/>
      <c r="W898" s="67"/>
      <c r="X898" s="67"/>
      <c r="Y898" s="67"/>
      <c r="Z898" s="67"/>
      <c r="AA898" s="67"/>
      <c r="AB898" s="67"/>
      <c r="AC898" s="67"/>
      <c r="AD898" s="67"/>
    </row>
    <row r="899" spans="2:30">
      <c r="B899" s="67"/>
      <c r="C899" s="67"/>
      <c r="D899" s="67"/>
      <c r="E899" s="67"/>
      <c r="F899" s="67"/>
      <c r="G899" s="67"/>
      <c r="H899" s="67"/>
      <c r="I899" s="67"/>
      <c r="J899" s="67"/>
      <c r="K899" s="67"/>
      <c r="L899" s="67"/>
      <c r="M899" s="67"/>
      <c r="N899" s="67"/>
      <c r="O899" s="67"/>
      <c r="P899" s="67"/>
      <c r="Q899" s="67"/>
      <c r="R899" s="67"/>
      <c r="S899" s="67"/>
      <c r="T899" s="67"/>
      <c r="U899" s="67"/>
      <c r="V899" s="67"/>
      <c r="W899" s="67"/>
      <c r="X899" s="67"/>
      <c r="Y899" s="67"/>
      <c r="Z899" s="67"/>
      <c r="AA899" s="67"/>
      <c r="AB899" s="67"/>
      <c r="AC899" s="67"/>
      <c r="AD899" s="67"/>
    </row>
    <row r="900" spans="2:30">
      <c r="B900" s="67"/>
      <c r="C900" s="67"/>
      <c r="D900" s="67"/>
      <c r="E900" s="67"/>
      <c r="F900" s="67"/>
      <c r="G900" s="67"/>
      <c r="H900" s="67"/>
      <c r="I900" s="67"/>
      <c r="J900" s="67"/>
      <c r="K900" s="67"/>
      <c r="L900" s="67"/>
      <c r="M900" s="67"/>
      <c r="N900" s="67"/>
      <c r="O900" s="67"/>
      <c r="P900" s="67"/>
      <c r="Q900" s="67"/>
      <c r="R900" s="67"/>
      <c r="S900" s="67"/>
      <c r="T900" s="67"/>
      <c r="U900" s="67"/>
      <c r="V900" s="67"/>
      <c r="W900" s="67"/>
      <c r="X900" s="67"/>
      <c r="Y900" s="67"/>
      <c r="Z900" s="67"/>
      <c r="AA900" s="67"/>
      <c r="AB900" s="67"/>
      <c r="AC900" s="67"/>
      <c r="AD900" s="67"/>
    </row>
    <row r="901" spans="2:30">
      <c r="B901" s="67"/>
      <c r="C901" s="67"/>
      <c r="D901" s="67"/>
      <c r="E901" s="67"/>
      <c r="F901" s="67"/>
      <c r="G901" s="67"/>
      <c r="H901" s="67"/>
      <c r="I901" s="67"/>
      <c r="J901" s="67"/>
      <c r="K901" s="67"/>
      <c r="L901" s="67"/>
      <c r="M901" s="67"/>
      <c r="N901" s="67"/>
      <c r="O901" s="67"/>
      <c r="P901" s="67"/>
      <c r="Q901" s="67"/>
      <c r="R901" s="67"/>
      <c r="S901" s="67"/>
      <c r="T901" s="67"/>
      <c r="U901" s="67"/>
      <c r="V901" s="67"/>
      <c r="W901" s="67"/>
      <c r="X901" s="67"/>
      <c r="Y901" s="67"/>
      <c r="Z901" s="67"/>
      <c r="AA901" s="67"/>
      <c r="AB901" s="67"/>
      <c r="AC901" s="67"/>
      <c r="AD901" s="67"/>
    </row>
    <row r="902" spans="2:30">
      <c r="B902" s="67"/>
      <c r="C902" s="67"/>
      <c r="D902" s="67"/>
      <c r="E902" s="67"/>
      <c r="F902" s="67"/>
      <c r="G902" s="67"/>
      <c r="H902" s="67"/>
      <c r="I902" s="67"/>
      <c r="J902" s="67"/>
      <c r="K902" s="67"/>
      <c r="L902" s="67"/>
      <c r="M902" s="67"/>
      <c r="N902" s="67"/>
      <c r="O902" s="67"/>
      <c r="P902" s="67"/>
      <c r="Q902" s="67"/>
      <c r="R902" s="67"/>
      <c r="S902" s="67"/>
      <c r="T902" s="67"/>
      <c r="U902" s="67"/>
      <c r="V902" s="67"/>
      <c r="W902" s="67"/>
      <c r="X902" s="67"/>
      <c r="Y902" s="67"/>
      <c r="Z902" s="67"/>
      <c r="AA902" s="67"/>
      <c r="AB902" s="67"/>
      <c r="AC902" s="67"/>
      <c r="AD902" s="67"/>
    </row>
    <row r="903" spans="2:30">
      <c r="B903" s="67"/>
      <c r="C903" s="67"/>
      <c r="D903" s="67"/>
      <c r="E903" s="67"/>
      <c r="F903" s="67"/>
      <c r="G903" s="67"/>
      <c r="H903" s="67"/>
      <c r="I903" s="67"/>
      <c r="J903" s="67"/>
      <c r="K903" s="67"/>
      <c r="L903" s="67"/>
      <c r="M903" s="67"/>
      <c r="N903" s="67"/>
      <c r="O903" s="67"/>
      <c r="P903" s="67"/>
      <c r="Q903" s="67"/>
      <c r="R903" s="67"/>
      <c r="S903" s="67"/>
      <c r="T903" s="67"/>
      <c r="U903" s="67"/>
      <c r="V903" s="67"/>
      <c r="W903" s="67"/>
      <c r="X903" s="67"/>
      <c r="Y903" s="67"/>
      <c r="Z903" s="67"/>
      <c r="AA903" s="67"/>
      <c r="AB903" s="67"/>
      <c r="AC903" s="67"/>
      <c r="AD903" s="67"/>
    </row>
    <row r="904" spans="2:30">
      <c r="B904" s="67"/>
      <c r="C904" s="67"/>
      <c r="D904" s="67"/>
      <c r="E904" s="67"/>
      <c r="F904" s="67"/>
      <c r="G904" s="67"/>
      <c r="H904" s="67"/>
      <c r="I904" s="67"/>
      <c r="J904" s="67"/>
      <c r="K904" s="67"/>
      <c r="L904" s="67"/>
      <c r="M904" s="67"/>
      <c r="N904" s="67"/>
      <c r="O904" s="67"/>
      <c r="P904" s="67"/>
      <c r="Q904" s="67"/>
      <c r="R904" s="67"/>
      <c r="S904" s="67"/>
      <c r="T904" s="67"/>
      <c r="U904" s="67"/>
      <c r="V904" s="67"/>
      <c r="W904" s="67"/>
      <c r="X904" s="67"/>
      <c r="Y904" s="67"/>
      <c r="Z904" s="67"/>
      <c r="AA904" s="67"/>
      <c r="AB904" s="67"/>
      <c r="AC904" s="67"/>
      <c r="AD904" s="67"/>
    </row>
    <row r="905" spans="2:30">
      <c r="B905" s="67"/>
      <c r="C905" s="67"/>
      <c r="D905" s="67"/>
      <c r="E905" s="67"/>
      <c r="F905" s="67"/>
      <c r="G905" s="67"/>
      <c r="H905" s="67"/>
      <c r="I905" s="67"/>
      <c r="J905" s="67"/>
      <c r="K905" s="67"/>
      <c r="L905" s="67"/>
      <c r="M905" s="67"/>
      <c r="N905" s="67"/>
      <c r="O905" s="67"/>
      <c r="P905" s="67"/>
      <c r="Q905" s="67"/>
      <c r="R905" s="67"/>
      <c r="S905" s="67"/>
      <c r="T905" s="67"/>
      <c r="U905" s="67"/>
      <c r="V905" s="67"/>
      <c r="W905" s="67"/>
      <c r="X905" s="67"/>
      <c r="Y905" s="67"/>
      <c r="Z905" s="67"/>
      <c r="AA905" s="67"/>
      <c r="AB905" s="67"/>
      <c r="AC905" s="67"/>
      <c r="AD905" s="67"/>
    </row>
    <row r="906" spans="2:30">
      <c r="B906" s="67"/>
      <c r="C906" s="67"/>
      <c r="D906" s="67"/>
      <c r="E906" s="67"/>
      <c r="F906" s="67"/>
      <c r="G906" s="67"/>
      <c r="H906" s="67"/>
      <c r="I906" s="67"/>
      <c r="J906" s="67"/>
      <c r="K906" s="67"/>
      <c r="L906" s="67"/>
      <c r="M906" s="67"/>
      <c r="N906" s="67"/>
      <c r="O906" s="67"/>
      <c r="P906" s="67"/>
      <c r="Q906" s="67"/>
      <c r="R906" s="67"/>
      <c r="S906" s="67"/>
      <c r="T906" s="67"/>
      <c r="U906" s="67"/>
      <c r="V906" s="67"/>
      <c r="W906" s="67"/>
      <c r="X906" s="67"/>
      <c r="Y906" s="67"/>
      <c r="Z906" s="67"/>
      <c r="AA906" s="67"/>
      <c r="AB906" s="67"/>
      <c r="AC906" s="67"/>
      <c r="AD906" s="67"/>
    </row>
    <row r="907" spans="2:30">
      <c r="B907" s="67"/>
      <c r="C907" s="67"/>
      <c r="D907" s="67"/>
      <c r="E907" s="67"/>
      <c r="F907" s="67"/>
      <c r="G907" s="67"/>
      <c r="H907" s="67"/>
      <c r="I907" s="67"/>
      <c r="J907" s="67"/>
      <c r="K907" s="67"/>
      <c r="L907" s="67"/>
      <c r="M907" s="67"/>
      <c r="N907" s="67"/>
      <c r="O907" s="67"/>
      <c r="P907" s="67"/>
      <c r="Q907" s="67"/>
      <c r="R907" s="67"/>
      <c r="S907" s="67"/>
      <c r="T907" s="67"/>
      <c r="U907" s="67"/>
      <c r="V907" s="67"/>
      <c r="W907" s="67"/>
      <c r="X907" s="67"/>
      <c r="Y907" s="67"/>
      <c r="Z907" s="67"/>
      <c r="AA907" s="67"/>
      <c r="AB907" s="67"/>
      <c r="AC907" s="67"/>
      <c r="AD907" s="67"/>
    </row>
    <row r="908" spans="2:30">
      <c r="B908" s="67"/>
      <c r="C908" s="67"/>
      <c r="D908" s="67"/>
      <c r="E908" s="67"/>
      <c r="F908" s="67"/>
      <c r="G908" s="67"/>
      <c r="H908" s="67"/>
      <c r="I908" s="67"/>
      <c r="J908" s="67"/>
      <c r="K908" s="67"/>
      <c r="L908" s="67"/>
      <c r="M908" s="67"/>
      <c r="N908" s="67"/>
      <c r="O908" s="67"/>
      <c r="P908" s="67"/>
      <c r="Q908" s="67"/>
      <c r="R908" s="67"/>
      <c r="S908" s="67"/>
      <c r="T908" s="67"/>
      <c r="U908" s="67"/>
      <c r="V908" s="67"/>
      <c r="W908" s="67"/>
      <c r="X908" s="67"/>
      <c r="Y908" s="67"/>
      <c r="Z908" s="67"/>
      <c r="AA908" s="67"/>
      <c r="AB908" s="67"/>
      <c r="AC908" s="67"/>
      <c r="AD908" s="67"/>
    </row>
    <row r="909" spans="2:30">
      <c r="B909" s="67"/>
      <c r="C909" s="67"/>
      <c r="D909" s="67"/>
      <c r="E909" s="67"/>
      <c r="F909" s="67"/>
      <c r="G909" s="67"/>
      <c r="H909" s="67"/>
      <c r="I909" s="67"/>
      <c r="J909" s="67"/>
      <c r="K909" s="67"/>
      <c r="L909" s="67"/>
      <c r="M909" s="67"/>
      <c r="N909" s="67"/>
      <c r="O909" s="67"/>
      <c r="P909" s="67"/>
      <c r="Q909" s="67"/>
      <c r="R909" s="67"/>
      <c r="S909" s="67"/>
      <c r="T909" s="67"/>
      <c r="U909" s="67"/>
      <c r="V909" s="67"/>
      <c r="W909" s="67"/>
      <c r="X909" s="67"/>
      <c r="Y909" s="67"/>
      <c r="Z909" s="67"/>
      <c r="AA909" s="67"/>
      <c r="AB909" s="67"/>
      <c r="AC909" s="67"/>
      <c r="AD909" s="67"/>
    </row>
    <row r="910" spans="2:30">
      <c r="B910" s="67"/>
      <c r="C910" s="67"/>
      <c r="D910" s="67"/>
      <c r="E910" s="67"/>
      <c r="F910" s="67"/>
      <c r="G910" s="67"/>
      <c r="H910" s="67"/>
      <c r="I910" s="67"/>
      <c r="J910" s="67"/>
      <c r="K910" s="67"/>
      <c r="L910" s="67"/>
      <c r="M910" s="67"/>
      <c r="N910" s="67"/>
      <c r="O910" s="67"/>
      <c r="P910" s="67"/>
      <c r="Q910" s="67"/>
      <c r="R910" s="67"/>
      <c r="S910" s="67"/>
      <c r="T910" s="67"/>
      <c r="U910" s="67"/>
      <c r="V910" s="67"/>
      <c r="W910" s="67"/>
      <c r="X910" s="67"/>
      <c r="Y910" s="67"/>
      <c r="Z910" s="67"/>
      <c r="AA910" s="67"/>
      <c r="AB910" s="67"/>
      <c r="AC910" s="67"/>
      <c r="AD910" s="67"/>
    </row>
    <row r="911" spans="2:30">
      <c r="B911" s="67"/>
      <c r="C911" s="67"/>
      <c r="D911" s="67"/>
      <c r="E911" s="67"/>
      <c r="F911" s="67"/>
      <c r="G911" s="67"/>
      <c r="H911" s="67"/>
      <c r="I911" s="67"/>
      <c r="J911" s="67"/>
      <c r="K911" s="67"/>
      <c r="L911" s="67"/>
      <c r="M911" s="67"/>
      <c r="N911" s="67"/>
      <c r="O911" s="67"/>
      <c r="P911" s="67"/>
      <c r="Q911" s="67"/>
      <c r="R911" s="67"/>
      <c r="S911" s="67"/>
      <c r="T911" s="67"/>
      <c r="U911" s="67"/>
      <c r="V911" s="67"/>
      <c r="W911" s="67"/>
      <c r="X911" s="67"/>
      <c r="Y911" s="67"/>
      <c r="Z911" s="67"/>
      <c r="AA911" s="67"/>
      <c r="AB911" s="67"/>
      <c r="AC911" s="67"/>
      <c r="AD911" s="67"/>
    </row>
    <row r="912" spans="2:30">
      <c r="B912" s="67"/>
      <c r="C912" s="67"/>
      <c r="D912" s="67"/>
      <c r="E912" s="67"/>
      <c r="F912" s="67"/>
      <c r="G912" s="67"/>
      <c r="H912" s="67"/>
      <c r="I912" s="67"/>
      <c r="J912" s="67"/>
      <c r="K912" s="67"/>
      <c r="L912" s="67"/>
      <c r="M912" s="67"/>
      <c r="N912" s="67"/>
      <c r="O912" s="67"/>
      <c r="P912" s="67"/>
      <c r="Q912" s="67"/>
      <c r="R912" s="67"/>
      <c r="S912" s="67"/>
      <c r="T912" s="67"/>
      <c r="U912" s="67"/>
      <c r="V912" s="67"/>
      <c r="W912" s="67"/>
      <c r="X912" s="67"/>
      <c r="Y912" s="67"/>
      <c r="Z912" s="67"/>
      <c r="AA912" s="67"/>
      <c r="AB912" s="67"/>
      <c r="AC912" s="67"/>
      <c r="AD912" s="67"/>
    </row>
    <row r="913" spans="2:30">
      <c r="B913" s="67"/>
      <c r="C913" s="67"/>
      <c r="D913" s="67"/>
      <c r="E913" s="67"/>
      <c r="F913" s="67"/>
      <c r="G913" s="67"/>
      <c r="H913" s="67"/>
      <c r="I913" s="67"/>
      <c r="J913" s="67"/>
      <c r="K913" s="67"/>
      <c r="L913" s="67"/>
      <c r="M913" s="67"/>
      <c r="N913" s="67"/>
      <c r="O913" s="67"/>
      <c r="P913" s="67"/>
      <c r="Q913" s="67"/>
      <c r="R913" s="67"/>
      <c r="S913" s="67"/>
      <c r="T913" s="67"/>
      <c r="U913" s="67"/>
      <c r="V913" s="67"/>
      <c r="W913" s="67"/>
      <c r="X913" s="67"/>
      <c r="Y913" s="67"/>
      <c r="Z913" s="67"/>
      <c r="AA913" s="67"/>
      <c r="AB913" s="67"/>
      <c r="AC913" s="67"/>
      <c r="AD913" s="67"/>
    </row>
    <row r="914" spans="2:30">
      <c r="B914" s="67"/>
      <c r="C914" s="67"/>
      <c r="D914" s="67"/>
      <c r="E914" s="67"/>
      <c r="F914" s="67"/>
      <c r="G914" s="67"/>
      <c r="H914" s="67"/>
      <c r="I914" s="67"/>
      <c r="J914" s="67"/>
      <c r="K914" s="67"/>
      <c r="L914" s="67"/>
      <c r="M914" s="67"/>
      <c r="N914" s="67"/>
      <c r="O914" s="67"/>
      <c r="P914" s="67"/>
      <c r="Q914" s="67"/>
      <c r="R914" s="67"/>
      <c r="S914" s="67"/>
      <c r="T914" s="67"/>
      <c r="U914" s="67"/>
      <c r="V914" s="67"/>
      <c r="W914" s="67"/>
      <c r="X914" s="67"/>
      <c r="Y914" s="67"/>
      <c r="Z914" s="67"/>
      <c r="AA914" s="67"/>
      <c r="AB914" s="67"/>
      <c r="AC914" s="67"/>
      <c r="AD914" s="67"/>
    </row>
    <row r="915" spans="2:30">
      <c r="B915" s="67"/>
      <c r="C915" s="67"/>
      <c r="D915" s="67"/>
      <c r="E915" s="67"/>
      <c r="F915" s="67"/>
      <c r="G915" s="67"/>
      <c r="H915" s="67"/>
      <c r="I915" s="67"/>
      <c r="J915" s="67"/>
      <c r="K915" s="67"/>
      <c r="L915" s="67"/>
      <c r="M915" s="67"/>
      <c r="N915" s="67"/>
      <c r="O915" s="67"/>
      <c r="P915" s="67"/>
      <c r="Q915" s="67"/>
      <c r="R915" s="67"/>
      <c r="S915" s="67"/>
      <c r="T915" s="67"/>
      <c r="U915" s="67"/>
      <c r="V915" s="67"/>
      <c r="W915" s="67"/>
      <c r="X915" s="67"/>
      <c r="Y915" s="67"/>
      <c r="Z915" s="67"/>
      <c r="AA915" s="67"/>
      <c r="AB915" s="67"/>
      <c r="AC915" s="67"/>
      <c r="AD915" s="67"/>
    </row>
    <row r="916" spans="2:30">
      <c r="B916" s="67"/>
      <c r="C916" s="67"/>
      <c r="D916" s="67"/>
      <c r="E916" s="67"/>
      <c r="F916" s="67"/>
      <c r="G916" s="67"/>
      <c r="H916" s="67"/>
      <c r="I916" s="67"/>
      <c r="J916" s="67"/>
      <c r="K916" s="67"/>
      <c r="L916" s="67"/>
      <c r="M916" s="67"/>
      <c r="N916" s="67"/>
      <c r="O916" s="67"/>
      <c r="P916" s="67"/>
      <c r="Q916" s="67"/>
      <c r="R916" s="67"/>
      <c r="S916" s="67"/>
      <c r="T916" s="67"/>
      <c r="U916" s="67"/>
      <c r="V916" s="67"/>
      <c r="W916" s="67"/>
      <c r="X916" s="67"/>
      <c r="Y916" s="67"/>
      <c r="Z916" s="67"/>
      <c r="AA916" s="67"/>
      <c r="AB916" s="67"/>
      <c r="AC916" s="67"/>
      <c r="AD916" s="67"/>
    </row>
    <row r="917" spans="2:30">
      <c r="B917" s="67"/>
      <c r="C917" s="67"/>
      <c r="D917" s="67"/>
      <c r="E917" s="67"/>
      <c r="F917" s="67"/>
      <c r="G917" s="67"/>
      <c r="H917" s="67"/>
      <c r="I917" s="67"/>
      <c r="J917" s="67"/>
      <c r="K917" s="67"/>
      <c r="L917" s="67"/>
      <c r="M917" s="67"/>
      <c r="N917" s="67"/>
      <c r="O917" s="67"/>
      <c r="P917" s="67"/>
      <c r="Q917" s="67"/>
      <c r="R917" s="67"/>
      <c r="S917" s="67"/>
      <c r="T917" s="67"/>
      <c r="U917" s="67"/>
      <c r="V917" s="67"/>
      <c r="W917" s="67"/>
      <c r="X917" s="67"/>
      <c r="Y917" s="67"/>
      <c r="Z917" s="67"/>
      <c r="AA917" s="67"/>
      <c r="AB917" s="67"/>
      <c r="AC917" s="67"/>
      <c r="AD917" s="67"/>
    </row>
    <row r="918" spans="2:30">
      <c r="B918" s="67"/>
      <c r="C918" s="67"/>
      <c r="D918" s="67"/>
      <c r="E918" s="67"/>
      <c r="F918" s="67"/>
      <c r="G918" s="67"/>
      <c r="H918" s="67"/>
      <c r="I918" s="67"/>
      <c r="J918" s="67"/>
      <c r="K918" s="67"/>
      <c r="L918" s="67"/>
      <c r="M918" s="67"/>
      <c r="N918" s="67"/>
      <c r="O918" s="67"/>
      <c r="P918" s="67"/>
      <c r="Q918" s="67"/>
      <c r="R918" s="67"/>
      <c r="S918" s="67"/>
      <c r="T918" s="67"/>
      <c r="U918" s="67"/>
      <c r="V918" s="67"/>
      <c r="W918" s="67"/>
      <c r="X918" s="67"/>
      <c r="Y918" s="67"/>
      <c r="Z918" s="67"/>
      <c r="AA918" s="67"/>
      <c r="AB918" s="67"/>
      <c r="AC918" s="67"/>
      <c r="AD918" s="67"/>
    </row>
    <row r="919" spans="2:30">
      <c r="B919" s="67"/>
      <c r="C919" s="67"/>
      <c r="D919" s="67"/>
      <c r="E919" s="67"/>
      <c r="F919" s="67"/>
      <c r="G919" s="67"/>
      <c r="H919" s="67"/>
      <c r="I919" s="67"/>
      <c r="J919" s="67"/>
      <c r="K919" s="67"/>
      <c r="L919" s="67"/>
      <c r="M919" s="67"/>
      <c r="N919" s="67"/>
      <c r="O919" s="67"/>
      <c r="P919" s="67"/>
      <c r="Q919" s="67"/>
      <c r="R919" s="67"/>
      <c r="S919" s="67"/>
      <c r="T919" s="67"/>
      <c r="U919" s="67"/>
      <c r="V919" s="67"/>
      <c r="W919" s="67"/>
      <c r="X919" s="67"/>
      <c r="Y919" s="67"/>
      <c r="Z919" s="67"/>
      <c r="AA919" s="67"/>
      <c r="AB919" s="67"/>
      <c r="AC919" s="67"/>
      <c r="AD919" s="67"/>
    </row>
    <row r="920" spans="2:30">
      <c r="B920" s="67"/>
      <c r="C920" s="67"/>
      <c r="D920" s="67"/>
      <c r="E920" s="67"/>
      <c r="F920" s="67"/>
      <c r="G920" s="67"/>
      <c r="H920" s="67"/>
      <c r="I920" s="67"/>
      <c r="J920" s="67"/>
      <c r="K920" s="67"/>
      <c r="L920" s="67"/>
      <c r="M920" s="67"/>
      <c r="N920" s="67"/>
      <c r="O920" s="67"/>
      <c r="P920" s="67"/>
      <c r="Q920" s="67"/>
      <c r="R920" s="67"/>
      <c r="S920" s="67"/>
      <c r="T920" s="67"/>
      <c r="U920" s="67"/>
      <c r="V920" s="67"/>
      <c r="W920" s="67"/>
      <c r="X920" s="67"/>
      <c r="Y920" s="67"/>
      <c r="Z920" s="67"/>
      <c r="AA920" s="67"/>
      <c r="AB920" s="67"/>
      <c r="AC920" s="67"/>
      <c r="AD920" s="67"/>
    </row>
    <row r="921" spans="2:30">
      <c r="B921" s="67"/>
      <c r="C921" s="67"/>
      <c r="D921" s="67"/>
      <c r="E921" s="67"/>
      <c r="F921" s="67"/>
      <c r="G921" s="67"/>
      <c r="H921" s="67"/>
      <c r="I921" s="67"/>
      <c r="J921" s="67"/>
      <c r="K921" s="67"/>
      <c r="L921" s="67"/>
      <c r="M921" s="67"/>
      <c r="N921" s="67"/>
      <c r="O921" s="67"/>
      <c r="P921" s="67"/>
      <c r="Q921" s="67"/>
      <c r="R921" s="67"/>
      <c r="S921" s="67"/>
      <c r="T921" s="67"/>
      <c r="U921" s="67"/>
      <c r="V921" s="67"/>
      <c r="W921" s="67"/>
      <c r="X921" s="67"/>
      <c r="Y921" s="67"/>
      <c r="Z921" s="67"/>
      <c r="AA921" s="67"/>
      <c r="AB921" s="67"/>
      <c r="AC921" s="67"/>
      <c r="AD921" s="67"/>
    </row>
    <row r="922" spans="2:30">
      <c r="B922" s="67"/>
      <c r="C922" s="67"/>
      <c r="D922" s="67"/>
      <c r="E922" s="67"/>
      <c r="F922" s="67"/>
      <c r="G922" s="67"/>
      <c r="H922" s="67"/>
      <c r="I922" s="67"/>
      <c r="J922" s="67"/>
      <c r="K922" s="67"/>
      <c r="L922" s="67"/>
      <c r="M922" s="67"/>
      <c r="N922" s="67"/>
      <c r="O922" s="67"/>
      <c r="P922" s="67"/>
      <c r="Q922" s="67"/>
      <c r="R922" s="67"/>
      <c r="S922" s="67"/>
      <c r="T922" s="67"/>
      <c r="U922" s="67"/>
      <c r="V922" s="67"/>
      <c r="W922" s="67"/>
      <c r="X922" s="67"/>
      <c r="Y922" s="67"/>
      <c r="Z922" s="67"/>
      <c r="AA922" s="67"/>
      <c r="AB922" s="67"/>
      <c r="AC922" s="67"/>
      <c r="AD922" s="67"/>
    </row>
    <row r="923" spans="2:30">
      <c r="B923" s="67"/>
      <c r="C923" s="67"/>
      <c r="D923" s="67"/>
      <c r="E923" s="67"/>
      <c r="F923" s="67"/>
      <c r="G923" s="67"/>
      <c r="H923" s="67"/>
      <c r="I923" s="67"/>
      <c r="J923" s="67"/>
      <c r="K923" s="67"/>
      <c r="L923" s="67"/>
      <c r="M923" s="67"/>
      <c r="N923" s="67"/>
      <c r="O923" s="67"/>
      <c r="P923" s="67"/>
      <c r="Q923" s="67"/>
      <c r="R923" s="67"/>
      <c r="S923" s="67"/>
      <c r="T923" s="67"/>
      <c r="U923" s="67"/>
      <c r="V923" s="67"/>
      <c r="W923" s="67"/>
      <c r="X923" s="67"/>
      <c r="Y923" s="67"/>
      <c r="Z923" s="67"/>
      <c r="AA923" s="67"/>
      <c r="AB923" s="67"/>
      <c r="AC923" s="67"/>
      <c r="AD923" s="67"/>
    </row>
    <row r="924" spans="2:30">
      <c r="B924" s="67"/>
      <c r="C924" s="67"/>
      <c r="D924" s="67"/>
      <c r="E924" s="67"/>
      <c r="F924" s="67"/>
      <c r="G924" s="67"/>
      <c r="H924" s="67"/>
      <c r="I924" s="67"/>
      <c r="J924" s="67"/>
      <c r="K924" s="67"/>
      <c r="L924" s="67"/>
      <c r="M924" s="67"/>
      <c r="N924" s="67"/>
      <c r="O924" s="67"/>
      <c r="P924" s="67"/>
      <c r="Q924" s="67"/>
      <c r="R924" s="67"/>
      <c r="S924" s="67"/>
      <c r="T924" s="67"/>
      <c r="U924" s="67"/>
      <c r="V924" s="67"/>
      <c r="W924" s="67"/>
      <c r="X924" s="67"/>
      <c r="Y924" s="67"/>
      <c r="Z924" s="67"/>
      <c r="AA924" s="67"/>
      <c r="AB924" s="67"/>
      <c r="AC924" s="67"/>
      <c r="AD924" s="67"/>
    </row>
    <row r="925" spans="2:30">
      <c r="B925" s="67"/>
      <c r="C925" s="67"/>
      <c r="D925" s="67"/>
      <c r="E925" s="67"/>
      <c r="F925" s="67"/>
      <c r="G925" s="67"/>
      <c r="H925" s="67"/>
      <c r="I925" s="67"/>
      <c r="J925" s="67"/>
      <c r="K925" s="67"/>
      <c r="L925" s="67"/>
      <c r="M925" s="67"/>
      <c r="N925" s="67"/>
      <c r="O925" s="67"/>
      <c r="P925" s="67"/>
      <c r="Q925" s="67"/>
      <c r="R925" s="67"/>
      <c r="S925" s="67"/>
      <c r="T925" s="67"/>
      <c r="U925" s="67"/>
      <c r="V925" s="67"/>
      <c r="W925" s="67"/>
      <c r="X925" s="67"/>
      <c r="Y925" s="67"/>
      <c r="Z925" s="67"/>
      <c r="AA925" s="67"/>
      <c r="AB925" s="67"/>
      <c r="AC925" s="67"/>
      <c r="AD925" s="67"/>
    </row>
    <row r="926" spans="2:30">
      <c r="B926" s="67"/>
      <c r="C926" s="67"/>
      <c r="D926" s="67"/>
      <c r="E926" s="67"/>
      <c r="F926" s="67"/>
      <c r="G926" s="67"/>
      <c r="H926" s="67"/>
      <c r="I926" s="67"/>
      <c r="J926" s="67"/>
      <c r="K926" s="67"/>
      <c r="L926" s="67"/>
      <c r="M926" s="67"/>
      <c r="N926" s="67"/>
      <c r="O926" s="67"/>
      <c r="P926" s="67"/>
      <c r="Q926" s="67"/>
      <c r="R926" s="67"/>
      <c r="S926" s="67"/>
      <c r="T926" s="67"/>
      <c r="U926" s="67"/>
      <c r="V926" s="67"/>
      <c r="W926" s="67"/>
      <c r="X926" s="67"/>
      <c r="Y926" s="67"/>
      <c r="Z926" s="67"/>
      <c r="AA926" s="67"/>
      <c r="AB926" s="67"/>
      <c r="AC926" s="67"/>
      <c r="AD926" s="67"/>
    </row>
    <row r="927" spans="2:30">
      <c r="B927" s="67"/>
      <c r="C927" s="67"/>
      <c r="D927" s="67"/>
      <c r="E927" s="67"/>
      <c r="F927" s="67"/>
      <c r="G927" s="67"/>
      <c r="H927" s="67"/>
      <c r="I927" s="67"/>
      <c r="J927" s="67"/>
      <c r="K927" s="67"/>
      <c r="L927" s="67"/>
      <c r="M927" s="67"/>
      <c r="N927" s="67"/>
      <c r="O927" s="67"/>
      <c r="P927" s="67"/>
      <c r="Q927" s="67"/>
      <c r="R927" s="67"/>
      <c r="S927" s="67"/>
      <c r="T927" s="67"/>
      <c r="U927" s="67"/>
      <c r="V927" s="67"/>
      <c r="W927" s="67"/>
      <c r="X927" s="67"/>
      <c r="Y927" s="67"/>
      <c r="Z927" s="67"/>
      <c r="AA927" s="67"/>
      <c r="AB927" s="67"/>
      <c r="AC927" s="67"/>
      <c r="AD927" s="67"/>
    </row>
    <row r="928" spans="2:30">
      <c r="B928" s="67"/>
      <c r="C928" s="67"/>
      <c r="D928" s="67"/>
      <c r="E928" s="67"/>
      <c r="F928" s="67"/>
      <c r="G928" s="67"/>
      <c r="H928" s="67"/>
      <c r="I928" s="67"/>
      <c r="J928" s="67"/>
      <c r="K928" s="67"/>
      <c r="L928" s="67"/>
      <c r="M928" s="67"/>
      <c r="N928" s="67"/>
      <c r="O928" s="67"/>
      <c r="P928" s="67"/>
      <c r="Q928" s="67"/>
      <c r="R928" s="67"/>
      <c r="S928" s="67"/>
      <c r="T928" s="67"/>
      <c r="U928" s="67"/>
      <c r="V928" s="67"/>
      <c r="W928" s="67"/>
      <c r="X928" s="67"/>
      <c r="Y928" s="67"/>
      <c r="Z928" s="67"/>
      <c r="AA928" s="67"/>
      <c r="AB928" s="67"/>
      <c r="AC928" s="67"/>
      <c r="AD928" s="67"/>
    </row>
    <row r="929" spans="2:30">
      <c r="B929" s="67"/>
      <c r="C929" s="67"/>
      <c r="D929" s="67"/>
      <c r="E929" s="67"/>
      <c r="F929" s="67"/>
      <c r="G929" s="67"/>
      <c r="H929" s="67"/>
      <c r="I929" s="67"/>
      <c r="J929" s="67"/>
      <c r="K929" s="67"/>
      <c r="L929" s="67"/>
      <c r="M929" s="67"/>
      <c r="N929" s="67"/>
      <c r="O929" s="67"/>
      <c r="P929" s="67"/>
      <c r="Q929" s="67"/>
      <c r="R929" s="67"/>
      <c r="S929" s="67"/>
      <c r="T929" s="67"/>
      <c r="U929" s="67"/>
      <c r="V929" s="67"/>
      <c r="W929" s="67"/>
      <c r="X929" s="67"/>
      <c r="Y929" s="67"/>
      <c r="Z929" s="67"/>
      <c r="AA929" s="67"/>
      <c r="AB929" s="67"/>
      <c r="AC929" s="67"/>
      <c r="AD929" s="67"/>
    </row>
    <row r="930" spans="2:30">
      <c r="B930" s="67"/>
      <c r="C930" s="67"/>
      <c r="D930" s="67"/>
      <c r="E930" s="67"/>
      <c r="F930" s="67"/>
      <c r="G930" s="67"/>
      <c r="H930" s="67"/>
      <c r="I930" s="67"/>
      <c r="J930" s="67"/>
      <c r="K930" s="67"/>
      <c r="L930" s="67"/>
      <c r="M930" s="67"/>
      <c r="N930" s="67"/>
      <c r="O930" s="67"/>
      <c r="P930" s="67"/>
      <c r="Q930" s="67"/>
      <c r="R930" s="67"/>
      <c r="S930" s="67"/>
      <c r="T930" s="67"/>
      <c r="U930" s="67"/>
      <c r="V930" s="67"/>
      <c r="W930" s="67"/>
      <c r="X930" s="67"/>
      <c r="Y930" s="67"/>
      <c r="Z930" s="67"/>
      <c r="AA930" s="67"/>
      <c r="AB930" s="67"/>
      <c r="AC930" s="67"/>
      <c r="AD930" s="67"/>
    </row>
    <row r="931" spans="2:30">
      <c r="B931" s="67"/>
      <c r="C931" s="67"/>
      <c r="D931" s="67"/>
      <c r="E931" s="67"/>
      <c r="F931" s="67"/>
      <c r="G931" s="67"/>
      <c r="H931" s="67"/>
      <c r="I931" s="67"/>
      <c r="J931" s="67"/>
      <c r="K931" s="67"/>
      <c r="L931" s="67"/>
      <c r="M931" s="67"/>
      <c r="N931" s="67"/>
      <c r="O931" s="67"/>
      <c r="P931" s="67"/>
      <c r="Q931" s="67"/>
      <c r="R931" s="67"/>
      <c r="S931" s="67"/>
      <c r="T931" s="67"/>
      <c r="U931" s="67"/>
      <c r="V931" s="67"/>
      <c r="W931" s="67"/>
      <c r="X931" s="67"/>
      <c r="Y931" s="67"/>
      <c r="Z931" s="67"/>
      <c r="AA931" s="67"/>
      <c r="AB931" s="67"/>
      <c r="AC931" s="67"/>
      <c r="AD931" s="67"/>
    </row>
    <row r="932" spans="2:30">
      <c r="B932" s="67"/>
      <c r="C932" s="67"/>
      <c r="D932" s="67"/>
      <c r="E932" s="67"/>
      <c r="F932" s="67"/>
      <c r="G932" s="67"/>
      <c r="H932" s="67"/>
      <c r="I932" s="67"/>
      <c r="J932" s="67"/>
      <c r="K932" s="67"/>
      <c r="L932" s="67"/>
      <c r="M932" s="67"/>
      <c r="N932" s="67"/>
      <c r="O932" s="67"/>
      <c r="P932" s="67"/>
      <c r="Q932" s="67"/>
      <c r="R932" s="67"/>
      <c r="S932" s="67"/>
      <c r="T932" s="67"/>
      <c r="U932" s="67"/>
      <c r="V932" s="67"/>
      <c r="W932" s="67"/>
      <c r="X932" s="67"/>
      <c r="Y932" s="67"/>
      <c r="Z932" s="67"/>
      <c r="AA932" s="67"/>
      <c r="AB932" s="67"/>
      <c r="AC932" s="67"/>
      <c r="AD932" s="67"/>
    </row>
    <row r="933" spans="2:30">
      <c r="B933" s="67"/>
      <c r="C933" s="67"/>
      <c r="D933" s="67"/>
      <c r="E933" s="67"/>
      <c r="F933" s="67"/>
      <c r="G933" s="67"/>
      <c r="H933" s="67"/>
      <c r="I933" s="67"/>
      <c r="J933" s="67"/>
      <c r="K933" s="67"/>
      <c r="L933" s="67"/>
      <c r="M933" s="67"/>
      <c r="N933" s="67"/>
      <c r="O933" s="67"/>
      <c r="P933" s="67"/>
      <c r="Q933" s="67"/>
      <c r="R933" s="67"/>
      <c r="S933" s="67"/>
      <c r="T933" s="67"/>
      <c r="U933" s="67"/>
      <c r="V933" s="67"/>
      <c r="W933" s="67"/>
      <c r="X933" s="67"/>
      <c r="Y933" s="67"/>
      <c r="Z933" s="67"/>
      <c r="AA933" s="67"/>
      <c r="AB933" s="67"/>
      <c r="AC933" s="67"/>
      <c r="AD933" s="67"/>
    </row>
    <row r="934" spans="2:30">
      <c r="B934" s="67"/>
      <c r="C934" s="67"/>
      <c r="D934" s="67"/>
      <c r="E934" s="67"/>
      <c r="F934" s="67"/>
      <c r="G934" s="67"/>
      <c r="H934" s="67"/>
      <c r="I934" s="67"/>
      <c r="J934" s="67"/>
      <c r="K934" s="67"/>
      <c r="L934" s="67"/>
      <c r="M934" s="67"/>
      <c r="N934" s="67"/>
      <c r="O934" s="67"/>
      <c r="P934" s="67"/>
      <c r="Q934" s="67"/>
      <c r="R934" s="67"/>
      <c r="S934" s="67"/>
      <c r="T934" s="67"/>
      <c r="U934" s="67"/>
      <c r="V934" s="67"/>
      <c r="W934" s="67"/>
      <c r="X934" s="67"/>
      <c r="Y934" s="67"/>
      <c r="Z934" s="67"/>
      <c r="AA934" s="67"/>
      <c r="AB934" s="67"/>
      <c r="AC934" s="67"/>
      <c r="AD934" s="67"/>
    </row>
    <row r="935" spans="2:30">
      <c r="B935" s="67"/>
      <c r="C935" s="67"/>
      <c r="D935" s="67"/>
      <c r="E935" s="67"/>
      <c r="F935" s="67"/>
      <c r="G935" s="67"/>
      <c r="H935" s="67"/>
      <c r="I935" s="67"/>
      <c r="J935" s="67"/>
      <c r="K935" s="67"/>
      <c r="L935" s="67"/>
      <c r="M935" s="67"/>
      <c r="N935" s="67"/>
      <c r="O935" s="67"/>
      <c r="P935" s="67"/>
      <c r="Q935" s="67"/>
      <c r="R935" s="67"/>
      <c r="S935" s="67"/>
      <c r="T935" s="67"/>
      <c r="U935" s="67"/>
      <c r="V935" s="67"/>
      <c r="W935" s="67"/>
      <c r="X935" s="67"/>
      <c r="Y935" s="67"/>
      <c r="Z935" s="67"/>
      <c r="AA935" s="67"/>
      <c r="AB935" s="67"/>
      <c r="AC935" s="67"/>
      <c r="AD935" s="67"/>
    </row>
    <row r="936" spans="2:30">
      <c r="B936" s="67"/>
      <c r="C936" s="67"/>
      <c r="D936" s="67"/>
      <c r="E936" s="67"/>
      <c r="F936" s="67"/>
      <c r="G936" s="67"/>
      <c r="H936" s="67"/>
      <c r="I936" s="67"/>
      <c r="J936" s="67"/>
      <c r="K936" s="67"/>
      <c r="L936" s="67"/>
      <c r="M936" s="67"/>
      <c r="N936" s="67"/>
      <c r="O936" s="67"/>
      <c r="P936" s="67"/>
      <c r="Q936" s="67"/>
      <c r="R936" s="67"/>
      <c r="S936" s="67"/>
      <c r="T936" s="67"/>
      <c r="U936" s="67"/>
      <c r="V936" s="67"/>
      <c r="W936" s="67"/>
      <c r="X936" s="67"/>
      <c r="Y936" s="67"/>
      <c r="Z936" s="67"/>
      <c r="AA936" s="67"/>
      <c r="AB936" s="67"/>
      <c r="AC936" s="67"/>
      <c r="AD936" s="67"/>
    </row>
    <row r="937" spans="2:30">
      <c r="B937" s="67"/>
      <c r="C937" s="67"/>
      <c r="D937" s="67"/>
      <c r="E937" s="67"/>
      <c r="F937" s="67"/>
      <c r="G937" s="67"/>
      <c r="H937" s="67"/>
      <c r="I937" s="67"/>
      <c r="J937" s="67"/>
      <c r="K937" s="67"/>
      <c r="L937" s="67"/>
      <c r="M937" s="67"/>
      <c r="N937" s="67"/>
      <c r="O937" s="67"/>
      <c r="P937" s="67"/>
      <c r="Q937" s="67"/>
      <c r="R937" s="67"/>
      <c r="S937" s="67"/>
      <c r="T937" s="67"/>
      <c r="U937" s="67"/>
      <c r="V937" s="67"/>
      <c r="W937" s="67"/>
      <c r="X937" s="67"/>
      <c r="Y937" s="67"/>
      <c r="Z937" s="67"/>
      <c r="AA937" s="67"/>
      <c r="AB937" s="67"/>
      <c r="AC937" s="67"/>
      <c r="AD937" s="67"/>
    </row>
    <row r="938" spans="2:30">
      <c r="B938" s="67"/>
      <c r="C938" s="67"/>
      <c r="D938" s="67"/>
      <c r="E938" s="67"/>
      <c r="F938" s="67"/>
      <c r="G938" s="67"/>
      <c r="H938" s="67"/>
      <c r="I938" s="67"/>
      <c r="J938" s="67"/>
      <c r="K938" s="67"/>
      <c r="L938" s="67"/>
      <c r="M938" s="67"/>
      <c r="N938" s="67"/>
      <c r="O938" s="67"/>
      <c r="P938" s="67"/>
      <c r="Q938" s="67"/>
      <c r="R938" s="67"/>
      <c r="S938" s="67"/>
      <c r="T938" s="67"/>
      <c r="U938" s="67"/>
      <c r="V938" s="67"/>
      <c r="W938" s="67"/>
      <c r="X938" s="67"/>
      <c r="Y938" s="67"/>
      <c r="Z938" s="67"/>
      <c r="AA938" s="67"/>
      <c r="AB938" s="67"/>
      <c r="AC938" s="67"/>
      <c r="AD938" s="67"/>
    </row>
    <row r="939" spans="2:30">
      <c r="B939" s="67"/>
      <c r="C939" s="67"/>
      <c r="D939" s="67"/>
      <c r="E939" s="67"/>
      <c r="F939" s="67"/>
      <c r="G939" s="67"/>
      <c r="H939" s="67"/>
      <c r="I939" s="67"/>
      <c r="J939" s="67"/>
      <c r="K939" s="67"/>
      <c r="L939" s="67"/>
      <c r="M939" s="67"/>
      <c r="N939" s="67"/>
      <c r="O939" s="67"/>
      <c r="P939" s="67"/>
      <c r="Q939" s="67"/>
      <c r="R939" s="67"/>
      <c r="S939" s="67"/>
      <c r="T939" s="67"/>
      <c r="U939" s="67"/>
      <c r="V939" s="67"/>
      <c r="W939" s="67"/>
      <c r="X939" s="67"/>
      <c r="Y939" s="67"/>
      <c r="Z939" s="67"/>
      <c r="AA939" s="67"/>
      <c r="AB939" s="67"/>
      <c r="AC939" s="67"/>
      <c r="AD939" s="67"/>
    </row>
    <row r="940" spans="2:30">
      <c r="B940" s="67"/>
      <c r="C940" s="67"/>
      <c r="D940" s="67"/>
      <c r="E940" s="67"/>
      <c r="F940" s="67"/>
      <c r="G940" s="67"/>
      <c r="H940" s="67"/>
      <c r="I940" s="67"/>
      <c r="J940" s="67"/>
      <c r="K940" s="67"/>
      <c r="L940" s="67"/>
      <c r="M940" s="67"/>
      <c r="N940" s="67"/>
      <c r="O940" s="67"/>
      <c r="P940" s="67"/>
      <c r="Q940" s="67"/>
      <c r="R940" s="67"/>
      <c r="S940" s="67"/>
      <c r="T940" s="67"/>
      <c r="U940" s="67"/>
      <c r="V940" s="67"/>
      <c r="W940" s="67"/>
      <c r="X940" s="67"/>
      <c r="Y940" s="67"/>
      <c r="Z940" s="67"/>
      <c r="AA940" s="67"/>
      <c r="AB940" s="67"/>
      <c r="AC940" s="67"/>
      <c r="AD940" s="67"/>
    </row>
    <row r="941" spans="2:30">
      <c r="B941" s="67"/>
      <c r="C941" s="67"/>
      <c r="D941" s="67"/>
      <c r="E941" s="67"/>
      <c r="F941" s="67"/>
      <c r="G941" s="67"/>
      <c r="H941" s="67"/>
      <c r="I941" s="67"/>
      <c r="J941" s="67"/>
      <c r="K941" s="67"/>
      <c r="L941" s="67"/>
      <c r="M941" s="67"/>
      <c r="N941" s="67"/>
      <c r="O941" s="67"/>
      <c r="P941" s="67"/>
      <c r="Q941" s="67"/>
      <c r="R941" s="67"/>
      <c r="S941" s="67"/>
      <c r="T941" s="67"/>
      <c r="U941" s="67"/>
      <c r="V941" s="67"/>
      <c r="W941" s="67"/>
      <c r="X941" s="67"/>
      <c r="Y941" s="67"/>
      <c r="Z941" s="67"/>
      <c r="AA941" s="67"/>
      <c r="AB941" s="67"/>
      <c r="AC941" s="67"/>
      <c r="AD941" s="67"/>
    </row>
    <row r="942" spans="2:30">
      <c r="B942" s="67"/>
      <c r="C942" s="67"/>
      <c r="D942" s="67"/>
      <c r="E942" s="67"/>
      <c r="F942" s="67"/>
      <c r="G942" s="67"/>
      <c r="H942" s="67"/>
      <c r="I942" s="67"/>
      <c r="J942" s="67"/>
      <c r="K942" s="67"/>
      <c r="L942" s="67"/>
      <c r="M942" s="67"/>
      <c r="N942" s="67"/>
      <c r="O942" s="67"/>
      <c r="P942" s="67"/>
      <c r="Q942" s="67"/>
      <c r="R942" s="67"/>
      <c r="S942" s="67"/>
      <c r="T942" s="67"/>
      <c r="U942" s="67"/>
      <c r="V942" s="67"/>
      <c r="W942" s="67"/>
      <c r="X942" s="67"/>
      <c r="Y942" s="67"/>
      <c r="Z942" s="67"/>
      <c r="AA942" s="67"/>
      <c r="AB942" s="67"/>
      <c r="AC942" s="67"/>
      <c r="AD942" s="67"/>
    </row>
    <row r="943" spans="2:30">
      <c r="B943" s="67"/>
      <c r="C943" s="67"/>
      <c r="D943" s="67"/>
      <c r="E943" s="67"/>
      <c r="F943" s="67"/>
      <c r="G943" s="67"/>
      <c r="H943" s="67"/>
      <c r="I943" s="67"/>
      <c r="J943" s="67"/>
      <c r="K943" s="67"/>
      <c r="L943" s="67"/>
      <c r="M943" s="67"/>
      <c r="N943" s="67"/>
      <c r="O943" s="67"/>
      <c r="P943" s="67"/>
      <c r="Q943" s="67"/>
      <c r="R943" s="67"/>
      <c r="S943" s="67"/>
      <c r="T943" s="67"/>
      <c r="U943" s="67"/>
      <c r="V943" s="67"/>
      <c r="W943" s="67"/>
      <c r="X943" s="67"/>
      <c r="Y943" s="67"/>
      <c r="Z943" s="67"/>
      <c r="AA943" s="67"/>
      <c r="AB943" s="67"/>
      <c r="AC943" s="67"/>
      <c r="AD943" s="67"/>
    </row>
    <row r="944" spans="2:30">
      <c r="B944" s="67"/>
      <c r="C944" s="67"/>
      <c r="D944" s="67"/>
      <c r="E944" s="67"/>
      <c r="F944" s="67"/>
      <c r="G944" s="67"/>
      <c r="H944" s="67"/>
      <c r="I944" s="67"/>
      <c r="J944" s="67"/>
      <c r="K944" s="67"/>
      <c r="L944" s="67"/>
      <c r="M944" s="67"/>
      <c r="N944" s="67"/>
      <c r="O944" s="67"/>
      <c r="P944" s="67"/>
      <c r="Q944" s="67"/>
      <c r="R944" s="67"/>
      <c r="S944" s="67"/>
      <c r="T944" s="67"/>
      <c r="U944" s="67"/>
      <c r="V944" s="67"/>
      <c r="W944" s="67"/>
      <c r="X944" s="67"/>
      <c r="Y944" s="67"/>
      <c r="Z944" s="67"/>
      <c r="AA944" s="67"/>
      <c r="AB944" s="67"/>
      <c r="AC944" s="67"/>
      <c r="AD944" s="67"/>
    </row>
    <row r="945" spans="2:30">
      <c r="B945" s="67"/>
      <c r="C945" s="67"/>
      <c r="D945" s="67"/>
      <c r="E945" s="67"/>
      <c r="F945" s="67"/>
      <c r="G945" s="67"/>
      <c r="H945" s="67"/>
      <c r="I945" s="67"/>
      <c r="J945" s="67"/>
      <c r="K945" s="67"/>
      <c r="L945" s="67"/>
      <c r="M945" s="67"/>
      <c r="N945" s="67"/>
      <c r="O945" s="67"/>
      <c r="P945" s="67"/>
      <c r="Q945" s="67"/>
      <c r="R945" s="67"/>
      <c r="S945" s="67"/>
      <c r="T945" s="67"/>
      <c r="U945" s="67"/>
      <c r="V945" s="67"/>
      <c r="W945" s="67"/>
      <c r="X945" s="67"/>
      <c r="Y945" s="67"/>
      <c r="Z945" s="67"/>
      <c r="AA945" s="67"/>
      <c r="AB945" s="67"/>
      <c r="AC945" s="67"/>
      <c r="AD945" s="67"/>
    </row>
    <row r="946" spans="2:30">
      <c r="B946" s="67"/>
      <c r="C946" s="67"/>
      <c r="D946" s="67"/>
      <c r="E946" s="67"/>
      <c r="F946" s="67"/>
      <c r="G946" s="67"/>
      <c r="H946" s="67"/>
      <c r="I946" s="67"/>
      <c r="J946" s="67"/>
      <c r="K946" s="67"/>
      <c r="L946" s="67"/>
      <c r="M946" s="67"/>
      <c r="N946" s="67"/>
      <c r="O946" s="67"/>
      <c r="P946" s="67"/>
      <c r="Q946" s="67"/>
      <c r="R946" s="67"/>
      <c r="S946" s="67"/>
      <c r="T946" s="67"/>
      <c r="U946" s="67"/>
      <c r="V946" s="67"/>
      <c r="W946" s="67"/>
      <c r="X946" s="67"/>
      <c r="Y946" s="67"/>
      <c r="Z946" s="67"/>
      <c r="AA946" s="67"/>
      <c r="AB946" s="67"/>
      <c r="AC946" s="67"/>
      <c r="AD946" s="67"/>
    </row>
    <row r="947" spans="2:30">
      <c r="B947" s="67"/>
      <c r="C947" s="67"/>
      <c r="D947" s="67"/>
      <c r="E947" s="67"/>
      <c r="F947" s="67"/>
      <c r="G947" s="67"/>
      <c r="H947" s="67"/>
      <c r="I947" s="67"/>
      <c r="J947" s="67"/>
      <c r="K947" s="67"/>
      <c r="L947" s="67"/>
      <c r="M947" s="67"/>
      <c r="N947" s="67"/>
      <c r="O947" s="67"/>
      <c r="P947" s="67"/>
      <c r="Q947" s="67"/>
      <c r="R947" s="67"/>
      <c r="S947" s="67"/>
      <c r="T947" s="67"/>
      <c r="U947" s="67"/>
      <c r="V947" s="67"/>
      <c r="W947" s="67"/>
      <c r="X947" s="67"/>
      <c r="Y947" s="67"/>
      <c r="Z947" s="67"/>
      <c r="AA947" s="67"/>
      <c r="AB947" s="67"/>
      <c r="AC947" s="67"/>
      <c r="AD947" s="67"/>
    </row>
    <row r="948" spans="2:30">
      <c r="B948" s="67"/>
      <c r="C948" s="67"/>
      <c r="D948" s="67"/>
      <c r="E948" s="67"/>
      <c r="F948" s="67"/>
      <c r="G948" s="67"/>
      <c r="H948" s="67"/>
      <c r="I948" s="67"/>
      <c r="J948" s="67"/>
      <c r="K948" s="67"/>
      <c r="L948" s="67"/>
      <c r="M948" s="67"/>
      <c r="N948" s="67"/>
      <c r="O948" s="67"/>
      <c r="P948" s="67"/>
      <c r="Q948" s="67"/>
      <c r="R948" s="67"/>
      <c r="S948" s="67"/>
      <c r="T948" s="67"/>
      <c r="U948" s="67"/>
      <c r="V948" s="67"/>
      <c r="W948" s="67"/>
      <c r="X948" s="67"/>
      <c r="Y948" s="67"/>
      <c r="Z948" s="67"/>
      <c r="AA948" s="67"/>
      <c r="AB948" s="67"/>
      <c r="AC948" s="67"/>
      <c r="AD948" s="67"/>
    </row>
    <row r="949" spans="2:30">
      <c r="B949" s="67"/>
      <c r="C949" s="67"/>
      <c r="D949" s="67"/>
      <c r="E949" s="67"/>
      <c r="F949" s="67"/>
      <c r="G949" s="67"/>
      <c r="H949" s="67"/>
      <c r="I949" s="67"/>
      <c r="J949" s="67"/>
      <c r="K949" s="67"/>
      <c r="L949" s="67"/>
      <c r="M949" s="67"/>
      <c r="N949" s="67"/>
      <c r="O949" s="67"/>
      <c r="P949" s="67"/>
      <c r="Q949" s="67"/>
      <c r="R949" s="67"/>
      <c r="S949" s="67"/>
      <c r="T949" s="67"/>
      <c r="U949" s="67"/>
      <c r="V949" s="67"/>
      <c r="W949" s="67"/>
      <c r="X949" s="67"/>
      <c r="Y949" s="67"/>
      <c r="Z949" s="67"/>
      <c r="AA949" s="67"/>
      <c r="AB949" s="67"/>
      <c r="AC949" s="67"/>
      <c r="AD949" s="67"/>
    </row>
    <row r="950" spans="2:30">
      <c r="B950" s="67"/>
      <c r="C950" s="67"/>
      <c r="D950" s="67"/>
      <c r="E950" s="67"/>
      <c r="F950" s="67"/>
      <c r="G950" s="67"/>
      <c r="H950" s="67"/>
      <c r="I950" s="67"/>
      <c r="J950" s="67"/>
      <c r="K950" s="67"/>
      <c r="L950" s="67"/>
      <c r="M950" s="67"/>
      <c r="N950" s="67"/>
      <c r="O950" s="67"/>
      <c r="P950" s="67"/>
      <c r="Q950" s="67"/>
      <c r="R950" s="67"/>
      <c r="S950" s="67"/>
      <c r="T950" s="67"/>
      <c r="U950" s="67"/>
      <c r="V950" s="67"/>
      <c r="W950" s="67"/>
      <c r="X950" s="67"/>
      <c r="Y950" s="67"/>
      <c r="Z950" s="67"/>
      <c r="AA950" s="67"/>
      <c r="AB950" s="67"/>
      <c r="AC950" s="67"/>
      <c r="AD950" s="67"/>
    </row>
    <row r="951" spans="2:30">
      <c r="B951" s="67"/>
      <c r="C951" s="67"/>
      <c r="D951" s="67"/>
      <c r="E951" s="67"/>
      <c r="F951" s="67"/>
      <c r="G951" s="67"/>
      <c r="H951" s="67"/>
      <c r="I951" s="67"/>
      <c r="J951" s="67"/>
      <c r="K951" s="67"/>
      <c r="L951" s="67"/>
      <c r="M951" s="67"/>
      <c r="N951" s="67"/>
      <c r="O951" s="67"/>
      <c r="P951" s="67"/>
      <c r="Q951" s="67"/>
      <c r="R951" s="67"/>
      <c r="S951" s="67"/>
      <c r="T951" s="67"/>
      <c r="U951" s="67"/>
      <c r="V951" s="67"/>
      <c r="W951" s="67"/>
      <c r="X951" s="67"/>
      <c r="Y951" s="67"/>
      <c r="Z951" s="67"/>
      <c r="AA951" s="67"/>
      <c r="AB951" s="67"/>
      <c r="AC951" s="67"/>
      <c r="AD951" s="67"/>
    </row>
    <row r="952" spans="2:30">
      <c r="B952" s="67"/>
      <c r="C952" s="67"/>
      <c r="D952" s="67"/>
      <c r="E952" s="67"/>
      <c r="F952" s="67"/>
      <c r="G952" s="67"/>
      <c r="H952" s="67"/>
      <c r="I952" s="67"/>
      <c r="J952" s="67"/>
      <c r="K952" s="67"/>
      <c r="L952" s="67"/>
      <c r="M952" s="67"/>
      <c r="N952" s="67"/>
      <c r="O952" s="67"/>
      <c r="P952" s="67"/>
      <c r="Q952" s="67"/>
      <c r="R952" s="67"/>
      <c r="S952" s="67"/>
      <c r="T952" s="67"/>
      <c r="U952" s="67"/>
      <c r="V952" s="67"/>
      <c r="W952" s="67"/>
      <c r="X952" s="67"/>
      <c r="Y952" s="67"/>
      <c r="Z952" s="67"/>
      <c r="AA952" s="67"/>
      <c r="AB952" s="67"/>
      <c r="AC952" s="67"/>
      <c r="AD952" s="67"/>
    </row>
    <row r="953" spans="2:30">
      <c r="B953" s="67"/>
      <c r="C953" s="67"/>
      <c r="D953" s="67"/>
      <c r="E953" s="67"/>
      <c r="F953" s="67"/>
      <c r="G953" s="67"/>
      <c r="H953" s="67"/>
      <c r="I953" s="67"/>
      <c r="J953" s="67"/>
      <c r="K953" s="67"/>
      <c r="L953" s="67"/>
      <c r="M953" s="67"/>
      <c r="N953" s="67"/>
      <c r="O953" s="67"/>
      <c r="P953" s="67"/>
      <c r="Q953" s="67"/>
      <c r="R953" s="67"/>
      <c r="S953" s="67"/>
      <c r="T953" s="67"/>
      <c r="U953" s="67"/>
      <c r="V953" s="67"/>
      <c r="W953" s="67"/>
      <c r="X953" s="67"/>
      <c r="Y953" s="67"/>
      <c r="Z953" s="67"/>
      <c r="AA953" s="67"/>
      <c r="AB953" s="67"/>
      <c r="AC953" s="67"/>
      <c r="AD953" s="67"/>
    </row>
    <row r="954" spans="2:30">
      <c r="B954" s="67"/>
      <c r="C954" s="67"/>
      <c r="D954" s="67"/>
      <c r="E954" s="67"/>
      <c r="F954" s="67"/>
      <c r="G954" s="67"/>
      <c r="H954" s="67"/>
      <c r="I954" s="67"/>
      <c r="J954" s="67"/>
      <c r="K954" s="67"/>
      <c r="L954" s="67"/>
      <c r="M954" s="67"/>
      <c r="N954" s="67"/>
      <c r="O954" s="67"/>
      <c r="P954" s="67"/>
      <c r="Q954" s="67"/>
      <c r="R954" s="67"/>
      <c r="S954" s="67"/>
      <c r="T954" s="67"/>
      <c r="U954" s="67"/>
      <c r="V954" s="67"/>
      <c r="W954" s="67"/>
      <c r="X954" s="67"/>
      <c r="Y954" s="67"/>
      <c r="Z954" s="67"/>
      <c r="AA954" s="67"/>
      <c r="AB954" s="67"/>
      <c r="AC954" s="67"/>
      <c r="AD954" s="67"/>
    </row>
    <row r="955" spans="2:30">
      <c r="B955" s="67"/>
      <c r="C955" s="67"/>
      <c r="D955" s="67"/>
      <c r="E955" s="67"/>
      <c r="F955" s="67"/>
      <c r="G955" s="67"/>
      <c r="H955" s="67"/>
      <c r="I955" s="67"/>
      <c r="J955" s="67"/>
      <c r="K955" s="67"/>
      <c r="L955" s="67"/>
      <c r="M955" s="67"/>
      <c r="N955" s="67"/>
      <c r="O955" s="67"/>
      <c r="P955" s="67"/>
      <c r="Q955" s="67"/>
      <c r="R955" s="67"/>
      <c r="S955" s="67"/>
      <c r="T955" s="67"/>
      <c r="U955" s="67"/>
      <c r="V955" s="67"/>
      <c r="W955" s="67"/>
      <c r="X955" s="67"/>
      <c r="Y955" s="67"/>
      <c r="Z955" s="67"/>
      <c r="AA955" s="67"/>
      <c r="AB955" s="67"/>
      <c r="AC955" s="67"/>
      <c r="AD955" s="67"/>
    </row>
    <row r="956" spans="2:30">
      <c r="B956" s="67"/>
      <c r="C956" s="67"/>
      <c r="D956" s="67"/>
      <c r="E956" s="67"/>
      <c r="F956" s="67"/>
      <c r="G956" s="67"/>
      <c r="H956" s="67"/>
      <c r="I956" s="67"/>
      <c r="J956" s="67"/>
      <c r="K956" s="67"/>
      <c r="L956" s="67"/>
      <c r="M956" s="67"/>
      <c r="N956" s="67"/>
      <c r="O956" s="67"/>
      <c r="P956" s="67"/>
      <c r="Q956" s="67"/>
      <c r="R956" s="67"/>
      <c r="S956" s="67"/>
      <c r="T956" s="67"/>
      <c r="U956" s="67"/>
      <c r="V956" s="67"/>
      <c r="W956" s="67"/>
      <c r="X956" s="67"/>
      <c r="Y956" s="67"/>
      <c r="Z956" s="67"/>
      <c r="AA956" s="67"/>
      <c r="AB956" s="67"/>
      <c r="AC956" s="67"/>
      <c r="AD956" s="67"/>
    </row>
    <row r="957" spans="2:30">
      <c r="B957" s="67"/>
      <c r="C957" s="67"/>
      <c r="D957" s="67"/>
      <c r="E957" s="67"/>
      <c r="F957" s="67"/>
      <c r="G957" s="67"/>
      <c r="H957" s="67"/>
      <c r="I957" s="67"/>
      <c r="J957" s="67"/>
      <c r="K957" s="67"/>
      <c r="L957" s="67"/>
      <c r="M957" s="67"/>
      <c r="N957" s="67"/>
      <c r="O957" s="67"/>
      <c r="P957" s="67"/>
      <c r="Q957" s="67"/>
      <c r="R957" s="67"/>
      <c r="S957" s="67"/>
      <c r="T957" s="67"/>
      <c r="U957" s="67"/>
      <c r="V957" s="67"/>
      <c r="W957" s="67"/>
      <c r="X957" s="67"/>
      <c r="Y957" s="67"/>
      <c r="Z957" s="67"/>
      <c r="AA957" s="67"/>
      <c r="AB957" s="67"/>
      <c r="AC957" s="67"/>
      <c r="AD957" s="67"/>
    </row>
    <row r="958" spans="2:30">
      <c r="B958" s="67"/>
      <c r="C958" s="67"/>
      <c r="D958" s="67"/>
      <c r="E958" s="67"/>
      <c r="F958" s="67"/>
      <c r="G958" s="67"/>
      <c r="H958" s="67"/>
      <c r="I958" s="67"/>
      <c r="J958" s="67"/>
      <c r="K958" s="67"/>
      <c r="L958" s="67"/>
      <c r="M958" s="67"/>
      <c r="N958" s="67"/>
      <c r="O958" s="67"/>
      <c r="P958" s="67"/>
      <c r="Q958" s="67"/>
      <c r="R958" s="67"/>
      <c r="S958" s="67"/>
      <c r="T958" s="67"/>
      <c r="U958" s="67"/>
      <c r="V958" s="67"/>
      <c r="W958" s="67"/>
      <c r="X958" s="67"/>
      <c r="Y958" s="67"/>
      <c r="Z958" s="67"/>
      <c r="AA958" s="67"/>
      <c r="AB958" s="67"/>
      <c r="AC958" s="67"/>
      <c r="AD958" s="67"/>
    </row>
    <row r="959" spans="2:30">
      <c r="B959" s="67"/>
      <c r="C959" s="67"/>
      <c r="D959" s="67"/>
      <c r="E959" s="67"/>
      <c r="F959" s="67"/>
      <c r="G959" s="67"/>
      <c r="H959" s="67"/>
      <c r="I959" s="67"/>
      <c r="J959" s="67"/>
      <c r="K959" s="67"/>
      <c r="L959" s="67"/>
      <c r="M959" s="67"/>
      <c r="N959" s="67"/>
      <c r="O959" s="67"/>
      <c r="P959" s="67"/>
      <c r="Q959" s="67"/>
      <c r="R959" s="67"/>
      <c r="S959" s="67"/>
      <c r="T959" s="67"/>
      <c r="U959" s="67"/>
      <c r="V959" s="67"/>
      <c r="W959" s="67"/>
      <c r="X959" s="67"/>
      <c r="Y959" s="67"/>
      <c r="Z959" s="67"/>
      <c r="AA959" s="67"/>
      <c r="AB959" s="67"/>
      <c r="AC959" s="67"/>
      <c r="AD959" s="67"/>
    </row>
    <row r="960" spans="2:30">
      <c r="B960" s="67"/>
      <c r="C960" s="67"/>
      <c r="D960" s="67"/>
      <c r="E960" s="67"/>
      <c r="F960" s="67"/>
      <c r="G960" s="67"/>
      <c r="H960" s="67"/>
      <c r="I960" s="67"/>
      <c r="J960" s="67"/>
      <c r="K960" s="67"/>
      <c r="L960" s="67"/>
      <c r="M960" s="67"/>
      <c r="N960" s="67"/>
      <c r="O960" s="67"/>
      <c r="P960" s="67"/>
      <c r="Q960" s="67"/>
      <c r="R960" s="67"/>
      <c r="S960" s="67"/>
      <c r="T960" s="67"/>
      <c r="U960" s="67"/>
      <c r="V960" s="67"/>
      <c r="W960" s="67"/>
      <c r="X960" s="67"/>
      <c r="Y960" s="67"/>
      <c r="Z960" s="67"/>
      <c r="AA960" s="67"/>
      <c r="AB960" s="67"/>
      <c r="AC960" s="67"/>
      <c r="AD960" s="67"/>
    </row>
    <row r="961" spans="2:30">
      <c r="B961" s="67"/>
      <c r="C961" s="67"/>
      <c r="D961" s="67"/>
      <c r="E961" s="67"/>
      <c r="F961" s="67"/>
      <c r="G961" s="67"/>
      <c r="H961" s="67"/>
      <c r="I961" s="67"/>
      <c r="J961" s="67"/>
      <c r="K961" s="67"/>
      <c r="L961" s="67"/>
      <c r="M961" s="67"/>
      <c r="N961" s="67"/>
      <c r="O961" s="67"/>
      <c r="P961" s="67"/>
      <c r="Q961" s="67"/>
      <c r="R961" s="67"/>
      <c r="S961" s="67"/>
      <c r="T961" s="67"/>
      <c r="U961" s="67"/>
      <c r="V961" s="67"/>
      <c r="W961" s="67"/>
      <c r="X961" s="67"/>
      <c r="Y961" s="67"/>
      <c r="Z961" s="67"/>
      <c r="AA961" s="67"/>
      <c r="AB961" s="67"/>
      <c r="AC961" s="67"/>
      <c r="AD961" s="67"/>
    </row>
    <row r="962" spans="2:30">
      <c r="B962" s="67"/>
      <c r="C962" s="67"/>
      <c r="D962" s="67"/>
      <c r="E962" s="67"/>
      <c r="F962" s="67"/>
      <c r="G962" s="67"/>
      <c r="H962" s="67"/>
      <c r="I962" s="67"/>
      <c r="J962" s="67"/>
      <c r="K962" s="67"/>
      <c r="L962" s="67"/>
      <c r="M962" s="67"/>
      <c r="N962" s="67"/>
      <c r="O962" s="67"/>
      <c r="P962" s="67"/>
      <c r="Q962" s="67"/>
      <c r="R962" s="67"/>
      <c r="S962" s="67"/>
      <c r="T962" s="67"/>
      <c r="U962" s="67"/>
      <c r="V962" s="67"/>
      <c r="W962" s="67"/>
      <c r="X962" s="67"/>
      <c r="Y962" s="67"/>
      <c r="Z962" s="67"/>
      <c r="AA962" s="67"/>
      <c r="AB962" s="67"/>
      <c r="AC962" s="67"/>
      <c r="AD962" s="67"/>
    </row>
    <row r="963" spans="2:30">
      <c r="B963" s="67"/>
      <c r="C963" s="67"/>
      <c r="D963" s="67"/>
      <c r="E963" s="67"/>
      <c r="F963" s="67"/>
      <c r="G963" s="67"/>
      <c r="H963" s="67"/>
      <c r="I963" s="67"/>
      <c r="J963" s="67"/>
      <c r="K963" s="67"/>
      <c r="L963" s="67"/>
      <c r="M963" s="67"/>
      <c r="N963" s="67"/>
      <c r="O963" s="67"/>
      <c r="P963" s="67"/>
      <c r="Q963" s="67"/>
      <c r="R963" s="67"/>
      <c r="S963" s="67"/>
      <c r="T963" s="67"/>
      <c r="U963" s="67"/>
      <c r="V963" s="67"/>
      <c r="W963" s="67"/>
      <c r="X963" s="67"/>
      <c r="Y963" s="67"/>
      <c r="Z963" s="67"/>
      <c r="AA963" s="67"/>
      <c r="AB963" s="67"/>
      <c r="AC963" s="67"/>
      <c r="AD963" s="67"/>
    </row>
    <row r="964" spans="2:30">
      <c r="B964" s="67"/>
      <c r="C964" s="67"/>
      <c r="D964" s="67"/>
      <c r="E964" s="67"/>
      <c r="F964" s="67"/>
      <c r="G964" s="67"/>
      <c r="H964" s="67"/>
      <c r="I964" s="67"/>
      <c r="J964" s="67"/>
      <c r="K964" s="67"/>
      <c r="L964" s="67"/>
      <c r="M964" s="67"/>
      <c r="N964" s="67"/>
      <c r="O964" s="67"/>
      <c r="P964" s="67"/>
      <c r="Q964" s="67"/>
      <c r="R964" s="67"/>
      <c r="S964" s="67"/>
      <c r="T964" s="67"/>
      <c r="U964" s="67"/>
      <c r="V964" s="67"/>
      <c r="W964" s="67"/>
      <c r="X964" s="67"/>
      <c r="Y964" s="67"/>
      <c r="Z964" s="67"/>
      <c r="AA964" s="67"/>
      <c r="AB964" s="67"/>
      <c r="AC964" s="67"/>
      <c r="AD964" s="67"/>
    </row>
    <row r="965" spans="2:30">
      <c r="B965" s="67"/>
      <c r="C965" s="67"/>
      <c r="D965" s="67"/>
      <c r="E965" s="67"/>
      <c r="F965" s="67"/>
      <c r="G965" s="67"/>
      <c r="H965" s="67"/>
      <c r="I965" s="67"/>
      <c r="J965" s="67"/>
      <c r="K965" s="67"/>
      <c r="L965" s="67"/>
      <c r="M965" s="67"/>
      <c r="N965" s="67"/>
      <c r="O965" s="67"/>
      <c r="P965" s="67"/>
      <c r="Q965" s="67"/>
      <c r="R965" s="67"/>
      <c r="S965" s="67"/>
      <c r="T965" s="67"/>
      <c r="U965" s="67"/>
      <c r="V965" s="67"/>
      <c r="W965" s="67"/>
      <c r="X965" s="67"/>
      <c r="Y965" s="67"/>
      <c r="Z965" s="67"/>
      <c r="AA965" s="67"/>
      <c r="AB965" s="67"/>
      <c r="AC965" s="67"/>
      <c r="AD965" s="67"/>
    </row>
    <row r="966" spans="2:30">
      <c r="B966" s="67"/>
      <c r="C966" s="67"/>
      <c r="D966" s="67"/>
      <c r="E966" s="67"/>
      <c r="F966" s="67"/>
      <c r="G966" s="67"/>
      <c r="H966" s="67"/>
      <c r="I966" s="67"/>
      <c r="J966" s="67"/>
      <c r="K966" s="67"/>
      <c r="L966" s="67"/>
      <c r="M966" s="67"/>
      <c r="N966" s="67"/>
      <c r="O966" s="67"/>
      <c r="P966" s="67"/>
      <c r="Q966" s="67"/>
      <c r="R966" s="67"/>
      <c r="S966" s="67"/>
      <c r="T966" s="67"/>
      <c r="U966" s="67"/>
      <c r="V966" s="67"/>
      <c r="W966" s="67"/>
      <c r="X966" s="67"/>
      <c r="Y966" s="67"/>
      <c r="Z966" s="67"/>
      <c r="AA966" s="67"/>
      <c r="AB966" s="67"/>
      <c r="AC966" s="67"/>
      <c r="AD966" s="67"/>
    </row>
    <row r="967" spans="2:30">
      <c r="B967" s="67"/>
      <c r="C967" s="67"/>
      <c r="D967" s="67"/>
      <c r="E967" s="67"/>
      <c r="F967" s="67"/>
      <c r="G967" s="67"/>
      <c r="H967" s="67"/>
      <c r="I967" s="67"/>
      <c r="J967" s="67"/>
      <c r="K967" s="67"/>
      <c r="L967" s="67"/>
      <c r="M967" s="67"/>
      <c r="N967" s="67"/>
      <c r="O967" s="67"/>
      <c r="P967" s="67"/>
      <c r="Q967" s="67"/>
      <c r="R967" s="67"/>
      <c r="S967" s="67"/>
      <c r="T967" s="67"/>
      <c r="U967" s="67"/>
      <c r="V967" s="67"/>
      <c r="W967" s="67"/>
      <c r="X967" s="67"/>
      <c r="Y967" s="67"/>
      <c r="Z967" s="67"/>
      <c r="AA967" s="67"/>
      <c r="AB967" s="67"/>
      <c r="AC967" s="67"/>
      <c r="AD967" s="67"/>
    </row>
    <row r="968" spans="2:30">
      <c r="B968" s="67"/>
      <c r="C968" s="67"/>
      <c r="D968" s="67"/>
      <c r="E968" s="67"/>
      <c r="F968" s="67"/>
      <c r="G968" s="67"/>
      <c r="H968" s="67"/>
      <c r="I968" s="67"/>
      <c r="J968" s="67"/>
      <c r="K968" s="67"/>
      <c r="L968" s="67"/>
      <c r="M968" s="67"/>
      <c r="N968" s="67"/>
      <c r="O968" s="67"/>
      <c r="P968" s="67"/>
      <c r="Q968" s="67"/>
      <c r="R968" s="67"/>
      <c r="S968" s="67"/>
      <c r="T968" s="67"/>
      <c r="U968" s="67"/>
      <c r="V968" s="67"/>
      <c r="W968" s="67"/>
      <c r="X968" s="67"/>
      <c r="Y968" s="67"/>
      <c r="Z968" s="67"/>
      <c r="AA968" s="67"/>
      <c r="AB968" s="67"/>
      <c r="AC968" s="67"/>
      <c r="AD968" s="67"/>
    </row>
    <row r="969" spans="2:30">
      <c r="B969" s="67"/>
      <c r="C969" s="67"/>
      <c r="D969" s="67"/>
      <c r="E969" s="67"/>
      <c r="F969" s="67"/>
      <c r="G969" s="67"/>
      <c r="H969" s="67"/>
      <c r="I969" s="67"/>
      <c r="J969" s="67"/>
      <c r="K969" s="67"/>
      <c r="L969" s="67"/>
      <c r="M969" s="67"/>
      <c r="N969" s="67"/>
      <c r="O969" s="67"/>
      <c r="P969" s="67"/>
      <c r="Q969" s="67"/>
      <c r="R969" s="67"/>
      <c r="S969" s="67"/>
      <c r="T969" s="67"/>
      <c r="U969" s="67"/>
      <c r="V969" s="67"/>
      <c r="W969" s="67"/>
      <c r="X969" s="67"/>
      <c r="Y969" s="67"/>
      <c r="Z969" s="67"/>
      <c r="AA969" s="67"/>
      <c r="AB969" s="67"/>
      <c r="AC969" s="67"/>
      <c r="AD969" s="67"/>
    </row>
    <row r="970" spans="2:30">
      <c r="B970" s="67"/>
      <c r="C970" s="67"/>
      <c r="D970" s="67"/>
      <c r="E970" s="67"/>
      <c r="F970" s="67"/>
      <c r="G970" s="67"/>
      <c r="H970" s="67"/>
      <c r="I970" s="67"/>
      <c r="J970" s="67"/>
      <c r="K970" s="67"/>
      <c r="L970" s="67"/>
      <c r="M970" s="67"/>
      <c r="N970" s="67"/>
      <c r="O970" s="67"/>
      <c r="P970" s="67"/>
      <c r="Q970" s="67"/>
      <c r="R970" s="67"/>
      <c r="S970" s="67"/>
      <c r="T970" s="67"/>
      <c r="U970" s="67"/>
      <c r="V970" s="67"/>
      <c r="W970" s="67"/>
      <c r="X970" s="67"/>
      <c r="Y970" s="67"/>
      <c r="Z970" s="67"/>
      <c r="AA970" s="67"/>
      <c r="AB970" s="67"/>
      <c r="AC970" s="67"/>
      <c r="AD970" s="67"/>
    </row>
    <row r="971" spans="2:30">
      <c r="B971" s="67"/>
      <c r="C971" s="67"/>
      <c r="D971" s="67"/>
      <c r="E971" s="67"/>
      <c r="F971" s="67"/>
      <c r="G971" s="67"/>
      <c r="H971" s="67"/>
      <c r="I971" s="67"/>
      <c r="J971" s="67"/>
      <c r="K971" s="67"/>
      <c r="L971" s="67"/>
      <c r="M971" s="67"/>
      <c r="N971" s="67"/>
      <c r="O971" s="67"/>
      <c r="P971" s="67"/>
      <c r="Q971" s="67"/>
      <c r="R971" s="67"/>
      <c r="S971" s="67"/>
      <c r="T971" s="67"/>
      <c r="U971" s="67"/>
      <c r="V971" s="67"/>
      <c r="W971" s="67"/>
      <c r="X971" s="67"/>
      <c r="Y971" s="67"/>
      <c r="Z971" s="67"/>
      <c r="AA971" s="67"/>
      <c r="AB971" s="67"/>
      <c r="AC971" s="67"/>
      <c r="AD971" s="67"/>
    </row>
    <row r="972" spans="2:30">
      <c r="B972" s="67"/>
      <c r="C972" s="67"/>
      <c r="D972" s="67"/>
      <c r="E972" s="67"/>
      <c r="F972" s="67"/>
      <c r="G972" s="67"/>
      <c r="H972" s="67"/>
      <c r="I972" s="67"/>
      <c r="J972" s="67"/>
      <c r="K972" s="67"/>
      <c r="L972" s="67"/>
      <c r="M972" s="67"/>
      <c r="N972" s="67"/>
      <c r="O972" s="67"/>
      <c r="P972" s="67"/>
      <c r="Q972" s="67"/>
      <c r="R972" s="67"/>
      <c r="S972" s="67"/>
      <c r="T972" s="67"/>
      <c r="U972" s="67"/>
      <c r="V972" s="67"/>
      <c r="W972" s="67"/>
      <c r="X972" s="67"/>
      <c r="Y972" s="67"/>
      <c r="Z972" s="67"/>
      <c r="AA972" s="67"/>
      <c r="AB972" s="67"/>
      <c r="AC972" s="67"/>
      <c r="AD972" s="67"/>
    </row>
    <row r="973" spans="2:30">
      <c r="B973" s="67"/>
      <c r="C973" s="67"/>
      <c r="D973" s="67"/>
      <c r="E973" s="67"/>
      <c r="F973" s="67"/>
      <c r="G973" s="67"/>
      <c r="H973" s="67"/>
      <c r="I973" s="67"/>
      <c r="J973" s="67"/>
      <c r="K973" s="67"/>
      <c r="L973" s="67"/>
      <c r="M973" s="67"/>
      <c r="N973" s="67"/>
      <c r="O973" s="67"/>
      <c r="P973" s="67"/>
      <c r="Q973" s="67"/>
      <c r="R973" s="67"/>
      <c r="S973" s="67"/>
      <c r="T973" s="67"/>
      <c r="U973" s="67"/>
      <c r="V973" s="67"/>
      <c r="W973" s="67"/>
      <c r="X973" s="67"/>
      <c r="Y973" s="67"/>
      <c r="Z973" s="67"/>
      <c r="AA973" s="67"/>
      <c r="AB973" s="67"/>
      <c r="AC973" s="67"/>
      <c r="AD973" s="67"/>
    </row>
    <row r="974" spans="2:30">
      <c r="B974" s="67"/>
      <c r="C974" s="67"/>
      <c r="D974" s="67"/>
      <c r="E974" s="67"/>
      <c r="F974" s="67"/>
      <c r="G974" s="67"/>
      <c r="H974" s="67"/>
      <c r="I974" s="67"/>
      <c r="J974" s="67"/>
      <c r="K974" s="67"/>
      <c r="L974" s="67"/>
      <c r="M974" s="67"/>
      <c r="N974" s="67"/>
      <c r="O974" s="67"/>
      <c r="P974" s="67"/>
      <c r="Q974" s="67"/>
      <c r="R974" s="67"/>
      <c r="S974" s="67"/>
      <c r="T974" s="67"/>
      <c r="U974" s="67"/>
      <c r="V974" s="67"/>
      <c r="W974" s="67"/>
      <c r="X974" s="67"/>
      <c r="Y974" s="67"/>
      <c r="Z974" s="67"/>
      <c r="AA974" s="67"/>
      <c r="AB974" s="67"/>
      <c r="AC974" s="67"/>
      <c r="AD974" s="67"/>
    </row>
    <row r="975" spans="2:30">
      <c r="B975" s="67"/>
      <c r="C975" s="67"/>
      <c r="D975" s="67"/>
      <c r="E975" s="67"/>
      <c r="F975" s="67"/>
      <c r="G975" s="67"/>
      <c r="H975" s="67"/>
      <c r="I975" s="67"/>
      <c r="J975" s="67"/>
      <c r="K975" s="67"/>
      <c r="L975" s="67"/>
      <c r="M975" s="67"/>
      <c r="N975" s="67"/>
      <c r="O975" s="67"/>
      <c r="P975" s="67"/>
      <c r="Q975" s="67"/>
      <c r="R975" s="67"/>
      <c r="S975" s="67"/>
      <c r="T975" s="67"/>
      <c r="U975" s="67"/>
      <c r="V975" s="67"/>
      <c r="W975" s="67"/>
      <c r="X975" s="67"/>
      <c r="Y975" s="67"/>
      <c r="Z975" s="67"/>
      <c r="AA975" s="67"/>
      <c r="AB975" s="67"/>
      <c r="AC975" s="67"/>
      <c r="AD975" s="67"/>
    </row>
    <row r="976" spans="2:30">
      <c r="B976" s="67"/>
      <c r="C976" s="67"/>
      <c r="D976" s="67"/>
      <c r="E976" s="67"/>
      <c r="F976" s="67"/>
      <c r="G976" s="67"/>
      <c r="H976" s="67"/>
      <c r="I976" s="67"/>
      <c r="J976" s="67"/>
      <c r="K976" s="67"/>
      <c r="L976" s="67"/>
      <c r="M976" s="67"/>
      <c r="N976" s="67"/>
      <c r="O976" s="67"/>
      <c r="P976" s="67"/>
      <c r="Q976" s="67"/>
      <c r="R976" s="67"/>
      <c r="S976" s="67"/>
      <c r="T976" s="67"/>
      <c r="U976" s="67"/>
      <c r="V976" s="67"/>
      <c r="W976" s="67"/>
      <c r="X976" s="67"/>
      <c r="Y976" s="67"/>
      <c r="Z976" s="67"/>
      <c r="AA976" s="67"/>
      <c r="AB976" s="67"/>
      <c r="AC976" s="67"/>
      <c r="AD976" s="67"/>
    </row>
    <row r="977" spans="2:30">
      <c r="B977" s="67"/>
      <c r="C977" s="67"/>
      <c r="D977" s="67"/>
      <c r="E977" s="67"/>
      <c r="F977" s="67"/>
      <c r="G977" s="67"/>
      <c r="H977" s="67"/>
      <c r="I977" s="67"/>
      <c r="J977" s="67"/>
      <c r="K977" s="67"/>
      <c r="L977" s="67"/>
      <c r="M977" s="67"/>
      <c r="N977" s="67"/>
      <c r="O977" s="67"/>
      <c r="P977" s="67"/>
      <c r="Q977" s="67"/>
      <c r="R977" s="67"/>
      <c r="S977" s="67"/>
      <c r="T977" s="67"/>
      <c r="U977" s="67"/>
      <c r="V977" s="67"/>
      <c r="W977" s="67"/>
      <c r="X977" s="67"/>
      <c r="Y977" s="67"/>
      <c r="Z977" s="67"/>
      <c r="AA977" s="67"/>
      <c r="AB977" s="67"/>
      <c r="AC977" s="67"/>
      <c r="AD977" s="67"/>
    </row>
    <row r="978" spans="2:30">
      <c r="B978" s="67"/>
      <c r="C978" s="67"/>
      <c r="D978" s="67"/>
      <c r="E978" s="67"/>
      <c r="F978" s="67"/>
      <c r="G978" s="67"/>
      <c r="H978" s="67"/>
      <c r="I978" s="67"/>
      <c r="J978" s="67"/>
      <c r="K978" s="67"/>
      <c r="L978" s="67"/>
      <c r="M978" s="67"/>
      <c r="N978" s="67"/>
      <c r="O978" s="67"/>
      <c r="P978" s="67"/>
      <c r="Q978" s="67"/>
      <c r="R978" s="67"/>
      <c r="S978" s="67"/>
      <c r="T978" s="67"/>
      <c r="U978" s="67"/>
      <c r="V978" s="67"/>
      <c r="W978" s="67"/>
      <c r="X978" s="67"/>
      <c r="Y978" s="67"/>
      <c r="Z978" s="67"/>
      <c r="AA978" s="67"/>
      <c r="AB978" s="67"/>
      <c r="AC978" s="67"/>
      <c r="AD978" s="67"/>
    </row>
    <row r="979" spans="2:30">
      <c r="B979" s="67"/>
      <c r="C979" s="67"/>
      <c r="D979" s="67"/>
      <c r="E979" s="67"/>
      <c r="F979" s="67"/>
      <c r="G979" s="67"/>
      <c r="H979" s="67"/>
      <c r="I979" s="67"/>
      <c r="J979" s="67"/>
      <c r="K979" s="67"/>
      <c r="L979" s="67"/>
      <c r="M979" s="67"/>
      <c r="N979" s="67"/>
      <c r="O979" s="67"/>
      <c r="P979" s="67"/>
      <c r="Q979" s="67"/>
      <c r="R979" s="67"/>
      <c r="S979" s="67"/>
      <c r="T979" s="67"/>
      <c r="U979" s="67"/>
      <c r="V979" s="67"/>
      <c r="W979" s="67"/>
      <c r="X979" s="67"/>
      <c r="Y979" s="67"/>
      <c r="Z979" s="67"/>
      <c r="AA979" s="67"/>
      <c r="AB979" s="67"/>
      <c r="AC979" s="67"/>
      <c r="AD979" s="67"/>
    </row>
    <row r="980" spans="2:30">
      <c r="B980" s="67"/>
      <c r="C980" s="67"/>
      <c r="D980" s="67"/>
      <c r="E980" s="67"/>
      <c r="F980" s="67"/>
      <c r="G980" s="67"/>
      <c r="H980" s="67"/>
      <c r="I980" s="67"/>
      <c r="J980" s="67"/>
      <c r="K980" s="67"/>
      <c r="L980" s="67"/>
      <c r="M980" s="67"/>
      <c r="N980" s="67"/>
      <c r="O980" s="67"/>
      <c r="P980" s="67"/>
      <c r="Q980" s="67"/>
      <c r="R980" s="67"/>
      <c r="S980" s="67"/>
      <c r="T980" s="67"/>
      <c r="U980" s="67"/>
      <c r="V980" s="67"/>
      <c r="W980" s="67"/>
      <c r="X980" s="67"/>
      <c r="Y980" s="67"/>
      <c r="Z980" s="67"/>
      <c r="AA980" s="67"/>
      <c r="AB980" s="67"/>
      <c r="AC980" s="67"/>
      <c r="AD980" s="67"/>
    </row>
    <row r="981" spans="2:30">
      <c r="B981" s="67"/>
      <c r="C981" s="67"/>
      <c r="D981" s="67"/>
      <c r="E981" s="67"/>
      <c r="F981" s="67"/>
      <c r="G981" s="67"/>
      <c r="H981" s="67"/>
      <c r="I981" s="67"/>
      <c r="J981" s="67"/>
      <c r="K981" s="67"/>
      <c r="L981" s="67"/>
      <c r="M981" s="67"/>
      <c r="N981" s="67"/>
      <c r="O981" s="67"/>
      <c r="P981" s="67"/>
      <c r="Q981" s="67"/>
      <c r="R981" s="67"/>
      <c r="S981" s="67"/>
      <c r="T981" s="67"/>
      <c r="U981" s="67"/>
      <c r="V981" s="67"/>
      <c r="W981" s="67"/>
      <c r="X981" s="67"/>
      <c r="Y981" s="67"/>
      <c r="Z981" s="67"/>
      <c r="AA981" s="67"/>
      <c r="AB981" s="67"/>
      <c r="AC981" s="67"/>
      <c r="AD981" s="67"/>
    </row>
    <row r="982" spans="2:30">
      <c r="B982" s="67"/>
      <c r="C982" s="67"/>
      <c r="D982" s="67"/>
      <c r="E982" s="67"/>
      <c r="F982" s="67"/>
      <c r="G982" s="67"/>
      <c r="H982" s="67"/>
      <c r="I982" s="67"/>
      <c r="J982" s="67"/>
      <c r="K982" s="67"/>
      <c r="L982" s="67"/>
      <c r="M982" s="67"/>
      <c r="N982" s="67"/>
      <c r="O982" s="67"/>
      <c r="P982" s="67"/>
      <c r="Q982" s="67"/>
      <c r="R982" s="67"/>
      <c r="S982" s="67"/>
      <c r="T982" s="67"/>
      <c r="U982" s="67"/>
      <c r="V982" s="67"/>
      <c r="W982" s="67"/>
      <c r="X982" s="67"/>
      <c r="Y982" s="67"/>
      <c r="Z982" s="67"/>
      <c r="AA982" s="67"/>
      <c r="AB982" s="67"/>
      <c r="AC982" s="67"/>
      <c r="AD982" s="67"/>
    </row>
    <row r="983" spans="2:30">
      <c r="B983" s="67"/>
      <c r="C983" s="67"/>
      <c r="D983" s="67"/>
      <c r="E983" s="67"/>
      <c r="F983" s="67"/>
      <c r="G983" s="67"/>
      <c r="H983" s="67"/>
      <c r="I983" s="67"/>
      <c r="J983" s="67"/>
      <c r="K983" s="67"/>
      <c r="L983" s="67"/>
      <c r="M983" s="67"/>
      <c r="N983" s="67"/>
      <c r="O983" s="67"/>
      <c r="P983" s="67"/>
      <c r="Q983" s="67"/>
      <c r="R983" s="67"/>
      <c r="S983" s="67"/>
      <c r="T983" s="67"/>
      <c r="U983" s="67"/>
      <c r="V983" s="67"/>
      <c r="W983" s="67"/>
      <c r="X983" s="67"/>
      <c r="Y983" s="67"/>
      <c r="Z983" s="67"/>
      <c r="AA983" s="67"/>
      <c r="AB983" s="67"/>
      <c r="AC983" s="67"/>
      <c r="AD983" s="67"/>
    </row>
    <row r="984" spans="2:30">
      <c r="B984" s="67"/>
      <c r="C984" s="67"/>
      <c r="D984" s="67"/>
      <c r="E984" s="67"/>
      <c r="F984" s="67"/>
      <c r="G984" s="67"/>
      <c r="H984" s="67"/>
      <c r="I984" s="67"/>
      <c r="J984" s="67"/>
      <c r="K984" s="67"/>
      <c r="L984" s="67"/>
      <c r="M984" s="67"/>
      <c r="N984" s="67"/>
      <c r="O984" s="67"/>
      <c r="P984" s="67"/>
      <c r="Q984" s="67"/>
      <c r="R984" s="67"/>
      <c r="S984" s="67"/>
      <c r="T984" s="67"/>
      <c r="U984" s="67"/>
      <c r="V984" s="67"/>
      <c r="W984" s="67"/>
      <c r="X984" s="67"/>
      <c r="Y984" s="67"/>
      <c r="Z984" s="67"/>
      <c r="AA984" s="67"/>
      <c r="AB984" s="67"/>
      <c r="AC984" s="67"/>
      <c r="AD984" s="67"/>
    </row>
    <row r="985" spans="2:30">
      <c r="B985" s="67"/>
      <c r="C985" s="67"/>
      <c r="D985" s="67"/>
      <c r="E985" s="67"/>
      <c r="F985" s="67"/>
      <c r="G985" s="67"/>
      <c r="H985" s="67"/>
      <c r="I985" s="67"/>
      <c r="J985" s="67"/>
      <c r="K985" s="67"/>
      <c r="L985" s="67"/>
      <c r="M985" s="67"/>
      <c r="N985" s="67"/>
      <c r="O985" s="67"/>
      <c r="P985" s="67"/>
      <c r="Q985" s="67"/>
      <c r="R985" s="67"/>
      <c r="S985" s="67"/>
      <c r="T985" s="67"/>
      <c r="U985" s="67"/>
      <c r="V985" s="67"/>
      <c r="W985" s="67"/>
      <c r="X985" s="67"/>
      <c r="Y985" s="67"/>
      <c r="Z985" s="67"/>
      <c r="AA985" s="67"/>
      <c r="AB985" s="67"/>
      <c r="AC985" s="67"/>
      <c r="AD985" s="67"/>
    </row>
    <row r="986" spans="2:30">
      <c r="B986" s="67"/>
      <c r="C986" s="67"/>
      <c r="D986" s="67"/>
      <c r="E986" s="67"/>
      <c r="F986" s="67"/>
      <c r="G986" s="67"/>
      <c r="H986" s="67"/>
      <c r="I986" s="67"/>
      <c r="J986" s="67"/>
      <c r="K986" s="67"/>
      <c r="L986" s="67"/>
      <c r="M986" s="67"/>
      <c r="N986" s="67"/>
      <c r="O986" s="67"/>
      <c r="P986" s="67"/>
      <c r="Q986" s="67"/>
      <c r="R986" s="67"/>
      <c r="S986" s="67"/>
      <c r="T986" s="67"/>
      <c r="U986" s="67"/>
      <c r="V986" s="67"/>
      <c r="W986" s="67"/>
      <c r="X986" s="67"/>
      <c r="Y986" s="67"/>
      <c r="Z986" s="67"/>
      <c r="AA986" s="67"/>
      <c r="AB986" s="67"/>
      <c r="AC986" s="67"/>
      <c r="AD986" s="67"/>
    </row>
    <row r="987" spans="2:30">
      <c r="B987" s="67"/>
      <c r="C987" s="67"/>
      <c r="D987" s="67"/>
      <c r="E987" s="67"/>
      <c r="F987" s="67"/>
      <c r="G987" s="67"/>
      <c r="H987" s="67"/>
      <c r="I987" s="67"/>
      <c r="J987" s="67"/>
      <c r="K987" s="67"/>
      <c r="L987" s="67"/>
      <c r="M987" s="67"/>
      <c r="N987" s="67"/>
      <c r="O987" s="67"/>
      <c r="P987" s="67"/>
      <c r="Q987" s="67"/>
      <c r="R987" s="67"/>
      <c r="S987" s="67"/>
      <c r="T987" s="67"/>
      <c r="U987" s="67"/>
      <c r="V987" s="67"/>
      <c r="W987" s="67"/>
      <c r="X987" s="67"/>
      <c r="Y987" s="67"/>
      <c r="Z987" s="67"/>
      <c r="AA987" s="67"/>
      <c r="AB987" s="67"/>
      <c r="AC987" s="67"/>
      <c r="AD987" s="67"/>
    </row>
    <row r="988" spans="2:30">
      <c r="B988" s="67"/>
      <c r="C988" s="67"/>
      <c r="D988" s="67"/>
      <c r="E988" s="67"/>
      <c r="F988" s="67"/>
      <c r="G988" s="67"/>
      <c r="H988" s="67"/>
      <c r="I988" s="67"/>
      <c r="J988" s="67"/>
      <c r="K988" s="67"/>
      <c r="L988" s="67"/>
      <c r="M988" s="67"/>
      <c r="N988" s="67"/>
      <c r="O988" s="67"/>
      <c r="P988" s="67"/>
      <c r="Q988" s="67"/>
      <c r="R988" s="67"/>
      <c r="S988" s="67"/>
      <c r="T988" s="67"/>
      <c r="U988" s="67"/>
      <c r="V988" s="67"/>
      <c r="W988" s="67"/>
      <c r="X988" s="67"/>
      <c r="Y988" s="67"/>
      <c r="Z988" s="67"/>
      <c r="AA988" s="67"/>
      <c r="AB988" s="67"/>
      <c r="AC988" s="67"/>
      <c r="AD988" s="67"/>
    </row>
    <row r="989" spans="2:30">
      <c r="B989" s="67"/>
      <c r="C989" s="67"/>
      <c r="D989" s="67"/>
      <c r="E989" s="67"/>
      <c r="F989" s="67"/>
      <c r="G989" s="67"/>
      <c r="H989" s="67"/>
      <c r="I989" s="67"/>
      <c r="J989" s="67"/>
      <c r="K989" s="67"/>
      <c r="L989" s="67"/>
      <c r="M989" s="67"/>
      <c r="N989" s="67"/>
      <c r="O989" s="67"/>
      <c r="P989" s="67"/>
      <c r="Q989" s="67"/>
      <c r="R989" s="67"/>
      <c r="S989" s="67"/>
      <c r="T989" s="67"/>
      <c r="U989" s="67"/>
      <c r="V989" s="67"/>
      <c r="W989" s="67"/>
      <c r="X989" s="67"/>
      <c r="Y989" s="67"/>
      <c r="Z989" s="67"/>
      <c r="AA989" s="67"/>
      <c r="AB989" s="67"/>
      <c r="AC989" s="67"/>
      <c r="AD989" s="67"/>
    </row>
    <row r="990" spans="2:30">
      <c r="B990" s="67"/>
      <c r="C990" s="67"/>
      <c r="D990" s="67"/>
      <c r="E990" s="67"/>
      <c r="F990" s="67"/>
      <c r="G990" s="67"/>
      <c r="H990" s="67"/>
      <c r="I990" s="67"/>
      <c r="J990" s="67"/>
      <c r="K990" s="67"/>
      <c r="L990" s="67"/>
      <c r="M990" s="67"/>
      <c r="N990" s="67"/>
      <c r="O990" s="67"/>
      <c r="P990" s="67"/>
      <c r="Q990" s="67"/>
      <c r="R990" s="67"/>
      <c r="S990" s="67"/>
      <c r="T990" s="67"/>
      <c r="U990" s="67"/>
      <c r="V990" s="67"/>
      <c r="W990" s="67"/>
      <c r="X990" s="67"/>
      <c r="Y990" s="67"/>
      <c r="Z990" s="67"/>
      <c r="AA990" s="67"/>
      <c r="AB990" s="67"/>
      <c r="AC990" s="67"/>
      <c r="AD990" s="67"/>
    </row>
    <row r="991" spans="2:30">
      <c r="B991" s="67"/>
      <c r="C991" s="67"/>
      <c r="D991" s="67"/>
      <c r="E991" s="67"/>
      <c r="F991" s="67"/>
      <c r="G991" s="67"/>
      <c r="H991" s="67"/>
      <c r="I991" s="67"/>
      <c r="J991" s="67"/>
      <c r="K991" s="67"/>
      <c r="L991" s="67"/>
      <c r="M991" s="67"/>
      <c r="N991" s="67"/>
      <c r="O991" s="67"/>
      <c r="P991" s="67"/>
      <c r="Q991" s="67"/>
      <c r="R991" s="67"/>
      <c r="S991" s="67"/>
      <c r="T991" s="67"/>
      <c r="U991" s="67"/>
      <c r="V991" s="67"/>
      <c r="W991" s="67"/>
      <c r="X991" s="67"/>
      <c r="Y991" s="67"/>
      <c r="Z991" s="67"/>
      <c r="AA991" s="67"/>
      <c r="AB991" s="67"/>
      <c r="AC991" s="67"/>
      <c r="AD991" s="67"/>
    </row>
    <row r="992" spans="2:30">
      <c r="B992" s="67"/>
      <c r="C992" s="67"/>
      <c r="D992" s="67"/>
      <c r="E992" s="67"/>
      <c r="F992" s="67"/>
      <c r="G992" s="67"/>
      <c r="H992" s="67"/>
      <c r="I992" s="67"/>
      <c r="J992" s="67"/>
      <c r="K992" s="67"/>
      <c r="L992" s="67"/>
      <c r="M992" s="67"/>
      <c r="N992" s="67"/>
      <c r="O992" s="67"/>
      <c r="P992" s="67"/>
      <c r="Q992" s="67"/>
      <c r="R992" s="67"/>
      <c r="S992" s="67"/>
      <c r="T992" s="67"/>
      <c r="U992" s="67"/>
      <c r="V992" s="67"/>
      <c r="W992" s="67"/>
      <c r="X992" s="67"/>
      <c r="Y992" s="67"/>
      <c r="Z992" s="67"/>
      <c r="AA992" s="67"/>
      <c r="AB992" s="67"/>
      <c r="AC992" s="67"/>
      <c r="AD992" s="67"/>
    </row>
    <row r="993" spans="2:30">
      <c r="B993" s="67"/>
      <c r="C993" s="67"/>
      <c r="D993" s="67"/>
      <c r="E993" s="67"/>
      <c r="F993" s="67"/>
      <c r="G993" s="67"/>
      <c r="H993" s="67"/>
      <c r="I993" s="67"/>
      <c r="J993" s="67"/>
      <c r="K993" s="67"/>
      <c r="L993" s="67"/>
      <c r="M993" s="67"/>
      <c r="N993" s="67"/>
      <c r="O993" s="67"/>
      <c r="P993" s="67"/>
      <c r="Q993" s="67"/>
      <c r="R993" s="67"/>
      <c r="S993" s="67"/>
      <c r="T993" s="67"/>
      <c r="U993" s="67"/>
      <c r="V993" s="67"/>
      <c r="W993" s="67"/>
      <c r="X993" s="67"/>
      <c r="Y993" s="67"/>
      <c r="Z993" s="67"/>
      <c r="AA993" s="67"/>
      <c r="AB993" s="67"/>
      <c r="AC993" s="67"/>
      <c r="AD993" s="67"/>
    </row>
    <row r="994" spans="2:30">
      <c r="B994" s="67"/>
      <c r="C994" s="67"/>
      <c r="D994" s="67"/>
      <c r="E994" s="67"/>
      <c r="F994" s="67"/>
      <c r="G994" s="67"/>
      <c r="H994" s="67"/>
      <c r="I994" s="67"/>
      <c r="J994" s="67"/>
      <c r="K994" s="67"/>
      <c r="L994" s="67"/>
      <c r="M994" s="67"/>
      <c r="N994" s="67"/>
      <c r="O994" s="67"/>
      <c r="P994" s="67"/>
      <c r="Q994" s="67"/>
      <c r="R994" s="67"/>
      <c r="S994" s="67"/>
      <c r="T994" s="67"/>
      <c r="U994" s="67"/>
      <c r="V994" s="67"/>
      <c r="W994" s="67"/>
      <c r="X994" s="67"/>
      <c r="Y994" s="67"/>
      <c r="Z994" s="67"/>
      <c r="AA994" s="67"/>
      <c r="AB994" s="67"/>
      <c r="AC994" s="67"/>
      <c r="AD994" s="67"/>
    </row>
    <row r="995" spans="2:30">
      <c r="B995" s="67"/>
      <c r="C995" s="67"/>
      <c r="D995" s="67"/>
      <c r="E995" s="67"/>
      <c r="F995" s="67"/>
      <c r="G995" s="67"/>
      <c r="H995" s="67"/>
      <c r="I995" s="67"/>
      <c r="J995" s="67"/>
      <c r="K995" s="67"/>
      <c r="L995" s="67"/>
      <c r="M995" s="67"/>
      <c r="N995" s="67"/>
      <c r="O995" s="67"/>
      <c r="P995" s="67"/>
      <c r="Q995" s="67"/>
      <c r="R995" s="67"/>
      <c r="S995" s="67"/>
      <c r="T995" s="67"/>
      <c r="U995" s="67"/>
      <c r="V995" s="67"/>
      <c r="W995" s="67"/>
      <c r="X995" s="67"/>
      <c r="Y995" s="67"/>
      <c r="Z995" s="67"/>
      <c r="AA995" s="67"/>
      <c r="AB995" s="67"/>
      <c r="AC995" s="67"/>
      <c r="AD995" s="67"/>
    </row>
    <row r="996" spans="2:30">
      <c r="B996" s="67"/>
      <c r="C996" s="67"/>
      <c r="D996" s="67"/>
      <c r="E996" s="67"/>
      <c r="F996" s="67"/>
      <c r="G996" s="67"/>
      <c r="H996" s="67"/>
      <c r="I996" s="67"/>
      <c r="J996" s="67"/>
      <c r="K996" s="67"/>
      <c r="L996" s="67"/>
      <c r="M996" s="67"/>
      <c r="N996" s="67"/>
      <c r="O996" s="67"/>
      <c r="P996" s="67"/>
      <c r="Q996" s="67"/>
      <c r="R996" s="67"/>
      <c r="S996" s="67"/>
      <c r="T996" s="67"/>
      <c r="U996" s="67"/>
      <c r="V996" s="67"/>
      <c r="W996" s="67"/>
      <c r="X996" s="67"/>
      <c r="Y996" s="67"/>
      <c r="Z996" s="67"/>
      <c r="AA996" s="67"/>
      <c r="AB996" s="67"/>
      <c r="AC996" s="67"/>
      <c r="AD996" s="67"/>
    </row>
    <row r="997" spans="2:30">
      <c r="B997" s="67"/>
      <c r="C997" s="67"/>
      <c r="D997" s="67"/>
      <c r="E997" s="67"/>
      <c r="F997" s="67"/>
      <c r="G997" s="67"/>
      <c r="H997" s="67"/>
      <c r="I997" s="67"/>
      <c r="J997" s="67"/>
      <c r="K997" s="67"/>
      <c r="L997" s="67"/>
      <c r="M997" s="67"/>
      <c r="N997" s="67"/>
      <c r="O997" s="67"/>
      <c r="P997" s="67"/>
      <c r="Q997" s="67"/>
      <c r="R997" s="67"/>
      <c r="S997" s="67"/>
      <c r="T997" s="67"/>
      <c r="U997" s="67"/>
      <c r="V997" s="67"/>
      <c r="W997" s="67"/>
      <c r="X997" s="67"/>
      <c r="Y997" s="67"/>
      <c r="Z997" s="67"/>
      <c r="AA997" s="67"/>
      <c r="AB997" s="67"/>
      <c r="AC997" s="67"/>
      <c r="AD997" s="67"/>
    </row>
    <row r="998" spans="2:30">
      <c r="B998" s="67"/>
      <c r="C998" s="67"/>
      <c r="D998" s="67"/>
      <c r="E998" s="67"/>
      <c r="F998" s="67"/>
      <c r="G998" s="67"/>
      <c r="H998" s="67"/>
      <c r="I998" s="67"/>
      <c r="J998" s="67"/>
      <c r="K998" s="67"/>
      <c r="L998" s="67"/>
      <c r="M998" s="67"/>
      <c r="N998" s="67"/>
      <c r="O998" s="67"/>
      <c r="P998" s="67"/>
      <c r="Q998" s="67"/>
      <c r="R998" s="67"/>
      <c r="S998" s="67"/>
      <c r="T998" s="67"/>
      <c r="U998" s="67"/>
      <c r="V998" s="67"/>
      <c r="W998" s="67"/>
      <c r="X998" s="67"/>
      <c r="Y998" s="67"/>
      <c r="Z998" s="67"/>
      <c r="AA998" s="67"/>
      <c r="AB998" s="67"/>
      <c r="AC998" s="67"/>
      <c r="AD998" s="67"/>
    </row>
    <row r="999" spans="2:30">
      <c r="B999" s="67"/>
      <c r="C999" s="67"/>
      <c r="D999" s="67"/>
      <c r="E999" s="67"/>
      <c r="F999" s="67"/>
      <c r="G999" s="67"/>
      <c r="H999" s="67"/>
      <c r="I999" s="67"/>
      <c r="J999" s="67"/>
      <c r="K999" s="67"/>
      <c r="L999" s="67"/>
      <c r="M999" s="67"/>
      <c r="N999" s="67"/>
      <c r="O999" s="67"/>
      <c r="P999" s="67"/>
      <c r="Q999" s="67"/>
      <c r="R999" s="67"/>
      <c r="S999" s="67"/>
      <c r="T999" s="67"/>
      <c r="U999" s="67"/>
      <c r="V999" s="67"/>
      <c r="W999" s="67"/>
      <c r="X999" s="67"/>
      <c r="Y999" s="67"/>
      <c r="Z999" s="67"/>
      <c r="AA999" s="67"/>
      <c r="AB999" s="67"/>
      <c r="AC999" s="67"/>
      <c r="AD999" s="67"/>
    </row>
    <row r="1000" spans="2:30">
      <c r="B1000" s="67"/>
      <c r="C1000" s="67"/>
      <c r="D1000" s="67"/>
      <c r="E1000" s="67"/>
      <c r="F1000" s="67"/>
      <c r="G1000" s="67"/>
      <c r="H1000" s="67"/>
      <c r="I1000" s="67"/>
      <c r="J1000" s="67"/>
      <c r="K1000" s="67"/>
      <c r="L1000" s="67"/>
      <c r="M1000" s="67"/>
      <c r="N1000" s="67"/>
      <c r="O1000" s="67"/>
      <c r="P1000" s="67"/>
      <c r="Q1000" s="67"/>
      <c r="R1000" s="67"/>
      <c r="S1000" s="67"/>
      <c r="T1000" s="67"/>
      <c r="U1000" s="67"/>
      <c r="V1000" s="67"/>
      <c r="W1000" s="67"/>
      <c r="X1000" s="67"/>
      <c r="Y1000" s="67"/>
      <c r="Z1000" s="67"/>
      <c r="AA1000" s="67"/>
      <c r="AB1000" s="67"/>
      <c r="AC1000" s="67"/>
      <c r="AD1000" s="67"/>
    </row>
    <row r="1001" spans="2:30">
      <c r="B1001" s="67"/>
      <c r="C1001" s="67"/>
      <c r="D1001" s="67"/>
      <c r="E1001" s="67"/>
      <c r="F1001" s="67"/>
      <c r="G1001" s="67"/>
      <c r="H1001" s="67"/>
      <c r="I1001" s="67"/>
      <c r="J1001" s="67"/>
      <c r="K1001" s="67"/>
      <c r="L1001" s="67"/>
      <c r="M1001" s="67"/>
      <c r="N1001" s="67"/>
      <c r="O1001" s="67"/>
      <c r="P1001" s="67"/>
      <c r="Q1001" s="67"/>
      <c r="R1001" s="67"/>
      <c r="S1001" s="67"/>
      <c r="T1001" s="67"/>
      <c r="U1001" s="67"/>
      <c r="V1001" s="67"/>
      <c r="W1001" s="67"/>
      <c r="X1001" s="67"/>
      <c r="Y1001" s="67"/>
      <c r="Z1001" s="67"/>
      <c r="AA1001" s="67"/>
      <c r="AB1001" s="67"/>
      <c r="AC1001" s="67"/>
      <c r="AD1001" s="67"/>
    </row>
    <row r="1002" spans="2:30">
      <c r="B1002" s="67"/>
      <c r="C1002" s="67"/>
      <c r="D1002" s="67"/>
      <c r="E1002" s="67"/>
      <c r="F1002" s="67"/>
      <c r="G1002" s="67"/>
      <c r="H1002" s="67"/>
      <c r="I1002" s="67"/>
      <c r="J1002" s="67"/>
      <c r="K1002" s="67"/>
      <c r="L1002" s="67"/>
      <c r="M1002" s="67"/>
      <c r="N1002" s="67"/>
      <c r="O1002" s="67"/>
      <c r="P1002" s="67"/>
      <c r="Q1002" s="67"/>
      <c r="R1002" s="67"/>
      <c r="S1002" s="67"/>
      <c r="T1002" s="67"/>
      <c r="U1002" s="67"/>
      <c r="V1002" s="67"/>
      <c r="W1002" s="67"/>
      <c r="X1002" s="67"/>
      <c r="Y1002" s="67"/>
      <c r="Z1002" s="67"/>
      <c r="AA1002" s="67"/>
      <c r="AB1002" s="67"/>
      <c r="AC1002" s="67"/>
      <c r="AD1002" s="67"/>
    </row>
    <row r="1003" spans="2:30">
      <c r="B1003" s="67"/>
      <c r="C1003" s="67"/>
      <c r="D1003" s="67"/>
      <c r="E1003" s="67"/>
      <c r="F1003" s="67"/>
      <c r="G1003" s="67"/>
      <c r="H1003" s="67"/>
      <c r="I1003" s="67"/>
      <c r="J1003" s="67"/>
      <c r="K1003" s="67"/>
      <c r="L1003" s="67"/>
      <c r="M1003" s="67"/>
      <c r="N1003" s="67"/>
      <c r="O1003" s="67"/>
      <c r="P1003" s="67"/>
      <c r="Q1003" s="67"/>
      <c r="R1003" s="67"/>
      <c r="S1003" s="67"/>
      <c r="T1003" s="67"/>
      <c r="U1003" s="67"/>
      <c r="V1003" s="67"/>
      <c r="W1003" s="67"/>
      <c r="X1003" s="67"/>
      <c r="Y1003" s="67"/>
      <c r="Z1003" s="67"/>
      <c r="AA1003" s="67"/>
      <c r="AB1003" s="67"/>
      <c r="AC1003" s="67"/>
      <c r="AD1003" s="67"/>
    </row>
    <row r="1004" spans="2:30">
      <c r="B1004" s="67"/>
      <c r="C1004" s="67"/>
      <c r="D1004" s="67"/>
      <c r="E1004" s="67"/>
      <c r="F1004" s="67"/>
      <c r="G1004" s="67"/>
      <c r="H1004" s="67"/>
      <c r="I1004" s="67"/>
      <c r="J1004" s="67"/>
      <c r="K1004" s="67"/>
      <c r="L1004" s="67"/>
      <c r="M1004" s="67"/>
      <c r="N1004" s="67"/>
      <c r="O1004" s="67"/>
      <c r="P1004" s="67"/>
      <c r="Q1004" s="67"/>
      <c r="R1004" s="67"/>
      <c r="S1004" s="67"/>
      <c r="T1004" s="67"/>
      <c r="U1004" s="67"/>
      <c r="V1004" s="67"/>
      <c r="W1004" s="67"/>
      <c r="X1004" s="67"/>
      <c r="Y1004" s="67"/>
      <c r="Z1004" s="67"/>
      <c r="AA1004" s="67"/>
      <c r="AB1004" s="67"/>
      <c r="AC1004" s="67"/>
      <c r="AD1004" s="67"/>
    </row>
    <row r="1005" spans="2:30">
      <c r="B1005" s="67"/>
      <c r="C1005" s="67"/>
      <c r="D1005" s="67"/>
      <c r="E1005" s="67"/>
      <c r="F1005" s="67"/>
      <c r="G1005" s="67"/>
      <c r="H1005" s="67"/>
      <c r="I1005" s="67"/>
      <c r="J1005" s="67"/>
      <c r="K1005" s="67"/>
      <c r="L1005" s="67"/>
      <c r="M1005" s="67"/>
      <c r="N1005" s="67"/>
      <c r="O1005" s="67"/>
      <c r="P1005" s="67"/>
      <c r="Q1005" s="67"/>
      <c r="R1005" s="67"/>
      <c r="S1005" s="67"/>
      <c r="T1005" s="67"/>
      <c r="U1005" s="67"/>
      <c r="V1005" s="67"/>
      <c r="W1005" s="67"/>
      <c r="X1005" s="67"/>
      <c r="Y1005" s="67"/>
      <c r="Z1005" s="67"/>
      <c r="AA1005" s="67"/>
      <c r="AB1005" s="67"/>
      <c r="AC1005" s="67"/>
      <c r="AD1005" s="67"/>
    </row>
    <row r="1006" spans="2:30">
      <c r="B1006" s="67"/>
      <c r="C1006" s="67"/>
      <c r="D1006" s="67"/>
      <c r="E1006" s="67"/>
      <c r="F1006" s="67"/>
      <c r="G1006" s="67"/>
      <c r="H1006" s="67"/>
      <c r="I1006" s="67"/>
      <c r="J1006" s="67"/>
      <c r="K1006" s="67"/>
      <c r="L1006" s="67"/>
      <c r="M1006" s="67"/>
      <c r="N1006" s="67"/>
      <c r="O1006" s="67"/>
      <c r="P1006" s="67"/>
      <c r="Q1006" s="67"/>
      <c r="R1006" s="67"/>
      <c r="S1006" s="67"/>
      <c r="T1006" s="67"/>
      <c r="U1006" s="67"/>
      <c r="V1006" s="67"/>
      <c r="W1006" s="67"/>
      <c r="X1006" s="67"/>
      <c r="Y1006" s="67"/>
      <c r="Z1006" s="67"/>
      <c r="AA1006" s="67"/>
      <c r="AB1006" s="67"/>
      <c r="AC1006" s="67"/>
      <c r="AD1006" s="67"/>
    </row>
    <row r="1007" spans="2:30">
      <c r="B1007" s="67"/>
      <c r="C1007" s="67"/>
      <c r="D1007" s="67"/>
      <c r="E1007" s="67"/>
      <c r="F1007" s="67"/>
      <c r="G1007" s="67"/>
      <c r="H1007" s="67"/>
      <c r="I1007" s="67"/>
      <c r="J1007" s="67"/>
      <c r="K1007" s="67"/>
      <c r="L1007" s="67"/>
      <c r="M1007" s="67"/>
      <c r="N1007" s="67"/>
      <c r="O1007" s="67"/>
      <c r="P1007" s="67"/>
      <c r="Q1007" s="67"/>
      <c r="R1007" s="67"/>
      <c r="S1007" s="67"/>
      <c r="T1007" s="67"/>
      <c r="U1007" s="67"/>
      <c r="V1007" s="67"/>
      <c r="W1007" s="67"/>
      <c r="X1007" s="67"/>
      <c r="Y1007" s="67"/>
      <c r="Z1007" s="67"/>
      <c r="AA1007" s="67"/>
      <c r="AB1007" s="67"/>
      <c r="AC1007" s="67"/>
      <c r="AD1007" s="67"/>
    </row>
    <row r="1008" spans="2:30">
      <c r="B1008" s="67"/>
      <c r="C1008" s="67"/>
      <c r="D1008" s="67"/>
      <c r="E1008" s="67"/>
      <c r="F1008" s="67"/>
      <c r="G1008" s="67"/>
      <c r="H1008" s="67"/>
      <c r="I1008" s="67"/>
      <c r="J1008" s="67"/>
      <c r="K1008" s="67"/>
      <c r="L1008" s="67"/>
      <c r="M1008" s="67"/>
      <c r="N1008" s="67"/>
      <c r="O1008" s="67"/>
      <c r="P1008" s="67"/>
      <c r="Q1008" s="67"/>
      <c r="R1008" s="67"/>
      <c r="S1008" s="67"/>
      <c r="T1008" s="67"/>
      <c r="U1008" s="67"/>
      <c r="V1008" s="67"/>
      <c r="W1008" s="67"/>
      <c r="X1008" s="67"/>
      <c r="Y1008" s="67"/>
      <c r="Z1008" s="67"/>
      <c r="AA1008" s="67"/>
      <c r="AB1008" s="67"/>
      <c r="AC1008" s="67"/>
      <c r="AD1008" s="67"/>
    </row>
    <row r="1009" spans="2:30">
      <c r="B1009" s="67"/>
      <c r="C1009" s="67"/>
      <c r="D1009" s="67"/>
      <c r="E1009" s="67"/>
      <c r="F1009" s="67"/>
      <c r="G1009" s="67"/>
      <c r="H1009" s="67"/>
      <c r="I1009" s="67"/>
      <c r="J1009" s="67"/>
      <c r="K1009" s="67"/>
      <c r="L1009" s="67"/>
      <c r="M1009" s="67"/>
      <c r="N1009" s="67"/>
      <c r="O1009" s="67"/>
      <c r="P1009" s="67"/>
      <c r="Q1009" s="67"/>
      <c r="R1009" s="67"/>
      <c r="S1009" s="67"/>
      <c r="T1009" s="67"/>
      <c r="U1009" s="67"/>
      <c r="V1009" s="67"/>
      <c r="W1009" s="67"/>
      <c r="X1009" s="67"/>
      <c r="Y1009" s="67"/>
      <c r="Z1009" s="67"/>
      <c r="AA1009" s="67"/>
      <c r="AB1009" s="67"/>
      <c r="AC1009" s="67"/>
      <c r="AD1009" s="67"/>
    </row>
    <row r="1010" spans="2:30">
      <c r="B1010" s="67"/>
      <c r="C1010" s="67"/>
      <c r="D1010" s="67"/>
      <c r="E1010" s="67"/>
      <c r="F1010" s="67"/>
      <c r="G1010" s="67"/>
      <c r="H1010" s="67"/>
      <c r="I1010" s="67"/>
      <c r="J1010" s="67"/>
      <c r="K1010" s="67"/>
      <c r="L1010" s="67"/>
      <c r="M1010" s="67"/>
      <c r="N1010" s="67"/>
      <c r="O1010" s="67"/>
      <c r="P1010" s="67"/>
      <c r="Q1010" s="67"/>
      <c r="R1010" s="67"/>
      <c r="S1010" s="67"/>
      <c r="T1010" s="67"/>
      <c r="U1010" s="67"/>
      <c r="V1010" s="67"/>
      <c r="W1010" s="67"/>
      <c r="X1010" s="67"/>
      <c r="Y1010" s="67"/>
      <c r="Z1010" s="67"/>
      <c r="AA1010" s="67"/>
      <c r="AB1010" s="67"/>
      <c r="AC1010" s="67"/>
      <c r="AD1010" s="67"/>
    </row>
    <row r="1011" spans="2:30">
      <c r="B1011" s="67"/>
      <c r="C1011" s="67"/>
      <c r="D1011" s="67"/>
      <c r="E1011" s="67"/>
      <c r="F1011" s="67"/>
      <c r="G1011" s="67"/>
      <c r="H1011" s="67"/>
      <c r="I1011" s="67"/>
      <c r="J1011" s="67"/>
      <c r="K1011" s="67"/>
      <c r="L1011" s="67"/>
      <c r="M1011" s="67"/>
      <c r="N1011" s="67"/>
      <c r="O1011" s="67"/>
      <c r="P1011" s="67"/>
      <c r="Q1011" s="67"/>
      <c r="R1011" s="67"/>
      <c r="S1011" s="67"/>
      <c r="T1011" s="67"/>
      <c r="U1011" s="67"/>
      <c r="V1011" s="67"/>
      <c r="W1011" s="67"/>
      <c r="X1011" s="67"/>
      <c r="Y1011" s="67"/>
      <c r="Z1011" s="67"/>
      <c r="AA1011" s="67"/>
      <c r="AB1011" s="67"/>
      <c r="AC1011" s="67"/>
      <c r="AD1011" s="67"/>
    </row>
    <row r="1012" spans="2:30">
      <c r="B1012" s="67"/>
      <c r="C1012" s="67"/>
      <c r="D1012" s="67"/>
      <c r="E1012" s="67"/>
      <c r="F1012" s="67"/>
      <c r="G1012" s="67"/>
      <c r="H1012" s="67"/>
      <c r="I1012" s="67"/>
      <c r="J1012" s="67"/>
      <c r="K1012" s="67"/>
      <c r="L1012" s="67"/>
      <c r="M1012" s="67"/>
      <c r="N1012" s="67"/>
      <c r="O1012" s="67"/>
      <c r="P1012" s="67"/>
      <c r="Q1012" s="67"/>
      <c r="R1012" s="67"/>
      <c r="S1012" s="67"/>
      <c r="T1012" s="67"/>
      <c r="U1012" s="67"/>
      <c r="V1012" s="67"/>
      <c r="W1012" s="67"/>
      <c r="X1012" s="67"/>
      <c r="Y1012" s="67"/>
      <c r="Z1012" s="67"/>
      <c r="AA1012" s="67"/>
      <c r="AB1012" s="67"/>
      <c r="AC1012" s="67"/>
      <c r="AD1012" s="67"/>
    </row>
    <row r="1013" spans="2:30">
      <c r="B1013" s="67"/>
      <c r="C1013" s="67"/>
      <c r="D1013" s="67"/>
      <c r="E1013" s="67"/>
      <c r="F1013" s="67"/>
      <c r="G1013" s="67"/>
      <c r="H1013" s="67"/>
      <c r="I1013" s="67"/>
      <c r="J1013" s="67"/>
      <c r="K1013" s="67"/>
      <c r="L1013" s="67"/>
      <c r="M1013" s="67"/>
      <c r="N1013" s="67"/>
      <c r="O1013" s="67"/>
      <c r="P1013" s="67"/>
      <c r="Q1013" s="67"/>
      <c r="R1013" s="67"/>
      <c r="S1013" s="67"/>
      <c r="T1013" s="67"/>
      <c r="U1013" s="67"/>
      <c r="V1013" s="67"/>
      <c r="W1013" s="67"/>
      <c r="X1013" s="67"/>
      <c r="Y1013" s="67"/>
      <c r="Z1013" s="67"/>
      <c r="AA1013" s="67"/>
      <c r="AB1013" s="67"/>
      <c r="AC1013" s="67"/>
      <c r="AD1013" s="67"/>
    </row>
    <row r="1014" spans="2:30">
      <c r="B1014" s="67"/>
      <c r="C1014" s="67"/>
      <c r="D1014" s="67"/>
      <c r="E1014" s="67"/>
      <c r="F1014" s="67"/>
      <c r="G1014" s="67"/>
      <c r="H1014" s="67"/>
      <c r="I1014" s="67"/>
      <c r="J1014" s="67"/>
      <c r="K1014" s="67"/>
      <c r="L1014" s="67"/>
      <c r="M1014" s="67"/>
      <c r="N1014" s="67"/>
      <c r="O1014" s="67"/>
      <c r="P1014" s="67"/>
      <c r="Q1014" s="67"/>
      <c r="R1014" s="67"/>
      <c r="S1014" s="67"/>
      <c r="T1014" s="67"/>
      <c r="U1014" s="67"/>
      <c r="V1014" s="67"/>
      <c r="W1014" s="67"/>
      <c r="X1014" s="67"/>
      <c r="Y1014" s="67"/>
      <c r="Z1014" s="67"/>
      <c r="AA1014" s="67"/>
      <c r="AB1014" s="67"/>
      <c r="AC1014" s="67"/>
      <c r="AD1014" s="67"/>
    </row>
    <row r="1015" spans="2:30">
      <c r="B1015" s="67"/>
      <c r="C1015" s="67"/>
      <c r="D1015" s="67"/>
      <c r="E1015" s="67"/>
      <c r="F1015" s="67"/>
      <c r="G1015" s="67"/>
      <c r="H1015" s="67"/>
      <c r="I1015" s="67"/>
      <c r="J1015" s="67"/>
      <c r="K1015" s="67"/>
      <c r="L1015" s="67"/>
      <c r="M1015" s="67"/>
      <c r="N1015" s="67"/>
      <c r="O1015" s="67"/>
      <c r="P1015" s="67"/>
      <c r="Q1015" s="67"/>
      <c r="R1015" s="67"/>
      <c r="S1015" s="67"/>
      <c r="T1015" s="67"/>
      <c r="U1015" s="67"/>
      <c r="V1015" s="67"/>
      <c r="W1015" s="67"/>
      <c r="X1015" s="67"/>
      <c r="Y1015" s="67"/>
      <c r="Z1015" s="67"/>
      <c r="AA1015" s="67"/>
      <c r="AB1015" s="67"/>
      <c r="AC1015" s="67"/>
      <c r="AD1015" s="67"/>
    </row>
    <row r="1016" spans="2:30">
      <c r="B1016" s="67"/>
      <c r="C1016" s="67"/>
      <c r="D1016" s="67"/>
      <c r="E1016" s="67"/>
      <c r="F1016" s="67"/>
      <c r="G1016" s="67"/>
      <c r="H1016" s="67"/>
      <c r="I1016" s="67"/>
      <c r="J1016" s="67"/>
      <c r="K1016" s="67"/>
      <c r="L1016" s="67"/>
      <c r="M1016" s="67"/>
      <c r="N1016" s="67"/>
      <c r="O1016" s="67"/>
      <c r="P1016" s="67"/>
      <c r="Q1016" s="67"/>
      <c r="R1016" s="67"/>
      <c r="S1016" s="67"/>
      <c r="T1016" s="67"/>
      <c r="U1016" s="67"/>
      <c r="V1016" s="67"/>
      <c r="W1016" s="67"/>
      <c r="X1016" s="67"/>
      <c r="Y1016" s="67"/>
      <c r="Z1016" s="67"/>
      <c r="AA1016" s="67"/>
      <c r="AB1016" s="67"/>
      <c r="AC1016" s="67"/>
      <c r="AD1016" s="67"/>
    </row>
    <row r="1017" spans="2:30">
      <c r="B1017" s="67"/>
      <c r="C1017" s="67"/>
      <c r="D1017" s="67"/>
      <c r="E1017" s="67"/>
      <c r="F1017" s="67"/>
      <c r="G1017" s="67"/>
      <c r="H1017" s="67"/>
      <c r="I1017" s="67"/>
      <c r="J1017" s="67"/>
      <c r="K1017" s="67"/>
      <c r="L1017" s="67"/>
      <c r="M1017" s="67"/>
      <c r="N1017" s="67"/>
      <c r="O1017" s="67"/>
      <c r="P1017" s="67"/>
      <c r="Q1017" s="67"/>
      <c r="R1017" s="67"/>
      <c r="S1017" s="67"/>
      <c r="T1017" s="67"/>
      <c r="U1017" s="67"/>
      <c r="V1017" s="67"/>
      <c r="W1017" s="67"/>
      <c r="X1017" s="67"/>
      <c r="Y1017" s="67"/>
      <c r="Z1017" s="67"/>
      <c r="AA1017" s="67"/>
      <c r="AB1017" s="67"/>
      <c r="AC1017" s="67"/>
      <c r="AD1017" s="67"/>
    </row>
    <row r="1018" spans="2:30">
      <c r="B1018" s="67"/>
      <c r="C1018" s="67"/>
      <c r="D1018" s="67"/>
      <c r="E1018" s="67"/>
      <c r="F1018" s="67"/>
      <c r="G1018" s="67"/>
      <c r="H1018" s="67"/>
      <c r="I1018" s="67"/>
      <c r="J1018" s="67"/>
      <c r="K1018" s="67"/>
      <c r="L1018" s="67"/>
      <c r="M1018" s="67"/>
      <c r="N1018" s="67"/>
      <c r="O1018" s="67"/>
      <c r="P1018" s="67"/>
      <c r="Q1018" s="67"/>
      <c r="R1018" s="67"/>
      <c r="S1018" s="67"/>
      <c r="T1018" s="67"/>
      <c r="U1018" s="67"/>
      <c r="V1018" s="67"/>
      <c r="W1018" s="67"/>
      <c r="X1018" s="67"/>
      <c r="Y1018" s="67"/>
      <c r="Z1018" s="67"/>
      <c r="AA1018" s="67"/>
      <c r="AB1018" s="67"/>
      <c r="AC1018" s="67"/>
      <c r="AD1018" s="67"/>
    </row>
    <row r="1019" spans="2:30">
      <c r="B1019" s="67"/>
      <c r="C1019" s="67"/>
      <c r="D1019" s="67"/>
      <c r="E1019" s="67"/>
      <c r="F1019" s="67"/>
      <c r="G1019" s="67"/>
      <c r="H1019" s="67"/>
      <c r="I1019" s="67"/>
      <c r="J1019" s="67"/>
      <c r="K1019" s="67"/>
      <c r="L1019" s="67"/>
      <c r="M1019" s="67"/>
      <c r="N1019" s="67"/>
      <c r="O1019" s="67"/>
      <c r="P1019" s="67"/>
      <c r="Q1019" s="67"/>
      <c r="R1019" s="67"/>
      <c r="S1019" s="67"/>
      <c r="T1019" s="67"/>
      <c r="U1019" s="67"/>
      <c r="V1019" s="67"/>
      <c r="W1019" s="67"/>
      <c r="X1019" s="67"/>
      <c r="Y1019" s="67"/>
      <c r="Z1019" s="67"/>
      <c r="AA1019" s="67"/>
      <c r="AB1019" s="67"/>
      <c r="AC1019" s="67"/>
      <c r="AD1019" s="67"/>
    </row>
    <row r="1020" spans="2:30">
      <c r="B1020" s="67"/>
      <c r="C1020" s="67"/>
      <c r="D1020" s="67"/>
      <c r="E1020" s="67"/>
      <c r="F1020" s="67"/>
      <c r="G1020" s="67"/>
      <c r="H1020" s="67"/>
      <c r="I1020" s="67"/>
      <c r="J1020" s="67"/>
      <c r="K1020" s="67"/>
      <c r="L1020" s="67"/>
      <c r="M1020" s="67"/>
      <c r="N1020" s="67"/>
      <c r="O1020" s="67"/>
      <c r="P1020" s="67"/>
      <c r="Q1020" s="67"/>
      <c r="R1020" s="67"/>
      <c r="S1020" s="67"/>
      <c r="T1020" s="67"/>
      <c r="U1020" s="67"/>
      <c r="V1020" s="67"/>
      <c r="W1020" s="67"/>
      <c r="X1020" s="67"/>
      <c r="Y1020" s="67"/>
      <c r="Z1020" s="67"/>
      <c r="AA1020" s="67"/>
      <c r="AB1020" s="67"/>
      <c r="AC1020" s="67"/>
      <c r="AD1020" s="67"/>
    </row>
    <row r="1021" spans="2:30">
      <c r="B1021" s="67"/>
      <c r="C1021" s="67"/>
      <c r="D1021" s="67"/>
      <c r="E1021" s="67"/>
      <c r="F1021" s="67"/>
      <c r="G1021" s="67"/>
      <c r="H1021" s="67"/>
      <c r="I1021" s="67"/>
      <c r="J1021" s="67"/>
      <c r="K1021" s="67"/>
      <c r="L1021" s="67"/>
      <c r="M1021" s="67"/>
      <c r="N1021" s="67"/>
      <c r="O1021" s="67"/>
      <c r="P1021" s="67"/>
      <c r="Q1021" s="67"/>
      <c r="R1021" s="67"/>
      <c r="S1021" s="67"/>
      <c r="T1021" s="67"/>
      <c r="U1021" s="67"/>
      <c r="V1021" s="67"/>
      <c r="W1021" s="67"/>
      <c r="X1021" s="67"/>
      <c r="Y1021" s="67"/>
      <c r="Z1021" s="67"/>
      <c r="AA1021" s="67"/>
      <c r="AB1021" s="67"/>
      <c r="AC1021" s="67"/>
      <c r="AD1021" s="67"/>
    </row>
    <row r="1022" spans="2:30">
      <c r="B1022" s="67"/>
      <c r="C1022" s="67"/>
      <c r="D1022" s="67"/>
      <c r="E1022" s="67"/>
      <c r="F1022" s="67"/>
      <c r="G1022" s="67"/>
      <c r="H1022" s="67"/>
      <c r="I1022" s="67"/>
      <c r="J1022" s="67"/>
      <c r="K1022" s="67"/>
      <c r="L1022" s="67"/>
      <c r="M1022" s="67"/>
      <c r="N1022" s="67"/>
      <c r="O1022" s="67"/>
      <c r="P1022" s="67"/>
      <c r="Q1022" s="67"/>
      <c r="R1022" s="67"/>
      <c r="S1022" s="67"/>
      <c r="T1022" s="67"/>
      <c r="U1022" s="67"/>
      <c r="V1022" s="67"/>
      <c r="W1022" s="67"/>
      <c r="X1022" s="67"/>
      <c r="Y1022" s="67"/>
      <c r="Z1022" s="67"/>
      <c r="AA1022" s="67"/>
      <c r="AB1022" s="67"/>
      <c r="AC1022" s="67"/>
      <c r="AD1022" s="67"/>
    </row>
    <row r="1023" spans="2:30">
      <c r="B1023" s="67"/>
      <c r="C1023" s="67"/>
      <c r="D1023" s="67"/>
      <c r="E1023" s="67"/>
      <c r="F1023" s="67"/>
      <c r="G1023" s="67"/>
      <c r="H1023" s="67"/>
      <c r="I1023" s="67"/>
      <c r="J1023" s="67"/>
      <c r="K1023" s="67"/>
      <c r="L1023" s="67"/>
      <c r="M1023" s="67"/>
      <c r="N1023" s="67"/>
      <c r="O1023" s="67"/>
      <c r="P1023" s="67"/>
      <c r="Q1023" s="67"/>
      <c r="R1023" s="67"/>
      <c r="S1023" s="67"/>
      <c r="T1023" s="67"/>
      <c r="U1023" s="67"/>
      <c r="V1023" s="67"/>
      <c r="W1023" s="67"/>
      <c r="X1023" s="67"/>
      <c r="Y1023" s="67"/>
      <c r="Z1023" s="67"/>
      <c r="AA1023" s="67"/>
      <c r="AB1023" s="67"/>
      <c r="AC1023" s="67"/>
      <c r="AD1023" s="67"/>
    </row>
    <row r="1024" spans="2:30">
      <c r="B1024" s="67"/>
      <c r="C1024" s="67"/>
      <c r="D1024" s="67"/>
      <c r="E1024" s="67"/>
      <c r="F1024" s="67"/>
      <c r="G1024" s="67"/>
      <c r="H1024" s="67"/>
      <c r="I1024" s="67"/>
      <c r="J1024" s="67"/>
      <c r="K1024" s="67"/>
      <c r="L1024" s="67"/>
      <c r="M1024" s="67"/>
      <c r="N1024" s="67"/>
      <c r="O1024" s="67"/>
      <c r="P1024" s="67"/>
      <c r="Q1024" s="67"/>
      <c r="R1024" s="67"/>
      <c r="S1024" s="67"/>
      <c r="T1024" s="67"/>
      <c r="U1024" s="67"/>
      <c r="V1024" s="67"/>
      <c r="W1024" s="67"/>
      <c r="X1024" s="67"/>
      <c r="Y1024" s="67"/>
      <c r="Z1024" s="67"/>
      <c r="AA1024" s="67"/>
      <c r="AB1024" s="67"/>
      <c r="AC1024" s="67"/>
      <c r="AD1024" s="67"/>
    </row>
    <row r="1025" spans="2:30">
      <c r="B1025" s="67"/>
      <c r="C1025" s="67"/>
      <c r="D1025" s="67"/>
      <c r="E1025" s="67"/>
      <c r="F1025" s="67"/>
      <c r="G1025" s="67"/>
      <c r="H1025" s="67"/>
      <c r="I1025" s="67"/>
      <c r="J1025" s="67"/>
      <c r="K1025" s="67"/>
      <c r="L1025" s="67"/>
      <c r="M1025" s="67"/>
      <c r="N1025" s="67"/>
      <c r="O1025" s="67"/>
      <c r="P1025" s="67"/>
      <c r="Q1025" s="67"/>
      <c r="R1025" s="67"/>
      <c r="S1025" s="67"/>
      <c r="T1025" s="67"/>
      <c r="U1025" s="67"/>
      <c r="V1025" s="67"/>
      <c r="W1025" s="67"/>
      <c r="X1025" s="67"/>
      <c r="Y1025" s="67"/>
      <c r="Z1025" s="67"/>
      <c r="AA1025" s="67"/>
      <c r="AB1025" s="67"/>
      <c r="AC1025" s="67"/>
      <c r="AD1025" s="67"/>
    </row>
    <row r="1026" spans="2:30">
      <c r="B1026" s="67"/>
      <c r="C1026" s="67"/>
      <c r="D1026" s="67"/>
      <c r="E1026" s="67"/>
      <c r="F1026" s="67"/>
      <c r="G1026" s="67"/>
      <c r="H1026" s="67"/>
      <c r="I1026" s="67"/>
      <c r="J1026" s="67"/>
      <c r="K1026" s="67"/>
      <c r="L1026" s="67"/>
      <c r="M1026" s="67"/>
      <c r="N1026" s="67"/>
      <c r="O1026" s="67"/>
      <c r="P1026" s="67"/>
      <c r="Q1026" s="67"/>
      <c r="R1026" s="67"/>
      <c r="S1026" s="67"/>
      <c r="T1026" s="67"/>
      <c r="U1026" s="67"/>
      <c r="V1026" s="67"/>
      <c r="W1026" s="67"/>
      <c r="X1026" s="67"/>
      <c r="Y1026" s="67"/>
      <c r="Z1026" s="67"/>
      <c r="AA1026" s="67"/>
      <c r="AB1026" s="67"/>
      <c r="AC1026" s="67"/>
      <c r="AD1026" s="67"/>
    </row>
    <row r="1027" spans="2:30">
      <c r="B1027" s="67"/>
      <c r="C1027" s="67"/>
      <c r="D1027" s="67"/>
      <c r="E1027" s="67"/>
      <c r="F1027" s="67"/>
      <c r="G1027" s="67"/>
      <c r="H1027" s="67"/>
      <c r="I1027" s="67"/>
      <c r="J1027" s="67"/>
      <c r="K1027" s="67"/>
      <c r="L1027" s="67"/>
      <c r="M1027" s="67"/>
      <c r="N1027" s="67"/>
      <c r="O1027" s="67"/>
      <c r="P1027" s="67"/>
      <c r="Q1027" s="67"/>
      <c r="R1027" s="67"/>
      <c r="S1027" s="67"/>
      <c r="T1027" s="67"/>
      <c r="U1027" s="67"/>
      <c r="V1027" s="67"/>
      <c r="W1027" s="67"/>
      <c r="X1027" s="67"/>
      <c r="Y1027" s="67"/>
      <c r="Z1027" s="67"/>
      <c r="AA1027" s="67"/>
      <c r="AB1027" s="67"/>
      <c r="AC1027" s="67"/>
      <c r="AD1027" s="67"/>
    </row>
    <row r="1028" spans="2:30">
      <c r="B1028" s="67"/>
      <c r="C1028" s="67"/>
      <c r="D1028" s="67"/>
      <c r="E1028" s="67"/>
      <c r="F1028" s="67"/>
      <c r="G1028" s="67"/>
      <c r="H1028" s="67"/>
      <c r="I1028" s="67"/>
      <c r="J1028" s="67"/>
      <c r="K1028" s="67"/>
      <c r="L1028" s="67"/>
      <c r="M1028" s="67"/>
      <c r="N1028" s="67"/>
      <c r="O1028" s="67"/>
      <c r="P1028" s="67"/>
      <c r="Q1028" s="67"/>
      <c r="R1028" s="67"/>
      <c r="S1028" s="67"/>
      <c r="T1028" s="67"/>
      <c r="U1028" s="67"/>
      <c r="V1028" s="67"/>
      <c r="W1028" s="67"/>
      <c r="X1028" s="67"/>
      <c r="Y1028" s="67"/>
      <c r="Z1028" s="67"/>
      <c r="AA1028" s="67"/>
      <c r="AB1028" s="67"/>
      <c r="AC1028" s="67"/>
      <c r="AD1028" s="67"/>
    </row>
    <row r="1029" spans="2:30">
      <c r="B1029" s="67"/>
      <c r="C1029" s="67"/>
      <c r="D1029" s="67"/>
      <c r="E1029" s="67"/>
      <c r="F1029" s="67"/>
      <c r="G1029" s="67"/>
      <c r="H1029" s="67"/>
      <c r="I1029" s="67"/>
      <c r="J1029" s="67"/>
      <c r="K1029" s="67"/>
      <c r="L1029" s="67"/>
      <c r="M1029" s="67"/>
      <c r="N1029" s="67"/>
      <c r="O1029" s="67"/>
      <c r="P1029" s="67"/>
      <c r="Q1029" s="67"/>
      <c r="R1029" s="67"/>
      <c r="S1029" s="67"/>
      <c r="T1029" s="67"/>
      <c r="U1029" s="67"/>
      <c r="V1029" s="67"/>
      <c r="W1029" s="67"/>
      <c r="X1029" s="67"/>
      <c r="Y1029" s="67"/>
      <c r="Z1029" s="67"/>
      <c r="AA1029" s="67"/>
      <c r="AB1029" s="67"/>
      <c r="AC1029" s="67"/>
      <c r="AD1029" s="67"/>
    </row>
    <row r="1030" spans="2:30">
      <c r="B1030" s="67"/>
      <c r="C1030" s="67"/>
      <c r="D1030" s="67"/>
      <c r="E1030" s="67"/>
      <c r="F1030" s="67"/>
      <c r="G1030" s="67"/>
      <c r="H1030" s="67"/>
      <c r="I1030" s="67"/>
      <c r="J1030" s="67"/>
      <c r="K1030" s="67"/>
      <c r="L1030" s="67"/>
      <c r="M1030" s="67"/>
      <c r="N1030" s="67"/>
      <c r="O1030" s="67"/>
      <c r="P1030" s="67"/>
      <c r="Q1030" s="67"/>
      <c r="R1030" s="67"/>
      <c r="S1030" s="67"/>
      <c r="T1030" s="67"/>
      <c r="U1030" s="67"/>
      <c r="V1030" s="67"/>
      <c r="W1030" s="67"/>
      <c r="X1030" s="67"/>
      <c r="Y1030" s="67"/>
      <c r="Z1030" s="67"/>
      <c r="AA1030" s="67"/>
      <c r="AB1030" s="67"/>
      <c r="AC1030" s="67"/>
      <c r="AD1030" s="67"/>
    </row>
    <row r="1031" spans="2:30">
      <c r="B1031" s="67"/>
      <c r="C1031" s="67"/>
      <c r="D1031" s="67"/>
      <c r="E1031" s="67"/>
      <c r="F1031" s="67"/>
      <c r="G1031" s="67"/>
      <c r="H1031" s="67"/>
      <c r="I1031" s="67"/>
      <c r="J1031" s="67"/>
      <c r="K1031" s="67"/>
      <c r="L1031" s="67"/>
      <c r="M1031" s="67"/>
      <c r="N1031" s="67"/>
      <c r="O1031" s="67"/>
      <c r="P1031" s="67"/>
      <c r="Q1031" s="67"/>
      <c r="R1031" s="67"/>
      <c r="S1031" s="67"/>
      <c r="T1031" s="67"/>
      <c r="U1031" s="67"/>
      <c r="V1031" s="67"/>
      <c r="W1031" s="67"/>
      <c r="X1031" s="67"/>
      <c r="Y1031" s="67"/>
      <c r="Z1031" s="67"/>
      <c r="AA1031" s="67"/>
      <c r="AB1031" s="67"/>
      <c r="AC1031" s="67"/>
      <c r="AD1031" s="67"/>
    </row>
    <row r="1032" spans="2:30">
      <c r="B1032" s="67"/>
      <c r="C1032" s="67"/>
      <c r="D1032" s="67"/>
      <c r="E1032" s="67"/>
      <c r="F1032" s="67"/>
      <c r="G1032" s="67"/>
      <c r="H1032" s="67"/>
      <c r="I1032" s="67"/>
      <c r="J1032" s="67"/>
      <c r="K1032" s="67"/>
      <c r="L1032" s="67"/>
      <c r="M1032" s="67"/>
      <c r="N1032" s="67"/>
      <c r="O1032" s="67"/>
      <c r="P1032" s="67"/>
      <c r="Q1032" s="67"/>
      <c r="R1032" s="67"/>
      <c r="S1032" s="67"/>
      <c r="T1032" s="67"/>
      <c r="U1032" s="67"/>
      <c r="V1032" s="67"/>
      <c r="W1032" s="67"/>
      <c r="X1032" s="67"/>
      <c r="Y1032" s="67"/>
      <c r="Z1032" s="67"/>
      <c r="AA1032" s="67"/>
      <c r="AB1032" s="67"/>
      <c r="AC1032" s="67"/>
      <c r="AD1032" s="67"/>
    </row>
    <row r="1033" spans="2:30">
      <c r="B1033" s="67"/>
      <c r="C1033" s="67"/>
      <c r="D1033" s="67"/>
      <c r="E1033" s="67"/>
      <c r="F1033" s="67"/>
      <c r="G1033" s="67"/>
      <c r="H1033" s="67"/>
      <c r="I1033" s="67"/>
      <c r="J1033" s="67"/>
      <c r="K1033" s="67"/>
      <c r="L1033" s="67"/>
      <c r="M1033" s="67"/>
      <c r="N1033" s="67"/>
      <c r="O1033" s="67"/>
      <c r="P1033" s="67"/>
      <c r="Q1033" s="67"/>
      <c r="R1033" s="67"/>
      <c r="S1033" s="67"/>
      <c r="T1033" s="67"/>
      <c r="U1033" s="67"/>
      <c r="V1033" s="67"/>
      <c r="W1033" s="67"/>
      <c r="X1033" s="67"/>
      <c r="Y1033" s="67"/>
      <c r="Z1033" s="67"/>
      <c r="AA1033" s="67"/>
      <c r="AB1033" s="67"/>
      <c r="AC1033" s="67"/>
      <c r="AD1033" s="67"/>
    </row>
    <row r="1034" spans="2:30">
      <c r="B1034" s="67"/>
      <c r="C1034" s="67"/>
      <c r="D1034" s="67"/>
      <c r="E1034" s="67"/>
      <c r="F1034" s="67"/>
      <c r="G1034" s="67"/>
      <c r="H1034" s="67"/>
      <c r="I1034" s="67"/>
      <c r="J1034" s="67"/>
      <c r="K1034" s="67"/>
      <c r="L1034" s="67"/>
      <c r="M1034" s="67"/>
      <c r="N1034" s="67"/>
      <c r="O1034" s="67"/>
      <c r="P1034" s="67"/>
      <c r="Q1034" s="67"/>
      <c r="R1034" s="67"/>
      <c r="S1034" s="67"/>
      <c r="T1034" s="67"/>
      <c r="U1034" s="67"/>
      <c r="V1034" s="67"/>
      <c r="W1034" s="67"/>
      <c r="X1034" s="67"/>
      <c r="Y1034" s="67"/>
      <c r="Z1034" s="67"/>
      <c r="AA1034" s="67"/>
      <c r="AB1034" s="67"/>
      <c r="AC1034" s="67"/>
      <c r="AD1034" s="67"/>
    </row>
    <row r="1035" spans="2:30">
      <c r="B1035" s="67"/>
      <c r="C1035" s="67"/>
      <c r="D1035" s="67"/>
      <c r="E1035" s="67"/>
      <c r="F1035" s="67"/>
      <c r="G1035" s="67"/>
      <c r="H1035" s="67"/>
      <c r="I1035" s="67"/>
      <c r="J1035" s="67"/>
      <c r="K1035" s="67"/>
      <c r="L1035" s="67"/>
      <c r="M1035" s="67"/>
      <c r="N1035" s="67"/>
      <c r="O1035" s="67"/>
      <c r="P1035" s="67"/>
      <c r="Q1035" s="67"/>
      <c r="R1035" s="67"/>
      <c r="S1035" s="67"/>
      <c r="T1035" s="67"/>
      <c r="U1035" s="67"/>
      <c r="V1035" s="67"/>
      <c r="W1035" s="67"/>
      <c r="X1035" s="67"/>
      <c r="Y1035" s="67"/>
      <c r="Z1035" s="67"/>
      <c r="AA1035" s="67"/>
      <c r="AB1035" s="67"/>
      <c r="AC1035" s="67"/>
      <c r="AD1035" s="67"/>
    </row>
    <row r="1036" spans="2:30">
      <c r="B1036" s="67"/>
      <c r="C1036" s="67"/>
      <c r="D1036" s="67"/>
      <c r="E1036" s="67"/>
      <c r="F1036" s="67"/>
      <c r="G1036" s="67"/>
      <c r="H1036" s="67"/>
      <c r="I1036" s="67"/>
      <c r="J1036" s="67"/>
      <c r="K1036" s="67"/>
      <c r="L1036" s="67"/>
      <c r="M1036" s="67"/>
      <c r="N1036" s="67"/>
      <c r="O1036" s="67"/>
      <c r="P1036" s="67"/>
      <c r="Q1036" s="67"/>
      <c r="R1036" s="67"/>
      <c r="S1036" s="67"/>
      <c r="T1036" s="67"/>
      <c r="U1036" s="67"/>
      <c r="V1036" s="67"/>
      <c r="W1036" s="67"/>
      <c r="X1036" s="67"/>
      <c r="Y1036" s="67"/>
      <c r="Z1036" s="67"/>
      <c r="AA1036" s="67"/>
      <c r="AB1036" s="67"/>
      <c r="AC1036" s="67"/>
      <c r="AD1036" s="67"/>
    </row>
    <row r="1037" spans="2:30">
      <c r="B1037" s="67"/>
      <c r="C1037" s="67"/>
      <c r="D1037" s="67"/>
      <c r="E1037" s="67"/>
      <c r="F1037" s="67"/>
      <c r="G1037" s="67"/>
      <c r="H1037" s="67"/>
      <c r="I1037" s="67"/>
      <c r="J1037" s="67"/>
      <c r="K1037" s="67"/>
      <c r="L1037" s="67"/>
      <c r="M1037" s="67"/>
      <c r="N1037" s="67"/>
      <c r="O1037" s="67"/>
      <c r="P1037" s="67"/>
      <c r="Q1037" s="67"/>
      <c r="R1037" s="67"/>
      <c r="S1037" s="67"/>
      <c r="T1037" s="67"/>
      <c r="U1037" s="67"/>
      <c r="V1037" s="67"/>
      <c r="W1037" s="67"/>
      <c r="X1037" s="67"/>
      <c r="Y1037" s="67"/>
      <c r="Z1037" s="67"/>
      <c r="AA1037" s="67"/>
      <c r="AB1037" s="67"/>
      <c r="AC1037" s="67"/>
      <c r="AD1037" s="67"/>
    </row>
    <row r="1038" spans="2:30">
      <c r="B1038" s="67"/>
      <c r="C1038" s="67"/>
      <c r="D1038" s="67"/>
      <c r="E1038" s="67"/>
      <c r="F1038" s="67"/>
      <c r="G1038" s="67"/>
      <c r="H1038" s="67"/>
      <c r="I1038" s="67"/>
      <c r="J1038" s="67"/>
      <c r="K1038" s="67"/>
      <c r="L1038" s="67"/>
      <c r="M1038" s="67"/>
      <c r="N1038" s="67"/>
      <c r="O1038" s="67"/>
      <c r="P1038" s="67"/>
      <c r="Q1038" s="67"/>
      <c r="R1038" s="67"/>
      <c r="S1038" s="67"/>
      <c r="T1038" s="67"/>
      <c r="U1038" s="67"/>
      <c r="V1038" s="67"/>
      <c r="W1038" s="67"/>
      <c r="X1038" s="67"/>
      <c r="Y1038" s="67"/>
      <c r="Z1038" s="67"/>
      <c r="AA1038" s="67"/>
      <c r="AB1038" s="67"/>
      <c r="AC1038" s="67"/>
      <c r="AD1038" s="67"/>
    </row>
    <row r="1039" spans="2:30">
      <c r="B1039" s="67"/>
      <c r="C1039" s="67"/>
      <c r="D1039" s="67"/>
      <c r="E1039" s="67"/>
      <c r="F1039" s="67"/>
      <c r="G1039" s="67"/>
      <c r="H1039" s="67"/>
      <c r="I1039" s="67"/>
      <c r="J1039" s="67"/>
      <c r="K1039" s="67"/>
      <c r="L1039" s="67"/>
      <c r="M1039" s="67"/>
      <c r="N1039" s="67"/>
      <c r="O1039" s="67"/>
      <c r="P1039" s="67"/>
      <c r="Q1039" s="67"/>
      <c r="R1039" s="67"/>
      <c r="S1039" s="67"/>
      <c r="T1039" s="67"/>
      <c r="U1039" s="67"/>
      <c r="V1039" s="67"/>
      <c r="W1039" s="67"/>
      <c r="X1039" s="67"/>
      <c r="Y1039" s="67"/>
      <c r="Z1039" s="67"/>
      <c r="AA1039" s="67"/>
      <c r="AB1039" s="67"/>
      <c r="AC1039" s="67"/>
      <c r="AD1039" s="67"/>
    </row>
    <row r="1040" spans="2:30">
      <c r="B1040" s="67"/>
      <c r="C1040" s="67"/>
      <c r="D1040" s="67"/>
      <c r="E1040" s="67"/>
      <c r="F1040" s="67"/>
      <c r="G1040" s="67"/>
      <c r="H1040" s="67"/>
      <c r="I1040" s="67"/>
      <c r="J1040" s="67"/>
      <c r="K1040" s="67"/>
      <c r="L1040" s="67"/>
      <c r="M1040" s="67"/>
      <c r="N1040" s="67"/>
      <c r="O1040" s="67"/>
      <c r="P1040" s="67"/>
      <c r="Q1040" s="67"/>
      <c r="R1040" s="67"/>
      <c r="S1040" s="67"/>
      <c r="T1040" s="67"/>
      <c r="U1040" s="67"/>
      <c r="V1040" s="67"/>
      <c r="W1040" s="67"/>
      <c r="X1040" s="67"/>
      <c r="Y1040" s="67"/>
      <c r="Z1040" s="67"/>
      <c r="AA1040" s="67"/>
      <c r="AB1040" s="67"/>
      <c r="AC1040" s="67"/>
      <c r="AD1040" s="67"/>
    </row>
    <row r="1041" spans="2:30">
      <c r="B1041" s="67"/>
      <c r="C1041" s="67"/>
      <c r="D1041" s="67"/>
      <c r="E1041" s="67"/>
      <c r="F1041" s="67"/>
      <c r="G1041" s="67"/>
      <c r="H1041" s="67"/>
      <c r="I1041" s="67"/>
      <c r="J1041" s="67"/>
      <c r="K1041" s="67"/>
      <c r="L1041" s="67"/>
      <c r="M1041" s="67"/>
      <c r="N1041" s="67"/>
      <c r="O1041" s="67"/>
      <c r="P1041" s="67"/>
      <c r="Q1041" s="67"/>
      <c r="R1041" s="67"/>
      <c r="S1041" s="67"/>
      <c r="T1041" s="67"/>
      <c r="U1041" s="67"/>
      <c r="V1041" s="67"/>
      <c r="W1041" s="67"/>
      <c r="X1041" s="67"/>
      <c r="Y1041" s="67"/>
      <c r="Z1041" s="67"/>
      <c r="AA1041" s="67"/>
      <c r="AB1041" s="67"/>
      <c r="AC1041" s="67"/>
      <c r="AD1041" s="67"/>
    </row>
    <row r="1042" spans="2:30">
      <c r="B1042" s="67"/>
      <c r="C1042" s="67"/>
      <c r="D1042" s="67"/>
      <c r="E1042" s="67"/>
      <c r="F1042" s="67"/>
      <c r="G1042" s="67"/>
      <c r="H1042" s="67"/>
      <c r="I1042" s="67"/>
      <c r="J1042" s="67"/>
      <c r="K1042" s="67"/>
      <c r="L1042" s="67"/>
      <c r="M1042" s="67"/>
      <c r="N1042" s="67"/>
      <c r="O1042" s="67"/>
      <c r="P1042" s="67"/>
      <c r="Q1042" s="67"/>
      <c r="R1042" s="67"/>
      <c r="S1042" s="67"/>
      <c r="T1042" s="67"/>
      <c r="U1042" s="67"/>
      <c r="V1042" s="67"/>
      <c r="W1042" s="67"/>
      <c r="X1042" s="67"/>
      <c r="Y1042" s="67"/>
      <c r="Z1042" s="67"/>
      <c r="AA1042" s="67"/>
      <c r="AB1042" s="67"/>
      <c r="AC1042" s="67"/>
      <c r="AD1042" s="67"/>
    </row>
    <row r="1043" spans="2:30">
      <c r="B1043" s="67"/>
      <c r="C1043" s="67"/>
      <c r="D1043" s="67"/>
      <c r="E1043" s="67"/>
      <c r="F1043" s="67"/>
      <c r="G1043" s="67"/>
      <c r="H1043" s="67"/>
      <c r="I1043" s="67"/>
      <c r="J1043" s="67"/>
      <c r="K1043" s="67"/>
      <c r="L1043" s="67"/>
      <c r="M1043" s="67"/>
      <c r="N1043" s="67"/>
      <c r="O1043" s="67"/>
      <c r="P1043" s="67"/>
      <c r="Q1043" s="67"/>
      <c r="R1043" s="67"/>
      <c r="S1043" s="67"/>
      <c r="T1043" s="67"/>
      <c r="U1043" s="67"/>
      <c r="V1043" s="67"/>
      <c r="W1043" s="67"/>
      <c r="X1043" s="67"/>
      <c r="Y1043" s="67"/>
      <c r="Z1043" s="67"/>
      <c r="AA1043" s="67"/>
      <c r="AB1043" s="67"/>
      <c r="AC1043" s="67"/>
      <c r="AD1043" s="67"/>
    </row>
    <row r="1044" spans="2:30">
      <c r="B1044" s="67"/>
      <c r="C1044" s="67"/>
      <c r="D1044" s="67"/>
      <c r="E1044" s="67"/>
      <c r="F1044" s="67"/>
      <c r="G1044" s="67"/>
      <c r="H1044" s="67"/>
      <c r="I1044" s="67"/>
      <c r="J1044" s="67"/>
      <c r="K1044" s="67"/>
      <c r="L1044" s="67"/>
      <c r="M1044" s="67"/>
      <c r="N1044" s="67"/>
      <c r="O1044" s="67"/>
      <c r="P1044" s="67"/>
      <c r="Q1044" s="67"/>
      <c r="R1044" s="67"/>
      <c r="S1044" s="67"/>
      <c r="T1044" s="67"/>
      <c r="U1044" s="67"/>
      <c r="V1044" s="67"/>
      <c r="W1044" s="67"/>
      <c r="X1044" s="67"/>
      <c r="Y1044" s="67"/>
      <c r="Z1044" s="67"/>
      <c r="AA1044" s="67"/>
      <c r="AB1044" s="67"/>
      <c r="AC1044" s="67"/>
      <c r="AD1044" s="67"/>
    </row>
    <row r="1045" spans="2:30">
      <c r="B1045" s="67"/>
      <c r="C1045" s="67"/>
      <c r="D1045" s="67"/>
      <c r="E1045" s="67"/>
      <c r="F1045" s="67"/>
      <c r="G1045" s="67"/>
      <c r="H1045" s="67"/>
      <c r="I1045" s="67"/>
      <c r="J1045" s="67"/>
      <c r="K1045" s="67"/>
      <c r="L1045" s="67"/>
      <c r="M1045" s="67"/>
      <c r="N1045" s="67"/>
      <c r="O1045" s="67"/>
      <c r="P1045" s="67"/>
      <c r="Q1045" s="67"/>
      <c r="R1045" s="67"/>
      <c r="S1045" s="67"/>
      <c r="T1045" s="67"/>
      <c r="U1045" s="67"/>
      <c r="V1045" s="67"/>
      <c r="W1045" s="67"/>
      <c r="X1045" s="67"/>
      <c r="Y1045" s="67"/>
      <c r="Z1045" s="67"/>
      <c r="AA1045" s="67"/>
      <c r="AB1045" s="67"/>
      <c r="AC1045" s="67"/>
      <c r="AD1045" s="67"/>
    </row>
    <row r="1046" spans="2:30">
      <c r="B1046" s="67"/>
      <c r="C1046" s="67"/>
      <c r="D1046" s="67"/>
      <c r="E1046" s="67"/>
      <c r="F1046" s="67"/>
      <c r="G1046" s="67"/>
      <c r="H1046" s="67"/>
      <c r="I1046" s="67"/>
      <c r="J1046" s="67"/>
      <c r="K1046" s="67"/>
      <c r="L1046" s="67"/>
      <c r="M1046" s="67"/>
      <c r="N1046" s="67"/>
      <c r="O1046" s="67"/>
      <c r="P1046" s="67"/>
      <c r="Q1046" s="67"/>
      <c r="R1046" s="67"/>
      <c r="S1046" s="67"/>
      <c r="T1046" s="67"/>
      <c r="U1046" s="67"/>
      <c r="V1046" s="67"/>
      <c r="W1046" s="67"/>
      <c r="X1046" s="67"/>
      <c r="Y1046" s="67"/>
      <c r="Z1046" s="67"/>
      <c r="AA1046" s="67"/>
      <c r="AB1046" s="67"/>
      <c r="AC1046" s="67"/>
      <c r="AD1046" s="67"/>
    </row>
    <row r="1047" spans="2:30">
      <c r="B1047" s="67"/>
      <c r="C1047" s="67"/>
      <c r="D1047" s="67"/>
      <c r="E1047" s="67"/>
      <c r="F1047" s="67"/>
      <c r="G1047" s="67"/>
      <c r="H1047" s="67"/>
      <c r="I1047" s="67"/>
      <c r="J1047" s="67"/>
      <c r="K1047" s="67"/>
      <c r="L1047" s="67"/>
      <c r="M1047" s="67"/>
      <c r="N1047" s="67"/>
      <c r="O1047" s="67"/>
      <c r="P1047" s="67"/>
      <c r="Q1047" s="67"/>
      <c r="R1047" s="67"/>
      <c r="S1047" s="67"/>
      <c r="T1047" s="67"/>
      <c r="U1047" s="67"/>
      <c r="V1047" s="67"/>
      <c r="W1047" s="67"/>
      <c r="X1047" s="67"/>
      <c r="Y1047" s="67"/>
      <c r="Z1047" s="67"/>
      <c r="AA1047" s="67"/>
      <c r="AB1047" s="67"/>
      <c r="AC1047" s="67"/>
      <c r="AD1047" s="67"/>
    </row>
    <row r="1048" spans="2:30">
      <c r="B1048" s="67"/>
      <c r="C1048" s="67"/>
      <c r="D1048" s="67"/>
      <c r="E1048" s="67"/>
      <c r="F1048" s="67"/>
      <c r="G1048" s="67"/>
      <c r="H1048" s="67"/>
      <c r="I1048" s="67"/>
      <c r="J1048" s="67"/>
      <c r="K1048" s="67"/>
      <c r="L1048" s="67"/>
      <c r="M1048" s="67"/>
      <c r="N1048" s="67"/>
      <c r="O1048" s="67"/>
      <c r="P1048" s="67"/>
      <c r="Q1048" s="67"/>
      <c r="R1048" s="67"/>
      <c r="S1048" s="67"/>
      <c r="T1048" s="67"/>
      <c r="U1048" s="67"/>
      <c r="V1048" s="67"/>
      <c r="W1048" s="67"/>
      <c r="X1048" s="67"/>
      <c r="Y1048" s="67"/>
      <c r="Z1048" s="67"/>
      <c r="AA1048" s="67"/>
      <c r="AB1048" s="67"/>
      <c r="AC1048" s="67"/>
      <c r="AD1048" s="67"/>
    </row>
    <row r="1049" spans="2:30">
      <c r="B1049" s="67"/>
      <c r="C1049" s="67"/>
      <c r="D1049" s="67"/>
      <c r="E1049" s="67"/>
      <c r="F1049" s="67"/>
      <c r="G1049" s="67"/>
      <c r="H1049" s="67"/>
      <c r="I1049" s="67"/>
      <c r="J1049" s="67"/>
      <c r="K1049" s="67"/>
      <c r="L1049" s="67"/>
      <c r="M1049" s="67"/>
      <c r="N1049" s="67"/>
      <c r="O1049" s="67"/>
      <c r="P1049" s="67"/>
      <c r="Q1049" s="67"/>
      <c r="R1049" s="67"/>
      <c r="S1049" s="67"/>
      <c r="T1049" s="67"/>
      <c r="U1049" s="67"/>
      <c r="V1049" s="67"/>
      <c r="W1049" s="67"/>
      <c r="X1049" s="67"/>
      <c r="Y1049" s="67"/>
      <c r="Z1049" s="67"/>
      <c r="AA1049" s="67"/>
      <c r="AB1049" s="67"/>
      <c r="AC1049" s="67"/>
      <c r="AD1049" s="67"/>
    </row>
    <row r="1050" spans="2:30">
      <c r="B1050" s="67"/>
      <c r="C1050" s="67"/>
      <c r="D1050" s="67"/>
      <c r="E1050" s="67"/>
      <c r="F1050" s="67"/>
      <c r="G1050" s="67"/>
      <c r="H1050" s="67"/>
      <c r="I1050" s="67"/>
      <c r="J1050" s="67"/>
      <c r="K1050" s="67"/>
      <c r="L1050" s="67"/>
      <c r="M1050" s="67"/>
      <c r="N1050" s="67"/>
      <c r="O1050" s="67"/>
      <c r="P1050" s="67"/>
      <c r="Q1050" s="67"/>
      <c r="R1050" s="67"/>
      <c r="S1050" s="67"/>
      <c r="T1050" s="67"/>
      <c r="U1050" s="67"/>
      <c r="V1050" s="67"/>
      <c r="W1050" s="67"/>
      <c r="X1050" s="67"/>
      <c r="Y1050" s="67"/>
      <c r="Z1050" s="67"/>
      <c r="AA1050" s="67"/>
      <c r="AB1050" s="67"/>
      <c r="AC1050" s="67"/>
      <c r="AD1050" s="67"/>
    </row>
    <row r="1051" spans="2:30">
      <c r="B1051" s="67"/>
      <c r="C1051" s="67"/>
      <c r="D1051" s="67"/>
      <c r="E1051" s="67"/>
      <c r="F1051" s="67"/>
      <c r="G1051" s="67"/>
      <c r="H1051" s="67"/>
      <c r="I1051" s="67"/>
      <c r="J1051" s="67"/>
      <c r="K1051" s="67"/>
      <c r="L1051" s="67"/>
      <c r="M1051" s="67"/>
      <c r="N1051" s="67"/>
      <c r="O1051" s="67"/>
      <c r="P1051" s="67"/>
      <c r="Q1051" s="67"/>
      <c r="R1051" s="67"/>
      <c r="S1051" s="67"/>
      <c r="T1051" s="67"/>
      <c r="U1051" s="67"/>
      <c r="V1051" s="67"/>
      <c r="W1051" s="67"/>
      <c r="X1051" s="67"/>
      <c r="Y1051" s="67"/>
      <c r="Z1051" s="67"/>
      <c r="AA1051" s="67"/>
      <c r="AB1051" s="67"/>
      <c r="AC1051" s="67"/>
      <c r="AD1051" s="67"/>
    </row>
    <row r="1052" spans="2:30">
      <c r="B1052" s="67"/>
      <c r="C1052" s="67"/>
      <c r="D1052" s="67"/>
      <c r="E1052" s="67"/>
      <c r="F1052" s="67"/>
      <c r="G1052" s="67"/>
      <c r="H1052" s="67"/>
      <c r="I1052" s="67"/>
      <c r="J1052" s="67"/>
      <c r="K1052" s="67"/>
      <c r="L1052" s="67"/>
      <c r="M1052" s="67"/>
      <c r="N1052" s="67"/>
      <c r="O1052" s="67"/>
      <c r="P1052" s="67"/>
      <c r="Q1052" s="67"/>
      <c r="R1052" s="67"/>
      <c r="S1052" s="67"/>
      <c r="T1052" s="67"/>
      <c r="U1052" s="67"/>
      <c r="V1052" s="67"/>
      <c r="W1052" s="67"/>
      <c r="X1052" s="67"/>
      <c r="Y1052" s="67"/>
      <c r="Z1052" s="67"/>
      <c r="AA1052" s="67"/>
      <c r="AB1052" s="67"/>
      <c r="AC1052" s="67"/>
      <c r="AD1052" s="67"/>
    </row>
    <row r="1053" spans="2:30">
      <c r="B1053" s="67"/>
      <c r="C1053" s="67"/>
      <c r="D1053" s="67"/>
      <c r="E1053" s="67"/>
      <c r="F1053" s="67"/>
      <c r="G1053" s="67"/>
      <c r="H1053" s="67"/>
      <c r="I1053" s="67"/>
      <c r="J1053" s="67"/>
      <c r="K1053" s="67"/>
      <c r="L1053" s="67"/>
      <c r="M1053" s="67"/>
      <c r="N1053" s="67"/>
      <c r="O1053" s="67"/>
      <c r="P1053" s="67"/>
      <c r="Q1053" s="67"/>
      <c r="R1053" s="67"/>
      <c r="S1053" s="67"/>
      <c r="T1053" s="67"/>
      <c r="U1053" s="67"/>
      <c r="V1053" s="67"/>
      <c r="W1053" s="67"/>
      <c r="X1053" s="67"/>
      <c r="Y1053" s="67"/>
      <c r="Z1053" s="67"/>
      <c r="AA1053" s="67"/>
      <c r="AB1053" s="67"/>
      <c r="AC1053" s="67"/>
      <c r="AD1053" s="67"/>
    </row>
    <row r="1054" spans="2:30">
      <c r="B1054" s="67"/>
      <c r="C1054" s="67"/>
      <c r="D1054" s="67"/>
      <c r="E1054" s="67"/>
      <c r="F1054" s="67"/>
      <c r="G1054" s="67"/>
      <c r="H1054" s="67"/>
      <c r="I1054" s="67"/>
      <c r="J1054" s="67"/>
      <c r="K1054" s="67"/>
      <c r="L1054" s="67"/>
      <c r="M1054" s="67"/>
      <c r="N1054" s="67"/>
      <c r="O1054" s="67"/>
      <c r="P1054" s="67"/>
      <c r="Q1054" s="67"/>
      <c r="R1054" s="67"/>
      <c r="S1054" s="67"/>
      <c r="T1054" s="67"/>
      <c r="U1054" s="67"/>
      <c r="V1054" s="67"/>
      <c r="W1054" s="67"/>
      <c r="X1054" s="67"/>
      <c r="Y1054" s="67"/>
      <c r="Z1054" s="67"/>
      <c r="AA1054" s="67"/>
      <c r="AB1054" s="67"/>
      <c r="AC1054" s="67"/>
      <c r="AD1054" s="67"/>
    </row>
    <row r="1055" spans="2:30">
      <c r="B1055" s="67"/>
      <c r="C1055" s="67"/>
      <c r="D1055" s="67"/>
      <c r="E1055" s="67"/>
      <c r="F1055" s="67"/>
      <c r="G1055" s="67"/>
      <c r="H1055" s="67"/>
      <c r="I1055" s="67"/>
      <c r="J1055" s="67"/>
      <c r="K1055" s="67"/>
      <c r="L1055" s="67"/>
      <c r="M1055" s="67"/>
      <c r="N1055" s="67"/>
      <c r="O1055" s="67"/>
      <c r="P1055" s="67"/>
      <c r="Q1055" s="67"/>
      <c r="R1055" s="67"/>
      <c r="S1055" s="67"/>
      <c r="T1055" s="67"/>
      <c r="U1055" s="67"/>
      <c r="V1055" s="67"/>
      <c r="W1055" s="67"/>
      <c r="X1055" s="67"/>
      <c r="Y1055" s="67"/>
      <c r="Z1055" s="67"/>
      <c r="AA1055" s="67"/>
      <c r="AB1055" s="67"/>
      <c r="AC1055" s="67"/>
      <c r="AD1055" s="67"/>
    </row>
    <row r="1056" spans="2:30">
      <c r="B1056" s="67"/>
      <c r="C1056" s="67"/>
      <c r="D1056" s="67"/>
      <c r="E1056" s="67"/>
      <c r="F1056" s="67"/>
      <c r="G1056" s="67"/>
      <c r="H1056" s="67"/>
      <c r="I1056" s="67"/>
      <c r="J1056" s="67"/>
      <c r="K1056" s="67"/>
      <c r="L1056" s="67"/>
      <c r="M1056" s="67"/>
      <c r="N1056" s="67"/>
      <c r="O1056" s="67"/>
      <c r="P1056" s="67"/>
      <c r="Q1056" s="67"/>
      <c r="R1056" s="67"/>
      <c r="S1056" s="67"/>
      <c r="T1056" s="67"/>
      <c r="U1056" s="67"/>
      <c r="V1056" s="67"/>
      <c r="W1056" s="67"/>
      <c r="X1056" s="67"/>
      <c r="Y1056" s="67"/>
      <c r="Z1056" s="67"/>
      <c r="AA1056" s="67"/>
      <c r="AB1056" s="67"/>
      <c r="AC1056" s="67"/>
      <c r="AD1056" s="67"/>
    </row>
    <row r="1057" spans="2:30">
      <c r="B1057" s="67"/>
      <c r="C1057" s="67"/>
      <c r="D1057" s="67"/>
      <c r="E1057" s="67"/>
      <c r="F1057" s="67"/>
      <c r="G1057" s="67"/>
      <c r="H1057" s="67"/>
      <c r="I1057" s="67"/>
      <c r="J1057" s="67"/>
      <c r="K1057" s="67"/>
      <c r="L1057" s="67"/>
      <c r="M1057" s="67"/>
      <c r="N1057" s="67"/>
      <c r="O1057" s="67"/>
      <c r="P1057" s="67"/>
      <c r="Q1057" s="67"/>
      <c r="R1057" s="67"/>
      <c r="S1057" s="67"/>
      <c r="T1057" s="67"/>
      <c r="U1057" s="67"/>
      <c r="V1057" s="67"/>
      <c r="W1057" s="67"/>
      <c r="X1057" s="67"/>
      <c r="Y1057" s="67"/>
      <c r="Z1057" s="67"/>
      <c r="AA1057" s="67"/>
      <c r="AB1057" s="67"/>
      <c r="AC1057" s="67"/>
      <c r="AD1057" s="67"/>
    </row>
    <row r="1058" spans="2:30">
      <c r="B1058" s="67"/>
      <c r="C1058" s="67"/>
      <c r="D1058" s="67"/>
      <c r="E1058" s="67"/>
      <c r="F1058" s="67"/>
      <c r="G1058" s="67"/>
      <c r="H1058" s="67"/>
      <c r="I1058" s="67"/>
      <c r="J1058" s="67"/>
      <c r="K1058" s="67"/>
      <c r="L1058" s="67"/>
      <c r="M1058" s="67"/>
      <c r="N1058" s="67"/>
      <c r="O1058" s="67"/>
      <c r="P1058" s="67"/>
      <c r="Q1058" s="67"/>
      <c r="R1058" s="67"/>
      <c r="S1058" s="67"/>
      <c r="T1058" s="67"/>
      <c r="U1058" s="67"/>
      <c r="V1058" s="67"/>
      <c r="W1058" s="67"/>
      <c r="X1058" s="67"/>
      <c r="Y1058" s="67"/>
      <c r="Z1058" s="67"/>
      <c r="AA1058" s="67"/>
      <c r="AB1058" s="67"/>
      <c r="AC1058" s="67"/>
      <c r="AD1058" s="67"/>
    </row>
    <row r="1059" spans="2:30">
      <c r="B1059" s="67"/>
      <c r="C1059" s="67"/>
      <c r="D1059" s="67"/>
      <c r="E1059" s="67"/>
      <c r="F1059" s="67"/>
      <c r="G1059" s="67"/>
      <c r="H1059" s="67"/>
      <c r="I1059" s="67"/>
      <c r="J1059" s="67"/>
      <c r="K1059" s="67"/>
      <c r="L1059" s="67"/>
      <c r="M1059" s="67"/>
      <c r="N1059" s="67"/>
      <c r="O1059" s="67"/>
      <c r="P1059" s="67"/>
      <c r="Q1059" s="67"/>
      <c r="R1059" s="67"/>
      <c r="S1059" s="67"/>
      <c r="T1059" s="67"/>
      <c r="U1059" s="67"/>
      <c r="V1059" s="67"/>
      <c r="W1059" s="67"/>
      <c r="X1059" s="67"/>
      <c r="Y1059" s="67"/>
      <c r="Z1059" s="67"/>
      <c r="AA1059" s="67"/>
      <c r="AB1059" s="67"/>
      <c r="AC1059" s="67"/>
      <c r="AD1059" s="67"/>
    </row>
    <row r="1060" spans="2:30">
      <c r="B1060" s="67"/>
      <c r="C1060" s="67"/>
      <c r="D1060" s="67"/>
      <c r="E1060" s="67"/>
      <c r="F1060" s="67"/>
      <c r="G1060" s="67"/>
      <c r="H1060" s="67"/>
      <c r="I1060" s="67"/>
      <c r="J1060" s="67"/>
      <c r="K1060" s="67"/>
      <c r="L1060" s="67"/>
      <c r="M1060" s="67"/>
      <c r="N1060" s="67"/>
      <c r="O1060" s="67"/>
      <c r="P1060" s="67"/>
      <c r="Q1060" s="67"/>
      <c r="R1060" s="67"/>
      <c r="S1060" s="67"/>
      <c r="T1060" s="67"/>
      <c r="U1060" s="67"/>
      <c r="V1060" s="67"/>
      <c r="W1060" s="67"/>
      <c r="X1060" s="67"/>
      <c r="Y1060" s="67"/>
      <c r="Z1060" s="67"/>
      <c r="AA1060" s="67"/>
      <c r="AB1060" s="67"/>
      <c r="AC1060" s="67"/>
      <c r="AD1060" s="67"/>
    </row>
    <row r="1061" spans="2:30">
      <c r="B1061" s="67"/>
      <c r="C1061" s="67"/>
      <c r="D1061" s="67"/>
      <c r="E1061" s="67"/>
      <c r="F1061" s="67"/>
      <c r="G1061" s="67"/>
      <c r="H1061" s="67"/>
      <c r="I1061" s="67"/>
      <c r="J1061" s="67"/>
      <c r="K1061" s="67"/>
      <c r="L1061" s="67"/>
      <c r="M1061" s="67"/>
      <c r="N1061" s="67"/>
      <c r="O1061" s="67"/>
      <c r="P1061" s="67"/>
      <c r="Q1061" s="67"/>
      <c r="R1061" s="67"/>
      <c r="S1061" s="67"/>
      <c r="T1061" s="67"/>
      <c r="U1061" s="67"/>
      <c r="V1061" s="67"/>
      <c r="W1061" s="67"/>
      <c r="X1061" s="67"/>
      <c r="Y1061" s="67"/>
      <c r="Z1061" s="67"/>
      <c r="AA1061" s="67"/>
      <c r="AB1061" s="67"/>
      <c r="AC1061" s="67"/>
      <c r="AD1061" s="67"/>
    </row>
    <row r="1062" spans="2:30">
      <c r="B1062" s="67"/>
      <c r="C1062" s="67"/>
      <c r="D1062" s="67"/>
      <c r="E1062" s="67"/>
      <c r="F1062" s="67"/>
      <c r="G1062" s="67"/>
      <c r="H1062" s="67"/>
      <c r="I1062" s="67"/>
      <c r="J1062" s="67"/>
      <c r="K1062" s="67"/>
      <c r="L1062" s="67"/>
      <c r="M1062" s="67"/>
      <c r="N1062" s="67"/>
      <c r="O1062" s="67"/>
      <c r="P1062" s="67"/>
      <c r="Q1062" s="67"/>
      <c r="R1062" s="67"/>
      <c r="S1062" s="67"/>
      <c r="T1062" s="67"/>
      <c r="U1062" s="67"/>
      <c r="V1062" s="67"/>
      <c r="W1062" s="67"/>
      <c r="X1062" s="67"/>
      <c r="Y1062" s="67"/>
      <c r="Z1062" s="67"/>
      <c r="AA1062" s="67"/>
      <c r="AB1062" s="67"/>
      <c r="AC1062" s="67"/>
      <c r="AD1062" s="67"/>
    </row>
    <row r="1063" spans="2:30">
      <c r="B1063" s="67"/>
      <c r="C1063" s="67"/>
      <c r="D1063" s="67"/>
      <c r="E1063" s="67"/>
      <c r="F1063" s="67"/>
      <c r="G1063" s="67"/>
      <c r="H1063" s="67"/>
      <c r="I1063" s="67"/>
      <c r="J1063" s="67"/>
      <c r="K1063" s="67"/>
      <c r="L1063" s="67"/>
      <c r="M1063" s="67"/>
      <c r="N1063" s="67"/>
      <c r="O1063" s="67"/>
      <c r="P1063" s="67"/>
      <c r="Q1063" s="67"/>
      <c r="R1063" s="67"/>
      <c r="S1063" s="67"/>
      <c r="T1063" s="67"/>
      <c r="U1063" s="67"/>
      <c r="V1063" s="67"/>
      <c r="W1063" s="67"/>
      <c r="X1063" s="67"/>
      <c r="Y1063" s="67"/>
      <c r="Z1063" s="67"/>
      <c r="AA1063" s="67"/>
      <c r="AB1063" s="67"/>
      <c r="AC1063" s="67"/>
      <c r="AD1063" s="67"/>
    </row>
    <row r="1064" spans="2:30">
      <c r="B1064" s="67"/>
      <c r="C1064" s="67"/>
      <c r="D1064" s="67"/>
      <c r="E1064" s="67"/>
      <c r="F1064" s="67"/>
      <c r="G1064" s="67"/>
      <c r="H1064" s="67"/>
      <c r="I1064" s="67"/>
      <c r="J1064" s="67"/>
      <c r="K1064" s="67"/>
      <c r="L1064" s="67"/>
      <c r="M1064" s="67"/>
      <c r="N1064" s="67"/>
      <c r="O1064" s="67"/>
      <c r="P1064" s="67"/>
      <c r="Q1064" s="67"/>
      <c r="R1064" s="67"/>
      <c r="S1064" s="67"/>
      <c r="T1064" s="67"/>
      <c r="U1064" s="67"/>
      <c r="V1064" s="67"/>
      <c r="W1064" s="67"/>
      <c r="X1064" s="67"/>
      <c r="Y1064" s="67"/>
      <c r="Z1064" s="67"/>
      <c r="AA1064" s="67"/>
      <c r="AB1064" s="67"/>
      <c r="AC1064" s="67"/>
      <c r="AD1064" s="67"/>
    </row>
    <row r="1065" spans="2:30">
      <c r="B1065" s="67"/>
      <c r="C1065" s="67"/>
      <c r="D1065" s="67"/>
      <c r="E1065" s="67"/>
      <c r="F1065" s="67"/>
      <c r="G1065" s="67"/>
      <c r="H1065" s="67"/>
      <c r="I1065" s="67"/>
      <c r="J1065" s="67"/>
      <c r="K1065" s="67"/>
      <c r="L1065" s="67"/>
      <c r="M1065" s="67"/>
      <c r="N1065" s="67"/>
      <c r="O1065" s="67"/>
      <c r="P1065" s="67"/>
      <c r="Q1065" s="67"/>
      <c r="R1065" s="67"/>
      <c r="S1065" s="67"/>
      <c r="T1065" s="67"/>
      <c r="U1065" s="67"/>
      <c r="V1065" s="67"/>
      <c r="W1065" s="67"/>
      <c r="X1065" s="67"/>
      <c r="Y1065" s="67"/>
      <c r="Z1065" s="67"/>
      <c r="AA1065" s="67"/>
      <c r="AB1065" s="67"/>
      <c r="AC1065" s="67"/>
      <c r="AD1065" s="67"/>
    </row>
    <row r="1066" spans="2:30">
      <c r="B1066" s="67"/>
      <c r="C1066" s="67"/>
      <c r="D1066" s="67"/>
      <c r="E1066" s="67"/>
      <c r="F1066" s="67"/>
      <c r="G1066" s="67"/>
      <c r="H1066" s="67"/>
      <c r="I1066" s="67"/>
      <c r="J1066" s="67"/>
      <c r="K1066" s="67"/>
      <c r="L1066" s="67"/>
      <c r="M1066" s="67"/>
      <c r="N1066" s="67"/>
      <c r="O1066" s="67"/>
      <c r="P1066" s="67"/>
      <c r="Q1066" s="67"/>
      <c r="R1066" s="67"/>
      <c r="S1066" s="67"/>
      <c r="T1066" s="67"/>
      <c r="U1066" s="67"/>
      <c r="V1066" s="67"/>
      <c r="W1066" s="67"/>
      <c r="X1066" s="67"/>
      <c r="Y1066" s="67"/>
      <c r="Z1066" s="67"/>
      <c r="AA1066" s="67"/>
      <c r="AB1066" s="67"/>
      <c r="AC1066" s="67"/>
      <c r="AD1066" s="67"/>
    </row>
    <row r="1067" spans="2:30">
      <c r="B1067" s="67"/>
      <c r="C1067" s="67"/>
      <c r="D1067" s="67"/>
      <c r="E1067" s="67"/>
      <c r="F1067" s="67"/>
      <c r="G1067" s="67"/>
      <c r="H1067" s="67"/>
      <c r="I1067" s="67"/>
      <c r="J1067" s="67"/>
      <c r="K1067" s="67"/>
      <c r="L1067" s="67"/>
      <c r="M1067" s="67"/>
      <c r="N1067" s="67"/>
      <c r="O1067" s="67"/>
      <c r="P1067" s="67"/>
      <c r="Q1067" s="67"/>
      <c r="R1067" s="67"/>
      <c r="S1067" s="67"/>
      <c r="T1067" s="67"/>
      <c r="U1067" s="67"/>
      <c r="V1067" s="67"/>
      <c r="W1067" s="67"/>
      <c r="X1067" s="67"/>
      <c r="Y1067" s="67"/>
      <c r="Z1067" s="67"/>
      <c r="AA1067" s="67"/>
      <c r="AB1067" s="67"/>
      <c r="AC1067" s="67"/>
      <c r="AD1067" s="67"/>
    </row>
    <row r="1068" spans="2:30">
      <c r="B1068" s="67"/>
      <c r="C1068" s="67"/>
      <c r="D1068" s="67"/>
      <c r="E1068" s="67"/>
      <c r="F1068" s="67"/>
      <c r="G1068" s="67"/>
      <c r="H1068" s="67"/>
      <c r="I1068" s="67"/>
      <c r="J1068" s="67"/>
      <c r="K1068" s="67"/>
      <c r="L1068" s="67"/>
      <c r="M1068" s="67"/>
      <c r="N1068" s="67"/>
      <c r="O1068" s="67"/>
      <c r="P1068" s="67"/>
      <c r="Q1068" s="67"/>
      <c r="R1068" s="67"/>
      <c r="S1068" s="67"/>
      <c r="T1068" s="67"/>
      <c r="U1068" s="67"/>
      <c r="V1068" s="67"/>
      <c r="W1068" s="67"/>
      <c r="X1068" s="67"/>
      <c r="Y1068" s="67"/>
      <c r="Z1068" s="67"/>
      <c r="AA1068" s="67"/>
      <c r="AB1068" s="67"/>
      <c r="AC1068" s="67"/>
      <c r="AD1068" s="67"/>
    </row>
    <row r="1069" spans="2:30">
      <c r="B1069" s="67"/>
      <c r="C1069" s="67"/>
      <c r="D1069" s="67"/>
      <c r="E1069" s="67"/>
      <c r="F1069" s="67"/>
      <c r="G1069" s="67"/>
      <c r="H1069" s="67"/>
      <c r="I1069" s="67"/>
      <c r="J1069" s="67"/>
      <c r="K1069" s="67"/>
      <c r="L1069" s="67"/>
      <c r="M1069" s="67"/>
      <c r="N1069" s="67"/>
      <c r="O1069" s="67"/>
      <c r="P1069" s="67"/>
      <c r="Q1069" s="67"/>
      <c r="R1069" s="67"/>
      <c r="S1069" s="67"/>
      <c r="T1069" s="67"/>
      <c r="U1069" s="67"/>
      <c r="V1069" s="67"/>
      <c r="W1069" s="67"/>
      <c r="X1069" s="67"/>
      <c r="Y1069" s="67"/>
      <c r="Z1069" s="67"/>
      <c r="AA1069" s="67"/>
      <c r="AB1069" s="67"/>
      <c r="AC1069" s="67"/>
      <c r="AD1069" s="67"/>
    </row>
    <row r="1070" spans="2:30">
      <c r="B1070" s="67"/>
      <c r="C1070" s="67"/>
      <c r="D1070" s="67"/>
      <c r="E1070" s="67"/>
      <c r="F1070" s="67"/>
      <c r="G1070" s="67"/>
      <c r="H1070" s="67"/>
      <c r="I1070" s="67"/>
      <c r="J1070" s="67"/>
      <c r="K1070" s="67"/>
      <c r="L1070" s="67"/>
      <c r="M1070" s="67"/>
      <c r="N1070" s="67"/>
      <c r="O1070" s="67"/>
      <c r="P1070" s="67"/>
      <c r="Q1070" s="67"/>
      <c r="R1070" s="67"/>
      <c r="S1070" s="67"/>
      <c r="T1070" s="67"/>
      <c r="U1070" s="67"/>
      <c r="V1070" s="67"/>
      <c r="W1070" s="67"/>
      <c r="X1070" s="67"/>
      <c r="Y1070" s="67"/>
      <c r="Z1070" s="67"/>
      <c r="AA1070" s="67"/>
      <c r="AB1070" s="67"/>
      <c r="AC1070" s="67"/>
      <c r="AD1070" s="67"/>
    </row>
    <row r="1071" spans="2:30">
      <c r="B1071" s="67"/>
      <c r="C1071" s="67"/>
      <c r="D1071" s="67"/>
      <c r="E1071" s="67"/>
      <c r="F1071" s="67"/>
      <c r="G1071" s="67"/>
      <c r="H1071" s="67"/>
      <c r="I1071" s="67"/>
      <c r="J1071" s="67"/>
      <c r="K1071" s="67"/>
      <c r="L1071" s="67"/>
      <c r="M1071" s="67"/>
      <c r="N1071" s="67"/>
      <c r="O1071" s="67"/>
      <c r="P1071" s="67"/>
      <c r="Q1071" s="67"/>
      <c r="R1071" s="67"/>
      <c r="S1071" s="67"/>
      <c r="T1071" s="67"/>
      <c r="U1071" s="67"/>
      <c r="V1071" s="67"/>
      <c r="W1071" s="67"/>
      <c r="X1071" s="67"/>
      <c r="Y1071" s="67"/>
      <c r="Z1071" s="67"/>
      <c r="AA1071" s="67"/>
      <c r="AB1071" s="67"/>
      <c r="AC1071" s="67"/>
      <c r="AD1071" s="67"/>
    </row>
    <row r="1072" spans="2:30">
      <c r="B1072" s="67"/>
      <c r="C1072" s="67"/>
      <c r="D1072" s="67"/>
      <c r="E1072" s="67"/>
      <c r="F1072" s="67"/>
      <c r="G1072" s="67"/>
      <c r="H1072" s="67"/>
      <c r="I1072" s="67"/>
      <c r="J1072" s="67"/>
      <c r="K1072" s="67"/>
      <c r="L1072" s="67"/>
      <c r="M1072" s="67"/>
      <c r="N1072" s="67"/>
      <c r="O1072" s="67"/>
      <c r="P1072" s="67"/>
      <c r="Q1072" s="67"/>
      <c r="R1072" s="67"/>
      <c r="S1072" s="67"/>
      <c r="T1072" s="67"/>
      <c r="U1072" s="67"/>
      <c r="V1072" s="67"/>
      <c r="W1072" s="67"/>
      <c r="X1072" s="67"/>
      <c r="Y1072" s="67"/>
      <c r="Z1072" s="67"/>
      <c r="AA1072" s="67"/>
      <c r="AB1072" s="67"/>
      <c r="AC1072" s="67"/>
      <c r="AD1072" s="67"/>
    </row>
    <row r="1073" spans="2:30">
      <c r="B1073" s="67"/>
      <c r="C1073" s="67"/>
      <c r="D1073" s="67"/>
      <c r="E1073" s="67"/>
      <c r="F1073" s="67"/>
      <c r="G1073" s="67"/>
      <c r="H1073" s="67"/>
      <c r="I1073" s="67"/>
      <c r="J1073" s="67"/>
      <c r="K1073" s="67"/>
      <c r="L1073" s="67"/>
      <c r="M1073" s="67"/>
      <c r="N1073" s="67"/>
      <c r="O1073" s="67"/>
      <c r="P1073" s="67"/>
      <c r="Q1073" s="67"/>
      <c r="R1073" s="67"/>
      <c r="S1073" s="67"/>
      <c r="T1073" s="67"/>
      <c r="U1073" s="67"/>
      <c r="V1073" s="67"/>
      <c r="W1073" s="67"/>
      <c r="X1073" s="67"/>
      <c r="Y1073" s="67"/>
      <c r="Z1073" s="67"/>
      <c r="AA1073" s="67"/>
      <c r="AB1073" s="67"/>
      <c r="AC1073" s="67"/>
      <c r="AD1073" s="67"/>
    </row>
    <row r="1074" spans="2:30">
      <c r="B1074" s="67"/>
      <c r="C1074" s="67"/>
      <c r="D1074" s="67"/>
      <c r="E1074" s="67"/>
      <c r="F1074" s="67"/>
      <c r="G1074" s="67"/>
      <c r="H1074" s="67"/>
      <c r="I1074" s="67"/>
      <c r="J1074" s="67"/>
      <c r="K1074" s="67"/>
      <c r="L1074" s="67"/>
      <c r="M1074" s="67"/>
      <c r="N1074" s="67"/>
      <c r="O1074" s="67"/>
      <c r="P1074" s="67"/>
      <c r="Q1074" s="67"/>
      <c r="R1074" s="67"/>
      <c r="S1074" s="67"/>
      <c r="T1074" s="67"/>
      <c r="U1074" s="67"/>
      <c r="V1074" s="67"/>
      <c r="W1074" s="67"/>
      <c r="X1074" s="67"/>
      <c r="Y1074" s="67"/>
      <c r="Z1074" s="67"/>
      <c r="AA1074" s="67"/>
      <c r="AB1074" s="67"/>
      <c r="AC1074" s="67"/>
      <c r="AD1074" s="67"/>
    </row>
    <row r="1075" spans="2:30">
      <c r="B1075" s="67"/>
      <c r="C1075" s="67"/>
      <c r="D1075" s="67"/>
      <c r="E1075" s="67"/>
      <c r="F1075" s="67"/>
      <c r="G1075" s="67"/>
      <c r="H1075" s="67"/>
      <c r="I1075" s="67"/>
      <c r="J1075" s="67"/>
      <c r="K1075" s="67"/>
      <c r="L1075" s="67"/>
      <c r="M1075" s="67"/>
      <c r="N1075" s="67"/>
      <c r="O1075" s="67"/>
      <c r="P1075" s="67"/>
      <c r="Q1075" s="67"/>
      <c r="R1075" s="67"/>
      <c r="S1075" s="67"/>
      <c r="T1075" s="67"/>
      <c r="U1075" s="67"/>
      <c r="V1075" s="67"/>
      <c r="W1075" s="67"/>
      <c r="X1075" s="67"/>
      <c r="Y1075" s="67"/>
      <c r="Z1075" s="67"/>
      <c r="AA1075" s="67"/>
      <c r="AB1075" s="67"/>
      <c r="AC1075" s="67"/>
      <c r="AD1075" s="67"/>
    </row>
    <row r="1076" spans="2:30">
      <c r="B1076" s="67"/>
      <c r="C1076" s="67"/>
      <c r="D1076" s="67"/>
      <c r="E1076" s="67"/>
      <c r="F1076" s="67"/>
      <c r="G1076" s="67"/>
      <c r="H1076" s="67"/>
      <c r="I1076" s="67"/>
      <c r="J1076" s="67"/>
      <c r="K1076" s="67"/>
      <c r="L1076" s="67"/>
      <c r="M1076" s="67"/>
      <c r="N1076" s="67"/>
      <c r="O1076" s="67"/>
      <c r="P1076" s="67"/>
      <c r="Q1076" s="67"/>
      <c r="R1076" s="67"/>
      <c r="S1076" s="67"/>
      <c r="T1076" s="67"/>
      <c r="U1076" s="67"/>
      <c r="V1076" s="67"/>
      <c r="W1076" s="67"/>
      <c r="X1076" s="67"/>
      <c r="Y1076" s="67"/>
      <c r="Z1076" s="67"/>
      <c r="AA1076" s="67"/>
      <c r="AB1076" s="67"/>
      <c r="AC1076" s="67"/>
      <c r="AD1076" s="67"/>
    </row>
    <row r="1077" spans="2:30">
      <c r="B1077" s="67"/>
      <c r="C1077" s="67"/>
      <c r="D1077" s="67"/>
      <c r="E1077" s="67"/>
      <c r="F1077" s="67"/>
      <c r="G1077" s="67"/>
      <c r="H1077" s="67"/>
      <c r="I1077" s="67"/>
      <c r="J1077" s="67"/>
      <c r="K1077" s="67"/>
      <c r="L1077" s="67"/>
      <c r="M1077" s="67"/>
      <c r="N1077" s="67"/>
      <c r="O1077" s="67"/>
      <c r="P1077" s="67"/>
      <c r="Q1077" s="67"/>
      <c r="R1077" s="67"/>
      <c r="S1077" s="67"/>
      <c r="T1077" s="67"/>
      <c r="U1077" s="67"/>
      <c r="V1077" s="67"/>
      <c r="W1077" s="67"/>
      <c r="X1077" s="67"/>
      <c r="Y1077" s="67"/>
      <c r="Z1077" s="67"/>
      <c r="AA1077" s="67"/>
      <c r="AB1077" s="67"/>
      <c r="AC1077" s="67"/>
      <c r="AD1077" s="67"/>
    </row>
    <row r="1078" spans="2:30">
      <c r="B1078" s="67"/>
      <c r="C1078" s="67"/>
      <c r="D1078" s="67"/>
      <c r="E1078" s="67"/>
      <c r="F1078" s="67"/>
      <c r="G1078" s="67"/>
      <c r="H1078" s="67"/>
      <c r="I1078" s="67"/>
      <c r="J1078" s="67"/>
      <c r="K1078" s="67"/>
      <c r="L1078" s="67"/>
      <c r="M1078" s="67"/>
      <c r="N1078" s="67"/>
      <c r="O1078" s="67"/>
      <c r="P1078" s="67"/>
      <c r="Q1078" s="67"/>
      <c r="R1078" s="67"/>
      <c r="S1078" s="67"/>
      <c r="T1078" s="67"/>
      <c r="U1078" s="67"/>
      <c r="V1078" s="67"/>
      <c r="W1078" s="67"/>
      <c r="X1078" s="67"/>
      <c r="Y1078" s="67"/>
      <c r="Z1078" s="67"/>
      <c r="AA1078" s="67"/>
      <c r="AB1078" s="67"/>
      <c r="AC1078" s="67"/>
      <c r="AD1078" s="67"/>
    </row>
    <row r="1079" spans="2:30">
      <c r="B1079" s="67"/>
      <c r="C1079" s="67"/>
      <c r="D1079" s="67"/>
      <c r="E1079" s="67"/>
      <c r="F1079" s="67"/>
      <c r="G1079" s="67"/>
      <c r="H1079" s="67"/>
      <c r="I1079" s="67"/>
      <c r="J1079" s="67"/>
      <c r="K1079" s="67"/>
      <c r="L1079" s="67"/>
      <c r="M1079" s="67"/>
      <c r="N1079" s="67"/>
      <c r="O1079" s="67"/>
      <c r="P1079" s="67"/>
      <c r="Q1079" s="67"/>
      <c r="R1079" s="67"/>
      <c r="S1079" s="67"/>
      <c r="T1079" s="67"/>
      <c r="U1079" s="67"/>
      <c r="V1079" s="67"/>
      <c r="W1079" s="67"/>
      <c r="X1079" s="67"/>
      <c r="Y1079" s="67"/>
      <c r="Z1079" s="67"/>
      <c r="AA1079" s="67"/>
      <c r="AB1079" s="67"/>
      <c r="AC1079" s="67"/>
      <c r="AD1079" s="67"/>
    </row>
    <row r="1080" spans="2:30">
      <c r="B1080" s="67"/>
      <c r="C1080" s="67"/>
      <c r="D1080" s="67"/>
      <c r="E1080" s="67"/>
      <c r="F1080" s="67"/>
      <c r="G1080" s="67"/>
      <c r="H1080" s="67"/>
      <c r="I1080" s="67"/>
      <c r="J1080" s="67"/>
      <c r="K1080" s="67"/>
      <c r="L1080" s="67"/>
      <c r="M1080" s="67"/>
      <c r="N1080" s="67"/>
      <c r="O1080" s="67"/>
      <c r="P1080" s="67"/>
      <c r="Q1080" s="67"/>
      <c r="R1080" s="67"/>
      <c r="S1080" s="67"/>
      <c r="T1080" s="67"/>
      <c r="U1080" s="67"/>
      <c r="V1080" s="67"/>
      <c r="W1080" s="67"/>
      <c r="X1080" s="67"/>
      <c r="Y1080" s="67"/>
      <c r="Z1080" s="67"/>
      <c r="AA1080" s="67"/>
      <c r="AB1080" s="67"/>
      <c r="AC1080" s="67"/>
      <c r="AD1080" s="67"/>
    </row>
    <row r="1081" spans="2:30">
      <c r="B1081" s="67"/>
      <c r="C1081" s="67"/>
      <c r="D1081" s="67"/>
      <c r="E1081" s="67"/>
      <c r="F1081" s="67"/>
      <c r="G1081" s="67"/>
      <c r="H1081" s="67"/>
      <c r="I1081" s="67"/>
      <c r="J1081" s="67"/>
      <c r="K1081" s="67"/>
      <c r="L1081" s="67"/>
      <c r="M1081" s="67"/>
      <c r="N1081" s="67"/>
      <c r="O1081" s="67"/>
      <c r="P1081" s="67"/>
      <c r="Q1081" s="67"/>
      <c r="R1081" s="67"/>
      <c r="S1081" s="67"/>
      <c r="T1081" s="67"/>
      <c r="U1081" s="67"/>
      <c r="V1081" s="67"/>
      <c r="W1081" s="67"/>
      <c r="X1081" s="67"/>
      <c r="Y1081" s="67"/>
      <c r="Z1081" s="67"/>
      <c r="AA1081" s="67"/>
      <c r="AB1081" s="67"/>
      <c r="AC1081" s="67"/>
      <c r="AD1081" s="67"/>
    </row>
    <row r="1082" spans="2:30">
      <c r="B1082" s="67"/>
      <c r="C1082" s="67"/>
      <c r="D1082" s="67"/>
      <c r="E1082" s="67"/>
      <c r="F1082" s="67"/>
      <c r="G1082" s="67"/>
      <c r="H1082" s="67"/>
      <c r="I1082" s="67"/>
      <c r="J1082" s="67"/>
      <c r="K1082" s="67"/>
      <c r="L1082" s="67"/>
      <c r="M1082" s="67"/>
      <c r="N1082" s="67"/>
      <c r="O1082" s="67"/>
      <c r="P1082" s="67"/>
      <c r="Q1082" s="67"/>
      <c r="R1082" s="67"/>
      <c r="S1082" s="67"/>
      <c r="T1082" s="67"/>
      <c r="U1082" s="67"/>
      <c r="V1082" s="67"/>
      <c r="W1082" s="67"/>
      <c r="X1082" s="67"/>
      <c r="Y1082" s="67"/>
      <c r="Z1082" s="67"/>
      <c r="AA1082" s="67"/>
      <c r="AB1082" s="67"/>
      <c r="AC1082" s="67"/>
      <c r="AD1082" s="67"/>
    </row>
    <row r="1083" spans="2:30">
      <c r="B1083" s="67"/>
      <c r="C1083" s="67"/>
      <c r="D1083" s="67"/>
      <c r="E1083" s="67"/>
      <c r="F1083" s="67"/>
      <c r="G1083" s="67"/>
      <c r="H1083" s="67"/>
      <c r="I1083" s="67"/>
      <c r="J1083" s="67"/>
      <c r="K1083" s="67"/>
      <c r="L1083" s="67"/>
      <c r="M1083" s="67"/>
      <c r="N1083" s="67"/>
      <c r="O1083" s="67"/>
      <c r="P1083" s="67"/>
      <c r="Q1083" s="67"/>
      <c r="R1083" s="67"/>
      <c r="S1083" s="67"/>
      <c r="T1083" s="67"/>
      <c r="U1083" s="67"/>
      <c r="V1083" s="67"/>
      <c r="W1083" s="67"/>
      <c r="X1083" s="67"/>
      <c r="Y1083" s="67"/>
      <c r="Z1083" s="67"/>
      <c r="AA1083" s="67"/>
      <c r="AB1083" s="67"/>
      <c r="AC1083" s="67"/>
      <c r="AD1083" s="67"/>
    </row>
    <row r="1084" spans="2:30">
      <c r="B1084" s="67"/>
      <c r="C1084" s="67"/>
      <c r="D1084" s="67"/>
      <c r="E1084" s="67"/>
      <c r="F1084" s="67"/>
      <c r="G1084" s="67"/>
      <c r="H1084" s="67"/>
      <c r="I1084" s="67"/>
      <c r="J1084" s="67"/>
      <c r="K1084" s="67"/>
      <c r="L1084" s="67"/>
      <c r="M1084" s="67"/>
      <c r="N1084" s="67"/>
      <c r="O1084" s="67"/>
      <c r="P1084" s="67"/>
      <c r="Q1084" s="67"/>
      <c r="R1084" s="67"/>
      <c r="S1084" s="67"/>
      <c r="T1084" s="67"/>
      <c r="U1084" s="67"/>
      <c r="V1084" s="67"/>
      <c r="W1084" s="67"/>
      <c r="X1084" s="67"/>
      <c r="Y1084" s="67"/>
      <c r="Z1084" s="67"/>
      <c r="AA1084" s="67"/>
      <c r="AB1084" s="67"/>
      <c r="AC1084" s="67"/>
      <c r="AD1084" s="67"/>
    </row>
    <row r="1085" spans="2:30">
      <c r="B1085" s="67"/>
      <c r="C1085" s="67"/>
      <c r="D1085" s="67"/>
      <c r="E1085" s="67"/>
      <c r="F1085" s="67"/>
      <c r="G1085" s="67"/>
      <c r="H1085" s="67"/>
      <c r="I1085" s="67"/>
      <c r="J1085" s="67"/>
      <c r="K1085" s="67"/>
      <c r="L1085" s="67"/>
      <c r="M1085" s="67"/>
      <c r="N1085" s="67"/>
      <c r="O1085" s="67"/>
      <c r="P1085" s="67"/>
      <c r="Q1085" s="67"/>
      <c r="R1085" s="67"/>
      <c r="S1085" s="67"/>
      <c r="T1085" s="67"/>
      <c r="U1085" s="67"/>
      <c r="V1085" s="67"/>
      <c r="W1085" s="67"/>
      <c r="X1085" s="67"/>
      <c r="Y1085" s="67"/>
      <c r="Z1085" s="67"/>
      <c r="AA1085" s="67"/>
      <c r="AB1085" s="67"/>
      <c r="AC1085" s="67"/>
      <c r="AD1085" s="67"/>
    </row>
    <row r="1086" spans="2:30">
      <c r="B1086" s="67"/>
      <c r="C1086" s="67"/>
      <c r="D1086" s="67"/>
      <c r="E1086" s="67"/>
      <c r="F1086" s="67"/>
      <c r="G1086" s="67"/>
      <c r="H1086" s="67"/>
      <c r="I1086" s="67"/>
      <c r="J1086" s="67"/>
      <c r="K1086" s="67"/>
      <c r="L1086" s="67"/>
      <c r="M1086" s="67"/>
      <c r="N1086" s="67"/>
      <c r="O1086" s="67"/>
      <c r="P1086" s="67"/>
      <c r="Q1086" s="67"/>
      <c r="R1086" s="67"/>
      <c r="S1086" s="67"/>
      <c r="T1086" s="67"/>
      <c r="U1086" s="67"/>
      <c r="V1086" s="67"/>
      <c r="W1086" s="67"/>
      <c r="X1086" s="67"/>
      <c r="Y1086" s="67"/>
      <c r="Z1086" s="67"/>
      <c r="AA1086" s="67"/>
      <c r="AB1086" s="67"/>
      <c r="AC1086" s="67"/>
      <c r="AD1086" s="67"/>
    </row>
    <row r="1087" spans="2:30">
      <c r="B1087" s="67"/>
      <c r="C1087" s="67"/>
      <c r="D1087" s="67"/>
      <c r="E1087" s="67"/>
      <c r="F1087" s="67"/>
      <c r="G1087" s="67"/>
      <c r="H1087" s="67"/>
      <c r="I1087" s="67"/>
      <c r="J1087" s="67"/>
      <c r="K1087" s="67"/>
      <c r="L1087" s="67"/>
      <c r="M1087" s="67"/>
      <c r="N1087" s="67"/>
      <c r="O1087" s="67"/>
      <c r="P1087" s="67"/>
      <c r="Q1087" s="67"/>
      <c r="R1087" s="67"/>
      <c r="S1087" s="67"/>
      <c r="T1087" s="67"/>
      <c r="U1087" s="67"/>
      <c r="V1087" s="67"/>
      <c r="W1087" s="67"/>
      <c r="X1087" s="67"/>
      <c r="Y1087" s="67"/>
      <c r="Z1087" s="67"/>
      <c r="AA1087" s="67"/>
      <c r="AB1087" s="67"/>
      <c r="AC1087" s="67"/>
      <c r="AD1087" s="67"/>
    </row>
    <row r="1088" spans="2:30">
      <c r="B1088" s="67"/>
      <c r="C1088" s="67"/>
      <c r="D1088" s="67"/>
      <c r="E1088" s="67"/>
      <c r="F1088" s="67"/>
      <c r="G1088" s="67"/>
      <c r="H1088" s="67"/>
      <c r="I1088" s="67"/>
      <c r="J1088" s="67"/>
      <c r="K1088" s="67"/>
      <c r="L1088" s="67"/>
      <c r="M1088" s="67"/>
      <c r="N1088" s="67"/>
      <c r="O1088" s="67"/>
      <c r="P1088" s="67"/>
      <c r="Q1088" s="67"/>
      <c r="R1088" s="67"/>
      <c r="S1088" s="67"/>
      <c r="T1088" s="67"/>
      <c r="U1088" s="67"/>
      <c r="V1088" s="67"/>
      <c r="W1088" s="67"/>
      <c r="X1088" s="67"/>
      <c r="Y1088" s="67"/>
      <c r="Z1088" s="67"/>
      <c r="AA1088" s="67"/>
      <c r="AB1088" s="67"/>
      <c r="AC1088" s="67"/>
      <c r="AD1088" s="67"/>
    </row>
    <row r="1089" spans="2:30">
      <c r="B1089" s="67"/>
      <c r="C1089" s="67"/>
      <c r="D1089" s="67"/>
      <c r="E1089" s="67"/>
      <c r="F1089" s="67"/>
      <c r="G1089" s="67"/>
      <c r="H1089" s="67"/>
      <c r="I1089" s="67"/>
      <c r="J1089" s="67"/>
      <c r="K1089" s="67"/>
      <c r="L1089" s="67"/>
      <c r="M1089" s="67"/>
      <c r="N1089" s="67"/>
      <c r="O1089" s="67"/>
      <c r="P1089" s="67"/>
      <c r="Q1089" s="67"/>
      <c r="R1089" s="67"/>
      <c r="S1089" s="67"/>
      <c r="T1089" s="67"/>
      <c r="U1089" s="67"/>
      <c r="V1089" s="67"/>
      <c r="W1089" s="67"/>
      <c r="X1089" s="67"/>
      <c r="Y1089" s="67"/>
      <c r="Z1089" s="67"/>
      <c r="AA1089" s="67"/>
      <c r="AB1089" s="67"/>
      <c r="AC1089" s="67"/>
      <c r="AD1089" s="67"/>
    </row>
    <row r="1090" spans="2:30">
      <c r="B1090" s="67"/>
      <c r="C1090" s="67"/>
      <c r="D1090" s="67"/>
      <c r="E1090" s="67"/>
      <c r="F1090" s="67"/>
      <c r="G1090" s="67"/>
      <c r="H1090" s="67"/>
      <c r="I1090" s="67"/>
      <c r="J1090" s="67"/>
      <c r="K1090" s="67"/>
      <c r="L1090" s="67"/>
      <c r="M1090" s="67"/>
      <c r="N1090" s="67"/>
      <c r="O1090" s="67"/>
      <c r="P1090" s="67"/>
      <c r="Q1090" s="67"/>
      <c r="R1090" s="67"/>
      <c r="S1090" s="67"/>
      <c r="T1090" s="67"/>
      <c r="U1090" s="67"/>
      <c r="V1090" s="67"/>
      <c r="W1090" s="67"/>
      <c r="X1090" s="67"/>
      <c r="Y1090" s="67"/>
      <c r="Z1090" s="67"/>
      <c r="AA1090" s="67"/>
      <c r="AB1090" s="67"/>
      <c r="AC1090" s="67"/>
      <c r="AD1090" s="67"/>
    </row>
    <row r="1091" spans="2:30">
      <c r="B1091" s="67"/>
      <c r="C1091" s="67"/>
      <c r="D1091" s="67"/>
      <c r="E1091" s="67"/>
      <c r="F1091" s="67"/>
      <c r="G1091" s="67"/>
      <c r="H1091" s="67"/>
      <c r="I1091" s="67"/>
      <c r="J1091" s="67"/>
      <c r="K1091" s="67"/>
      <c r="L1091" s="67"/>
      <c r="M1091" s="67"/>
      <c r="N1091" s="67"/>
      <c r="O1091" s="67"/>
      <c r="P1091" s="67"/>
      <c r="Q1091" s="67"/>
      <c r="R1091" s="67"/>
      <c r="S1091" s="67"/>
      <c r="T1091" s="67"/>
      <c r="U1091" s="67"/>
      <c r="V1091" s="67"/>
      <c r="W1091" s="67"/>
      <c r="X1091" s="67"/>
      <c r="Y1091" s="67"/>
      <c r="Z1091" s="67"/>
      <c r="AA1091" s="67"/>
      <c r="AB1091" s="67"/>
      <c r="AC1091" s="67"/>
      <c r="AD1091" s="67"/>
    </row>
    <row r="1092" spans="2:30">
      <c r="B1092" s="67"/>
      <c r="C1092" s="67"/>
      <c r="D1092" s="67"/>
      <c r="E1092" s="67"/>
      <c r="F1092" s="67"/>
      <c r="G1092" s="67"/>
      <c r="H1092" s="67"/>
      <c r="I1092" s="67"/>
      <c r="J1092" s="67"/>
      <c r="K1092" s="67"/>
      <c r="L1092" s="67"/>
      <c r="M1092" s="67"/>
      <c r="N1092" s="67"/>
      <c r="O1092" s="67"/>
      <c r="P1092" s="67"/>
      <c r="Q1092" s="67"/>
      <c r="R1092" s="67"/>
      <c r="S1092" s="67"/>
      <c r="T1092" s="67"/>
      <c r="U1092" s="67"/>
      <c r="V1092" s="67"/>
      <c r="W1092" s="67"/>
      <c r="X1092" s="67"/>
      <c r="Y1092" s="67"/>
      <c r="Z1092" s="67"/>
      <c r="AA1092" s="67"/>
      <c r="AB1092" s="67"/>
      <c r="AC1092" s="67"/>
      <c r="AD1092" s="67"/>
    </row>
    <row r="1093" spans="2:30">
      <c r="B1093" s="67"/>
      <c r="C1093" s="67"/>
      <c r="D1093" s="67"/>
      <c r="E1093" s="67"/>
      <c r="F1093" s="67"/>
      <c r="G1093" s="67"/>
      <c r="H1093" s="67"/>
      <c r="I1093" s="67"/>
      <c r="J1093" s="67"/>
      <c r="K1093" s="67"/>
      <c r="L1093" s="67"/>
      <c r="M1093" s="67"/>
      <c r="N1093" s="67"/>
      <c r="O1093" s="67"/>
      <c r="P1093" s="67"/>
      <c r="Q1093" s="67"/>
      <c r="R1093" s="67"/>
      <c r="S1093" s="67"/>
      <c r="T1093" s="67"/>
      <c r="U1093" s="67"/>
      <c r="V1093" s="67"/>
      <c r="W1093" s="67"/>
      <c r="X1093" s="67"/>
      <c r="Y1093" s="67"/>
      <c r="Z1093" s="67"/>
      <c r="AA1093" s="67"/>
      <c r="AB1093" s="67"/>
      <c r="AC1093" s="67"/>
      <c r="AD1093" s="67"/>
    </row>
    <row r="1094" spans="2:30">
      <c r="B1094" s="67"/>
      <c r="C1094" s="67"/>
      <c r="D1094" s="67"/>
      <c r="E1094" s="67"/>
      <c r="F1094" s="67"/>
      <c r="G1094" s="67"/>
      <c r="H1094" s="67"/>
      <c r="I1094" s="67"/>
      <c r="J1094" s="67"/>
      <c r="K1094" s="67"/>
      <c r="L1094" s="67"/>
      <c r="M1094" s="67"/>
      <c r="N1094" s="67"/>
      <c r="O1094" s="67"/>
      <c r="P1094" s="67"/>
      <c r="Q1094" s="67"/>
      <c r="R1094" s="67"/>
      <c r="S1094" s="67"/>
      <c r="T1094" s="67"/>
      <c r="U1094" s="67"/>
      <c r="V1094" s="67"/>
      <c r="W1094" s="67"/>
      <c r="X1094" s="67"/>
      <c r="Y1094" s="67"/>
      <c r="Z1094" s="67"/>
      <c r="AA1094" s="67"/>
      <c r="AB1094" s="67"/>
      <c r="AC1094" s="67"/>
      <c r="AD1094" s="67"/>
    </row>
    <row r="1095" spans="2:30">
      <c r="B1095" s="67"/>
      <c r="C1095" s="67"/>
      <c r="D1095" s="67"/>
      <c r="E1095" s="67"/>
      <c r="F1095" s="67"/>
      <c r="G1095" s="67"/>
      <c r="H1095" s="67"/>
      <c r="I1095" s="67"/>
      <c r="J1095" s="67"/>
      <c r="K1095" s="67"/>
      <c r="L1095" s="67"/>
      <c r="M1095" s="67"/>
      <c r="N1095" s="67"/>
      <c r="O1095" s="67"/>
      <c r="P1095" s="67"/>
      <c r="Q1095" s="67"/>
      <c r="R1095" s="67"/>
      <c r="S1095" s="67"/>
      <c r="T1095" s="67"/>
      <c r="U1095" s="67"/>
      <c r="V1095" s="67"/>
      <c r="W1095" s="67"/>
      <c r="X1095" s="67"/>
      <c r="Y1095" s="67"/>
      <c r="Z1095" s="67"/>
      <c r="AA1095" s="67"/>
      <c r="AB1095" s="67"/>
      <c r="AC1095" s="67"/>
      <c r="AD1095" s="67"/>
    </row>
    <row r="1096" spans="2:30">
      <c r="B1096" s="67"/>
      <c r="C1096" s="67"/>
      <c r="D1096" s="67"/>
      <c r="E1096" s="67"/>
      <c r="F1096" s="67"/>
      <c r="G1096" s="67"/>
      <c r="H1096" s="67"/>
      <c r="I1096" s="67"/>
      <c r="J1096" s="67"/>
      <c r="K1096" s="67"/>
      <c r="L1096" s="67"/>
      <c r="M1096" s="67"/>
      <c r="N1096" s="67"/>
      <c r="O1096" s="67"/>
      <c r="P1096" s="67"/>
      <c r="Q1096" s="67"/>
      <c r="R1096" s="67"/>
      <c r="S1096" s="67"/>
      <c r="T1096" s="67"/>
      <c r="U1096" s="67"/>
      <c r="V1096" s="67"/>
      <c r="W1096" s="67"/>
      <c r="X1096" s="67"/>
      <c r="Y1096" s="67"/>
      <c r="Z1096" s="67"/>
      <c r="AA1096" s="67"/>
      <c r="AB1096" s="67"/>
      <c r="AC1096" s="67"/>
      <c r="AD1096" s="67"/>
    </row>
    <row r="1097" spans="2:30">
      <c r="B1097" s="67"/>
      <c r="C1097" s="67"/>
      <c r="D1097" s="67"/>
      <c r="E1097" s="67"/>
      <c r="F1097" s="67"/>
      <c r="G1097" s="67"/>
      <c r="H1097" s="67"/>
      <c r="I1097" s="67"/>
      <c r="J1097" s="67"/>
      <c r="K1097" s="67"/>
      <c r="L1097" s="67"/>
      <c r="M1097" s="67"/>
      <c r="N1097" s="67"/>
      <c r="O1097" s="67"/>
      <c r="P1097" s="67"/>
      <c r="Q1097" s="67"/>
      <c r="R1097" s="67"/>
      <c r="S1097" s="67"/>
      <c r="T1097" s="67"/>
      <c r="U1097" s="67"/>
      <c r="V1097" s="67"/>
      <c r="W1097" s="67"/>
      <c r="X1097" s="67"/>
      <c r="Y1097" s="67"/>
      <c r="Z1097" s="67"/>
      <c r="AA1097" s="67"/>
      <c r="AB1097" s="67"/>
      <c r="AC1097" s="67"/>
      <c r="AD1097" s="67"/>
    </row>
    <row r="1098" spans="2:30">
      <c r="B1098" s="67"/>
      <c r="C1098" s="67"/>
      <c r="D1098" s="67"/>
      <c r="E1098" s="67"/>
      <c r="F1098" s="67"/>
      <c r="G1098" s="67"/>
      <c r="H1098" s="67"/>
      <c r="I1098" s="67"/>
      <c r="J1098" s="67"/>
      <c r="K1098" s="67"/>
      <c r="L1098" s="67"/>
      <c r="M1098" s="67"/>
      <c r="N1098" s="67"/>
      <c r="O1098" s="67"/>
      <c r="P1098" s="67"/>
      <c r="Q1098" s="67"/>
      <c r="R1098" s="67"/>
      <c r="S1098" s="67"/>
      <c r="T1098" s="67"/>
      <c r="U1098" s="67"/>
      <c r="V1098" s="67"/>
      <c r="W1098" s="67"/>
      <c r="X1098" s="67"/>
      <c r="Y1098" s="67"/>
      <c r="Z1098" s="67"/>
      <c r="AA1098" s="67"/>
      <c r="AB1098" s="67"/>
      <c r="AC1098" s="67"/>
      <c r="AD1098" s="67"/>
    </row>
    <row r="1099" spans="2:30">
      <c r="B1099" s="67"/>
      <c r="C1099" s="67"/>
      <c r="D1099" s="67"/>
      <c r="E1099" s="67"/>
      <c r="F1099" s="67"/>
      <c r="G1099" s="67"/>
      <c r="H1099" s="67"/>
      <c r="I1099" s="67"/>
      <c r="J1099" s="67"/>
      <c r="K1099" s="67"/>
      <c r="L1099" s="67"/>
      <c r="M1099" s="67"/>
      <c r="N1099" s="67"/>
      <c r="O1099" s="67"/>
      <c r="P1099" s="67"/>
      <c r="Q1099" s="67"/>
      <c r="R1099" s="67"/>
      <c r="S1099" s="67"/>
      <c r="T1099" s="67"/>
      <c r="U1099" s="67"/>
      <c r="V1099" s="67"/>
      <c r="W1099" s="67"/>
      <c r="X1099" s="67"/>
      <c r="Y1099" s="67"/>
      <c r="Z1099" s="67"/>
      <c r="AA1099" s="67"/>
      <c r="AB1099" s="67"/>
      <c r="AC1099" s="67"/>
      <c r="AD1099" s="67"/>
    </row>
    <row r="1100" spans="2:30">
      <c r="B1100" s="67"/>
      <c r="C1100" s="67"/>
      <c r="D1100" s="67"/>
      <c r="E1100" s="67"/>
      <c r="F1100" s="67"/>
      <c r="G1100" s="67"/>
      <c r="H1100" s="67"/>
      <c r="I1100" s="67"/>
      <c r="J1100" s="67"/>
      <c r="K1100" s="67"/>
      <c r="L1100" s="67"/>
      <c r="M1100" s="67"/>
      <c r="N1100" s="67"/>
      <c r="O1100" s="67"/>
      <c r="P1100" s="67"/>
      <c r="Q1100" s="67"/>
      <c r="R1100" s="67"/>
      <c r="S1100" s="67"/>
      <c r="T1100" s="67"/>
      <c r="U1100" s="67"/>
      <c r="V1100" s="67"/>
      <c r="W1100" s="67"/>
      <c r="X1100" s="67"/>
      <c r="Y1100" s="67"/>
      <c r="Z1100" s="67"/>
      <c r="AA1100" s="67"/>
      <c r="AB1100" s="67"/>
      <c r="AC1100" s="67"/>
      <c r="AD1100" s="67"/>
    </row>
    <row r="1101" spans="2:30">
      <c r="B1101" s="67"/>
      <c r="C1101" s="67"/>
      <c r="D1101" s="67"/>
      <c r="E1101" s="67"/>
      <c r="F1101" s="67"/>
      <c r="G1101" s="67"/>
      <c r="H1101" s="67"/>
      <c r="I1101" s="67"/>
      <c r="J1101" s="67"/>
      <c r="K1101" s="67"/>
      <c r="L1101" s="67"/>
      <c r="M1101" s="67"/>
      <c r="N1101" s="67"/>
      <c r="O1101" s="67"/>
      <c r="P1101" s="67"/>
      <c r="Q1101" s="67"/>
      <c r="R1101" s="67"/>
      <c r="S1101" s="67"/>
      <c r="T1101" s="67"/>
      <c r="U1101" s="67"/>
      <c r="V1101" s="67"/>
      <c r="W1101" s="67"/>
      <c r="X1101" s="67"/>
      <c r="Y1101" s="67"/>
      <c r="Z1101" s="67"/>
      <c r="AA1101" s="67"/>
      <c r="AB1101" s="67"/>
      <c r="AC1101" s="67"/>
      <c r="AD1101" s="67"/>
    </row>
    <row r="1102" spans="2:30">
      <c r="B1102" s="67"/>
      <c r="C1102" s="67"/>
      <c r="D1102" s="67"/>
      <c r="E1102" s="67"/>
      <c r="F1102" s="67"/>
      <c r="G1102" s="67"/>
      <c r="H1102" s="67"/>
      <c r="I1102" s="67"/>
      <c r="J1102" s="67"/>
      <c r="K1102" s="67"/>
      <c r="L1102" s="67"/>
      <c r="M1102" s="67"/>
      <c r="N1102" s="67"/>
      <c r="O1102" s="67"/>
      <c r="P1102" s="67"/>
      <c r="Q1102" s="67"/>
      <c r="R1102" s="67"/>
      <c r="S1102" s="67"/>
      <c r="T1102" s="67"/>
      <c r="U1102" s="67"/>
      <c r="V1102" s="67"/>
      <c r="W1102" s="67"/>
      <c r="X1102" s="67"/>
      <c r="Y1102" s="67"/>
      <c r="Z1102" s="67"/>
      <c r="AA1102" s="67"/>
      <c r="AB1102" s="67"/>
      <c r="AC1102" s="67"/>
      <c r="AD1102" s="67"/>
    </row>
    <row r="1103" spans="2:30">
      <c r="B1103" s="67"/>
      <c r="C1103" s="67"/>
      <c r="D1103" s="67"/>
      <c r="E1103" s="67"/>
      <c r="F1103" s="67"/>
      <c r="G1103" s="67"/>
      <c r="H1103" s="67"/>
      <c r="I1103" s="67"/>
      <c r="J1103" s="67"/>
      <c r="K1103" s="67"/>
      <c r="L1103" s="67"/>
      <c r="M1103" s="67"/>
      <c r="N1103" s="67"/>
      <c r="O1103" s="67"/>
      <c r="P1103" s="67"/>
      <c r="Q1103" s="67"/>
      <c r="R1103" s="67"/>
      <c r="S1103" s="67"/>
      <c r="T1103" s="67"/>
      <c r="U1103" s="67"/>
      <c r="V1103" s="67"/>
      <c r="W1103" s="67"/>
      <c r="X1103" s="67"/>
      <c r="Y1103" s="67"/>
      <c r="Z1103" s="67"/>
      <c r="AA1103" s="67"/>
      <c r="AB1103" s="67"/>
      <c r="AC1103" s="67"/>
      <c r="AD1103" s="67"/>
    </row>
    <row r="1104" spans="2:30">
      <c r="B1104" s="67"/>
      <c r="C1104" s="67"/>
      <c r="D1104" s="67"/>
      <c r="E1104" s="67"/>
      <c r="F1104" s="67"/>
      <c r="G1104" s="67"/>
      <c r="H1104" s="67"/>
      <c r="I1104" s="67"/>
      <c r="J1104" s="67"/>
      <c r="K1104" s="67"/>
      <c r="L1104" s="67"/>
      <c r="M1104" s="67"/>
      <c r="N1104" s="67"/>
      <c r="O1104" s="67"/>
      <c r="P1104" s="67"/>
      <c r="Q1104" s="67"/>
      <c r="R1104" s="67"/>
      <c r="S1104" s="67"/>
      <c r="T1104" s="67"/>
      <c r="U1104" s="67"/>
      <c r="V1104" s="67"/>
      <c r="W1104" s="67"/>
      <c r="X1104" s="67"/>
      <c r="Y1104" s="67"/>
      <c r="Z1104" s="67"/>
      <c r="AA1104" s="67"/>
      <c r="AB1104" s="67"/>
      <c r="AC1104" s="67"/>
      <c r="AD1104" s="67"/>
    </row>
    <row r="1105" spans="2:30">
      <c r="B1105" s="67"/>
      <c r="C1105" s="67"/>
      <c r="D1105" s="67"/>
      <c r="E1105" s="67"/>
      <c r="F1105" s="67"/>
      <c r="G1105" s="67"/>
      <c r="H1105" s="67"/>
      <c r="I1105" s="67"/>
      <c r="J1105" s="67"/>
      <c r="K1105" s="67"/>
      <c r="L1105" s="67"/>
      <c r="M1105" s="67"/>
      <c r="N1105" s="67"/>
      <c r="O1105" s="67"/>
      <c r="P1105" s="67"/>
      <c r="Q1105" s="67"/>
      <c r="R1105" s="67"/>
      <c r="S1105" s="67"/>
      <c r="T1105" s="67"/>
      <c r="U1105" s="67"/>
      <c r="V1105" s="67"/>
      <c r="W1105" s="67"/>
      <c r="X1105" s="67"/>
      <c r="Y1105" s="67"/>
      <c r="Z1105" s="67"/>
      <c r="AA1105" s="67"/>
      <c r="AB1105" s="67"/>
      <c r="AC1105" s="67"/>
      <c r="AD1105" s="67"/>
    </row>
    <row r="1106" spans="2:30">
      <c r="B1106" s="67"/>
      <c r="C1106" s="67"/>
      <c r="D1106" s="67"/>
      <c r="E1106" s="67"/>
      <c r="F1106" s="67"/>
      <c r="G1106" s="67"/>
      <c r="H1106" s="67"/>
      <c r="I1106" s="67"/>
      <c r="J1106" s="67"/>
      <c r="K1106" s="67"/>
      <c r="L1106" s="67"/>
      <c r="M1106" s="67"/>
      <c r="N1106" s="67"/>
      <c r="O1106" s="67"/>
      <c r="P1106" s="67"/>
      <c r="Q1106" s="67"/>
      <c r="R1106" s="67"/>
      <c r="S1106" s="67"/>
      <c r="T1106" s="67"/>
      <c r="U1106" s="67"/>
      <c r="V1106" s="67"/>
      <c r="W1106" s="67"/>
      <c r="X1106" s="67"/>
      <c r="Y1106" s="67"/>
      <c r="Z1106" s="67"/>
      <c r="AA1106" s="67"/>
      <c r="AB1106" s="67"/>
      <c r="AC1106" s="67"/>
      <c r="AD1106" s="67"/>
    </row>
    <row r="1107" spans="2:30">
      <c r="B1107" s="67"/>
      <c r="C1107" s="67"/>
      <c r="D1107" s="67"/>
      <c r="E1107" s="67"/>
      <c r="F1107" s="67"/>
      <c r="G1107" s="67"/>
      <c r="H1107" s="67"/>
      <c r="I1107" s="67"/>
      <c r="J1107" s="67"/>
      <c r="K1107" s="67"/>
      <c r="L1107" s="67"/>
      <c r="M1107" s="67"/>
      <c r="N1107" s="67"/>
      <c r="O1107" s="67"/>
      <c r="P1107" s="67"/>
      <c r="Q1107" s="67"/>
      <c r="R1107" s="67"/>
      <c r="S1107" s="67"/>
      <c r="T1107" s="67"/>
      <c r="U1107" s="67"/>
      <c r="V1107" s="67"/>
      <c r="W1107" s="67"/>
      <c r="X1107" s="67"/>
      <c r="Y1107" s="67"/>
      <c r="Z1107" s="67"/>
      <c r="AA1107" s="67"/>
      <c r="AB1107" s="67"/>
      <c r="AC1107" s="67"/>
      <c r="AD1107" s="67"/>
    </row>
    <row r="1108" spans="2:30">
      <c r="B1108" s="67"/>
      <c r="C1108" s="67"/>
      <c r="D1108" s="67"/>
      <c r="E1108" s="67"/>
      <c r="F1108" s="67"/>
      <c r="G1108" s="67"/>
      <c r="H1108" s="67"/>
      <c r="I1108" s="67"/>
      <c r="J1108" s="67"/>
      <c r="K1108" s="67"/>
      <c r="L1108" s="67"/>
      <c r="M1108" s="67"/>
      <c r="N1108" s="67"/>
      <c r="O1108" s="67"/>
      <c r="P1108" s="67"/>
      <c r="Q1108" s="67"/>
      <c r="R1108" s="67"/>
      <c r="S1108" s="67"/>
      <c r="T1108" s="67"/>
      <c r="U1108" s="67"/>
      <c r="V1108" s="67"/>
      <c r="W1108" s="67"/>
      <c r="X1108" s="67"/>
      <c r="Y1108" s="67"/>
      <c r="Z1108" s="67"/>
      <c r="AA1108" s="67"/>
      <c r="AB1108" s="67"/>
      <c r="AC1108" s="67"/>
      <c r="AD1108" s="67"/>
    </row>
    <row r="1109" spans="2:30">
      <c r="B1109" s="67"/>
      <c r="C1109" s="67"/>
      <c r="D1109" s="67"/>
      <c r="E1109" s="67"/>
      <c r="F1109" s="67"/>
      <c r="G1109" s="67"/>
      <c r="H1109" s="67"/>
      <c r="I1109" s="67"/>
      <c r="J1109" s="67"/>
      <c r="K1109" s="67"/>
      <c r="L1109" s="67"/>
      <c r="M1109" s="67"/>
      <c r="N1109" s="67"/>
      <c r="O1109" s="67"/>
      <c r="P1109" s="67"/>
      <c r="Q1109" s="67"/>
      <c r="R1109" s="67"/>
      <c r="S1109" s="67"/>
      <c r="T1109" s="67"/>
      <c r="U1109" s="67"/>
      <c r="V1109" s="67"/>
      <c r="W1109" s="67"/>
      <c r="X1109" s="67"/>
      <c r="Y1109" s="67"/>
      <c r="Z1109" s="67"/>
      <c r="AA1109" s="67"/>
      <c r="AB1109" s="67"/>
      <c r="AC1109" s="67"/>
      <c r="AD1109" s="67"/>
    </row>
    <row r="1110" spans="2:30">
      <c r="B1110" s="67"/>
      <c r="C1110" s="67"/>
      <c r="D1110" s="67"/>
      <c r="E1110" s="67"/>
      <c r="F1110" s="67"/>
      <c r="G1110" s="67"/>
      <c r="H1110" s="67"/>
      <c r="I1110" s="67"/>
      <c r="J1110" s="67"/>
      <c r="K1110" s="67"/>
      <c r="L1110" s="67"/>
      <c r="M1110" s="67"/>
      <c r="N1110" s="67"/>
      <c r="O1110" s="67"/>
      <c r="P1110" s="67"/>
      <c r="Q1110" s="67"/>
      <c r="R1110" s="67"/>
      <c r="S1110" s="67"/>
      <c r="T1110" s="67"/>
      <c r="U1110" s="67"/>
      <c r="V1110" s="67"/>
      <c r="W1110" s="67"/>
      <c r="X1110" s="67"/>
      <c r="Y1110" s="67"/>
      <c r="Z1110" s="67"/>
      <c r="AA1110" s="67"/>
      <c r="AB1110" s="67"/>
      <c r="AC1110" s="67"/>
      <c r="AD1110" s="67"/>
    </row>
    <row r="1111" spans="2:30">
      <c r="B1111" s="67"/>
      <c r="C1111" s="67"/>
      <c r="D1111" s="67"/>
      <c r="E1111" s="67"/>
      <c r="F1111" s="67"/>
      <c r="G1111" s="67"/>
      <c r="H1111" s="67"/>
      <c r="I1111" s="67"/>
      <c r="J1111" s="67"/>
      <c r="K1111" s="67"/>
      <c r="L1111" s="67"/>
      <c r="M1111" s="67"/>
      <c r="N1111" s="67"/>
      <c r="O1111" s="67"/>
      <c r="P1111" s="67"/>
      <c r="Q1111" s="67"/>
      <c r="R1111" s="67"/>
      <c r="S1111" s="67"/>
      <c r="T1111" s="67"/>
      <c r="U1111" s="67"/>
      <c r="V1111" s="67"/>
      <c r="W1111" s="67"/>
      <c r="X1111" s="67"/>
      <c r="Y1111" s="67"/>
      <c r="Z1111" s="67"/>
      <c r="AA1111" s="67"/>
      <c r="AB1111" s="67"/>
      <c r="AC1111" s="67"/>
      <c r="AD1111" s="67"/>
    </row>
    <row r="1112" spans="2:30">
      <c r="B1112" s="67"/>
      <c r="C1112" s="67"/>
      <c r="D1112" s="67"/>
      <c r="E1112" s="67"/>
      <c r="F1112" s="67"/>
      <c r="G1112" s="67"/>
      <c r="H1112" s="67"/>
      <c r="I1112" s="67"/>
      <c r="J1112" s="67"/>
      <c r="K1112" s="67"/>
      <c r="L1112" s="67"/>
      <c r="M1112" s="67"/>
      <c r="N1112" s="67"/>
      <c r="O1112" s="67"/>
      <c r="P1112" s="67"/>
      <c r="Q1112" s="67"/>
      <c r="R1112" s="67"/>
      <c r="S1112" s="67"/>
      <c r="T1112" s="67"/>
      <c r="U1112" s="67"/>
      <c r="V1112" s="67"/>
      <c r="W1112" s="67"/>
      <c r="X1112" s="67"/>
      <c r="Y1112" s="67"/>
      <c r="Z1112" s="67"/>
      <c r="AA1112" s="67"/>
      <c r="AB1112" s="67"/>
      <c r="AC1112" s="67"/>
      <c r="AD1112" s="67"/>
    </row>
    <row r="1113" spans="2:30">
      <c r="B1113" s="67"/>
      <c r="C1113" s="67"/>
      <c r="D1113" s="67"/>
      <c r="E1113" s="67"/>
      <c r="F1113" s="67"/>
      <c r="G1113" s="67"/>
      <c r="H1113" s="67"/>
      <c r="I1113" s="67"/>
      <c r="J1113" s="67"/>
      <c r="K1113" s="67"/>
      <c r="L1113" s="67"/>
      <c r="M1113" s="67"/>
      <c r="N1113" s="67"/>
      <c r="O1113" s="67"/>
      <c r="P1113" s="67"/>
      <c r="Q1113" s="67"/>
      <c r="R1113" s="67"/>
      <c r="S1113" s="67"/>
      <c r="T1113" s="67"/>
      <c r="U1113" s="67"/>
      <c r="V1113" s="67"/>
      <c r="W1113" s="67"/>
      <c r="X1113" s="67"/>
      <c r="Y1113" s="67"/>
      <c r="Z1113" s="67"/>
      <c r="AA1113" s="67"/>
      <c r="AB1113" s="67"/>
      <c r="AC1113" s="67"/>
      <c r="AD1113" s="67"/>
    </row>
    <row r="1114" spans="2:30">
      <c r="B1114" s="67"/>
      <c r="C1114" s="67"/>
      <c r="D1114" s="67"/>
      <c r="E1114" s="67"/>
      <c r="F1114" s="67"/>
      <c r="G1114" s="67"/>
      <c r="H1114" s="67"/>
      <c r="I1114" s="67"/>
      <c r="J1114" s="67"/>
      <c r="K1114" s="67"/>
      <c r="L1114" s="67"/>
      <c r="M1114" s="67"/>
      <c r="N1114" s="67"/>
      <c r="O1114" s="67"/>
      <c r="P1114" s="67"/>
      <c r="Q1114" s="67"/>
      <c r="R1114" s="67"/>
      <c r="S1114" s="67"/>
      <c r="T1114" s="67"/>
      <c r="U1114" s="67"/>
      <c r="V1114" s="67"/>
      <c r="W1114" s="67"/>
      <c r="X1114" s="67"/>
      <c r="Y1114" s="67"/>
      <c r="Z1114" s="67"/>
      <c r="AA1114" s="67"/>
      <c r="AB1114" s="67"/>
      <c r="AC1114" s="67"/>
      <c r="AD1114" s="67"/>
    </row>
    <row r="1115" spans="2:30">
      <c r="B1115" s="67"/>
      <c r="C1115" s="67"/>
      <c r="D1115" s="67"/>
      <c r="E1115" s="67"/>
      <c r="F1115" s="67"/>
      <c r="G1115" s="67"/>
      <c r="H1115" s="67"/>
      <c r="I1115" s="67"/>
      <c r="J1115" s="67"/>
      <c r="K1115" s="67"/>
      <c r="L1115" s="67"/>
      <c r="M1115" s="67"/>
      <c r="N1115" s="67"/>
      <c r="O1115" s="67"/>
      <c r="P1115" s="67"/>
      <c r="Q1115" s="67"/>
      <c r="R1115" s="67"/>
      <c r="S1115" s="67"/>
      <c r="T1115" s="67"/>
      <c r="U1115" s="67"/>
      <c r="V1115" s="67"/>
      <c r="W1115" s="67"/>
      <c r="X1115" s="67"/>
      <c r="Y1115" s="67"/>
      <c r="Z1115" s="67"/>
      <c r="AA1115" s="67"/>
      <c r="AB1115" s="67"/>
      <c r="AC1115" s="67"/>
      <c r="AD1115" s="67"/>
    </row>
    <row r="1116" spans="2:30">
      <c r="B1116" s="67"/>
      <c r="C1116" s="67"/>
      <c r="D1116" s="67"/>
      <c r="E1116" s="67"/>
      <c r="F1116" s="67"/>
      <c r="G1116" s="67"/>
      <c r="H1116" s="67"/>
      <c r="I1116" s="67"/>
      <c r="J1116" s="67"/>
      <c r="K1116" s="67"/>
      <c r="L1116" s="67"/>
      <c r="M1116" s="67"/>
      <c r="N1116" s="67"/>
      <c r="O1116" s="67"/>
      <c r="P1116" s="67"/>
      <c r="Q1116" s="67"/>
      <c r="R1116" s="67"/>
      <c r="S1116" s="67"/>
      <c r="T1116" s="67"/>
      <c r="U1116" s="67"/>
      <c r="V1116" s="67"/>
      <c r="W1116" s="67"/>
      <c r="X1116" s="67"/>
      <c r="Y1116" s="67"/>
      <c r="Z1116" s="67"/>
      <c r="AA1116" s="67"/>
      <c r="AB1116" s="67"/>
      <c r="AC1116" s="67"/>
      <c r="AD1116" s="67"/>
    </row>
    <row r="1117" spans="2:30">
      <c r="B1117" s="67"/>
      <c r="C1117" s="67"/>
      <c r="D1117" s="67"/>
      <c r="E1117" s="67"/>
      <c r="F1117" s="67"/>
      <c r="G1117" s="67"/>
      <c r="H1117" s="67"/>
      <c r="I1117" s="67"/>
      <c r="J1117" s="67"/>
      <c r="K1117" s="67"/>
      <c r="L1117" s="67"/>
      <c r="M1117" s="67"/>
      <c r="N1117" s="67"/>
      <c r="O1117" s="67"/>
      <c r="P1117" s="67"/>
      <c r="Q1117" s="67"/>
      <c r="R1117" s="67"/>
      <c r="S1117" s="67"/>
      <c r="T1117" s="67"/>
      <c r="U1117" s="67"/>
      <c r="V1117" s="67"/>
      <c r="W1117" s="67"/>
      <c r="X1117" s="67"/>
      <c r="Y1117" s="67"/>
      <c r="Z1117" s="67"/>
      <c r="AA1117" s="67"/>
      <c r="AB1117" s="67"/>
      <c r="AC1117" s="67"/>
      <c r="AD1117" s="67"/>
    </row>
    <row r="1118" spans="2:30">
      <c r="B1118" s="67"/>
      <c r="C1118" s="67"/>
      <c r="D1118" s="67"/>
      <c r="E1118" s="67"/>
      <c r="F1118" s="67"/>
      <c r="G1118" s="67"/>
      <c r="H1118" s="67"/>
      <c r="I1118" s="67"/>
      <c r="J1118" s="67"/>
      <c r="K1118" s="67"/>
      <c r="L1118" s="67"/>
      <c r="M1118" s="67"/>
      <c r="N1118" s="67"/>
      <c r="O1118" s="67"/>
      <c r="P1118" s="67"/>
      <c r="Q1118" s="67"/>
      <c r="R1118" s="67"/>
      <c r="S1118" s="67"/>
      <c r="T1118" s="67"/>
      <c r="U1118" s="67"/>
      <c r="V1118" s="67"/>
      <c r="W1118" s="67"/>
      <c r="X1118" s="67"/>
      <c r="Y1118" s="67"/>
      <c r="Z1118" s="67"/>
      <c r="AA1118" s="67"/>
      <c r="AB1118" s="67"/>
      <c r="AC1118" s="67"/>
      <c r="AD1118" s="67"/>
    </row>
    <row r="1119" spans="2:30">
      <c r="B1119" s="67"/>
      <c r="C1119" s="67"/>
      <c r="D1119" s="67"/>
      <c r="E1119" s="67"/>
      <c r="F1119" s="67"/>
      <c r="G1119" s="67"/>
      <c r="H1119" s="67"/>
      <c r="I1119" s="67"/>
      <c r="J1119" s="67"/>
      <c r="K1119" s="67"/>
      <c r="L1119" s="67"/>
      <c r="M1119" s="67"/>
      <c r="N1119" s="67"/>
      <c r="O1119" s="67"/>
      <c r="P1119" s="67"/>
      <c r="Q1119" s="67"/>
      <c r="R1119" s="67"/>
      <c r="S1119" s="67"/>
      <c r="T1119" s="67"/>
      <c r="U1119" s="67"/>
      <c r="V1119" s="67"/>
      <c r="W1119" s="67"/>
      <c r="X1119" s="67"/>
      <c r="Y1119" s="67"/>
      <c r="Z1119" s="67"/>
      <c r="AA1119" s="67"/>
      <c r="AB1119" s="67"/>
      <c r="AC1119" s="67"/>
      <c r="AD1119" s="67"/>
    </row>
    <row r="1120" spans="2:30">
      <c r="B1120" s="67"/>
      <c r="C1120" s="67"/>
      <c r="D1120" s="67"/>
      <c r="E1120" s="67"/>
      <c r="F1120" s="67"/>
      <c r="G1120" s="67"/>
      <c r="H1120" s="67"/>
      <c r="I1120" s="67"/>
      <c r="J1120" s="67"/>
      <c r="K1120" s="67"/>
      <c r="L1120" s="67"/>
      <c r="M1120" s="67"/>
      <c r="N1120" s="67"/>
      <c r="O1120" s="67"/>
      <c r="P1120" s="67"/>
      <c r="Q1120" s="67"/>
      <c r="R1120" s="67"/>
      <c r="S1120" s="67"/>
      <c r="T1120" s="67"/>
      <c r="U1120" s="67"/>
      <c r="V1120" s="67"/>
      <c r="W1120" s="67"/>
      <c r="X1120" s="67"/>
      <c r="Y1120" s="67"/>
      <c r="Z1120" s="67"/>
      <c r="AA1120" s="67"/>
      <c r="AB1120" s="67"/>
      <c r="AC1120" s="67"/>
      <c r="AD1120" s="67"/>
    </row>
    <row r="1121" spans="2:30">
      <c r="B1121" s="67"/>
      <c r="C1121" s="67"/>
      <c r="D1121" s="67"/>
      <c r="E1121" s="67"/>
      <c r="F1121" s="67"/>
      <c r="G1121" s="67"/>
      <c r="H1121" s="67"/>
      <c r="I1121" s="67"/>
      <c r="J1121" s="67"/>
      <c r="K1121" s="67"/>
      <c r="L1121" s="67"/>
      <c r="M1121" s="67"/>
      <c r="N1121" s="67"/>
      <c r="O1121" s="67"/>
      <c r="P1121" s="67"/>
      <c r="Q1121" s="67"/>
      <c r="R1121" s="67"/>
      <c r="S1121" s="67"/>
      <c r="T1121" s="67"/>
      <c r="U1121" s="67"/>
      <c r="V1121" s="67"/>
      <c r="W1121" s="67"/>
      <c r="X1121" s="67"/>
      <c r="Y1121" s="67"/>
      <c r="Z1121" s="67"/>
      <c r="AA1121" s="67"/>
      <c r="AB1121" s="67"/>
      <c r="AC1121" s="67"/>
      <c r="AD1121" s="67"/>
    </row>
    <row r="1122" spans="2:30">
      <c r="B1122" s="67"/>
      <c r="C1122" s="67"/>
      <c r="D1122" s="67"/>
      <c r="E1122" s="67"/>
      <c r="F1122" s="67"/>
      <c r="G1122" s="67"/>
      <c r="H1122" s="67"/>
      <c r="I1122" s="67"/>
      <c r="J1122" s="67"/>
      <c r="K1122" s="67"/>
      <c r="L1122" s="67"/>
      <c r="M1122" s="67"/>
      <c r="N1122" s="67"/>
      <c r="O1122" s="67"/>
      <c r="P1122" s="67"/>
      <c r="Q1122" s="67"/>
      <c r="R1122" s="67"/>
      <c r="S1122" s="67"/>
      <c r="T1122" s="67"/>
      <c r="U1122" s="67"/>
      <c r="V1122" s="67"/>
      <c r="W1122" s="67"/>
      <c r="X1122" s="67"/>
      <c r="Y1122" s="67"/>
      <c r="Z1122" s="67"/>
      <c r="AA1122" s="67"/>
      <c r="AB1122" s="67"/>
      <c r="AC1122" s="67"/>
      <c r="AD1122" s="67"/>
    </row>
    <row r="1123" spans="2:30">
      <c r="B1123" s="67"/>
      <c r="C1123" s="67"/>
      <c r="D1123" s="67"/>
      <c r="E1123" s="67"/>
      <c r="F1123" s="67"/>
      <c r="G1123" s="67"/>
      <c r="H1123" s="67"/>
      <c r="I1123" s="67"/>
      <c r="J1123" s="67"/>
      <c r="K1123" s="67"/>
      <c r="L1123" s="67"/>
      <c r="M1123" s="67"/>
      <c r="N1123" s="67"/>
      <c r="O1123" s="67"/>
      <c r="P1123" s="67"/>
      <c r="Q1123" s="67"/>
      <c r="R1123" s="67"/>
      <c r="S1123" s="67"/>
      <c r="T1123" s="67"/>
      <c r="U1123" s="67"/>
      <c r="V1123" s="67"/>
      <c r="W1123" s="67"/>
      <c r="X1123" s="67"/>
      <c r="Y1123" s="67"/>
      <c r="Z1123" s="67"/>
      <c r="AA1123" s="67"/>
      <c r="AB1123" s="67"/>
      <c r="AC1123" s="67"/>
      <c r="AD1123" s="67"/>
    </row>
    <row r="1124" spans="2:30">
      <c r="B1124" s="67"/>
      <c r="C1124" s="67"/>
      <c r="D1124" s="67"/>
      <c r="E1124" s="67"/>
      <c r="F1124" s="67"/>
      <c r="G1124" s="67"/>
      <c r="H1124" s="67"/>
      <c r="I1124" s="67"/>
      <c r="J1124" s="67"/>
      <c r="K1124" s="67"/>
      <c r="L1124" s="67"/>
      <c r="M1124" s="67"/>
      <c r="N1124" s="67"/>
      <c r="O1124" s="67"/>
      <c r="P1124" s="67"/>
      <c r="Q1124" s="67"/>
      <c r="R1124" s="67"/>
      <c r="S1124" s="67"/>
      <c r="T1124" s="67"/>
      <c r="U1124" s="67"/>
      <c r="V1124" s="67"/>
      <c r="W1124" s="67"/>
      <c r="X1124" s="67"/>
      <c r="Y1124" s="67"/>
      <c r="Z1124" s="67"/>
      <c r="AA1124" s="67"/>
      <c r="AB1124" s="67"/>
      <c r="AC1124" s="67"/>
      <c r="AD1124" s="67"/>
    </row>
    <row r="1125" spans="2:30">
      <c r="B1125" s="67"/>
      <c r="C1125" s="67"/>
      <c r="D1125" s="67"/>
      <c r="E1125" s="67"/>
      <c r="F1125" s="67"/>
      <c r="G1125" s="67"/>
      <c r="H1125" s="67"/>
      <c r="I1125" s="67"/>
      <c r="J1125" s="67"/>
      <c r="K1125" s="67"/>
      <c r="L1125" s="67"/>
      <c r="M1125" s="67"/>
      <c r="N1125" s="67"/>
      <c r="O1125" s="67"/>
      <c r="P1125" s="67"/>
      <c r="Q1125" s="67"/>
      <c r="R1125" s="67"/>
      <c r="S1125" s="67"/>
      <c r="T1125" s="67"/>
      <c r="U1125" s="67"/>
      <c r="V1125" s="67"/>
      <c r="W1125" s="67"/>
      <c r="X1125" s="67"/>
      <c r="Y1125" s="67"/>
      <c r="Z1125" s="67"/>
      <c r="AA1125" s="67"/>
      <c r="AB1125" s="67"/>
      <c r="AC1125" s="67"/>
      <c r="AD1125" s="67"/>
    </row>
    <row r="1126" spans="2:30">
      <c r="B1126" s="67"/>
      <c r="C1126" s="67"/>
      <c r="D1126" s="67"/>
      <c r="E1126" s="67"/>
      <c r="F1126" s="67"/>
      <c r="G1126" s="67"/>
      <c r="H1126" s="67"/>
      <c r="I1126" s="67"/>
      <c r="J1126" s="67"/>
      <c r="K1126" s="67"/>
      <c r="L1126" s="67"/>
      <c r="M1126" s="67"/>
      <c r="N1126" s="67"/>
      <c r="O1126" s="67"/>
      <c r="P1126" s="67"/>
      <c r="Q1126" s="67"/>
      <c r="R1126" s="67"/>
      <c r="S1126" s="67"/>
      <c r="T1126" s="67"/>
      <c r="U1126" s="67"/>
      <c r="V1126" s="67"/>
      <c r="W1126" s="67"/>
      <c r="X1126" s="67"/>
      <c r="Y1126" s="67"/>
      <c r="Z1126" s="67"/>
      <c r="AA1126" s="67"/>
      <c r="AB1126" s="67"/>
      <c r="AC1126" s="67"/>
      <c r="AD1126" s="67"/>
    </row>
    <row r="1127" spans="2:30">
      <c r="B1127" s="67"/>
      <c r="C1127" s="67"/>
      <c r="D1127" s="67"/>
      <c r="E1127" s="67"/>
      <c r="F1127" s="67"/>
      <c r="G1127" s="67"/>
      <c r="H1127" s="67"/>
      <c r="I1127" s="67"/>
      <c r="J1127" s="67"/>
      <c r="K1127" s="67"/>
      <c r="L1127" s="67"/>
      <c r="M1127" s="67"/>
      <c r="N1127" s="67"/>
      <c r="O1127" s="67"/>
      <c r="P1127" s="67"/>
      <c r="Q1127" s="67"/>
      <c r="R1127" s="67"/>
      <c r="S1127" s="67"/>
      <c r="T1127" s="67"/>
      <c r="U1127" s="67"/>
      <c r="V1127" s="67"/>
      <c r="W1127" s="67"/>
      <c r="X1127" s="67"/>
      <c r="Y1127" s="67"/>
      <c r="Z1127" s="67"/>
      <c r="AA1127" s="67"/>
      <c r="AB1127" s="67"/>
      <c r="AC1127" s="67"/>
      <c r="AD1127" s="67"/>
    </row>
    <row r="1128" spans="2:30">
      <c r="B1128" s="67"/>
      <c r="C1128" s="67"/>
      <c r="D1128" s="67"/>
      <c r="E1128" s="67"/>
      <c r="F1128" s="67"/>
      <c r="G1128" s="67"/>
      <c r="H1128" s="67"/>
      <c r="I1128" s="67"/>
      <c r="J1128" s="67"/>
      <c r="K1128" s="67"/>
      <c r="L1128" s="67"/>
      <c r="M1128" s="67"/>
      <c r="N1128" s="67"/>
      <c r="O1128" s="67"/>
      <c r="P1128" s="67"/>
      <c r="Q1128" s="67"/>
      <c r="R1128" s="67"/>
      <c r="S1128" s="67"/>
      <c r="T1128" s="67"/>
      <c r="U1128" s="67"/>
      <c r="V1128" s="67"/>
      <c r="W1128" s="67"/>
      <c r="X1128" s="67"/>
      <c r="Y1128" s="67"/>
      <c r="Z1128" s="67"/>
      <c r="AA1128" s="67"/>
      <c r="AB1128" s="67"/>
      <c r="AC1128" s="67"/>
      <c r="AD1128" s="67"/>
    </row>
    <row r="1129" spans="2:30">
      <c r="B1129" s="67"/>
      <c r="C1129" s="67"/>
      <c r="D1129" s="67"/>
      <c r="E1129" s="67"/>
      <c r="F1129" s="67"/>
      <c r="G1129" s="67"/>
      <c r="H1129" s="67"/>
      <c r="I1129" s="67"/>
      <c r="J1129" s="67"/>
      <c r="K1129" s="67"/>
      <c r="L1129" s="67"/>
      <c r="M1129" s="67"/>
      <c r="N1129" s="67"/>
      <c r="O1129" s="67"/>
      <c r="P1129" s="67"/>
      <c r="Q1129" s="67"/>
      <c r="R1129" s="67"/>
      <c r="S1129" s="67"/>
      <c r="T1129" s="67"/>
      <c r="U1129" s="67"/>
      <c r="V1129" s="67"/>
      <c r="W1129" s="67"/>
      <c r="X1129" s="67"/>
      <c r="Y1129" s="67"/>
      <c r="Z1129" s="67"/>
      <c r="AA1129" s="67"/>
      <c r="AB1129" s="67"/>
      <c r="AC1129" s="67"/>
      <c r="AD1129" s="67"/>
    </row>
    <row r="1130" spans="2:30">
      <c r="B1130" s="67"/>
      <c r="C1130" s="67"/>
      <c r="D1130" s="67"/>
      <c r="E1130" s="67"/>
      <c r="F1130" s="67"/>
      <c r="G1130" s="67"/>
      <c r="H1130" s="67"/>
      <c r="I1130" s="67"/>
      <c r="J1130" s="67"/>
      <c r="K1130" s="67"/>
      <c r="L1130" s="67"/>
      <c r="M1130" s="67"/>
      <c r="N1130" s="67"/>
      <c r="O1130" s="67"/>
      <c r="P1130" s="67"/>
      <c r="Q1130" s="67"/>
      <c r="R1130" s="67"/>
      <c r="S1130" s="67"/>
      <c r="T1130" s="67"/>
      <c r="U1130" s="67"/>
      <c r="V1130" s="67"/>
      <c r="W1130" s="67"/>
      <c r="X1130" s="67"/>
      <c r="Y1130" s="67"/>
      <c r="Z1130" s="67"/>
      <c r="AA1130" s="67"/>
      <c r="AB1130" s="67"/>
      <c r="AC1130" s="67"/>
      <c r="AD1130" s="67"/>
    </row>
    <row r="1131" spans="2:30">
      <c r="B1131" s="67"/>
      <c r="C1131" s="67"/>
      <c r="D1131" s="67"/>
      <c r="E1131" s="67"/>
      <c r="F1131" s="67"/>
      <c r="G1131" s="67"/>
      <c r="H1131" s="67"/>
      <c r="I1131" s="67"/>
      <c r="J1131" s="67"/>
      <c r="K1131" s="67"/>
      <c r="L1131" s="67"/>
      <c r="M1131" s="67"/>
      <c r="N1131" s="67"/>
      <c r="O1131" s="67"/>
      <c r="P1131" s="67"/>
      <c r="Q1131" s="67"/>
      <c r="R1131" s="67"/>
      <c r="S1131" s="67"/>
      <c r="T1131" s="67"/>
      <c r="U1131" s="67"/>
      <c r="V1131" s="67"/>
      <c r="W1131" s="67"/>
      <c r="X1131" s="67"/>
      <c r="Y1131" s="67"/>
      <c r="Z1131" s="67"/>
      <c r="AA1131" s="67"/>
      <c r="AB1131" s="67"/>
      <c r="AC1131" s="67"/>
      <c r="AD1131" s="67"/>
    </row>
    <row r="1132" spans="2:30">
      <c r="B1132" s="67"/>
      <c r="C1132" s="67"/>
      <c r="D1132" s="67"/>
      <c r="E1132" s="67"/>
      <c r="F1132" s="67"/>
      <c r="G1132" s="67"/>
      <c r="H1132" s="67"/>
      <c r="I1132" s="67"/>
      <c r="J1132" s="67"/>
      <c r="K1132" s="67"/>
      <c r="L1132" s="67"/>
      <c r="M1132" s="67"/>
      <c r="N1132" s="67"/>
      <c r="O1132" s="67"/>
      <c r="P1132" s="67"/>
      <c r="Q1132" s="67"/>
      <c r="R1132" s="67"/>
      <c r="S1132" s="67"/>
      <c r="T1132" s="67"/>
      <c r="U1132" s="67"/>
      <c r="V1132" s="67"/>
      <c r="W1132" s="67"/>
      <c r="X1132" s="67"/>
      <c r="Y1132" s="67"/>
      <c r="Z1132" s="67"/>
      <c r="AA1132" s="67"/>
      <c r="AB1132" s="67"/>
      <c r="AC1132" s="67"/>
      <c r="AD1132" s="67"/>
    </row>
    <row r="1133" spans="2:30">
      <c r="B1133" s="67"/>
      <c r="C1133" s="67"/>
      <c r="D1133" s="67"/>
      <c r="E1133" s="67"/>
      <c r="F1133" s="67"/>
      <c r="G1133" s="67"/>
      <c r="H1133" s="67"/>
      <c r="I1133" s="67"/>
      <c r="J1133" s="67"/>
      <c r="K1133" s="67"/>
      <c r="L1133" s="67"/>
      <c r="M1133" s="67"/>
      <c r="N1133" s="67"/>
      <c r="O1133" s="67"/>
      <c r="P1133" s="67"/>
      <c r="Q1133" s="67"/>
      <c r="R1133" s="67"/>
      <c r="S1133" s="67"/>
      <c r="T1133" s="67"/>
      <c r="U1133" s="67"/>
      <c r="V1133" s="67"/>
      <c r="W1133" s="67"/>
      <c r="X1133" s="67"/>
      <c r="Y1133" s="67"/>
      <c r="Z1133" s="67"/>
      <c r="AA1133" s="67"/>
      <c r="AB1133" s="67"/>
      <c r="AC1133" s="67"/>
      <c r="AD1133" s="67"/>
    </row>
    <row r="1134" spans="2:30">
      <c r="B1134" s="67"/>
      <c r="C1134" s="67"/>
      <c r="D1134" s="67"/>
      <c r="E1134" s="67"/>
      <c r="F1134" s="67"/>
      <c r="G1134" s="67"/>
      <c r="H1134" s="67"/>
      <c r="I1134" s="67"/>
      <c r="J1134" s="67"/>
      <c r="K1134" s="67"/>
      <c r="L1134" s="67"/>
      <c r="M1134" s="67"/>
      <c r="N1134" s="67"/>
      <c r="O1134" s="67"/>
      <c r="P1134" s="67"/>
      <c r="Q1134" s="67"/>
      <c r="R1134" s="67"/>
      <c r="S1134" s="67"/>
      <c r="T1134" s="67"/>
      <c r="U1134" s="67"/>
      <c r="V1134" s="67"/>
      <c r="W1134" s="67"/>
      <c r="X1134" s="67"/>
      <c r="Y1134" s="67"/>
      <c r="Z1134" s="67"/>
      <c r="AA1134" s="67"/>
      <c r="AB1134" s="67"/>
      <c r="AC1134" s="67"/>
      <c r="AD1134" s="67"/>
    </row>
    <row r="1135" spans="2:30">
      <c r="B1135" s="67"/>
      <c r="C1135" s="67"/>
      <c r="D1135" s="67"/>
      <c r="E1135" s="67"/>
      <c r="F1135" s="67"/>
      <c r="G1135" s="67"/>
      <c r="H1135" s="67"/>
      <c r="I1135" s="67"/>
      <c r="J1135" s="67"/>
      <c r="K1135" s="67"/>
      <c r="L1135" s="67"/>
      <c r="M1135" s="67"/>
      <c r="N1135" s="67"/>
      <c r="O1135" s="67"/>
      <c r="P1135" s="67"/>
      <c r="Q1135" s="67"/>
      <c r="R1135" s="67"/>
      <c r="S1135" s="67"/>
      <c r="T1135" s="67"/>
      <c r="U1135" s="67"/>
      <c r="V1135" s="67"/>
      <c r="W1135" s="67"/>
      <c r="X1135" s="67"/>
      <c r="Y1135" s="67"/>
      <c r="Z1135" s="67"/>
      <c r="AA1135" s="67"/>
      <c r="AB1135" s="67"/>
      <c r="AC1135" s="67"/>
      <c r="AD1135" s="67"/>
    </row>
    <row r="1136" spans="2:30">
      <c r="B1136" s="67"/>
      <c r="C1136" s="67"/>
      <c r="D1136" s="67"/>
      <c r="E1136" s="67"/>
      <c r="F1136" s="67"/>
      <c r="G1136" s="67"/>
      <c r="H1136" s="67"/>
      <c r="I1136" s="67"/>
      <c r="J1136" s="67"/>
      <c r="K1136" s="67"/>
      <c r="L1136" s="67"/>
      <c r="M1136" s="67"/>
      <c r="N1136" s="67"/>
      <c r="O1136" s="67"/>
      <c r="P1136" s="67"/>
      <c r="Q1136" s="67"/>
      <c r="R1136" s="67"/>
      <c r="S1136" s="67"/>
      <c r="T1136" s="67"/>
      <c r="U1136" s="67"/>
      <c r="V1136" s="67"/>
      <c r="W1136" s="67"/>
      <c r="X1136" s="67"/>
      <c r="Y1136" s="67"/>
      <c r="Z1136" s="67"/>
      <c r="AA1136" s="67"/>
      <c r="AB1136" s="67"/>
      <c r="AC1136" s="67"/>
      <c r="AD1136" s="67"/>
    </row>
    <row r="1137" spans="2:30">
      <c r="B1137" s="67"/>
      <c r="C1137" s="67"/>
      <c r="D1137" s="67"/>
      <c r="E1137" s="67"/>
      <c r="F1137" s="67"/>
      <c r="G1137" s="67"/>
      <c r="H1137" s="67"/>
      <c r="I1137" s="67"/>
      <c r="J1137" s="67"/>
      <c r="K1137" s="67"/>
      <c r="L1137" s="67"/>
      <c r="M1137" s="67"/>
      <c r="N1137" s="67"/>
      <c r="O1137" s="67"/>
      <c r="P1137" s="67"/>
      <c r="Q1137" s="67"/>
      <c r="R1137" s="67"/>
      <c r="S1137" s="67"/>
      <c r="T1137" s="67"/>
      <c r="U1137" s="67"/>
      <c r="V1137" s="67"/>
      <c r="W1137" s="67"/>
      <c r="X1137" s="67"/>
      <c r="Y1137" s="67"/>
      <c r="Z1137" s="67"/>
      <c r="AA1137" s="67"/>
      <c r="AB1137" s="67"/>
      <c r="AC1137" s="67"/>
      <c r="AD1137" s="67"/>
    </row>
    <row r="1138" spans="2:30">
      <c r="B1138" s="67"/>
      <c r="C1138" s="67"/>
      <c r="D1138" s="67"/>
      <c r="E1138" s="67"/>
      <c r="F1138" s="67"/>
      <c r="G1138" s="67"/>
      <c r="H1138" s="67"/>
      <c r="I1138" s="67"/>
      <c r="J1138" s="67"/>
      <c r="K1138" s="67"/>
      <c r="L1138" s="67"/>
      <c r="M1138" s="67"/>
      <c r="N1138" s="67"/>
      <c r="O1138" s="67"/>
      <c r="P1138" s="67"/>
      <c r="Q1138" s="67"/>
      <c r="R1138" s="67"/>
      <c r="S1138" s="67"/>
      <c r="T1138" s="67"/>
      <c r="U1138" s="67"/>
      <c r="V1138" s="67"/>
      <c r="W1138" s="67"/>
      <c r="X1138" s="67"/>
      <c r="Y1138" s="67"/>
      <c r="Z1138" s="67"/>
      <c r="AA1138" s="67"/>
      <c r="AB1138" s="67"/>
      <c r="AC1138" s="67"/>
      <c r="AD1138" s="67"/>
    </row>
    <row r="1139" spans="2:30">
      <c r="B1139" s="67"/>
      <c r="C1139" s="67"/>
      <c r="D1139" s="67"/>
      <c r="E1139" s="67"/>
      <c r="F1139" s="67"/>
      <c r="G1139" s="67"/>
      <c r="H1139" s="67"/>
      <c r="I1139" s="67"/>
      <c r="J1139" s="67"/>
      <c r="K1139" s="67"/>
      <c r="L1139" s="67"/>
      <c r="M1139" s="67"/>
      <c r="N1139" s="67"/>
      <c r="O1139" s="67"/>
      <c r="P1139" s="67"/>
      <c r="Q1139" s="67"/>
      <c r="R1139" s="67"/>
      <c r="S1139" s="67"/>
      <c r="T1139" s="67"/>
      <c r="U1139" s="67"/>
      <c r="V1139" s="67"/>
      <c r="W1139" s="67"/>
      <c r="X1139" s="67"/>
      <c r="Y1139" s="67"/>
      <c r="Z1139" s="67"/>
      <c r="AA1139" s="67"/>
      <c r="AB1139" s="67"/>
      <c r="AC1139" s="67"/>
      <c r="AD1139" s="67"/>
    </row>
    <row r="1140" spans="2:30">
      <c r="B1140" s="67"/>
      <c r="C1140" s="67"/>
      <c r="D1140" s="67"/>
      <c r="E1140" s="67"/>
      <c r="F1140" s="67"/>
      <c r="G1140" s="67"/>
      <c r="H1140" s="67"/>
      <c r="I1140" s="67"/>
      <c r="J1140" s="67"/>
      <c r="K1140" s="67"/>
      <c r="L1140" s="67"/>
      <c r="M1140" s="67"/>
      <c r="N1140" s="67"/>
      <c r="O1140" s="67"/>
      <c r="P1140" s="67"/>
      <c r="Q1140" s="67"/>
      <c r="R1140" s="67"/>
      <c r="S1140" s="67"/>
      <c r="T1140" s="67"/>
      <c r="U1140" s="67"/>
      <c r="V1140" s="67"/>
      <c r="W1140" s="67"/>
      <c r="X1140" s="67"/>
      <c r="Y1140" s="67"/>
      <c r="Z1140" s="67"/>
      <c r="AA1140" s="67"/>
      <c r="AB1140" s="67"/>
      <c r="AC1140" s="67"/>
      <c r="AD1140" s="67"/>
    </row>
    <row r="1141" spans="2:30">
      <c r="B1141" s="67"/>
      <c r="C1141" s="67"/>
      <c r="D1141" s="67"/>
      <c r="E1141" s="67"/>
      <c r="F1141" s="67"/>
      <c r="G1141" s="67"/>
      <c r="H1141" s="67"/>
      <c r="I1141" s="67"/>
      <c r="J1141" s="67"/>
      <c r="K1141" s="67"/>
      <c r="L1141" s="67"/>
      <c r="M1141" s="67"/>
      <c r="N1141" s="67"/>
      <c r="O1141" s="67"/>
      <c r="P1141" s="67"/>
      <c r="Q1141" s="67"/>
      <c r="R1141" s="67"/>
      <c r="S1141" s="67"/>
      <c r="T1141" s="67"/>
      <c r="U1141" s="67"/>
      <c r="V1141" s="67"/>
      <c r="W1141" s="67"/>
      <c r="X1141" s="67"/>
      <c r="Y1141" s="67"/>
      <c r="Z1141" s="67"/>
      <c r="AA1141" s="67"/>
      <c r="AB1141" s="67"/>
      <c r="AC1141" s="67"/>
      <c r="AD1141" s="67"/>
    </row>
    <row r="1142" spans="2:30">
      <c r="B1142" s="67"/>
      <c r="C1142" s="67"/>
      <c r="D1142" s="67"/>
      <c r="E1142" s="67"/>
      <c r="F1142" s="67"/>
      <c r="G1142" s="67"/>
      <c r="H1142" s="67"/>
      <c r="I1142" s="67"/>
      <c r="J1142" s="67"/>
      <c r="K1142" s="67"/>
      <c r="L1142" s="67"/>
      <c r="M1142" s="67"/>
      <c r="N1142" s="67"/>
      <c r="O1142" s="67"/>
      <c r="P1142" s="67"/>
      <c r="Q1142" s="67"/>
      <c r="R1142" s="67"/>
      <c r="S1142" s="67"/>
      <c r="T1142" s="67"/>
      <c r="U1142" s="67"/>
      <c r="V1142" s="67"/>
      <c r="W1142" s="67"/>
      <c r="X1142" s="67"/>
      <c r="Y1142" s="67"/>
      <c r="Z1142" s="67"/>
      <c r="AA1142" s="67"/>
      <c r="AB1142" s="67"/>
      <c r="AC1142" s="67"/>
      <c r="AD1142" s="67"/>
    </row>
    <row r="1143" spans="2:30">
      <c r="B1143" s="67"/>
      <c r="C1143" s="67"/>
      <c r="D1143" s="67"/>
      <c r="E1143" s="67"/>
      <c r="F1143" s="67"/>
      <c r="G1143" s="67"/>
      <c r="H1143" s="67"/>
      <c r="I1143" s="67"/>
      <c r="J1143" s="67"/>
      <c r="K1143" s="67"/>
      <c r="L1143" s="67"/>
      <c r="M1143" s="67"/>
      <c r="N1143" s="67"/>
      <c r="O1143" s="67"/>
      <c r="P1143" s="67"/>
      <c r="Q1143" s="67"/>
      <c r="R1143" s="67"/>
      <c r="S1143" s="67"/>
      <c r="T1143" s="67"/>
      <c r="U1143" s="67"/>
      <c r="V1143" s="67"/>
      <c r="W1143" s="67"/>
      <c r="X1143" s="67"/>
      <c r="Y1143" s="67"/>
      <c r="Z1143" s="67"/>
      <c r="AA1143" s="67"/>
      <c r="AB1143" s="67"/>
      <c r="AC1143" s="67"/>
      <c r="AD1143" s="67"/>
    </row>
    <row r="1144" spans="2:30">
      <c r="B1144" s="67"/>
      <c r="C1144" s="67"/>
      <c r="D1144" s="67"/>
      <c r="E1144" s="67"/>
      <c r="F1144" s="67"/>
      <c r="G1144" s="67"/>
      <c r="H1144" s="67"/>
      <c r="I1144" s="67"/>
      <c r="J1144" s="67"/>
      <c r="K1144" s="67"/>
      <c r="L1144" s="67"/>
      <c r="M1144" s="67"/>
      <c r="N1144" s="67"/>
      <c r="O1144" s="67"/>
      <c r="P1144" s="67"/>
      <c r="Q1144" s="67"/>
      <c r="R1144" s="67"/>
      <c r="S1144" s="67"/>
      <c r="T1144" s="67"/>
      <c r="U1144" s="67"/>
      <c r="V1144" s="67"/>
      <c r="W1144" s="67"/>
      <c r="X1144" s="67"/>
      <c r="Y1144" s="67"/>
      <c r="Z1144" s="67"/>
      <c r="AA1144" s="67"/>
      <c r="AB1144" s="67"/>
      <c r="AC1144" s="67"/>
      <c r="AD1144" s="67"/>
    </row>
    <row r="1145" spans="2:30">
      <c r="B1145" s="67"/>
      <c r="C1145" s="67"/>
      <c r="D1145" s="67"/>
      <c r="E1145" s="67"/>
      <c r="F1145" s="67"/>
      <c r="G1145" s="67"/>
      <c r="H1145" s="67"/>
      <c r="I1145" s="67"/>
      <c r="J1145" s="67"/>
      <c r="K1145" s="67"/>
      <c r="L1145" s="67"/>
      <c r="M1145" s="67"/>
      <c r="N1145" s="67"/>
      <c r="O1145" s="67"/>
      <c r="P1145" s="67"/>
      <c r="Q1145" s="67"/>
      <c r="R1145" s="67"/>
      <c r="S1145" s="67"/>
      <c r="T1145" s="67"/>
      <c r="U1145" s="67"/>
      <c r="V1145" s="67"/>
      <c r="W1145" s="67"/>
      <c r="X1145" s="67"/>
      <c r="Y1145" s="67"/>
      <c r="Z1145" s="67"/>
      <c r="AA1145" s="67"/>
      <c r="AB1145" s="67"/>
      <c r="AC1145" s="67"/>
      <c r="AD1145" s="67"/>
    </row>
    <row r="1146" spans="2:30">
      <c r="B1146" s="67"/>
      <c r="C1146" s="67"/>
      <c r="D1146" s="67"/>
      <c r="E1146" s="67"/>
      <c r="F1146" s="67"/>
      <c r="G1146" s="67"/>
      <c r="H1146" s="67"/>
      <c r="I1146" s="67"/>
      <c r="J1146" s="67"/>
      <c r="K1146" s="67"/>
      <c r="L1146" s="67"/>
      <c r="M1146" s="67"/>
      <c r="N1146" s="67"/>
      <c r="O1146" s="67"/>
      <c r="P1146" s="67"/>
      <c r="Q1146" s="67"/>
      <c r="R1146" s="67"/>
      <c r="S1146" s="67"/>
      <c r="T1146" s="67"/>
      <c r="U1146" s="67"/>
      <c r="V1146" s="67"/>
      <c r="W1146" s="67"/>
      <c r="X1146" s="67"/>
      <c r="Y1146" s="67"/>
      <c r="Z1146" s="67"/>
      <c r="AA1146" s="67"/>
      <c r="AB1146" s="67"/>
      <c r="AC1146" s="67"/>
      <c r="AD1146" s="67"/>
    </row>
    <row r="1147" spans="2:30">
      <c r="B1147" s="67"/>
      <c r="C1147" s="67"/>
      <c r="D1147" s="67"/>
      <c r="E1147" s="67"/>
      <c r="F1147" s="67"/>
      <c r="G1147" s="67"/>
      <c r="H1147" s="67"/>
      <c r="I1147" s="67"/>
      <c r="J1147" s="67"/>
      <c r="K1147" s="67"/>
      <c r="L1147" s="67"/>
      <c r="M1147" s="67"/>
      <c r="N1147" s="67"/>
      <c r="O1147" s="67"/>
      <c r="P1147" s="67"/>
      <c r="Q1147" s="67"/>
      <c r="R1147" s="67"/>
      <c r="S1147" s="67"/>
      <c r="T1147" s="67"/>
      <c r="U1147" s="67"/>
      <c r="V1147" s="67"/>
      <c r="W1147" s="67"/>
      <c r="X1147" s="67"/>
      <c r="Y1147" s="67"/>
      <c r="Z1147" s="67"/>
      <c r="AA1147" s="67"/>
      <c r="AB1147" s="67"/>
      <c r="AC1147" s="67"/>
      <c r="AD1147" s="67"/>
    </row>
    <row r="1148" spans="2:30">
      <c r="B1148" s="67"/>
      <c r="C1148" s="67"/>
      <c r="D1148" s="67"/>
      <c r="E1148" s="67"/>
      <c r="F1148" s="67"/>
      <c r="G1148" s="67"/>
      <c r="H1148" s="67"/>
      <c r="I1148" s="67"/>
      <c r="J1148" s="67"/>
      <c r="K1148" s="67"/>
      <c r="L1148" s="67"/>
      <c r="M1148" s="67"/>
      <c r="N1148" s="67"/>
      <c r="O1148" s="67"/>
      <c r="P1148" s="67"/>
      <c r="Q1148" s="67"/>
      <c r="R1148" s="67"/>
      <c r="S1148" s="67"/>
      <c r="T1148" s="67"/>
      <c r="U1148" s="67"/>
      <c r="V1148" s="67"/>
      <c r="W1148" s="67"/>
      <c r="X1148" s="67"/>
      <c r="Y1148" s="67"/>
      <c r="Z1148" s="67"/>
      <c r="AA1148" s="67"/>
      <c r="AB1148" s="67"/>
      <c r="AC1148" s="67"/>
      <c r="AD1148" s="67"/>
    </row>
    <row r="1149" spans="2:30">
      <c r="B1149" s="67"/>
      <c r="C1149" s="67"/>
      <c r="D1149" s="67"/>
      <c r="E1149" s="67"/>
      <c r="F1149" s="67"/>
      <c r="G1149" s="67"/>
      <c r="H1149" s="67"/>
      <c r="I1149" s="67"/>
      <c r="J1149" s="67"/>
      <c r="K1149" s="67"/>
      <c r="L1149" s="67"/>
      <c r="M1149" s="67"/>
      <c r="N1149" s="67"/>
      <c r="O1149" s="67"/>
      <c r="P1149" s="67"/>
      <c r="Q1149" s="67"/>
      <c r="R1149" s="67"/>
      <c r="S1149" s="67"/>
      <c r="T1149" s="67"/>
      <c r="U1149" s="67"/>
      <c r="V1149" s="67"/>
      <c r="W1149" s="67"/>
      <c r="X1149" s="67"/>
      <c r="Y1149" s="67"/>
      <c r="Z1149" s="67"/>
      <c r="AA1149" s="67"/>
      <c r="AB1149" s="67"/>
      <c r="AC1149" s="67"/>
      <c r="AD1149" s="67"/>
    </row>
    <row r="1150" spans="2:30">
      <c r="B1150" s="67"/>
      <c r="C1150" s="67"/>
      <c r="D1150" s="67"/>
      <c r="E1150" s="67"/>
      <c r="F1150" s="67"/>
      <c r="G1150" s="67"/>
      <c r="H1150" s="67"/>
      <c r="I1150" s="67"/>
      <c r="J1150" s="67"/>
      <c r="K1150" s="67"/>
      <c r="L1150" s="67"/>
      <c r="M1150" s="67"/>
      <c r="N1150" s="67"/>
      <c r="O1150" s="67"/>
      <c r="P1150" s="67"/>
      <c r="Q1150" s="67"/>
      <c r="R1150" s="67"/>
      <c r="S1150" s="67"/>
      <c r="T1150" s="67"/>
      <c r="U1150" s="67"/>
      <c r="V1150" s="67"/>
      <c r="W1150" s="67"/>
      <c r="X1150" s="67"/>
      <c r="Y1150" s="67"/>
      <c r="Z1150" s="67"/>
      <c r="AA1150" s="67"/>
      <c r="AB1150" s="67"/>
      <c r="AC1150" s="67"/>
      <c r="AD1150" s="67"/>
    </row>
    <row r="1151" spans="2:30">
      <c r="B1151" s="67"/>
      <c r="C1151" s="67"/>
      <c r="D1151" s="67"/>
      <c r="E1151" s="67"/>
      <c r="F1151" s="67"/>
      <c r="G1151" s="67"/>
      <c r="H1151" s="67"/>
      <c r="I1151" s="67"/>
      <c r="J1151" s="67"/>
      <c r="K1151" s="67"/>
      <c r="L1151" s="67"/>
      <c r="M1151" s="67"/>
      <c r="N1151" s="67"/>
      <c r="O1151" s="67"/>
      <c r="P1151" s="67"/>
      <c r="Q1151" s="67"/>
      <c r="R1151" s="67"/>
      <c r="S1151" s="67"/>
      <c r="T1151" s="67"/>
      <c r="U1151" s="67"/>
      <c r="V1151" s="67"/>
      <c r="W1151" s="67"/>
      <c r="X1151" s="67"/>
      <c r="Y1151" s="67"/>
      <c r="Z1151" s="67"/>
      <c r="AA1151" s="67"/>
      <c r="AB1151" s="67"/>
      <c r="AC1151" s="67"/>
      <c r="AD1151" s="67"/>
    </row>
    <row r="1152" spans="2:30">
      <c r="B1152" s="67"/>
      <c r="C1152" s="67"/>
      <c r="D1152" s="67"/>
      <c r="E1152" s="67"/>
      <c r="F1152" s="67"/>
      <c r="G1152" s="67"/>
      <c r="H1152" s="67"/>
      <c r="I1152" s="67"/>
      <c r="J1152" s="67"/>
      <c r="K1152" s="67"/>
      <c r="L1152" s="67"/>
      <c r="M1152" s="67"/>
      <c r="N1152" s="67"/>
      <c r="O1152" s="67"/>
      <c r="P1152" s="67"/>
      <c r="Q1152" s="67"/>
      <c r="R1152" s="67"/>
      <c r="S1152" s="67"/>
      <c r="T1152" s="67"/>
      <c r="U1152" s="67"/>
      <c r="V1152" s="67"/>
      <c r="W1152" s="67"/>
      <c r="X1152" s="67"/>
      <c r="Y1152" s="67"/>
      <c r="Z1152" s="67"/>
      <c r="AA1152" s="67"/>
      <c r="AB1152" s="67"/>
      <c r="AC1152" s="67"/>
      <c r="AD1152" s="67"/>
    </row>
    <row r="1153" spans="2:30">
      <c r="B1153" s="67"/>
      <c r="C1153" s="67"/>
      <c r="D1153" s="67"/>
      <c r="E1153" s="67"/>
      <c r="F1153" s="67"/>
      <c r="G1153" s="67"/>
      <c r="H1153" s="67"/>
      <c r="I1153" s="67"/>
      <c r="J1153" s="67"/>
      <c r="K1153" s="67"/>
      <c r="L1153" s="67"/>
      <c r="M1153" s="67"/>
      <c r="N1153" s="67"/>
      <c r="O1153" s="67"/>
      <c r="P1153" s="67"/>
      <c r="Q1153" s="67"/>
      <c r="R1153" s="67"/>
      <c r="S1153" s="67"/>
      <c r="T1153" s="67"/>
      <c r="U1153" s="67"/>
      <c r="V1153" s="67"/>
      <c r="W1153" s="67"/>
      <c r="X1153" s="67"/>
      <c r="Y1153" s="67"/>
      <c r="Z1153" s="67"/>
      <c r="AA1153" s="67"/>
      <c r="AB1153" s="67"/>
      <c r="AC1153" s="67"/>
      <c r="AD1153" s="67"/>
    </row>
    <row r="1154" spans="2:30">
      <c r="B1154" s="67"/>
      <c r="C1154" s="67"/>
      <c r="D1154" s="67"/>
      <c r="E1154" s="67"/>
      <c r="F1154" s="67"/>
      <c r="G1154" s="67"/>
      <c r="H1154" s="67"/>
      <c r="I1154" s="67"/>
      <c r="J1154" s="67"/>
      <c r="K1154" s="67"/>
      <c r="L1154" s="67"/>
      <c r="M1154" s="67"/>
      <c r="N1154" s="67"/>
      <c r="O1154" s="67"/>
      <c r="P1154" s="67"/>
      <c r="Q1154" s="67"/>
      <c r="R1154" s="67"/>
      <c r="S1154" s="67"/>
      <c r="T1154" s="67"/>
      <c r="U1154" s="67"/>
      <c r="V1154" s="67"/>
      <c r="W1154" s="67"/>
      <c r="X1154" s="67"/>
      <c r="Y1154" s="67"/>
      <c r="Z1154" s="67"/>
      <c r="AA1154" s="67"/>
      <c r="AB1154" s="67"/>
      <c r="AC1154" s="67"/>
      <c r="AD1154" s="67"/>
    </row>
    <row r="1155" spans="2:30">
      <c r="B1155" s="67"/>
      <c r="C1155" s="67"/>
      <c r="D1155" s="67"/>
      <c r="E1155" s="67"/>
      <c r="F1155" s="67"/>
      <c r="G1155" s="67"/>
      <c r="H1155" s="67"/>
      <c r="I1155" s="67"/>
      <c r="J1155" s="67"/>
      <c r="K1155" s="67"/>
      <c r="L1155" s="67"/>
      <c r="M1155" s="67"/>
      <c r="N1155" s="67"/>
      <c r="O1155" s="67"/>
      <c r="P1155" s="67"/>
      <c r="Q1155" s="67"/>
      <c r="R1155" s="67"/>
      <c r="S1155" s="67"/>
      <c r="T1155" s="67"/>
      <c r="U1155" s="67"/>
      <c r="V1155" s="67"/>
      <c r="W1155" s="67"/>
      <c r="X1155" s="67"/>
      <c r="Y1155" s="67"/>
      <c r="Z1155" s="67"/>
      <c r="AA1155" s="67"/>
      <c r="AB1155" s="67"/>
      <c r="AC1155" s="67"/>
      <c r="AD1155" s="67"/>
    </row>
    <row r="1156" spans="2:30">
      <c r="B1156" s="67"/>
      <c r="C1156" s="67"/>
      <c r="D1156" s="67"/>
      <c r="E1156" s="67"/>
      <c r="F1156" s="67"/>
      <c r="G1156" s="67"/>
      <c r="H1156" s="67"/>
      <c r="I1156" s="67"/>
      <c r="J1156" s="67"/>
      <c r="K1156" s="67"/>
      <c r="L1156" s="67"/>
      <c r="M1156" s="67"/>
      <c r="N1156" s="67"/>
      <c r="O1156" s="67"/>
      <c r="P1156" s="67"/>
      <c r="Q1156" s="67"/>
      <c r="R1156" s="67"/>
      <c r="S1156" s="67"/>
      <c r="T1156" s="67"/>
      <c r="U1156" s="67"/>
      <c r="V1156" s="67"/>
      <c r="W1156" s="67"/>
      <c r="X1156" s="67"/>
      <c r="Y1156" s="67"/>
      <c r="Z1156" s="67"/>
      <c r="AA1156" s="67"/>
      <c r="AB1156" s="67"/>
      <c r="AC1156" s="67"/>
      <c r="AD1156" s="67"/>
    </row>
    <row r="1157" spans="2:30">
      <c r="B1157" s="67"/>
      <c r="C1157" s="67"/>
      <c r="D1157" s="67"/>
      <c r="E1157" s="67"/>
      <c r="F1157" s="67"/>
      <c r="G1157" s="67"/>
      <c r="H1157" s="67"/>
      <c r="I1157" s="67"/>
      <c r="J1157" s="67"/>
      <c r="K1157" s="67"/>
      <c r="L1157" s="67"/>
      <c r="M1157" s="67"/>
      <c r="N1157" s="67"/>
      <c r="O1157" s="67"/>
      <c r="P1157" s="67"/>
      <c r="Q1157" s="67"/>
      <c r="R1157" s="67"/>
      <c r="S1157" s="67"/>
      <c r="T1157" s="67"/>
      <c r="U1157" s="67"/>
      <c r="V1157" s="67"/>
      <c r="W1157" s="67"/>
      <c r="X1157" s="67"/>
      <c r="Y1157" s="67"/>
      <c r="Z1157" s="67"/>
      <c r="AA1157" s="67"/>
      <c r="AB1157" s="67"/>
      <c r="AC1157" s="67"/>
      <c r="AD1157" s="67"/>
    </row>
    <row r="1158" spans="2:30">
      <c r="B1158" s="67"/>
      <c r="C1158" s="67"/>
      <c r="D1158" s="67"/>
      <c r="E1158" s="67"/>
      <c r="F1158" s="67"/>
      <c r="G1158" s="67"/>
      <c r="H1158" s="67"/>
      <c r="I1158" s="67"/>
      <c r="J1158" s="67"/>
      <c r="K1158" s="67"/>
      <c r="L1158" s="67"/>
      <c r="M1158" s="67"/>
      <c r="N1158" s="67"/>
      <c r="O1158" s="67"/>
      <c r="P1158" s="67"/>
      <c r="Q1158" s="67"/>
      <c r="R1158" s="67"/>
      <c r="S1158" s="67"/>
      <c r="T1158" s="67"/>
      <c r="U1158" s="67"/>
      <c r="V1158" s="67"/>
      <c r="W1158" s="67"/>
      <c r="X1158" s="67"/>
      <c r="Y1158" s="67"/>
      <c r="Z1158" s="67"/>
      <c r="AA1158" s="67"/>
      <c r="AB1158" s="67"/>
      <c r="AC1158" s="67"/>
      <c r="AD1158" s="67"/>
    </row>
    <row r="1159" spans="2:30">
      <c r="B1159" s="67"/>
      <c r="C1159" s="67"/>
      <c r="D1159" s="67"/>
      <c r="E1159" s="67"/>
      <c r="F1159" s="67"/>
      <c r="G1159" s="67"/>
      <c r="H1159" s="67"/>
      <c r="I1159" s="67"/>
      <c r="J1159" s="67"/>
      <c r="K1159" s="67"/>
      <c r="L1159" s="67"/>
      <c r="M1159" s="67"/>
      <c r="N1159" s="67"/>
      <c r="O1159" s="67"/>
      <c r="P1159" s="67"/>
      <c r="Q1159" s="67"/>
      <c r="R1159" s="67"/>
      <c r="S1159" s="67"/>
      <c r="T1159" s="67"/>
      <c r="U1159" s="67"/>
      <c r="V1159" s="67"/>
      <c r="W1159" s="67"/>
      <c r="X1159" s="67"/>
      <c r="Y1159" s="67"/>
      <c r="Z1159" s="67"/>
      <c r="AA1159" s="67"/>
      <c r="AB1159" s="67"/>
      <c r="AC1159" s="67"/>
      <c r="AD1159" s="67"/>
    </row>
    <row r="1160" spans="2:30">
      <c r="B1160" s="67"/>
      <c r="C1160" s="67"/>
      <c r="D1160" s="67"/>
      <c r="E1160" s="67"/>
      <c r="F1160" s="67"/>
      <c r="G1160" s="67"/>
      <c r="H1160" s="67"/>
      <c r="I1160" s="67"/>
      <c r="J1160" s="67"/>
      <c r="K1160" s="67"/>
      <c r="L1160" s="67"/>
      <c r="M1160" s="67"/>
      <c r="N1160" s="67"/>
      <c r="O1160" s="67"/>
      <c r="P1160" s="67"/>
      <c r="Q1160" s="67"/>
      <c r="R1160" s="67"/>
      <c r="S1160" s="67"/>
      <c r="T1160" s="67"/>
      <c r="U1160" s="67"/>
      <c r="V1160" s="67"/>
      <c r="W1160" s="67"/>
      <c r="X1160" s="67"/>
      <c r="Y1160" s="67"/>
      <c r="Z1160" s="67"/>
      <c r="AA1160" s="67"/>
      <c r="AB1160" s="67"/>
      <c r="AC1160" s="67"/>
      <c r="AD1160" s="67"/>
    </row>
    <row r="1161" spans="2:30">
      <c r="B1161" s="67"/>
      <c r="C1161" s="67"/>
      <c r="D1161" s="67"/>
      <c r="E1161" s="67"/>
      <c r="F1161" s="67"/>
      <c r="G1161" s="67"/>
      <c r="H1161" s="67"/>
      <c r="I1161" s="67"/>
      <c r="J1161" s="67"/>
      <c r="K1161" s="67"/>
      <c r="L1161" s="67"/>
      <c r="M1161" s="67"/>
      <c r="N1161" s="67"/>
      <c r="O1161" s="67"/>
      <c r="P1161" s="67"/>
      <c r="Q1161" s="67"/>
      <c r="R1161" s="67"/>
      <c r="S1161" s="67"/>
      <c r="T1161" s="67"/>
      <c r="U1161" s="67"/>
      <c r="V1161" s="67"/>
      <c r="W1161" s="67"/>
      <c r="X1161" s="67"/>
      <c r="Y1161" s="67"/>
      <c r="Z1161" s="67"/>
      <c r="AA1161" s="67"/>
      <c r="AB1161" s="67"/>
      <c r="AC1161" s="67"/>
      <c r="AD1161" s="67"/>
    </row>
    <row r="1162" spans="2:30">
      <c r="B1162" s="67"/>
      <c r="C1162" s="67"/>
      <c r="D1162" s="67"/>
      <c r="E1162" s="67"/>
      <c r="F1162" s="67"/>
      <c r="G1162" s="67"/>
      <c r="H1162" s="67"/>
      <c r="I1162" s="67"/>
      <c r="J1162" s="67"/>
      <c r="K1162" s="67"/>
      <c r="L1162" s="67"/>
      <c r="M1162" s="67"/>
      <c r="N1162" s="67"/>
      <c r="O1162" s="67"/>
      <c r="P1162" s="67"/>
      <c r="Q1162" s="67"/>
      <c r="R1162" s="67"/>
      <c r="S1162" s="67"/>
      <c r="T1162" s="67"/>
      <c r="U1162" s="67"/>
      <c r="V1162" s="67"/>
      <c r="W1162" s="67"/>
      <c r="X1162" s="67"/>
      <c r="Y1162" s="67"/>
      <c r="Z1162" s="67"/>
      <c r="AA1162" s="67"/>
      <c r="AB1162" s="67"/>
      <c r="AC1162" s="67"/>
      <c r="AD1162" s="67"/>
    </row>
    <row r="1163" spans="2:30">
      <c r="B1163" s="67"/>
      <c r="C1163" s="67"/>
      <c r="D1163" s="67"/>
      <c r="E1163" s="67"/>
      <c r="F1163" s="67"/>
      <c r="G1163" s="67"/>
      <c r="H1163" s="67"/>
      <c r="I1163" s="67"/>
      <c r="J1163" s="67"/>
      <c r="K1163" s="67"/>
      <c r="L1163" s="67"/>
      <c r="M1163" s="67"/>
      <c r="N1163" s="67"/>
      <c r="O1163" s="67"/>
      <c r="P1163" s="67"/>
      <c r="Q1163" s="67"/>
      <c r="R1163" s="67"/>
      <c r="S1163" s="67"/>
      <c r="T1163" s="67"/>
      <c r="U1163" s="67"/>
      <c r="V1163" s="67"/>
      <c r="W1163" s="67"/>
      <c r="X1163" s="67"/>
      <c r="Y1163" s="67"/>
      <c r="Z1163" s="67"/>
      <c r="AA1163" s="67"/>
      <c r="AB1163" s="67"/>
      <c r="AC1163" s="67"/>
      <c r="AD1163" s="67"/>
    </row>
    <row r="1164" spans="2:30">
      <c r="B1164" s="67"/>
      <c r="C1164" s="67"/>
      <c r="D1164" s="67"/>
      <c r="E1164" s="67"/>
      <c r="F1164" s="67"/>
      <c r="G1164" s="67"/>
      <c r="H1164" s="67"/>
      <c r="I1164" s="67"/>
      <c r="J1164" s="67"/>
      <c r="K1164" s="67"/>
      <c r="L1164" s="67"/>
      <c r="M1164" s="67"/>
      <c r="N1164" s="67"/>
      <c r="O1164" s="67"/>
      <c r="P1164" s="67"/>
      <c r="Q1164" s="67"/>
      <c r="R1164" s="67"/>
      <c r="S1164" s="67"/>
      <c r="T1164" s="67"/>
      <c r="U1164" s="67"/>
      <c r="V1164" s="67"/>
      <c r="W1164" s="67"/>
      <c r="X1164" s="67"/>
      <c r="Y1164" s="67"/>
      <c r="Z1164" s="67"/>
      <c r="AA1164" s="67"/>
      <c r="AB1164" s="67"/>
      <c r="AC1164" s="67"/>
      <c r="AD1164" s="67"/>
    </row>
    <row r="1165" spans="2:30">
      <c r="B1165" s="67"/>
      <c r="C1165" s="67"/>
      <c r="D1165" s="67"/>
      <c r="E1165" s="67"/>
      <c r="F1165" s="67"/>
      <c r="G1165" s="67"/>
      <c r="H1165" s="67"/>
      <c r="I1165" s="67"/>
      <c r="J1165" s="67"/>
      <c r="K1165" s="67"/>
      <c r="L1165" s="67"/>
      <c r="M1165" s="67"/>
      <c r="N1165" s="67"/>
      <c r="O1165" s="67"/>
      <c r="P1165" s="67"/>
      <c r="Q1165" s="67"/>
      <c r="R1165" s="67"/>
      <c r="S1165" s="67"/>
      <c r="T1165" s="67"/>
      <c r="U1165" s="67"/>
      <c r="V1165" s="67"/>
      <c r="W1165" s="67"/>
      <c r="X1165" s="67"/>
      <c r="Y1165" s="67"/>
      <c r="Z1165" s="67"/>
      <c r="AA1165" s="67"/>
      <c r="AB1165" s="67"/>
      <c r="AC1165" s="67"/>
      <c r="AD1165" s="67"/>
    </row>
    <row r="1166" spans="2:30">
      <c r="B1166" s="67"/>
      <c r="C1166" s="67"/>
      <c r="D1166" s="67"/>
      <c r="E1166" s="67"/>
      <c r="F1166" s="67"/>
      <c r="G1166" s="67"/>
      <c r="H1166" s="67"/>
      <c r="I1166" s="67"/>
      <c r="J1166" s="67"/>
      <c r="K1166" s="67"/>
      <c r="L1166" s="67"/>
      <c r="M1166" s="67"/>
      <c r="N1166" s="67"/>
      <c r="O1166" s="67"/>
      <c r="P1166" s="67"/>
      <c r="Q1166" s="67"/>
      <c r="R1166" s="67"/>
      <c r="S1166" s="67"/>
      <c r="T1166" s="67"/>
      <c r="U1166" s="67"/>
      <c r="V1166" s="67"/>
      <c r="W1166" s="67"/>
      <c r="X1166" s="67"/>
      <c r="Y1166" s="67"/>
      <c r="Z1166" s="67"/>
      <c r="AA1166" s="67"/>
      <c r="AB1166" s="67"/>
      <c r="AC1166" s="67"/>
      <c r="AD1166" s="67"/>
    </row>
    <row r="1167" spans="2:30">
      <c r="B1167" s="67"/>
      <c r="C1167" s="67"/>
      <c r="D1167" s="67"/>
      <c r="E1167" s="67"/>
      <c r="F1167" s="67"/>
      <c r="G1167" s="67"/>
      <c r="H1167" s="67"/>
      <c r="I1167" s="67"/>
      <c r="J1167" s="67"/>
      <c r="K1167" s="67"/>
      <c r="L1167" s="67"/>
      <c r="M1167" s="67"/>
      <c r="N1167" s="67"/>
      <c r="O1167" s="67"/>
      <c r="P1167" s="67"/>
      <c r="Q1167" s="67"/>
      <c r="R1167" s="67"/>
      <c r="S1167" s="67"/>
      <c r="T1167" s="67"/>
      <c r="U1167" s="67"/>
      <c r="V1167" s="67"/>
      <c r="W1167" s="67"/>
      <c r="X1167" s="67"/>
      <c r="Y1167" s="67"/>
      <c r="Z1167" s="67"/>
      <c r="AA1167" s="67"/>
      <c r="AB1167" s="67"/>
      <c r="AC1167" s="67"/>
      <c r="AD1167" s="67"/>
    </row>
    <row r="1168" spans="2:30">
      <c r="B1168" s="67"/>
      <c r="C1168" s="67"/>
      <c r="D1168" s="67"/>
      <c r="E1168" s="67"/>
      <c r="F1168" s="67"/>
      <c r="G1168" s="67"/>
      <c r="H1168" s="67"/>
      <c r="I1168" s="67"/>
      <c r="J1168" s="67"/>
      <c r="K1168" s="67"/>
      <c r="L1168" s="67"/>
      <c r="M1168" s="67"/>
      <c r="N1168" s="67"/>
      <c r="O1168" s="67"/>
      <c r="P1168" s="67"/>
      <c r="Q1168" s="67"/>
      <c r="R1168" s="67"/>
      <c r="S1168" s="67"/>
      <c r="T1168" s="67"/>
      <c r="U1168" s="67"/>
      <c r="V1168" s="67"/>
      <c r="W1168" s="67"/>
      <c r="X1168" s="67"/>
      <c r="Y1168" s="67"/>
      <c r="Z1168" s="67"/>
      <c r="AA1168" s="67"/>
      <c r="AB1168" s="67"/>
      <c r="AC1168" s="67"/>
      <c r="AD1168" s="67"/>
    </row>
    <row r="1169" spans="2:30">
      <c r="B1169" s="67"/>
      <c r="C1169" s="67"/>
      <c r="D1169" s="67"/>
      <c r="E1169" s="67"/>
      <c r="F1169" s="67"/>
      <c r="G1169" s="67"/>
      <c r="H1169" s="67"/>
      <c r="I1169" s="67"/>
      <c r="J1169" s="67"/>
      <c r="K1169" s="67"/>
      <c r="L1169" s="67"/>
      <c r="M1169" s="67"/>
      <c r="N1169" s="67"/>
      <c r="O1169" s="67"/>
      <c r="P1169" s="67"/>
      <c r="Q1169" s="67"/>
      <c r="R1169" s="67"/>
      <c r="S1169" s="67"/>
      <c r="T1169" s="67"/>
      <c r="U1169" s="67"/>
      <c r="V1169" s="67"/>
      <c r="W1169" s="67"/>
      <c r="X1169" s="67"/>
      <c r="Y1169" s="67"/>
      <c r="Z1169" s="67"/>
      <c r="AA1169" s="67"/>
      <c r="AB1169" s="67"/>
      <c r="AC1169" s="67"/>
      <c r="AD1169" s="67"/>
    </row>
    <row r="1170" spans="2:30">
      <c r="B1170" s="67"/>
      <c r="C1170" s="67"/>
      <c r="D1170" s="67"/>
      <c r="E1170" s="67"/>
      <c r="F1170" s="67"/>
      <c r="G1170" s="67"/>
      <c r="H1170" s="67"/>
      <c r="I1170" s="67"/>
      <c r="J1170" s="67"/>
      <c r="K1170" s="67"/>
      <c r="L1170" s="67"/>
      <c r="M1170" s="67"/>
      <c r="N1170" s="67"/>
      <c r="O1170" s="67"/>
      <c r="P1170" s="67"/>
      <c r="Q1170" s="67"/>
      <c r="R1170" s="67"/>
      <c r="S1170" s="67"/>
      <c r="T1170" s="67"/>
      <c r="U1170" s="67"/>
      <c r="V1170" s="67"/>
      <c r="W1170" s="67"/>
      <c r="X1170" s="67"/>
      <c r="Y1170" s="67"/>
      <c r="Z1170" s="67"/>
      <c r="AA1170" s="67"/>
      <c r="AB1170" s="67"/>
      <c r="AC1170" s="67"/>
      <c r="AD1170" s="67"/>
    </row>
    <row r="1171" spans="2:30">
      <c r="B1171" s="67"/>
      <c r="C1171" s="67"/>
      <c r="D1171" s="67"/>
      <c r="E1171" s="67"/>
      <c r="F1171" s="67"/>
      <c r="G1171" s="67"/>
      <c r="H1171" s="67"/>
      <c r="I1171" s="67"/>
      <c r="J1171" s="67"/>
      <c r="K1171" s="67"/>
      <c r="L1171" s="67"/>
      <c r="M1171" s="67"/>
      <c r="N1171" s="67"/>
      <c r="O1171" s="67"/>
      <c r="P1171" s="67"/>
      <c r="Q1171" s="67"/>
      <c r="R1171" s="67"/>
      <c r="S1171" s="67"/>
      <c r="T1171" s="67"/>
      <c r="U1171" s="67"/>
      <c r="V1171" s="67"/>
      <c r="W1171" s="67"/>
      <c r="X1171" s="67"/>
      <c r="Y1171" s="67"/>
      <c r="Z1171" s="67"/>
      <c r="AA1171" s="67"/>
      <c r="AB1171" s="67"/>
      <c r="AC1171" s="67"/>
      <c r="AD1171" s="67"/>
    </row>
    <row r="1172" spans="2:30">
      <c r="B1172" s="67"/>
      <c r="C1172" s="67"/>
      <c r="D1172" s="67"/>
      <c r="E1172" s="67"/>
      <c r="F1172" s="67"/>
      <c r="G1172" s="67"/>
      <c r="H1172" s="67"/>
      <c r="I1172" s="67"/>
      <c r="J1172" s="67"/>
      <c r="K1172" s="67"/>
      <c r="L1172" s="67"/>
      <c r="M1172" s="67"/>
      <c r="N1172" s="67"/>
      <c r="O1172" s="67"/>
      <c r="P1172" s="67"/>
      <c r="Q1172" s="67"/>
      <c r="R1172" s="67"/>
      <c r="S1172" s="67"/>
      <c r="T1172" s="67"/>
      <c r="U1172" s="67"/>
      <c r="V1172" s="67"/>
      <c r="W1172" s="67"/>
      <c r="X1172" s="67"/>
      <c r="Y1172" s="67"/>
      <c r="Z1172" s="67"/>
      <c r="AA1172" s="67"/>
      <c r="AB1172" s="67"/>
      <c r="AC1172" s="67"/>
      <c r="AD1172" s="67"/>
    </row>
    <row r="1173" spans="2:30">
      <c r="B1173" s="67"/>
      <c r="C1173" s="67"/>
      <c r="D1173" s="67"/>
      <c r="E1173" s="67"/>
      <c r="F1173" s="67"/>
      <c r="G1173" s="67"/>
      <c r="H1173" s="67"/>
      <c r="I1173" s="67"/>
      <c r="J1173" s="67"/>
      <c r="K1173" s="67"/>
      <c r="L1173" s="67"/>
      <c r="M1173" s="67"/>
      <c r="N1173" s="67"/>
      <c r="O1173" s="67"/>
      <c r="P1173" s="67"/>
      <c r="Q1173" s="67"/>
      <c r="R1173" s="67"/>
      <c r="S1173" s="67"/>
      <c r="T1173" s="67"/>
      <c r="U1173" s="67"/>
      <c r="V1173" s="67"/>
      <c r="W1173" s="67"/>
      <c r="X1173" s="67"/>
      <c r="Y1173" s="67"/>
      <c r="Z1173" s="67"/>
      <c r="AA1173" s="67"/>
      <c r="AB1173" s="67"/>
      <c r="AC1173" s="67"/>
      <c r="AD1173" s="67"/>
    </row>
    <row r="1174" spans="2:30">
      <c r="B1174" s="67"/>
      <c r="C1174" s="67"/>
      <c r="D1174" s="67"/>
      <c r="E1174" s="67"/>
      <c r="F1174" s="67"/>
      <c r="G1174" s="67"/>
      <c r="H1174" s="67"/>
      <c r="I1174" s="67"/>
      <c r="J1174" s="67"/>
      <c r="K1174" s="67"/>
      <c r="L1174" s="67"/>
      <c r="M1174" s="67"/>
      <c r="N1174" s="67"/>
      <c r="O1174" s="67"/>
      <c r="P1174" s="67"/>
      <c r="Q1174" s="67"/>
      <c r="R1174" s="67"/>
      <c r="S1174" s="67"/>
      <c r="T1174" s="67"/>
      <c r="U1174" s="67"/>
      <c r="V1174" s="67"/>
      <c r="W1174" s="67"/>
      <c r="X1174" s="67"/>
      <c r="Y1174" s="67"/>
      <c r="Z1174" s="67"/>
      <c r="AA1174" s="67"/>
      <c r="AB1174" s="67"/>
      <c r="AC1174" s="67"/>
      <c r="AD1174" s="67"/>
    </row>
    <row r="1175" spans="2:30">
      <c r="B1175" s="67"/>
      <c r="C1175" s="67"/>
      <c r="D1175" s="67"/>
      <c r="E1175" s="67"/>
      <c r="F1175" s="67"/>
      <c r="G1175" s="67"/>
      <c r="H1175" s="67"/>
      <c r="I1175" s="67"/>
      <c r="J1175" s="67"/>
      <c r="K1175" s="67"/>
      <c r="L1175" s="67"/>
      <c r="M1175" s="67"/>
      <c r="N1175" s="67"/>
      <c r="O1175" s="67"/>
      <c r="P1175" s="67"/>
      <c r="Q1175" s="67"/>
      <c r="R1175" s="67"/>
      <c r="S1175" s="67"/>
      <c r="T1175" s="67"/>
      <c r="U1175" s="67"/>
      <c r="V1175" s="67"/>
      <c r="W1175" s="67"/>
      <c r="X1175" s="67"/>
      <c r="Y1175" s="67"/>
      <c r="Z1175" s="67"/>
      <c r="AA1175" s="67"/>
      <c r="AB1175" s="67"/>
      <c r="AC1175" s="67"/>
      <c r="AD1175" s="67"/>
    </row>
    <row r="1176" spans="2:30">
      <c r="B1176" s="67"/>
      <c r="C1176" s="67"/>
      <c r="D1176" s="67"/>
      <c r="E1176" s="67"/>
      <c r="F1176" s="67"/>
      <c r="G1176" s="67"/>
      <c r="H1176" s="67"/>
      <c r="I1176" s="67"/>
      <c r="J1176" s="67"/>
      <c r="K1176" s="67"/>
      <c r="L1176" s="67"/>
      <c r="M1176" s="67"/>
      <c r="N1176" s="67"/>
      <c r="O1176" s="67"/>
      <c r="P1176" s="67"/>
      <c r="Q1176" s="67"/>
      <c r="R1176" s="67"/>
      <c r="S1176" s="67"/>
      <c r="T1176" s="67"/>
      <c r="U1176" s="67"/>
      <c r="V1176" s="67"/>
      <c r="W1176" s="67"/>
      <c r="X1176" s="67"/>
      <c r="Y1176" s="67"/>
      <c r="Z1176" s="67"/>
      <c r="AA1176" s="67"/>
      <c r="AB1176" s="67"/>
      <c r="AC1176" s="67"/>
      <c r="AD1176" s="67"/>
    </row>
    <row r="1177" spans="2:30">
      <c r="B1177" s="67"/>
      <c r="C1177" s="67"/>
      <c r="D1177" s="67"/>
      <c r="E1177" s="67"/>
      <c r="F1177" s="67"/>
      <c r="G1177" s="67"/>
      <c r="H1177" s="67"/>
      <c r="I1177" s="67"/>
      <c r="J1177" s="67"/>
      <c r="K1177" s="67"/>
      <c r="L1177" s="67"/>
      <c r="M1177" s="67"/>
      <c r="N1177" s="67"/>
      <c r="O1177" s="67"/>
      <c r="P1177" s="67"/>
      <c r="Q1177" s="67"/>
      <c r="R1177" s="67"/>
      <c r="S1177" s="67"/>
      <c r="T1177" s="67"/>
      <c r="U1177" s="67"/>
      <c r="V1177" s="67"/>
      <c r="W1177" s="67"/>
      <c r="X1177" s="67"/>
      <c r="Y1177" s="67"/>
      <c r="Z1177" s="67"/>
      <c r="AA1177" s="67"/>
      <c r="AB1177" s="67"/>
      <c r="AC1177" s="67"/>
      <c r="AD1177" s="67"/>
    </row>
    <row r="1178" spans="2:30">
      <c r="B1178" s="67"/>
      <c r="C1178" s="67"/>
      <c r="D1178" s="67"/>
      <c r="E1178" s="67"/>
      <c r="F1178" s="67"/>
      <c r="G1178" s="67"/>
      <c r="H1178" s="67"/>
      <c r="I1178" s="67"/>
      <c r="J1178" s="67"/>
      <c r="K1178" s="67"/>
      <c r="L1178" s="67"/>
      <c r="M1178" s="67"/>
      <c r="N1178" s="67"/>
      <c r="O1178" s="67"/>
      <c r="P1178" s="67"/>
      <c r="Q1178" s="67"/>
      <c r="R1178" s="67"/>
      <c r="S1178" s="67"/>
      <c r="T1178" s="67"/>
      <c r="U1178" s="67"/>
      <c r="V1178" s="67"/>
      <c r="W1178" s="67"/>
      <c r="X1178" s="67"/>
      <c r="Y1178" s="67"/>
      <c r="Z1178" s="67"/>
      <c r="AA1178" s="67"/>
      <c r="AB1178" s="67"/>
      <c r="AC1178" s="67"/>
      <c r="AD1178" s="67"/>
    </row>
    <row r="1179" spans="2:30">
      <c r="B1179" s="67"/>
      <c r="C1179" s="67"/>
      <c r="D1179" s="67"/>
      <c r="E1179" s="67"/>
      <c r="F1179" s="67"/>
      <c r="G1179" s="67"/>
      <c r="H1179" s="67"/>
      <c r="I1179" s="67"/>
      <c r="J1179" s="67"/>
      <c r="K1179" s="67"/>
      <c r="L1179" s="67"/>
      <c r="M1179" s="67"/>
      <c r="N1179" s="67"/>
      <c r="O1179" s="67"/>
      <c r="P1179" s="67"/>
      <c r="Q1179" s="67"/>
      <c r="R1179" s="67"/>
      <c r="S1179" s="67"/>
      <c r="T1179" s="67"/>
      <c r="U1179" s="67"/>
      <c r="V1179" s="67"/>
      <c r="W1179" s="67"/>
      <c r="X1179" s="67"/>
      <c r="Y1179" s="67"/>
      <c r="Z1179" s="67"/>
      <c r="AA1179" s="67"/>
      <c r="AB1179" s="67"/>
      <c r="AC1179" s="67"/>
      <c r="AD1179" s="67"/>
    </row>
    <row r="1180" spans="2:30">
      <c r="B1180" s="67"/>
      <c r="C1180" s="67"/>
      <c r="D1180" s="67"/>
      <c r="E1180" s="67"/>
      <c r="F1180" s="67"/>
      <c r="G1180" s="67"/>
      <c r="H1180" s="67"/>
      <c r="I1180" s="67"/>
      <c r="J1180" s="67"/>
      <c r="K1180" s="67"/>
      <c r="L1180" s="67"/>
      <c r="M1180" s="67"/>
      <c r="N1180" s="67"/>
      <c r="O1180" s="67"/>
      <c r="P1180" s="67"/>
      <c r="Q1180" s="67"/>
      <c r="R1180" s="67"/>
      <c r="S1180" s="67"/>
      <c r="T1180" s="67"/>
      <c r="U1180" s="67"/>
      <c r="V1180" s="67"/>
      <c r="W1180" s="67"/>
      <c r="X1180" s="67"/>
      <c r="Y1180" s="67"/>
      <c r="Z1180" s="67"/>
      <c r="AA1180" s="67"/>
      <c r="AB1180" s="67"/>
      <c r="AC1180" s="67"/>
      <c r="AD1180" s="67"/>
    </row>
    <row r="1181" spans="2:30">
      <c r="B1181" s="67"/>
      <c r="C1181" s="67"/>
      <c r="D1181" s="67"/>
      <c r="E1181" s="67"/>
      <c r="F1181" s="67"/>
      <c r="G1181" s="67"/>
      <c r="H1181" s="67"/>
      <c r="I1181" s="67"/>
      <c r="J1181" s="67"/>
      <c r="K1181" s="67"/>
      <c r="L1181" s="67"/>
      <c r="M1181" s="67"/>
      <c r="N1181" s="67"/>
      <c r="O1181" s="67"/>
      <c r="P1181" s="67"/>
      <c r="Q1181" s="67"/>
      <c r="R1181" s="67"/>
      <c r="S1181" s="67"/>
      <c r="T1181" s="67"/>
      <c r="U1181" s="67"/>
      <c r="V1181" s="67"/>
      <c r="W1181" s="67"/>
      <c r="X1181" s="67"/>
      <c r="Y1181" s="67"/>
      <c r="Z1181" s="67"/>
      <c r="AA1181" s="67"/>
      <c r="AB1181" s="67"/>
      <c r="AC1181" s="67"/>
      <c r="AD1181" s="67"/>
    </row>
    <row r="1182" spans="2:30">
      <c r="B1182" s="67"/>
      <c r="C1182" s="67"/>
      <c r="D1182" s="67"/>
      <c r="E1182" s="67"/>
      <c r="F1182" s="67"/>
      <c r="G1182" s="67"/>
      <c r="H1182" s="67"/>
      <c r="I1182" s="67"/>
      <c r="J1182" s="67"/>
      <c r="K1182" s="67"/>
      <c r="L1182" s="67"/>
      <c r="M1182" s="67"/>
      <c r="N1182" s="67"/>
      <c r="O1182" s="67"/>
      <c r="P1182" s="67"/>
      <c r="Q1182" s="67"/>
      <c r="R1182" s="67"/>
      <c r="S1182" s="67"/>
      <c r="T1182" s="67"/>
      <c r="U1182" s="67"/>
      <c r="V1182" s="67"/>
      <c r="W1182" s="67"/>
      <c r="X1182" s="67"/>
      <c r="Y1182" s="67"/>
      <c r="Z1182" s="67"/>
      <c r="AA1182" s="67"/>
      <c r="AB1182" s="67"/>
      <c r="AC1182" s="67"/>
      <c r="AD1182" s="67"/>
    </row>
    <row r="1183" spans="2:30">
      <c r="B1183" s="67"/>
      <c r="C1183" s="67"/>
      <c r="D1183" s="67"/>
      <c r="E1183" s="67"/>
      <c r="F1183" s="67"/>
      <c r="G1183" s="67"/>
      <c r="H1183" s="67"/>
      <c r="I1183" s="67"/>
      <c r="J1183" s="67"/>
      <c r="K1183" s="67"/>
      <c r="L1183" s="67"/>
      <c r="M1183" s="67"/>
      <c r="N1183" s="67"/>
      <c r="O1183" s="67"/>
      <c r="P1183" s="67"/>
      <c r="Q1183" s="67"/>
      <c r="R1183" s="67"/>
      <c r="S1183" s="67"/>
      <c r="T1183" s="67"/>
      <c r="U1183" s="67"/>
      <c r="V1183" s="67"/>
      <c r="W1183" s="67"/>
      <c r="X1183" s="67"/>
      <c r="Y1183" s="67"/>
      <c r="Z1183" s="67"/>
      <c r="AA1183" s="67"/>
      <c r="AB1183" s="67"/>
      <c r="AC1183" s="67"/>
      <c r="AD1183" s="67"/>
    </row>
    <row r="1184" spans="2:30">
      <c r="B1184" s="67"/>
      <c r="C1184" s="67"/>
      <c r="D1184" s="67"/>
      <c r="E1184" s="67"/>
      <c r="F1184" s="67"/>
      <c r="G1184" s="67"/>
      <c r="H1184" s="67"/>
      <c r="I1184" s="67"/>
      <c r="J1184" s="67"/>
      <c r="K1184" s="67"/>
      <c r="L1184" s="67"/>
      <c r="M1184" s="67"/>
      <c r="N1184" s="67"/>
      <c r="O1184" s="67"/>
      <c r="P1184" s="67"/>
      <c r="Q1184" s="67"/>
      <c r="R1184" s="67"/>
      <c r="S1184" s="67"/>
      <c r="T1184" s="67"/>
      <c r="U1184" s="67"/>
      <c r="V1184" s="67"/>
      <c r="W1184" s="67"/>
      <c r="X1184" s="67"/>
      <c r="Y1184" s="67"/>
      <c r="Z1184" s="67"/>
      <c r="AA1184" s="67"/>
      <c r="AB1184" s="67"/>
      <c r="AC1184" s="67"/>
      <c r="AD1184" s="67"/>
    </row>
    <row r="1185" spans="2:30">
      <c r="B1185" s="67"/>
      <c r="C1185" s="67"/>
      <c r="D1185" s="67"/>
      <c r="E1185" s="67"/>
      <c r="F1185" s="67"/>
      <c r="G1185" s="67"/>
      <c r="H1185" s="67"/>
      <c r="I1185" s="67"/>
      <c r="J1185" s="67"/>
      <c r="K1185" s="67"/>
      <c r="L1185" s="67"/>
      <c r="M1185" s="67"/>
      <c r="N1185" s="67"/>
      <c r="O1185" s="67"/>
      <c r="P1185" s="67"/>
      <c r="Q1185" s="67"/>
      <c r="R1185" s="67"/>
      <c r="S1185" s="67"/>
      <c r="T1185" s="67"/>
      <c r="U1185" s="67"/>
      <c r="V1185" s="67"/>
      <c r="W1185" s="67"/>
      <c r="X1185" s="67"/>
      <c r="Y1185" s="67"/>
      <c r="Z1185" s="67"/>
      <c r="AA1185" s="67"/>
      <c r="AB1185" s="67"/>
      <c r="AC1185" s="67"/>
      <c r="AD1185" s="67"/>
    </row>
    <row r="1186" spans="2:30">
      <c r="B1186" s="67"/>
      <c r="C1186" s="67"/>
      <c r="D1186" s="67"/>
      <c r="E1186" s="67"/>
      <c r="F1186" s="67"/>
      <c r="G1186" s="67"/>
      <c r="H1186" s="67"/>
      <c r="I1186" s="67"/>
      <c r="J1186" s="67"/>
      <c r="K1186" s="67"/>
      <c r="L1186" s="67"/>
      <c r="M1186" s="67"/>
      <c r="N1186" s="67"/>
      <c r="O1186" s="67"/>
      <c r="P1186" s="67"/>
      <c r="Q1186" s="67"/>
      <c r="R1186" s="67"/>
      <c r="S1186" s="67"/>
      <c r="T1186" s="67"/>
      <c r="U1186" s="67"/>
      <c r="V1186" s="67"/>
      <c r="W1186" s="67"/>
      <c r="X1186" s="67"/>
      <c r="Y1186" s="67"/>
      <c r="Z1186" s="67"/>
      <c r="AA1186" s="67"/>
      <c r="AB1186" s="67"/>
      <c r="AC1186" s="67"/>
      <c r="AD1186" s="67"/>
    </row>
    <row r="1187" spans="2:30">
      <c r="B1187" s="67"/>
      <c r="C1187" s="67"/>
      <c r="D1187" s="67"/>
      <c r="E1187" s="67"/>
      <c r="F1187" s="67"/>
      <c r="G1187" s="67"/>
      <c r="H1187" s="67"/>
      <c r="I1187" s="67"/>
      <c r="J1187" s="67"/>
      <c r="K1187" s="67"/>
      <c r="L1187" s="67"/>
      <c r="M1187" s="67"/>
      <c r="N1187" s="67"/>
      <c r="O1187" s="67"/>
      <c r="P1187" s="67"/>
      <c r="Q1187" s="67"/>
      <c r="R1187" s="67"/>
      <c r="S1187" s="67"/>
      <c r="T1187" s="67"/>
      <c r="U1187" s="67"/>
      <c r="V1187" s="67"/>
      <c r="W1187" s="67"/>
      <c r="X1187" s="67"/>
      <c r="Y1187" s="67"/>
      <c r="Z1187" s="67"/>
      <c r="AA1187" s="67"/>
      <c r="AB1187" s="67"/>
      <c r="AC1187" s="67"/>
      <c r="AD1187" s="67"/>
    </row>
    <row r="1188" spans="2:30">
      <c r="B1188" s="67"/>
      <c r="C1188" s="67"/>
      <c r="D1188" s="67"/>
      <c r="E1188" s="67"/>
      <c r="F1188" s="67"/>
      <c r="G1188" s="67"/>
      <c r="H1188" s="67"/>
      <c r="I1188" s="67"/>
      <c r="J1188" s="67"/>
      <c r="K1188" s="67"/>
      <c r="L1188" s="67"/>
      <c r="M1188" s="67"/>
      <c r="N1188" s="67"/>
      <c r="O1188" s="67"/>
      <c r="P1188" s="67"/>
      <c r="Q1188" s="67"/>
      <c r="R1188" s="67"/>
      <c r="S1188" s="67"/>
      <c r="T1188" s="67"/>
      <c r="U1188" s="67"/>
      <c r="V1188" s="67"/>
      <c r="W1188" s="67"/>
      <c r="X1188" s="67"/>
      <c r="Y1188" s="67"/>
      <c r="Z1188" s="67"/>
      <c r="AA1188" s="67"/>
      <c r="AB1188" s="67"/>
      <c r="AC1188" s="67"/>
      <c r="AD1188" s="67"/>
    </row>
    <row r="1189" spans="2:30">
      <c r="B1189" s="67"/>
      <c r="C1189" s="67"/>
      <c r="D1189" s="67"/>
      <c r="E1189" s="67"/>
      <c r="F1189" s="67"/>
      <c r="G1189" s="67"/>
      <c r="H1189" s="67"/>
      <c r="I1189" s="67"/>
      <c r="J1189" s="67"/>
      <c r="K1189" s="67"/>
      <c r="L1189" s="67"/>
      <c r="M1189" s="67"/>
      <c r="N1189" s="67"/>
      <c r="O1189" s="67"/>
      <c r="P1189" s="67"/>
      <c r="Q1189" s="67"/>
      <c r="R1189" s="67"/>
      <c r="S1189" s="67"/>
      <c r="T1189" s="67"/>
      <c r="U1189" s="67"/>
      <c r="V1189" s="67"/>
      <c r="W1189" s="67"/>
      <c r="X1189" s="67"/>
      <c r="Y1189" s="67"/>
      <c r="Z1189" s="67"/>
      <c r="AA1189" s="67"/>
      <c r="AB1189" s="67"/>
      <c r="AC1189" s="67"/>
      <c r="AD1189" s="67"/>
    </row>
    <row r="1190" spans="2:30">
      <c r="B1190" s="67"/>
      <c r="C1190" s="67"/>
      <c r="D1190" s="67"/>
      <c r="E1190" s="67"/>
      <c r="F1190" s="67"/>
      <c r="G1190" s="67"/>
      <c r="H1190" s="67"/>
      <c r="I1190" s="67"/>
      <c r="J1190" s="67"/>
      <c r="K1190" s="67"/>
      <c r="L1190" s="67"/>
      <c r="M1190" s="67"/>
      <c r="N1190" s="67"/>
      <c r="O1190" s="67"/>
      <c r="P1190" s="67"/>
      <c r="Q1190" s="67"/>
      <c r="R1190" s="67"/>
      <c r="S1190" s="67"/>
      <c r="T1190" s="67"/>
      <c r="U1190" s="67"/>
      <c r="V1190" s="67"/>
      <c r="W1190" s="67"/>
      <c r="X1190" s="67"/>
      <c r="Y1190" s="67"/>
      <c r="Z1190" s="67"/>
      <c r="AA1190" s="67"/>
      <c r="AB1190" s="67"/>
      <c r="AC1190" s="67"/>
      <c r="AD1190" s="67"/>
    </row>
    <row r="1191" spans="2:30">
      <c r="B1191" s="67"/>
      <c r="C1191" s="67"/>
      <c r="D1191" s="67"/>
      <c r="E1191" s="67"/>
      <c r="F1191" s="67"/>
      <c r="G1191" s="67"/>
      <c r="H1191" s="67"/>
      <c r="I1191" s="67"/>
      <c r="J1191" s="67"/>
      <c r="K1191" s="67"/>
      <c r="L1191" s="67"/>
      <c r="M1191" s="67"/>
      <c r="N1191" s="67"/>
      <c r="O1191" s="67"/>
      <c r="P1191" s="67"/>
      <c r="Q1191" s="67"/>
      <c r="R1191" s="67"/>
      <c r="S1191" s="67"/>
      <c r="T1191" s="67"/>
      <c r="U1191" s="67"/>
      <c r="V1191" s="67"/>
      <c r="W1191" s="67"/>
      <c r="X1191" s="67"/>
      <c r="Y1191" s="67"/>
      <c r="Z1191" s="67"/>
      <c r="AA1191" s="67"/>
      <c r="AB1191" s="67"/>
      <c r="AC1191" s="67"/>
      <c r="AD1191" s="67"/>
    </row>
    <row r="1192" spans="2:30">
      <c r="B1192" s="67"/>
      <c r="C1192" s="67"/>
      <c r="D1192" s="67"/>
      <c r="E1192" s="67"/>
      <c r="F1192" s="67"/>
      <c r="G1192" s="67"/>
      <c r="H1192" s="67"/>
      <c r="I1192" s="67"/>
      <c r="J1192" s="67"/>
      <c r="K1192" s="67"/>
      <c r="L1192" s="67"/>
      <c r="M1192" s="67"/>
      <c r="N1192" s="67"/>
      <c r="O1192" s="67"/>
      <c r="P1192" s="67"/>
      <c r="Q1192" s="67"/>
      <c r="R1192" s="67"/>
      <c r="S1192" s="67"/>
      <c r="T1192" s="67"/>
      <c r="U1192" s="67"/>
      <c r="V1192" s="67"/>
      <c r="W1192" s="67"/>
      <c r="X1192" s="67"/>
      <c r="Y1192" s="67"/>
      <c r="Z1192" s="67"/>
      <c r="AA1192" s="67"/>
      <c r="AB1192" s="67"/>
      <c r="AC1192" s="67"/>
      <c r="AD1192" s="67"/>
    </row>
    <row r="1193" spans="2:30">
      <c r="B1193" s="67"/>
      <c r="C1193" s="67"/>
      <c r="D1193" s="67"/>
      <c r="E1193" s="67"/>
      <c r="F1193" s="67"/>
      <c r="G1193" s="67"/>
      <c r="H1193" s="67"/>
      <c r="I1193" s="67"/>
      <c r="J1193" s="67"/>
      <c r="K1193" s="67"/>
      <c r="L1193" s="67"/>
      <c r="M1193" s="67"/>
      <c r="N1193" s="67"/>
      <c r="O1193" s="67"/>
      <c r="P1193" s="67"/>
      <c r="Q1193" s="67"/>
      <c r="R1193" s="67"/>
      <c r="S1193" s="67"/>
      <c r="T1193" s="67"/>
      <c r="U1193" s="67"/>
      <c r="V1193" s="67"/>
      <c r="W1193" s="67"/>
      <c r="X1193" s="67"/>
      <c r="Y1193" s="67"/>
      <c r="Z1193" s="67"/>
      <c r="AA1193" s="67"/>
      <c r="AB1193" s="67"/>
      <c r="AC1193" s="67"/>
      <c r="AD1193" s="67"/>
    </row>
    <row r="1194" spans="2:30">
      <c r="B1194" s="67"/>
      <c r="C1194" s="67"/>
      <c r="D1194" s="67"/>
      <c r="E1194" s="67"/>
      <c r="F1194" s="67"/>
      <c r="G1194" s="67"/>
      <c r="H1194" s="67"/>
      <c r="I1194" s="67"/>
      <c r="J1194" s="67"/>
      <c r="K1194" s="67"/>
      <c r="L1194" s="67"/>
      <c r="M1194" s="67"/>
      <c r="N1194" s="67"/>
      <c r="O1194" s="67"/>
      <c r="P1194" s="67"/>
      <c r="Q1194" s="67"/>
      <c r="R1194" s="67"/>
      <c r="S1194" s="67"/>
      <c r="T1194" s="67"/>
      <c r="U1194" s="67"/>
      <c r="V1194" s="67"/>
      <c r="W1194" s="67"/>
      <c r="X1194" s="67"/>
      <c r="Y1194" s="67"/>
      <c r="Z1194" s="67"/>
      <c r="AA1194" s="67"/>
      <c r="AB1194" s="67"/>
      <c r="AC1194" s="67"/>
      <c r="AD1194" s="67"/>
    </row>
    <row r="1195" spans="2:30">
      <c r="B1195" s="67"/>
      <c r="C1195" s="67"/>
      <c r="D1195" s="67"/>
      <c r="E1195" s="67"/>
      <c r="F1195" s="67"/>
      <c r="G1195" s="67"/>
      <c r="H1195" s="67"/>
      <c r="I1195" s="67"/>
      <c r="J1195" s="67"/>
      <c r="K1195" s="67"/>
      <c r="L1195" s="67"/>
      <c r="M1195" s="67"/>
      <c r="N1195" s="67"/>
      <c r="O1195" s="67"/>
      <c r="P1195" s="67"/>
      <c r="Q1195" s="67"/>
      <c r="R1195" s="67"/>
      <c r="S1195" s="67"/>
      <c r="T1195" s="67"/>
      <c r="U1195" s="67"/>
      <c r="V1195" s="67"/>
      <c r="W1195" s="67"/>
      <c r="X1195" s="67"/>
      <c r="Y1195" s="67"/>
      <c r="Z1195" s="67"/>
      <c r="AA1195" s="67"/>
      <c r="AB1195" s="67"/>
      <c r="AC1195" s="67"/>
      <c r="AD1195" s="67"/>
    </row>
    <row r="1196" spans="2:30">
      <c r="B1196" s="67"/>
      <c r="C1196" s="67"/>
      <c r="D1196" s="67"/>
      <c r="E1196" s="67"/>
      <c r="F1196" s="67"/>
      <c r="G1196" s="67"/>
      <c r="H1196" s="67"/>
      <c r="I1196" s="67"/>
      <c r="J1196" s="67"/>
      <c r="K1196" s="67"/>
      <c r="L1196" s="67"/>
      <c r="M1196" s="67"/>
      <c r="N1196" s="67"/>
      <c r="O1196" s="67"/>
      <c r="P1196" s="67"/>
      <c r="Q1196" s="67"/>
      <c r="R1196" s="67"/>
      <c r="S1196" s="67"/>
      <c r="T1196" s="67"/>
      <c r="U1196" s="67"/>
      <c r="V1196" s="67"/>
      <c r="W1196" s="67"/>
      <c r="X1196" s="67"/>
      <c r="Y1196" s="67"/>
      <c r="Z1196" s="67"/>
      <c r="AA1196" s="67"/>
      <c r="AB1196" s="67"/>
      <c r="AC1196" s="67"/>
      <c r="AD1196" s="67"/>
    </row>
    <row r="1197" spans="2:30">
      <c r="B1197" s="67"/>
      <c r="C1197" s="67"/>
      <c r="D1197" s="67"/>
      <c r="E1197" s="67"/>
      <c r="F1197" s="67"/>
      <c r="G1197" s="67"/>
      <c r="H1197" s="67"/>
      <c r="I1197" s="67"/>
      <c r="J1197" s="67"/>
      <c r="K1197" s="67"/>
      <c r="L1197" s="67"/>
      <c r="M1197" s="67"/>
      <c r="N1197" s="67"/>
      <c r="O1197" s="67"/>
      <c r="P1197" s="67"/>
      <c r="Q1197" s="67"/>
      <c r="R1197" s="67"/>
      <c r="S1197" s="67"/>
      <c r="T1197" s="67"/>
      <c r="U1197" s="67"/>
      <c r="V1197" s="67"/>
      <c r="W1197" s="67"/>
      <c r="X1197" s="67"/>
      <c r="Y1197" s="67"/>
      <c r="Z1197" s="67"/>
      <c r="AA1197" s="67"/>
      <c r="AB1197" s="67"/>
      <c r="AC1197" s="67"/>
      <c r="AD1197" s="67"/>
    </row>
    <row r="1198" spans="2:30">
      <c r="B1198" s="67"/>
      <c r="C1198" s="67"/>
      <c r="D1198" s="67"/>
      <c r="E1198" s="67"/>
      <c r="F1198" s="67"/>
      <c r="G1198" s="67"/>
      <c r="H1198" s="67"/>
      <c r="I1198" s="67"/>
      <c r="J1198" s="67"/>
      <c r="K1198" s="67"/>
      <c r="L1198" s="67"/>
      <c r="M1198" s="67"/>
      <c r="N1198" s="67"/>
      <c r="O1198" s="67"/>
      <c r="P1198" s="67"/>
      <c r="Q1198" s="67"/>
      <c r="R1198" s="67"/>
      <c r="S1198" s="67"/>
      <c r="T1198" s="67"/>
      <c r="U1198" s="67"/>
      <c r="V1198" s="67"/>
      <c r="W1198" s="67"/>
      <c r="X1198" s="67"/>
      <c r="Y1198" s="67"/>
      <c r="Z1198" s="67"/>
      <c r="AA1198" s="67"/>
      <c r="AB1198" s="67"/>
      <c r="AC1198" s="67"/>
      <c r="AD1198" s="67"/>
    </row>
    <row r="1199" spans="2:30">
      <c r="B1199" s="67"/>
      <c r="C1199" s="67"/>
      <c r="D1199" s="67"/>
      <c r="E1199" s="67"/>
      <c r="F1199" s="67"/>
      <c r="G1199" s="67"/>
      <c r="H1199" s="67"/>
      <c r="I1199" s="67"/>
      <c r="J1199" s="67"/>
      <c r="K1199" s="67"/>
      <c r="L1199" s="67"/>
      <c r="M1199" s="67"/>
      <c r="N1199" s="67"/>
      <c r="O1199" s="67"/>
      <c r="P1199" s="67"/>
      <c r="Q1199" s="67"/>
      <c r="R1199" s="67"/>
      <c r="S1199" s="67"/>
      <c r="T1199" s="67"/>
      <c r="U1199" s="67"/>
      <c r="V1199" s="67"/>
      <c r="W1199" s="67"/>
      <c r="X1199" s="67"/>
      <c r="Y1199" s="67"/>
      <c r="Z1199" s="67"/>
      <c r="AA1199" s="67"/>
      <c r="AB1199" s="67"/>
      <c r="AC1199" s="67"/>
      <c r="AD1199" s="67"/>
    </row>
    <row r="1200" spans="2:30">
      <c r="B1200" s="67"/>
      <c r="C1200" s="67"/>
      <c r="D1200" s="67"/>
      <c r="E1200" s="67"/>
      <c r="F1200" s="67"/>
      <c r="G1200" s="67"/>
      <c r="H1200" s="67"/>
      <c r="I1200" s="67"/>
      <c r="J1200" s="67"/>
      <c r="K1200" s="67"/>
      <c r="L1200" s="67"/>
      <c r="M1200" s="67"/>
      <c r="N1200" s="67"/>
      <c r="O1200" s="67"/>
      <c r="P1200" s="67"/>
      <c r="Q1200" s="67"/>
      <c r="R1200" s="67"/>
      <c r="S1200" s="67"/>
      <c r="T1200" s="67"/>
      <c r="U1200" s="67"/>
      <c r="V1200" s="67"/>
      <c r="W1200" s="67"/>
      <c r="X1200" s="67"/>
      <c r="Y1200" s="67"/>
      <c r="Z1200" s="67"/>
      <c r="AA1200" s="67"/>
      <c r="AB1200" s="67"/>
      <c r="AC1200" s="67"/>
      <c r="AD1200" s="67"/>
    </row>
    <row r="1201" spans="2:30">
      <c r="B1201" s="67"/>
      <c r="C1201" s="67"/>
      <c r="D1201" s="67"/>
      <c r="E1201" s="67"/>
      <c r="F1201" s="67"/>
      <c r="G1201" s="67"/>
      <c r="H1201" s="67"/>
      <c r="I1201" s="67"/>
      <c r="J1201" s="67"/>
      <c r="K1201" s="67"/>
      <c r="L1201" s="67"/>
      <c r="M1201" s="67"/>
      <c r="N1201" s="67"/>
      <c r="O1201" s="67"/>
      <c r="P1201" s="67"/>
      <c r="Q1201" s="67"/>
      <c r="R1201" s="67"/>
      <c r="S1201" s="67"/>
      <c r="T1201" s="67"/>
      <c r="U1201" s="67"/>
      <c r="V1201" s="67"/>
      <c r="W1201" s="67"/>
      <c r="X1201" s="67"/>
      <c r="Y1201" s="67"/>
      <c r="Z1201" s="67"/>
      <c r="AA1201" s="67"/>
      <c r="AB1201" s="67"/>
      <c r="AC1201" s="67"/>
      <c r="AD1201" s="67"/>
    </row>
    <row r="1202" spans="2:30">
      <c r="B1202" s="67"/>
      <c r="C1202" s="67"/>
      <c r="D1202" s="67"/>
      <c r="E1202" s="67"/>
      <c r="F1202" s="67"/>
      <c r="G1202" s="67"/>
      <c r="H1202" s="67"/>
      <c r="I1202" s="67"/>
      <c r="J1202" s="67"/>
      <c r="K1202" s="67"/>
      <c r="L1202" s="67"/>
      <c r="M1202" s="67"/>
      <c r="N1202" s="67"/>
      <c r="O1202" s="67"/>
      <c r="P1202" s="67"/>
      <c r="Q1202" s="67"/>
      <c r="R1202" s="67"/>
      <c r="S1202" s="67"/>
      <c r="T1202" s="67"/>
      <c r="U1202" s="67"/>
      <c r="V1202" s="67"/>
      <c r="W1202" s="67"/>
      <c r="X1202" s="67"/>
      <c r="Y1202" s="67"/>
      <c r="Z1202" s="67"/>
      <c r="AA1202" s="67"/>
      <c r="AB1202" s="67"/>
      <c r="AC1202" s="67"/>
      <c r="AD1202" s="67"/>
    </row>
    <row r="1203" spans="2:30">
      <c r="B1203" s="67"/>
      <c r="C1203" s="67"/>
      <c r="D1203" s="67"/>
      <c r="E1203" s="67"/>
      <c r="F1203" s="67"/>
      <c r="G1203" s="67"/>
      <c r="H1203" s="67"/>
      <c r="I1203" s="67"/>
      <c r="J1203" s="67"/>
      <c r="K1203" s="67"/>
      <c r="L1203" s="67"/>
      <c r="M1203" s="67"/>
      <c r="N1203" s="67"/>
      <c r="O1203" s="67"/>
      <c r="P1203" s="67"/>
      <c r="Q1203" s="67"/>
      <c r="R1203" s="67"/>
      <c r="S1203" s="67"/>
      <c r="T1203" s="67"/>
      <c r="U1203" s="67"/>
      <c r="V1203" s="67"/>
      <c r="W1203" s="67"/>
      <c r="X1203" s="67"/>
      <c r="Y1203" s="67"/>
      <c r="Z1203" s="67"/>
      <c r="AA1203" s="67"/>
      <c r="AB1203" s="67"/>
      <c r="AC1203" s="67"/>
      <c r="AD1203" s="67"/>
    </row>
    <row r="1204" spans="2:30">
      <c r="B1204" s="67"/>
      <c r="C1204" s="67"/>
      <c r="D1204" s="67"/>
      <c r="E1204" s="67"/>
      <c r="F1204" s="67"/>
      <c r="G1204" s="67"/>
      <c r="H1204" s="67"/>
      <c r="I1204" s="67"/>
      <c r="J1204" s="67"/>
      <c r="K1204" s="67"/>
      <c r="L1204" s="67"/>
      <c r="M1204" s="67"/>
      <c r="N1204" s="67"/>
      <c r="O1204" s="67"/>
      <c r="P1204" s="67"/>
      <c r="Q1204" s="67"/>
      <c r="R1204" s="67"/>
      <c r="S1204" s="67"/>
      <c r="T1204" s="67"/>
      <c r="U1204" s="67"/>
      <c r="V1204" s="67"/>
      <c r="W1204" s="67"/>
      <c r="X1204" s="67"/>
      <c r="Y1204" s="67"/>
      <c r="Z1204" s="67"/>
      <c r="AA1204" s="67"/>
      <c r="AB1204" s="67"/>
      <c r="AC1204" s="67"/>
      <c r="AD1204" s="67"/>
    </row>
    <row r="1205" spans="2:30">
      <c r="B1205" s="67"/>
      <c r="C1205" s="67"/>
      <c r="D1205" s="67"/>
      <c r="E1205" s="67"/>
      <c r="F1205" s="67"/>
      <c r="G1205" s="67"/>
      <c r="H1205" s="67"/>
      <c r="I1205" s="67"/>
      <c r="J1205" s="67"/>
      <c r="K1205" s="67"/>
      <c r="L1205" s="67"/>
      <c r="M1205" s="67"/>
      <c r="N1205" s="67"/>
      <c r="O1205" s="67"/>
      <c r="P1205" s="67"/>
      <c r="Q1205" s="67"/>
      <c r="R1205" s="67"/>
      <c r="S1205" s="67"/>
      <c r="T1205" s="67"/>
      <c r="U1205" s="67"/>
      <c r="V1205" s="67"/>
      <c r="W1205" s="67"/>
      <c r="X1205" s="67"/>
      <c r="Y1205" s="67"/>
      <c r="Z1205" s="67"/>
      <c r="AA1205" s="67"/>
      <c r="AB1205" s="67"/>
      <c r="AC1205" s="67"/>
      <c r="AD1205" s="67"/>
    </row>
    <row r="1206" spans="2:30">
      <c r="B1206" s="67"/>
      <c r="C1206" s="67"/>
      <c r="D1206" s="67"/>
      <c r="E1206" s="67"/>
      <c r="F1206" s="67"/>
      <c r="G1206" s="67"/>
      <c r="H1206" s="67"/>
      <c r="I1206" s="67"/>
      <c r="J1206" s="67"/>
      <c r="K1206" s="67"/>
      <c r="L1206" s="67"/>
      <c r="M1206" s="67"/>
      <c r="N1206" s="67"/>
      <c r="O1206" s="67"/>
      <c r="P1206" s="67"/>
      <c r="Q1206" s="67"/>
      <c r="R1206" s="67"/>
      <c r="S1206" s="67"/>
      <c r="T1206" s="67"/>
      <c r="U1206" s="67"/>
      <c r="V1206" s="67"/>
      <c r="W1206" s="67"/>
      <c r="X1206" s="67"/>
      <c r="Y1206" s="67"/>
      <c r="Z1206" s="67"/>
      <c r="AA1206" s="67"/>
      <c r="AB1206" s="67"/>
      <c r="AC1206" s="67"/>
      <c r="AD1206" s="67"/>
    </row>
    <row r="1207" spans="2:30">
      <c r="B1207" s="67"/>
      <c r="C1207" s="67"/>
      <c r="D1207" s="67"/>
      <c r="E1207" s="67"/>
      <c r="F1207" s="67"/>
      <c r="G1207" s="67"/>
      <c r="H1207" s="67"/>
      <c r="I1207" s="67"/>
      <c r="J1207" s="67"/>
      <c r="K1207" s="67"/>
      <c r="L1207" s="67"/>
      <c r="M1207" s="67"/>
      <c r="N1207" s="67"/>
      <c r="O1207" s="67"/>
      <c r="P1207" s="67"/>
      <c r="Q1207" s="67"/>
      <c r="R1207" s="67"/>
      <c r="S1207" s="67"/>
      <c r="T1207" s="67"/>
      <c r="U1207" s="67"/>
      <c r="V1207" s="67"/>
      <c r="W1207" s="67"/>
      <c r="X1207" s="67"/>
      <c r="Y1207" s="67"/>
      <c r="Z1207" s="67"/>
      <c r="AA1207" s="67"/>
      <c r="AB1207" s="67"/>
      <c r="AC1207" s="67"/>
      <c r="AD1207" s="67"/>
    </row>
    <row r="1208" spans="2:30">
      <c r="B1208" s="67"/>
      <c r="C1208" s="67"/>
      <c r="D1208" s="67"/>
      <c r="E1208" s="67"/>
      <c r="F1208" s="67"/>
      <c r="G1208" s="67"/>
      <c r="H1208" s="67"/>
      <c r="I1208" s="67"/>
      <c r="J1208" s="67"/>
      <c r="K1208" s="67"/>
      <c r="L1208" s="67"/>
      <c r="M1208" s="67"/>
      <c r="N1208" s="67"/>
      <c r="O1208" s="67"/>
      <c r="P1208" s="67"/>
      <c r="Q1208" s="67"/>
      <c r="R1208" s="67"/>
      <c r="S1208" s="67"/>
      <c r="T1208" s="67"/>
      <c r="U1208" s="67"/>
      <c r="V1208" s="67"/>
      <c r="W1208" s="67"/>
      <c r="X1208" s="67"/>
      <c r="Y1208" s="67"/>
      <c r="Z1208" s="67"/>
      <c r="AA1208" s="67"/>
      <c r="AB1208" s="67"/>
      <c r="AC1208" s="67"/>
      <c r="AD1208" s="67"/>
    </row>
    <row r="1209" spans="2:30">
      <c r="B1209" s="67"/>
      <c r="C1209" s="67"/>
      <c r="D1209" s="67"/>
      <c r="E1209" s="67"/>
      <c r="F1209" s="67"/>
      <c r="G1209" s="67"/>
      <c r="H1209" s="67"/>
      <c r="I1209" s="67"/>
      <c r="J1209" s="67"/>
      <c r="K1209" s="67"/>
      <c r="L1209" s="67"/>
      <c r="M1209" s="67"/>
      <c r="N1209" s="67"/>
      <c r="O1209" s="67"/>
      <c r="P1209" s="67"/>
      <c r="Q1209" s="67"/>
      <c r="R1209" s="67"/>
      <c r="S1209" s="67"/>
      <c r="T1209" s="67"/>
      <c r="U1209" s="67"/>
      <c r="V1209" s="67"/>
      <c r="W1209" s="67"/>
      <c r="X1209" s="67"/>
      <c r="Y1209" s="67"/>
      <c r="Z1209" s="67"/>
      <c r="AA1209" s="67"/>
      <c r="AB1209" s="67"/>
      <c r="AC1209" s="67"/>
      <c r="AD1209" s="67"/>
    </row>
    <row r="1210" spans="2:30">
      <c r="B1210" s="67"/>
      <c r="C1210" s="67"/>
      <c r="D1210" s="67"/>
      <c r="E1210" s="67"/>
      <c r="F1210" s="67"/>
      <c r="G1210" s="67"/>
      <c r="H1210" s="67"/>
      <c r="I1210" s="67"/>
      <c r="J1210" s="67"/>
      <c r="K1210" s="67"/>
      <c r="L1210" s="67"/>
      <c r="M1210" s="67"/>
      <c r="N1210" s="67"/>
      <c r="O1210" s="67"/>
      <c r="P1210" s="67"/>
      <c r="Q1210" s="67"/>
      <c r="R1210" s="67"/>
      <c r="S1210" s="67"/>
      <c r="T1210" s="67"/>
      <c r="U1210" s="67"/>
      <c r="V1210" s="67"/>
      <c r="W1210" s="67"/>
      <c r="X1210" s="67"/>
      <c r="Y1210" s="67"/>
      <c r="Z1210" s="67"/>
      <c r="AA1210" s="67"/>
      <c r="AB1210" s="67"/>
      <c r="AC1210" s="67"/>
      <c r="AD1210" s="67"/>
    </row>
    <row r="1211" spans="2:30">
      <c r="B1211" s="67"/>
      <c r="C1211" s="67"/>
      <c r="D1211" s="67"/>
      <c r="E1211" s="67"/>
      <c r="F1211" s="67"/>
      <c r="G1211" s="67"/>
      <c r="H1211" s="67"/>
      <c r="I1211" s="67"/>
      <c r="J1211" s="67"/>
      <c r="K1211" s="67"/>
      <c r="L1211" s="67"/>
      <c r="M1211" s="67"/>
      <c r="N1211" s="67"/>
      <c r="O1211" s="67"/>
      <c r="P1211" s="67"/>
      <c r="Q1211" s="67"/>
      <c r="R1211" s="67"/>
      <c r="S1211" s="67"/>
      <c r="T1211" s="67"/>
      <c r="U1211" s="67"/>
      <c r="V1211" s="67"/>
      <c r="W1211" s="67"/>
      <c r="X1211" s="67"/>
      <c r="Y1211" s="67"/>
      <c r="Z1211" s="67"/>
      <c r="AA1211" s="67"/>
      <c r="AB1211" s="67"/>
      <c r="AC1211" s="67"/>
      <c r="AD1211" s="67"/>
    </row>
    <row r="1212" spans="2:30">
      <c r="B1212" s="67"/>
      <c r="C1212" s="67"/>
      <c r="D1212" s="67"/>
      <c r="E1212" s="67"/>
      <c r="F1212" s="67"/>
      <c r="G1212" s="67"/>
      <c r="H1212" s="67"/>
      <c r="I1212" s="67"/>
      <c r="J1212" s="67"/>
      <c r="K1212" s="67"/>
      <c r="L1212" s="67"/>
      <c r="M1212" s="67"/>
      <c r="N1212" s="67"/>
      <c r="O1212" s="67"/>
      <c r="P1212" s="67"/>
      <c r="Q1212" s="67"/>
      <c r="R1212" s="67"/>
      <c r="S1212" s="67"/>
      <c r="T1212" s="67"/>
      <c r="U1212" s="67"/>
      <c r="V1212" s="67"/>
      <c r="W1212" s="67"/>
      <c r="X1212" s="67"/>
      <c r="Y1212" s="67"/>
      <c r="Z1212" s="67"/>
      <c r="AA1212" s="67"/>
      <c r="AB1212" s="67"/>
      <c r="AC1212" s="67"/>
      <c r="AD1212" s="67"/>
    </row>
    <row r="1213" spans="2:30">
      <c r="B1213" s="67"/>
      <c r="C1213" s="67"/>
      <c r="D1213" s="67"/>
      <c r="E1213" s="67"/>
      <c r="F1213" s="67"/>
      <c r="G1213" s="67"/>
      <c r="H1213" s="67"/>
      <c r="I1213" s="67"/>
      <c r="J1213" s="67"/>
      <c r="K1213" s="67"/>
      <c r="L1213" s="67"/>
      <c r="M1213" s="67"/>
      <c r="N1213" s="67"/>
      <c r="O1213" s="67"/>
      <c r="P1213" s="67"/>
      <c r="Q1213" s="67"/>
      <c r="R1213" s="67"/>
      <c r="S1213" s="67"/>
      <c r="T1213" s="67"/>
      <c r="U1213" s="67"/>
      <c r="V1213" s="67"/>
      <c r="W1213" s="67"/>
      <c r="X1213" s="67"/>
      <c r="Y1213" s="67"/>
      <c r="Z1213" s="67"/>
      <c r="AA1213" s="67"/>
      <c r="AB1213" s="67"/>
      <c r="AC1213" s="67"/>
      <c r="AD1213" s="67"/>
    </row>
    <row r="1214" spans="2:30">
      <c r="B1214" s="67"/>
      <c r="C1214" s="67"/>
      <c r="D1214" s="67"/>
      <c r="E1214" s="67"/>
      <c r="F1214" s="67"/>
      <c r="G1214" s="67"/>
      <c r="H1214" s="67"/>
      <c r="I1214" s="67"/>
      <c r="J1214" s="67"/>
      <c r="K1214" s="67"/>
      <c r="L1214" s="67"/>
      <c r="M1214" s="67"/>
      <c r="N1214" s="67"/>
      <c r="O1214" s="67"/>
      <c r="P1214" s="67"/>
      <c r="Q1214" s="67"/>
      <c r="R1214" s="67"/>
      <c r="S1214" s="67"/>
      <c r="T1214" s="67"/>
      <c r="U1214" s="67"/>
      <c r="V1214" s="67"/>
      <c r="W1214" s="67"/>
      <c r="X1214" s="67"/>
      <c r="Y1214" s="67"/>
      <c r="Z1214" s="67"/>
      <c r="AA1214" s="67"/>
      <c r="AB1214" s="67"/>
      <c r="AC1214" s="67"/>
      <c r="AD1214" s="67"/>
    </row>
    <row r="1215" spans="2:30">
      <c r="B1215" s="67"/>
      <c r="C1215" s="67"/>
      <c r="D1215" s="67"/>
      <c r="E1215" s="67"/>
      <c r="F1215" s="67"/>
      <c r="G1215" s="67"/>
      <c r="H1215" s="67"/>
      <c r="I1215" s="67"/>
      <c r="J1215" s="67"/>
      <c r="K1215" s="67"/>
      <c r="L1215" s="67"/>
      <c r="M1215" s="67"/>
      <c r="N1215" s="67"/>
      <c r="O1215" s="67"/>
      <c r="P1215" s="67"/>
      <c r="Q1215" s="67"/>
      <c r="R1215" s="67"/>
      <c r="S1215" s="67"/>
      <c r="T1215" s="67"/>
      <c r="U1215" s="67"/>
      <c r="V1215" s="67"/>
      <c r="W1215" s="67"/>
      <c r="X1215" s="67"/>
      <c r="Y1215" s="67"/>
      <c r="Z1215" s="67"/>
      <c r="AA1215" s="67"/>
      <c r="AB1215" s="67"/>
      <c r="AC1215" s="67"/>
      <c r="AD1215" s="67"/>
    </row>
    <row r="1216" spans="2:30">
      <c r="B1216" s="67"/>
      <c r="C1216" s="67"/>
      <c r="D1216" s="67"/>
      <c r="E1216" s="67"/>
      <c r="F1216" s="67"/>
      <c r="G1216" s="67"/>
      <c r="H1216" s="67"/>
      <c r="I1216" s="67"/>
      <c r="J1216" s="67"/>
      <c r="K1216" s="67"/>
      <c r="L1216" s="67"/>
      <c r="M1216" s="67"/>
      <c r="N1216" s="67"/>
      <c r="O1216" s="67"/>
      <c r="P1216" s="67"/>
      <c r="Q1216" s="67"/>
      <c r="R1216" s="67"/>
      <c r="S1216" s="67"/>
      <c r="T1216" s="67"/>
      <c r="U1216" s="67"/>
      <c r="V1216" s="67"/>
      <c r="W1216" s="67"/>
      <c r="X1216" s="67"/>
      <c r="Y1216" s="67"/>
      <c r="Z1216" s="67"/>
      <c r="AA1216" s="67"/>
      <c r="AB1216" s="67"/>
      <c r="AC1216" s="67"/>
      <c r="AD1216" s="67"/>
    </row>
    <row r="1217" spans="2:30">
      <c r="B1217" s="67"/>
      <c r="C1217" s="67"/>
      <c r="D1217" s="67"/>
      <c r="E1217" s="67"/>
      <c r="F1217" s="67"/>
      <c r="G1217" s="67"/>
      <c r="H1217" s="67"/>
      <c r="I1217" s="67"/>
      <c r="J1217" s="67"/>
      <c r="K1217" s="67"/>
      <c r="L1217" s="67"/>
      <c r="M1217" s="67"/>
      <c r="N1217" s="67"/>
      <c r="O1217" s="67"/>
      <c r="P1217" s="67"/>
      <c r="Q1217" s="67"/>
      <c r="R1217" s="67"/>
      <c r="S1217" s="67"/>
      <c r="T1217" s="67"/>
      <c r="U1217" s="67"/>
      <c r="V1217" s="67"/>
      <c r="W1217" s="67"/>
      <c r="X1217" s="67"/>
      <c r="Y1217" s="67"/>
      <c r="Z1217" s="67"/>
      <c r="AA1217" s="67"/>
      <c r="AB1217" s="67"/>
      <c r="AC1217" s="67"/>
      <c r="AD1217" s="67"/>
    </row>
    <row r="1218" spans="2:30">
      <c r="B1218" s="67"/>
      <c r="C1218" s="67"/>
      <c r="D1218" s="67"/>
      <c r="E1218" s="67"/>
      <c r="F1218" s="67"/>
      <c r="G1218" s="67"/>
      <c r="H1218" s="67"/>
      <c r="I1218" s="67"/>
      <c r="J1218" s="67"/>
      <c r="K1218" s="67"/>
      <c r="L1218" s="67"/>
      <c r="M1218" s="67"/>
      <c r="N1218" s="67"/>
      <c r="O1218" s="67"/>
      <c r="P1218" s="67"/>
      <c r="Q1218" s="67"/>
      <c r="R1218" s="67"/>
      <c r="S1218" s="67"/>
      <c r="T1218" s="67"/>
      <c r="U1218" s="67"/>
      <c r="V1218" s="67"/>
      <c r="W1218" s="67"/>
      <c r="X1218" s="67"/>
      <c r="Y1218" s="67"/>
      <c r="Z1218" s="67"/>
      <c r="AA1218" s="67"/>
      <c r="AB1218" s="67"/>
      <c r="AC1218" s="67"/>
      <c r="AD1218" s="67"/>
    </row>
    <row r="1219" spans="2:30">
      <c r="B1219" s="67"/>
      <c r="C1219" s="67"/>
      <c r="D1219" s="67"/>
      <c r="E1219" s="67"/>
      <c r="F1219" s="67"/>
      <c r="G1219" s="67"/>
      <c r="H1219" s="67"/>
      <c r="I1219" s="67"/>
      <c r="J1219" s="67"/>
      <c r="K1219" s="67"/>
      <c r="L1219" s="67"/>
      <c r="M1219" s="67"/>
      <c r="N1219" s="67"/>
      <c r="O1219" s="67"/>
      <c r="P1219" s="67"/>
      <c r="Q1219" s="67"/>
      <c r="R1219" s="67"/>
      <c r="S1219" s="67"/>
      <c r="T1219" s="67"/>
      <c r="U1219" s="67"/>
      <c r="V1219" s="67"/>
      <c r="W1219" s="67"/>
      <c r="X1219" s="67"/>
      <c r="Y1219" s="67"/>
      <c r="Z1219" s="67"/>
      <c r="AA1219" s="67"/>
      <c r="AB1219" s="67"/>
      <c r="AC1219" s="67"/>
      <c r="AD1219" s="67"/>
    </row>
    <row r="1220" spans="2:30">
      <c r="B1220" s="67"/>
      <c r="C1220" s="67"/>
      <c r="D1220" s="67"/>
      <c r="E1220" s="67"/>
      <c r="F1220" s="67"/>
      <c r="G1220" s="67"/>
      <c r="H1220" s="67"/>
      <c r="I1220" s="67"/>
      <c r="J1220" s="67"/>
      <c r="K1220" s="67"/>
      <c r="L1220" s="67"/>
      <c r="M1220" s="67"/>
      <c r="N1220" s="67"/>
      <c r="O1220" s="67"/>
      <c r="P1220" s="67"/>
      <c r="Q1220" s="67"/>
      <c r="R1220" s="67"/>
      <c r="S1220" s="67"/>
      <c r="T1220" s="67"/>
      <c r="U1220" s="67"/>
      <c r="V1220" s="67"/>
      <c r="W1220" s="67"/>
      <c r="X1220" s="67"/>
      <c r="Y1220" s="67"/>
      <c r="Z1220" s="67"/>
      <c r="AA1220" s="67"/>
      <c r="AB1220" s="67"/>
      <c r="AC1220" s="67"/>
      <c r="AD1220" s="67"/>
    </row>
    <row r="1221" spans="2:30">
      <c r="B1221" s="67"/>
      <c r="C1221" s="67"/>
      <c r="D1221" s="67"/>
      <c r="E1221" s="67"/>
      <c r="F1221" s="67"/>
      <c r="G1221" s="67"/>
      <c r="H1221" s="67"/>
      <c r="I1221" s="67"/>
      <c r="J1221" s="67"/>
      <c r="K1221" s="67"/>
      <c r="L1221" s="67"/>
      <c r="M1221" s="67"/>
      <c r="N1221" s="67"/>
      <c r="O1221" s="67"/>
      <c r="P1221" s="67"/>
      <c r="Q1221" s="67"/>
      <c r="R1221" s="67"/>
      <c r="S1221" s="67"/>
      <c r="T1221" s="67"/>
      <c r="U1221" s="67"/>
      <c r="V1221" s="67"/>
      <c r="W1221" s="67"/>
      <c r="X1221" s="67"/>
      <c r="Y1221" s="67"/>
      <c r="Z1221" s="67"/>
      <c r="AA1221" s="67"/>
      <c r="AB1221" s="67"/>
      <c r="AC1221" s="67"/>
      <c r="AD1221" s="67"/>
    </row>
    <row r="1222" spans="2:30">
      <c r="B1222" s="67"/>
      <c r="C1222" s="67"/>
      <c r="D1222" s="67"/>
      <c r="E1222" s="67"/>
      <c r="F1222" s="67"/>
      <c r="G1222" s="67"/>
      <c r="H1222" s="67"/>
      <c r="I1222" s="67"/>
      <c r="J1222" s="67"/>
      <c r="K1222" s="67"/>
      <c r="L1222" s="67"/>
      <c r="M1222" s="67"/>
      <c r="N1222" s="67"/>
      <c r="O1222" s="67"/>
      <c r="P1222" s="67"/>
      <c r="Q1222" s="67"/>
      <c r="R1222" s="67"/>
      <c r="S1222" s="67"/>
      <c r="T1222" s="67"/>
      <c r="U1222" s="67"/>
      <c r="V1222" s="67"/>
      <c r="W1222" s="67"/>
      <c r="X1222" s="67"/>
      <c r="Y1222" s="67"/>
      <c r="Z1222" s="67"/>
      <c r="AA1222" s="67"/>
      <c r="AB1222" s="67"/>
      <c r="AC1222" s="67"/>
      <c r="AD1222" s="67"/>
    </row>
    <row r="1223" spans="2:30">
      <c r="B1223" s="67"/>
      <c r="C1223" s="67"/>
      <c r="D1223" s="67"/>
      <c r="E1223" s="67"/>
      <c r="F1223" s="67"/>
      <c r="G1223" s="67"/>
      <c r="H1223" s="67"/>
      <c r="I1223" s="67"/>
      <c r="J1223" s="67"/>
      <c r="K1223" s="67"/>
      <c r="L1223" s="67"/>
      <c r="M1223" s="67"/>
      <c r="N1223" s="67"/>
      <c r="O1223" s="67"/>
      <c r="P1223" s="67"/>
      <c r="Q1223" s="67"/>
      <c r="R1223" s="67"/>
      <c r="S1223" s="67"/>
      <c r="T1223" s="67"/>
      <c r="U1223" s="67"/>
      <c r="V1223" s="67"/>
      <c r="W1223" s="67"/>
      <c r="X1223" s="67"/>
      <c r="Y1223" s="67"/>
      <c r="Z1223" s="67"/>
      <c r="AA1223" s="67"/>
      <c r="AB1223" s="67"/>
      <c r="AC1223" s="67"/>
      <c r="AD1223" s="67"/>
    </row>
    <row r="1224" spans="2:30">
      <c r="B1224" s="67"/>
      <c r="C1224" s="67"/>
      <c r="D1224" s="67"/>
      <c r="E1224" s="67"/>
      <c r="F1224" s="67"/>
      <c r="G1224" s="67"/>
      <c r="H1224" s="67"/>
      <c r="I1224" s="67"/>
      <c r="J1224" s="67"/>
      <c r="K1224" s="67"/>
      <c r="L1224" s="67"/>
      <c r="M1224" s="67"/>
      <c r="N1224" s="67"/>
      <c r="O1224" s="67"/>
      <c r="P1224" s="67"/>
      <c r="Q1224" s="67"/>
      <c r="R1224" s="67"/>
      <c r="S1224" s="67"/>
      <c r="T1224" s="67"/>
      <c r="U1224" s="67"/>
      <c r="V1224" s="67"/>
      <c r="W1224" s="67"/>
      <c r="X1224" s="67"/>
      <c r="Y1224" s="67"/>
      <c r="Z1224" s="67"/>
      <c r="AA1224" s="67"/>
      <c r="AB1224" s="67"/>
      <c r="AC1224" s="67"/>
      <c r="AD1224" s="67"/>
    </row>
    <row r="1225" spans="2:30">
      <c r="B1225" s="67"/>
      <c r="C1225" s="67"/>
      <c r="D1225" s="67"/>
      <c r="E1225" s="67"/>
      <c r="F1225" s="67"/>
      <c r="G1225" s="67"/>
      <c r="H1225" s="67"/>
      <c r="I1225" s="67"/>
      <c r="J1225" s="67"/>
      <c r="K1225" s="67"/>
      <c r="L1225" s="67"/>
      <c r="M1225" s="67"/>
      <c r="N1225" s="67"/>
      <c r="O1225" s="67"/>
      <c r="P1225" s="67"/>
      <c r="Q1225" s="67"/>
      <c r="R1225" s="67"/>
      <c r="S1225" s="67"/>
      <c r="T1225" s="67"/>
      <c r="U1225" s="67"/>
      <c r="V1225" s="67"/>
      <c r="W1225" s="67"/>
      <c r="X1225" s="67"/>
      <c r="Y1225" s="67"/>
      <c r="Z1225" s="67"/>
      <c r="AA1225" s="67"/>
      <c r="AB1225" s="67"/>
      <c r="AC1225" s="67"/>
      <c r="AD1225" s="67"/>
    </row>
    <row r="1226" spans="2:30">
      <c r="B1226" s="67"/>
      <c r="C1226" s="67"/>
      <c r="D1226" s="67"/>
      <c r="E1226" s="67"/>
      <c r="F1226" s="67"/>
      <c r="G1226" s="67"/>
      <c r="H1226" s="67"/>
      <c r="I1226" s="67"/>
      <c r="J1226" s="67"/>
      <c r="K1226" s="67"/>
      <c r="L1226" s="67"/>
      <c r="M1226" s="67"/>
      <c r="N1226" s="67"/>
      <c r="O1226" s="67"/>
      <c r="P1226" s="67"/>
      <c r="Q1226" s="67"/>
      <c r="R1226" s="67"/>
      <c r="S1226" s="67"/>
      <c r="T1226" s="67"/>
      <c r="U1226" s="67"/>
      <c r="V1226" s="67"/>
      <c r="W1226" s="67"/>
      <c r="X1226" s="67"/>
      <c r="Y1226" s="67"/>
      <c r="Z1226" s="67"/>
      <c r="AA1226" s="67"/>
      <c r="AB1226" s="67"/>
      <c r="AC1226" s="67"/>
      <c r="AD1226" s="67"/>
    </row>
    <row r="1227" spans="2:30">
      <c r="B1227" s="67"/>
      <c r="C1227" s="67"/>
      <c r="D1227" s="67"/>
      <c r="E1227" s="67"/>
      <c r="F1227" s="67"/>
      <c r="G1227" s="67"/>
      <c r="H1227" s="67"/>
      <c r="I1227" s="67"/>
      <c r="J1227" s="67"/>
      <c r="K1227" s="67"/>
      <c r="L1227" s="67"/>
      <c r="M1227" s="67"/>
      <c r="N1227" s="67"/>
      <c r="O1227" s="67"/>
      <c r="P1227" s="67"/>
      <c r="Q1227" s="67"/>
      <c r="R1227" s="67"/>
      <c r="S1227" s="67"/>
      <c r="T1227" s="67"/>
      <c r="U1227" s="67"/>
      <c r="V1227" s="67"/>
      <c r="W1227" s="67"/>
      <c r="X1227" s="67"/>
      <c r="Y1227" s="67"/>
      <c r="Z1227" s="67"/>
      <c r="AA1227" s="67"/>
      <c r="AB1227" s="67"/>
      <c r="AC1227" s="67"/>
      <c r="AD1227" s="67"/>
    </row>
    <row r="1228" spans="2:30">
      <c r="B1228" s="67"/>
      <c r="C1228" s="67"/>
      <c r="D1228" s="67"/>
      <c r="E1228" s="67"/>
      <c r="F1228" s="67"/>
      <c r="G1228" s="67"/>
      <c r="H1228" s="67"/>
      <c r="I1228" s="67"/>
      <c r="J1228" s="67"/>
      <c r="K1228" s="67"/>
      <c r="L1228" s="67"/>
      <c r="M1228" s="67"/>
      <c r="N1228" s="67"/>
      <c r="O1228" s="67"/>
      <c r="P1228" s="67"/>
      <c r="Q1228" s="67"/>
      <c r="R1228" s="67"/>
      <c r="S1228" s="67"/>
      <c r="T1228" s="67"/>
      <c r="U1228" s="67"/>
      <c r="V1228" s="67"/>
      <c r="W1228" s="67"/>
      <c r="X1228" s="67"/>
      <c r="Y1228" s="67"/>
      <c r="Z1228" s="67"/>
      <c r="AA1228" s="67"/>
      <c r="AB1228" s="67"/>
      <c r="AC1228" s="67"/>
      <c r="AD1228" s="67"/>
    </row>
    <row r="1229" spans="2:30">
      <c r="B1229" s="67"/>
      <c r="C1229" s="67"/>
      <c r="D1229" s="67"/>
      <c r="E1229" s="67"/>
      <c r="F1229" s="67"/>
      <c r="G1229" s="67"/>
      <c r="H1229" s="67"/>
      <c r="I1229" s="67"/>
      <c r="J1229" s="67"/>
      <c r="K1229" s="67"/>
      <c r="L1229" s="67"/>
      <c r="M1229" s="67"/>
      <c r="N1229" s="67"/>
      <c r="O1229" s="67"/>
      <c r="P1229" s="67"/>
      <c r="Q1229" s="67"/>
      <c r="R1229" s="67"/>
      <c r="S1229" s="67"/>
      <c r="T1229" s="67"/>
      <c r="U1229" s="67"/>
      <c r="V1229" s="67"/>
      <c r="W1229" s="67"/>
      <c r="X1229" s="67"/>
      <c r="Y1229" s="67"/>
      <c r="Z1229" s="67"/>
      <c r="AA1229" s="67"/>
      <c r="AB1229" s="67"/>
      <c r="AC1229" s="67"/>
      <c r="AD1229" s="67"/>
    </row>
    <row r="1230" spans="2:30">
      <c r="B1230" s="67"/>
      <c r="C1230" s="67"/>
      <c r="D1230" s="67"/>
      <c r="E1230" s="67"/>
      <c r="F1230" s="67"/>
      <c r="G1230" s="67"/>
      <c r="H1230" s="67"/>
      <c r="I1230" s="67"/>
      <c r="J1230" s="67"/>
      <c r="K1230" s="67"/>
      <c r="L1230" s="67"/>
      <c r="M1230" s="67"/>
      <c r="N1230" s="67"/>
      <c r="O1230" s="67"/>
      <c r="P1230" s="67"/>
      <c r="Q1230" s="67"/>
      <c r="R1230" s="67"/>
      <c r="S1230" s="67"/>
      <c r="T1230" s="67"/>
      <c r="U1230" s="67"/>
      <c r="V1230" s="67"/>
      <c r="W1230" s="67"/>
      <c r="X1230" s="67"/>
      <c r="Y1230" s="67"/>
      <c r="Z1230" s="67"/>
      <c r="AA1230" s="67"/>
      <c r="AB1230" s="67"/>
      <c r="AC1230" s="67"/>
      <c r="AD1230" s="67"/>
    </row>
    <row r="1231" spans="2:30">
      <c r="B1231" s="67"/>
      <c r="C1231" s="67"/>
      <c r="D1231" s="67"/>
      <c r="E1231" s="67"/>
      <c r="F1231" s="67"/>
      <c r="G1231" s="67"/>
      <c r="H1231" s="67"/>
      <c r="I1231" s="67"/>
      <c r="J1231" s="67"/>
      <c r="K1231" s="67"/>
      <c r="L1231" s="67"/>
      <c r="M1231" s="67"/>
      <c r="N1231" s="67"/>
      <c r="O1231" s="67"/>
      <c r="P1231" s="67"/>
      <c r="Q1231" s="67"/>
      <c r="R1231" s="67"/>
      <c r="S1231" s="67"/>
      <c r="T1231" s="67"/>
      <c r="U1231" s="67"/>
      <c r="V1231" s="67"/>
      <c r="W1231" s="67"/>
      <c r="X1231" s="67"/>
      <c r="Y1231" s="67"/>
      <c r="Z1231" s="67"/>
      <c r="AA1231" s="67"/>
      <c r="AB1231" s="67"/>
      <c r="AC1231" s="67"/>
      <c r="AD1231" s="67"/>
    </row>
    <row r="1232" spans="2:30">
      <c r="B1232" s="67"/>
      <c r="C1232" s="67"/>
      <c r="D1232" s="67"/>
      <c r="E1232" s="67"/>
      <c r="F1232" s="67"/>
      <c r="G1232" s="67"/>
      <c r="H1232" s="67"/>
      <c r="I1232" s="67"/>
      <c r="J1232" s="67"/>
      <c r="K1232" s="67"/>
      <c r="L1232" s="67"/>
      <c r="M1232" s="67"/>
      <c r="N1232" s="67"/>
      <c r="O1232" s="67"/>
      <c r="P1232" s="67"/>
      <c r="Q1232" s="67"/>
      <c r="R1232" s="67"/>
      <c r="S1232" s="67"/>
      <c r="T1232" s="67"/>
      <c r="U1232" s="67"/>
      <c r="V1232" s="67"/>
      <c r="W1232" s="67"/>
      <c r="X1232" s="67"/>
      <c r="Y1232" s="67"/>
      <c r="Z1232" s="67"/>
      <c r="AA1232" s="67"/>
      <c r="AB1232" s="67"/>
      <c r="AC1232" s="67"/>
      <c r="AD1232" s="67"/>
    </row>
    <row r="1233" spans="2:30">
      <c r="B1233" s="67"/>
      <c r="C1233" s="67"/>
      <c r="D1233" s="67"/>
      <c r="E1233" s="67"/>
      <c r="F1233" s="67"/>
      <c r="G1233" s="67"/>
      <c r="H1233" s="67"/>
      <c r="I1233" s="67"/>
      <c r="J1233" s="67"/>
      <c r="K1233" s="67"/>
      <c r="L1233" s="67"/>
      <c r="M1233" s="67"/>
      <c r="N1233" s="67"/>
      <c r="O1233" s="67"/>
      <c r="P1233" s="67"/>
      <c r="Q1233" s="67"/>
      <c r="R1233" s="67"/>
      <c r="S1233" s="67"/>
      <c r="T1233" s="67"/>
      <c r="U1233" s="67"/>
      <c r="V1233" s="67"/>
      <c r="W1233" s="67"/>
      <c r="X1233" s="67"/>
      <c r="Y1233" s="67"/>
      <c r="Z1233" s="67"/>
      <c r="AA1233" s="67"/>
      <c r="AB1233" s="67"/>
      <c r="AC1233" s="67"/>
      <c r="AD1233" s="67"/>
    </row>
    <row r="1234" spans="2:30">
      <c r="B1234" s="67"/>
      <c r="C1234" s="67"/>
      <c r="D1234" s="67"/>
      <c r="E1234" s="67"/>
      <c r="F1234" s="67"/>
      <c r="G1234" s="67"/>
      <c r="H1234" s="67"/>
      <c r="I1234" s="67"/>
      <c r="J1234" s="67"/>
      <c r="K1234" s="67"/>
      <c r="L1234" s="67"/>
      <c r="M1234" s="67"/>
      <c r="N1234" s="67"/>
      <c r="O1234" s="67"/>
      <c r="P1234" s="67"/>
      <c r="Q1234" s="67"/>
      <c r="R1234" s="67"/>
      <c r="S1234" s="67"/>
      <c r="T1234" s="67"/>
      <c r="U1234" s="67"/>
      <c r="V1234" s="67"/>
      <c r="W1234" s="67"/>
      <c r="X1234" s="67"/>
      <c r="Y1234" s="67"/>
      <c r="Z1234" s="67"/>
      <c r="AA1234" s="67"/>
      <c r="AB1234" s="67"/>
      <c r="AC1234" s="67"/>
      <c r="AD1234" s="67"/>
    </row>
    <row r="1235" spans="2:30">
      <c r="B1235" s="67"/>
      <c r="C1235" s="67"/>
      <c r="D1235" s="67"/>
      <c r="E1235" s="67"/>
      <c r="F1235" s="67"/>
      <c r="G1235" s="67"/>
      <c r="H1235" s="67"/>
      <c r="I1235" s="67"/>
      <c r="J1235" s="67"/>
      <c r="K1235" s="67"/>
      <c r="L1235" s="67"/>
      <c r="M1235" s="67"/>
      <c r="N1235" s="67"/>
      <c r="O1235" s="67"/>
      <c r="P1235" s="67"/>
      <c r="Q1235" s="67"/>
      <c r="R1235" s="67"/>
      <c r="S1235" s="67"/>
      <c r="T1235" s="67"/>
      <c r="U1235" s="67"/>
      <c r="V1235" s="67"/>
      <c r="W1235" s="67"/>
      <c r="X1235" s="67"/>
      <c r="Y1235" s="67"/>
      <c r="Z1235" s="67"/>
      <c r="AA1235" s="67"/>
      <c r="AB1235" s="67"/>
      <c r="AC1235" s="67"/>
      <c r="AD1235" s="67"/>
    </row>
    <row r="1236" spans="2:30">
      <c r="B1236" s="67"/>
      <c r="C1236" s="67"/>
      <c r="D1236" s="67"/>
      <c r="E1236" s="67"/>
      <c r="F1236" s="67"/>
      <c r="G1236" s="67"/>
      <c r="H1236" s="67"/>
      <c r="I1236" s="67"/>
      <c r="J1236" s="67"/>
      <c r="K1236" s="67"/>
      <c r="L1236" s="67"/>
      <c r="M1236" s="67"/>
      <c r="N1236" s="67"/>
      <c r="O1236" s="67"/>
      <c r="P1236" s="67"/>
      <c r="Q1236" s="67"/>
      <c r="R1236" s="67"/>
      <c r="S1236" s="67"/>
      <c r="T1236" s="67"/>
      <c r="U1236" s="67"/>
      <c r="V1236" s="67"/>
      <c r="W1236" s="67"/>
      <c r="X1236" s="67"/>
      <c r="Y1236" s="67"/>
      <c r="Z1236" s="67"/>
      <c r="AA1236" s="67"/>
      <c r="AB1236" s="67"/>
      <c r="AC1236" s="67"/>
      <c r="AD1236" s="67"/>
    </row>
    <row r="1237" spans="2:30">
      <c r="B1237" s="67"/>
      <c r="C1237" s="67"/>
      <c r="D1237" s="67"/>
      <c r="E1237" s="67"/>
      <c r="F1237" s="67"/>
      <c r="G1237" s="67"/>
      <c r="H1237" s="67"/>
      <c r="I1237" s="67"/>
      <c r="J1237" s="67"/>
      <c r="K1237" s="67"/>
      <c r="L1237" s="67"/>
      <c r="M1237" s="67"/>
      <c r="N1237" s="67"/>
      <c r="O1237" s="67"/>
      <c r="P1237" s="67"/>
      <c r="Q1237" s="67"/>
      <c r="R1237" s="67"/>
      <c r="S1237" s="67"/>
      <c r="T1237" s="67"/>
      <c r="U1237" s="67"/>
      <c r="V1237" s="67"/>
      <c r="W1237" s="67"/>
      <c r="X1237" s="67"/>
      <c r="Y1237" s="67"/>
      <c r="Z1237" s="67"/>
      <c r="AA1237" s="67"/>
      <c r="AB1237" s="67"/>
      <c r="AC1237" s="67"/>
      <c r="AD1237" s="67"/>
    </row>
    <row r="1238" spans="2:30">
      <c r="B1238" s="67"/>
      <c r="C1238" s="67"/>
      <c r="D1238" s="67"/>
      <c r="E1238" s="67"/>
      <c r="F1238" s="67"/>
      <c r="G1238" s="67"/>
      <c r="H1238" s="67"/>
      <c r="I1238" s="67"/>
      <c r="J1238" s="67"/>
      <c r="K1238" s="67"/>
      <c r="L1238" s="67"/>
      <c r="M1238" s="67"/>
      <c r="N1238" s="67"/>
      <c r="O1238" s="67"/>
      <c r="P1238" s="67"/>
      <c r="Q1238" s="67"/>
      <c r="R1238" s="67"/>
      <c r="S1238" s="67"/>
      <c r="T1238" s="67"/>
      <c r="U1238" s="67"/>
      <c r="V1238" s="67"/>
      <c r="W1238" s="67"/>
      <c r="X1238" s="67"/>
      <c r="Y1238" s="67"/>
      <c r="Z1238" s="67"/>
      <c r="AA1238" s="67"/>
      <c r="AB1238" s="67"/>
      <c r="AC1238" s="67"/>
      <c r="AD1238" s="67"/>
    </row>
    <row r="1239" spans="2:30">
      <c r="B1239" s="67"/>
      <c r="C1239" s="67"/>
      <c r="D1239" s="67"/>
      <c r="E1239" s="67"/>
      <c r="F1239" s="67"/>
      <c r="G1239" s="67"/>
      <c r="H1239" s="67"/>
      <c r="I1239" s="67"/>
      <c r="J1239" s="67"/>
      <c r="K1239" s="67"/>
      <c r="L1239" s="67"/>
      <c r="M1239" s="67"/>
      <c r="N1239" s="67"/>
      <c r="O1239" s="67"/>
      <c r="P1239" s="67"/>
      <c r="Q1239" s="67"/>
      <c r="R1239" s="67"/>
      <c r="S1239" s="67"/>
      <c r="T1239" s="67"/>
      <c r="U1239" s="67"/>
      <c r="V1239" s="67"/>
      <c r="W1239" s="67"/>
      <c r="X1239" s="67"/>
      <c r="Y1239" s="67"/>
      <c r="Z1239" s="67"/>
      <c r="AA1239" s="67"/>
      <c r="AB1239" s="67"/>
      <c r="AC1239" s="67"/>
      <c r="AD1239" s="67"/>
    </row>
    <row r="1240" spans="2:30">
      <c r="B1240" s="67"/>
      <c r="C1240" s="67"/>
      <c r="D1240" s="67"/>
      <c r="E1240" s="67"/>
      <c r="F1240" s="67"/>
      <c r="G1240" s="67"/>
      <c r="H1240" s="67"/>
      <c r="I1240" s="67"/>
      <c r="J1240" s="67"/>
      <c r="K1240" s="67"/>
      <c r="L1240" s="67"/>
      <c r="M1240" s="67"/>
      <c r="N1240" s="67"/>
      <c r="O1240" s="67"/>
      <c r="P1240" s="67"/>
      <c r="Q1240" s="67"/>
      <c r="R1240" s="67"/>
      <c r="S1240" s="67"/>
      <c r="T1240" s="67"/>
      <c r="U1240" s="67"/>
      <c r="V1240" s="67"/>
      <c r="W1240" s="67"/>
      <c r="X1240" s="67"/>
      <c r="Y1240" s="67"/>
      <c r="Z1240" s="67"/>
      <c r="AA1240" s="67"/>
      <c r="AB1240" s="67"/>
      <c r="AC1240" s="67"/>
      <c r="AD1240" s="67"/>
    </row>
    <row r="1241" spans="2:30">
      <c r="B1241" s="67"/>
      <c r="C1241" s="67"/>
      <c r="D1241" s="67"/>
      <c r="E1241" s="67"/>
      <c r="F1241" s="67"/>
      <c r="G1241" s="67"/>
      <c r="H1241" s="67"/>
      <c r="I1241" s="67"/>
      <c r="J1241" s="67"/>
      <c r="K1241" s="67"/>
      <c r="L1241" s="67"/>
      <c r="M1241" s="67"/>
      <c r="N1241" s="67"/>
      <c r="O1241" s="67"/>
      <c r="P1241" s="67"/>
      <c r="Q1241" s="67"/>
      <c r="R1241" s="67"/>
      <c r="S1241" s="67"/>
      <c r="T1241" s="67"/>
      <c r="U1241" s="67"/>
      <c r="V1241" s="67"/>
      <c r="W1241" s="67"/>
      <c r="X1241" s="67"/>
      <c r="Y1241" s="67"/>
      <c r="Z1241" s="67"/>
      <c r="AA1241" s="67"/>
      <c r="AB1241" s="67"/>
      <c r="AC1241" s="67"/>
      <c r="AD1241" s="67"/>
    </row>
    <row r="1242" spans="2:30">
      <c r="B1242" s="67"/>
      <c r="C1242" s="67"/>
      <c r="D1242" s="67"/>
      <c r="E1242" s="67"/>
      <c r="F1242" s="67"/>
      <c r="G1242" s="67"/>
      <c r="H1242" s="67"/>
      <c r="I1242" s="67"/>
      <c r="J1242" s="67"/>
      <c r="K1242" s="67"/>
      <c r="L1242" s="67"/>
      <c r="M1242" s="67"/>
      <c r="N1242" s="67"/>
      <c r="O1242" s="67"/>
      <c r="P1242" s="67"/>
      <c r="Q1242" s="67"/>
      <c r="R1242" s="67"/>
      <c r="S1242" s="67"/>
      <c r="T1242" s="67"/>
      <c r="U1242" s="67"/>
      <c r="V1242" s="67"/>
      <c r="W1242" s="67"/>
      <c r="X1242" s="67"/>
      <c r="Y1242" s="67"/>
      <c r="Z1242" s="67"/>
      <c r="AA1242" s="67"/>
      <c r="AB1242" s="67"/>
      <c r="AC1242" s="67"/>
      <c r="AD1242" s="67"/>
    </row>
    <row r="1243" spans="2:30">
      <c r="B1243" s="67"/>
      <c r="C1243" s="67"/>
      <c r="D1243" s="67"/>
      <c r="E1243" s="67"/>
      <c r="F1243" s="67"/>
      <c r="G1243" s="67"/>
      <c r="H1243" s="67"/>
      <c r="I1243" s="67"/>
      <c r="J1243" s="67"/>
      <c r="K1243" s="67"/>
      <c r="L1243" s="67"/>
      <c r="M1243" s="67"/>
      <c r="N1243" s="67"/>
      <c r="O1243" s="67"/>
      <c r="P1243" s="67"/>
      <c r="Q1243" s="67"/>
      <c r="R1243" s="67"/>
      <c r="S1243" s="67"/>
      <c r="T1243" s="67"/>
      <c r="U1243" s="67"/>
      <c r="V1243" s="67"/>
      <c r="W1243" s="67"/>
      <c r="X1243" s="67"/>
      <c r="Y1243" s="67"/>
      <c r="Z1243" s="67"/>
      <c r="AA1243" s="67"/>
      <c r="AB1243" s="67"/>
      <c r="AC1243" s="67"/>
      <c r="AD1243" s="67"/>
    </row>
    <row r="1244" spans="2:30">
      <c r="B1244" s="67"/>
      <c r="C1244" s="67"/>
      <c r="D1244" s="67"/>
      <c r="E1244" s="67"/>
      <c r="F1244" s="67"/>
      <c r="G1244" s="67"/>
      <c r="H1244" s="67"/>
      <c r="I1244" s="67"/>
      <c r="J1244" s="67"/>
      <c r="K1244" s="67"/>
      <c r="L1244" s="67"/>
      <c r="M1244" s="67"/>
      <c r="N1244" s="67"/>
      <c r="O1244" s="67"/>
      <c r="P1244" s="67"/>
      <c r="Q1244" s="67"/>
      <c r="R1244" s="67"/>
      <c r="S1244" s="67"/>
      <c r="T1244" s="67"/>
      <c r="U1244" s="67"/>
      <c r="V1244" s="67"/>
      <c r="W1244" s="67"/>
      <c r="X1244" s="67"/>
      <c r="Y1244" s="67"/>
      <c r="Z1244" s="67"/>
      <c r="AA1244" s="67"/>
      <c r="AB1244" s="67"/>
      <c r="AC1244" s="67"/>
      <c r="AD1244" s="67"/>
    </row>
    <row r="1245" spans="2:30">
      <c r="B1245" s="67"/>
      <c r="C1245" s="67"/>
      <c r="D1245" s="67"/>
      <c r="E1245" s="67"/>
      <c r="F1245" s="67"/>
      <c r="G1245" s="67"/>
      <c r="H1245" s="67"/>
      <c r="I1245" s="67"/>
      <c r="J1245" s="67"/>
      <c r="K1245" s="67"/>
      <c r="L1245" s="67"/>
      <c r="M1245" s="67"/>
      <c r="N1245" s="67"/>
      <c r="O1245" s="67"/>
      <c r="P1245" s="67"/>
      <c r="Q1245" s="67"/>
      <c r="R1245" s="67"/>
      <c r="S1245" s="67"/>
      <c r="T1245" s="67"/>
      <c r="U1245" s="67"/>
      <c r="V1245" s="67"/>
      <c r="W1245" s="67"/>
      <c r="X1245" s="67"/>
      <c r="Y1245" s="67"/>
      <c r="Z1245" s="67"/>
      <c r="AA1245" s="67"/>
      <c r="AB1245" s="67"/>
      <c r="AC1245" s="67"/>
      <c r="AD1245" s="67"/>
    </row>
    <row r="1246" spans="2:30">
      <c r="B1246" s="67"/>
      <c r="C1246" s="67"/>
      <c r="D1246" s="67"/>
      <c r="E1246" s="67"/>
      <c r="F1246" s="67"/>
      <c r="G1246" s="67"/>
      <c r="H1246" s="67"/>
      <c r="I1246" s="67"/>
      <c r="J1246" s="67"/>
      <c r="K1246" s="67"/>
      <c r="L1246" s="67"/>
      <c r="M1246" s="67"/>
      <c r="N1246" s="67"/>
      <c r="O1246" s="67"/>
      <c r="P1246" s="67"/>
      <c r="Q1246" s="67"/>
      <c r="R1246" s="67"/>
      <c r="S1246" s="67"/>
      <c r="T1246" s="67"/>
      <c r="U1246" s="67"/>
      <c r="V1246" s="67"/>
      <c r="W1246" s="67"/>
      <c r="X1246" s="67"/>
      <c r="Y1246" s="67"/>
      <c r="Z1246" s="67"/>
      <c r="AA1246" s="67"/>
      <c r="AB1246" s="67"/>
      <c r="AC1246" s="67"/>
      <c r="AD1246" s="67"/>
    </row>
    <row r="1247" spans="2:30">
      <c r="B1247" s="67"/>
      <c r="C1247" s="67"/>
      <c r="D1247" s="67"/>
      <c r="E1247" s="67"/>
      <c r="F1247" s="67"/>
      <c r="G1247" s="67"/>
      <c r="H1247" s="67"/>
      <c r="I1247" s="67"/>
      <c r="J1247" s="67"/>
      <c r="K1247" s="67"/>
      <c r="L1247" s="67"/>
      <c r="M1247" s="67"/>
      <c r="N1247" s="67"/>
      <c r="O1247" s="67"/>
      <c r="P1247" s="67"/>
      <c r="Q1247" s="67"/>
      <c r="R1247" s="67"/>
      <c r="S1247" s="67"/>
      <c r="T1247" s="67"/>
      <c r="U1247" s="67"/>
      <c r="V1247" s="67"/>
      <c r="W1247" s="67"/>
      <c r="X1247" s="67"/>
      <c r="Y1247" s="67"/>
      <c r="Z1247" s="67"/>
      <c r="AA1247" s="67"/>
      <c r="AB1247" s="67"/>
      <c r="AC1247" s="67"/>
      <c r="AD1247" s="67"/>
    </row>
    <row r="1248" spans="2:30">
      <c r="B1248" s="67"/>
      <c r="C1248" s="67"/>
      <c r="D1248" s="67"/>
      <c r="E1248" s="67"/>
      <c r="F1248" s="67"/>
      <c r="G1248" s="67"/>
      <c r="H1248" s="67"/>
      <c r="I1248" s="67"/>
      <c r="J1248" s="67"/>
      <c r="K1248" s="67"/>
      <c r="L1248" s="67"/>
      <c r="M1248" s="67"/>
      <c r="N1248" s="67"/>
      <c r="O1248" s="67"/>
      <c r="P1248" s="67"/>
      <c r="Q1248" s="67"/>
      <c r="R1248" s="67"/>
      <c r="S1248" s="67"/>
      <c r="T1248" s="67"/>
      <c r="U1248" s="67"/>
      <c r="V1248" s="67"/>
      <c r="W1248" s="67"/>
      <c r="X1248" s="67"/>
      <c r="Y1248" s="67"/>
      <c r="Z1248" s="67"/>
      <c r="AA1248" s="67"/>
      <c r="AB1248" s="67"/>
      <c r="AC1248" s="67"/>
      <c r="AD1248" s="67"/>
    </row>
    <row r="1249" spans="2:30">
      <c r="B1249" s="67"/>
      <c r="C1249" s="67"/>
      <c r="D1249" s="67"/>
      <c r="E1249" s="67"/>
      <c r="F1249" s="67"/>
      <c r="G1249" s="67"/>
      <c r="H1249" s="67"/>
      <c r="I1249" s="67"/>
      <c r="J1249" s="67"/>
      <c r="K1249" s="67"/>
      <c r="L1249" s="67"/>
      <c r="M1249" s="67"/>
      <c r="N1249" s="67"/>
      <c r="O1249" s="67"/>
      <c r="P1249" s="67"/>
      <c r="Q1249" s="67"/>
      <c r="R1249" s="67"/>
      <c r="S1249" s="67"/>
      <c r="T1249" s="67"/>
      <c r="U1249" s="67"/>
      <c r="V1249" s="67"/>
      <c r="W1249" s="67"/>
      <c r="X1249" s="67"/>
      <c r="Y1249" s="67"/>
      <c r="Z1249" s="67"/>
      <c r="AA1249" s="67"/>
      <c r="AB1249" s="67"/>
      <c r="AC1249" s="67"/>
      <c r="AD1249" s="67"/>
    </row>
    <row r="1250" spans="2:30">
      <c r="B1250" s="67"/>
      <c r="C1250" s="67"/>
      <c r="D1250" s="67"/>
      <c r="E1250" s="67"/>
      <c r="F1250" s="67"/>
      <c r="G1250" s="67"/>
      <c r="H1250" s="67"/>
      <c r="I1250" s="67"/>
      <c r="J1250" s="67"/>
      <c r="K1250" s="67"/>
      <c r="L1250" s="67"/>
      <c r="M1250" s="67"/>
      <c r="N1250" s="67"/>
      <c r="O1250" s="67"/>
      <c r="P1250" s="67"/>
      <c r="Q1250" s="67"/>
      <c r="R1250" s="67"/>
      <c r="S1250" s="67"/>
      <c r="T1250" s="67"/>
      <c r="U1250" s="67"/>
      <c r="V1250" s="67"/>
      <c r="W1250" s="67"/>
      <c r="X1250" s="67"/>
      <c r="Y1250" s="67"/>
      <c r="Z1250" s="67"/>
      <c r="AA1250" s="67"/>
      <c r="AB1250" s="67"/>
      <c r="AC1250" s="67"/>
      <c r="AD1250" s="67"/>
    </row>
    <row r="1251" spans="2:30">
      <c r="B1251" s="67"/>
      <c r="C1251" s="67"/>
      <c r="D1251" s="67"/>
      <c r="E1251" s="67"/>
      <c r="F1251" s="67"/>
      <c r="G1251" s="67"/>
      <c r="H1251" s="67"/>
      <c r="I1251" s="67"/>
      <c r="J1251" s="67"/>
      <c r="K1251" s="67"/>
      <c r="L1251" s="67"/>
      <c r="M1251" s="67"/>
      <c r="N1251" s="67"/>
      <c r="O1251" s="67"/>
      <c r="P1251" s="67"/>
      <c r="Q1251" s="67"/>
      <c r="R1251" s="67"/>
      <c r="S1251" s="67"/>
      <c r="T1251" s="67"/>
      <c r="U1251" s="67"/>
      <c r="V1251" s="67"/>
      <c r="W1251" s="67"/>
      <c r="X1251" s="67"/>
      <c r="Y1251" s="67"/>
      <c r="Z1251" s="67"/>
      <c r="AA1251" s="67"/>
      <c r="AB1251" s="67"/>
      <c r="AC1251" s="67"/>
      <c r="AD1251" s="67"/>
    </row>
    <row r="1252" spans="2:30">
      <c r="B1252" s="67"/>
      <c r="C1252" s="67"/>
      <c r="D1252" s="67"/>
      <c r="E1252" s="67"/>
      <c r="F1252" s="67"/>
      <c r="G1252" s="67"/>
      <c r="H1252" s="67"/>
      <c r="I1252" s="67"/>
      <c r="J1252" s="67"/>
      <c r="K1252" s="67"/>
      <c r="L1252" s="67"/>
      <c r="M1252" s="67"/>
      <c r="N1252" s="67"/>
      <c r="O1252" s="67"/>
      <c r="P1252" s="67"/>
      <c r="Q1252" s="67"/>
      <c r="R1252" s="67"/>
      <c r="S1252" s="67"/>
      <c r="T1252" s="67"/>
      <c r="U1252" s="67"/>
      <c r="V1252" s="67"/>
      <c r="W1252" s="67"/>
      <c r="X1252" s="67"/>
      <c r="Y1252" s="67"/>
      <c r="Z1252" s="67"/>
      <c r="AA1252" s="67"/>
      <c r="AB1252" s="67"/>
      <c r="AC1252" s="67"/>
      <c r="AD1252" s="67"/>
    </row>
    <row r="1253" spans="2:30">
      <c r="B1253" s="67"/>
      <c r="C1253" s="67"/>
      <c r="D1253" s="67"/>
      <c r="E1253" s="67"/>
      <c r="F1253" s="67"/>
      <c r="G1253" s="67"/>
      <c r="H1253" s="67"/>
      <c r="I1253" s="67"/>
      <c r="J1253" s="67"/>
      <c r="K1253" s="67"/>
      <c r="L1253" s="67"/>
      <c r="M1253" s="67"/>
      <c r="N1253" s="67"/>
      <c r="O1253" s="67"/>
      <c r="P1253" s="67"/>
      <c r="Q1253" s="67"/>
      <c r="R1253" s="67"/>
      <c r="S1253" s="67"/>
      <c r="T1253" s="67"/>
      <c r="U1253" s="67"/>
      <c r="V1253" s="67"/>
      <c r="W1253" s="67"/>
      <c r="X1253" s="67"/>
      <c r="Y1253" s="67"/>
      <c r="Z1253" s="67"/>
      <c r="AA1253" s="67"/>
      <c r="AB1253" s="67"/>
      <c r="AC1253" s="67"/>
      <c r="AD1253" s="67"/>
    </row>
    <row r="1254" spans="2:30">
      <c r="B1254" s="67"/>
      <c r="C1254" s="67"/>
      <c r="D1254" s="67"/>
      <c r="E1254" s="67"/>
      <c r="F1254" s="67"/>
      <c r="G1254" s="67"/>
      <c r="H1254" s="67"/>
      <c r="I1254" s="67"/>
      <c r="J1254" s="67"/>
      <c r="K1254" s="67"/>
      <c r="L1254" s="67"/>
      <c r="M1254" s="67"/>
      <c r="N1254" s="67"/>
      <c r="O1254" s="67"/>
      <c r="P1254" s="67"/>
      <c r="Q1254" s="67"/>
      <c r="R1254" s="67"/>
      <c r="S1254" s="67"/>
      <c r="T1254" s="67"/>
      <c r="U1254" s="67"/>
      <c r="V1254" s="67"/>
      <c r="W1254" s="67"/>
      <c r="X1254" s="67"/>
      <c r="Y1254" s="67"/>
      <c r="Z1254" s="67"/>
      <c r="AA1254" s="67"/>
      <c r="AB1254" s="67"/>
      <c r="AC1254" s="67"/>
      <c r="AD1254" s="67"/>
    </row>
    <row r="1255" spans="2:30">
      <c r="B1255" s="67"/>
      <c r="C1255" s="67"/>
      <c r="D1255" s="67"/>
      <c r="E1255" s="67"/>
      <c r="F1255" s="67"/>
      <c r="G1255" s="67"/>
      <c r="H1255" s="67"/>
      <c r="I1255" s="67"/>
      <c r="J1255" s="67"/>
      <c r="K1255" s="67"/>
      <c r="L1255" s="67"/>
      <c r="M1255" s="67"/>
      <c r="N1255" s="67"/>
      <c r="O1255" s="67"/>
      <c r="P1255" s="67"/>
      <c r="Q1255" s="67"/>
      <c r="R1255" s="67"/>
      <c r="S1255" s="67"/>
      <c r="T1255" s="67"/>
      <c r="U1255" s="67"/>
      <c r="V1255" s="67"/>
      <c r="W1255" s="67"/>
      <c r="X1255" s="67"/>
      <c r="Y1255" s="67"/>
      <c r="Z1255" s="67"/>
      <c r="AA1255" s="67"/>
      <c r="AB1255" s="67"/>
      <c r="AC1255" s="67"/>
      <c r="AD1255" s="67"/>
    </row>
    <row r="1256" spans="2:30">
      <c r="B1256" s="67"/>
      <c r="C1256" s="67"/>
      <c r="D1256" s="67"/>
      <c r="E1256" s="67"/>
      <c r="F1256" s="67"/>
      <c r="G1256" s="67"/>
      <c r="H1256" s="67"/>
      <c r="I1256" s="67"/>
      <c r="J1256" s="67"/>
      <c r="K1256" s="67"/>
      <c r="L1256" s="67"/>
      <c r="M1256" s="67"/>
      <c r="N1256" s="67"/>
      <c r="O1256" s="67"/>
      <c r="P1256" s="67"/>
      <c r="Q1256" s="67"/>
      <c r="R1256" s="67"/>
      <c r="S1256" s="67"/>
      <c r="T1256" s="67"/>
      <c r="U1256" s="67"/>
      <c r="V1256" s="67"/>
      <c r="W1256" s="67"/>
      <c r="X1256" s="67"/>
      <c r="Y1256" s="67"/>
      <c r="Z1256" s="67"/>
      <c r="AA1256" s="67"/>
      <c r="AB1256" s="67"/>
      <c r="AC1256" s="67"/>
      <c r="AD1256" s="67"/>
    </row>
    <row r="1257" spans="2:30">
      <c r="B1257" s="67"/>
      <c r="C1257" s="67"/>
      <c r="D1257" s="67"/>
      <c r="E1257" s="67"/>
      <c r="F1257" s="67"/>
      <c r="G1257" s="67"/>
      <c r="H1257" s="67"/>
      <c r="I1257" s="67"/>
      <c r="J1257" s="67"/>
      <c r="K1257" s="67"/>
      <c r="L1257" s="67"/>
      <c r="M1257" s="67"/>
      <c r="N1257" s="67"/>
      <c r="O1257" s="67"/>
      <c r="P1257" s="67"/>
      <c r="Q1257" s="67"/>
      <c r="R1257" s="67"/>
      <c r="S1257" s="67"/>
      <c r="T1257" s="67"/>
      <c r="U1257" s="67"/>
      <c r="V1257" s="67"/>
      <c r="W1257" s="67"/>
      <c r="X1257" s="67"/>
      <c r="Y1257" s="67"/>
      <c r="Z1257" s="67"/>
      <c r="AA1257" s="67"/>
      <c r="AB1257" s="67"/>
      <c r="AC1257" s="67"/>
      <c r="AD1257" s="67"/>
    </row>
    <row r="1258" spans="2:30">
      <c r="B1258" s="67"/>
      <c r="C1258" s="67"/>
      <c r="D1258" s="67"/>
      <c r="E1258" s="67"/>
      <c r="F1258" s="67"/>
      <c r="G1258" s="67"/>
      <c r="H1258" s="67"/>
      <c r="I1258" s="67"/>
      <c r="J1258" s="67"/>
      <c r="K1258" s="67"/>
      <c r="L1258" s="67"/>
      <c r="M1258" s="67"/>
      <c r="N1258" s="67"/>
      <c r="O1258" s="67"/>
      <c r="P1258" s="67"/>
      <c r="Q1258" s="67"/>
      <c r="R1258" s="67"/>
      <c r="S1258" s="67"/>
      <c r="T1258" s="67"/>
      <c r="U1258" s="67"/>
      <c r="V1258" s="67"/>
      <c r="W1258" s="67"/>
      <c r="X1258" s="67"/>
      <c r="Y1258" s="67"/>
      <c r="Z1258" s="67"/>
      <c r="AA1258" s="67"/>
      <c r="AB1258" s="67"/>
      <c r="AC1258" s="67"/>
      <c r="AD1258" s="67"/>
    </row>
    <row r="1259" spans="2:30">
      <c r="B1259" s="67"/>
      <c r="C1259" s="67"/>
      <c r="D1259" s="67"/>
      <c r="E1259" s="67"/>
      <c r="F1259" s="67"/>
      <c r="G1259" s="67"/>
      <c r="H1259" s="67"/>
      <c r="I1259" s="67"/>
      <c r="J1259" s="67"/>
      <c r="K1259" s="67"/>
      <c r="L1259" s="67"/>
      <c r="M1259" s="67"/>
      <c r="N1259" s="67"/>
      <c r="O1259" s="67"/>
      <c r="P1259" s="67"/>
      <c r="Q1259" s="67"/>
      <c r="R1259" s="67"/>
      <c r="S1259" s="67"/>
      <c r="T1259" s="67"/>
      <c r="U1259" s="67"/>
      <c r="V1259" s="67"/>
      <c r="W1259" s="67"/>
      <c r="X1259" s="67"/>
      <c r="Y1259" s="67"/>
      <c r="Z1259" s="67"/>
      <c r="AA1259" s="67"/>
      <c r="AB1259" s="67"/>
      <c r="AC1259" s="67"/>
      <c r="AD1259" s="67"/>
    </row>
    <row r="1260" spans="2:30">
      <c r="B1260" s="67"/>
      <c r="C1260" s="67"/>
      <c r="D1260" s="67"/>
      <c r="E1260" s="67"/>
      <c r="F1260" s="67"/>
      <c r="G1260" s="67"/>
      <c r="H1260" s="67"/>
      <c r="I1260" s="67"/>
      <c r="J1260" s="67"/>
      <c r="K1260" s="67"/>
      <c r="L1260" s="67"/>
      <c r="M1260" s="67"/>
      <c r="N1260" s="67"/>
      <c r="O1260" s="67"/>
      <c r="P1260" s="67"/>
      <c r="Q1260" s="67"/>
      <c r="R1260" s="67"/>
      <c r="S1260" s="67"/>
      <c r="T1260" s="67"/>
      <c r="U1260" s="67"/>
      <c r="V1260" s="67"/>
      <c r="W1260" s="67"/>
      <c r="X1260" s="67"/>
      <c r="Y1260" s="67"/>
      <c r="Z1260" s="67"/>
      <c r="AA1260" s="67"/>
      <c r="AB1260" s="67"/>
      <c r="AC1260" s="67"/>
      <c r="AD1260" s="67"/>
    </row>
    <row r="1261" spans="2:30">
      <c r="B1261" s="67"/>
      <c r="C1261" s="67"/>
      <c r="D1261" s="67"/>
      <c r="E1261" s="67"/>
      <c r="F1261" s="67"/>
      <c r="G1261" s="67"/>
      <c r="H1261" s="67"/>
      <c r="I1261" s="67"/>
      <c r="J1261" s="67"/>
      <c r="K1261" s="67"/>
      <c r="L1261" s="67"/>
      <c r="M1261" s="67"/>
      <c r="N1261" s="67"/>
      <c r="O1261" s="67"/>
      <c r="P1261" s="67"/>
      <c r="Q1261" s="67"/>
      <c r="R1261" s="67"/>
      <c r="S1261" s="67"/>
      <c r="T1261" s="67"/>
      <c r="U1261" s="67"/>
      <c r="V1261" s="67"/>
      <c r="W1261" s="67"/>
      <c r="X1261" s="67"/>
      <c r="Y1261" s="67"/>
      <c r="Z1261" s="67"/>
      <c r="AA1261" s="67"/>
      <c r="AB1261" s="67"/>
      <c r="AC1261" s="67"/>
      <c r="AD1261" s="67"/>
    </row>
    <row r="1262" spans="2:30">
      <c r="B1262" s="67"/>
      <c r="C1262" s="67"/>
      <c r="D1262" s="67"/>
      <c r="E1262" s="67"/>
      <c r="F1262" s="67"/>
      <c r="G1262" s="67"/>
      <c r="H1262" s="67"/>
      <c r="I1262" s="67"/>
      <c r="J1262" s="67"/>
      <c r="K1262" s="67"/>
      <c r="L1262" s="67"/>
      <c r="M1262" s="67"/>
      <c r="N1262" s="67"/>
      <c r="O1262" s="67"/>
      <c r="P1262" s="67"/>
      <c r="Q1262" s="67"/>
      <c r="R1262" s="67"/>
      <c r="S1262" s="67"/>
      <c r="T1262" s="67"/>
      <c r="U1262" s="67"/>
      <c r="V1262" s="67"/>
      <c r="W1262" s="67"/>
      <c r="X1262" s="67"/>
      <c r="Y1262" s="67"/>
      <c r="Z1262" s="67"/>
      <c r="AA1262" s="67"/>
      <c r="AB1262" s="67"/>
      <c r="AC1262" s="67"/>
      <c r="AD1262" s="67"/>
    </row>
    <row r="1263" spans="2:30">
      <c r="B1263" s="67"/>
      <c r="C1263" s="67"/>
      <c r="D1263" s="67"/>
      <c r="E1263" s="67"/>
      <c r="F1263" s="67"/>
      <c r="G1263" s="67"/>
      <c r="H1263" s="67"/>
      <c r="I1263" s="67"/>
      <c r="J1263" s="67"/>
      <c r="K1263" s="67"/>
      <c r="L1263" s="67"/>
      <c r="M1263" s="67"/>
      <c r="N1263" s="67"/>
      <c r="O1263" s="67"/>
      <c r="P1263" s="67"/>
      <c r="Q1263" s="67"/>
      <c r="R1263" s="67"/>
      <c r="S1263" s="67"/>
      <c r="T1263" s="67"/>
      <c r="U1263" s="67"/>
      <c r="V1263" s="67"/>
      <c r="W1263" s="67"/>
      <c r="X1263" s="67"/>
      <c r="Y1263" s="67"/>
      <c r="Z1263" s="67"/>
      <c r="AA1263" s="67"/>
      <c r="AB1263" s="67"/>
      <c r="AC1263" s="67"/>
      <c r="AD1263" s="67"/>
    </row>
    <row r="1264" spans="2:30">
      <c r="B1264" s="67"/>
      <c r="C1264" s="67"/>
      <c r="D1264" s="67"/>
      <c r="E1264" s="67"/>
      <c r="F1264" s="67"/>
      <c r="G1264" s="67"/>
      <c r="H1264" s="67"/>
      <c r="I1264" s="67"/>
      <c r="J1264" s="67"/>
      <c r="K1264" s="67"/>
      <c r="L1264" s="67"/>
      <c r="M1264" s="67"/>
      <c r="N1264" s="67"/>
      <c r="O1264" s="67"/>
      <c r="P1264" s="67"/>
      <c r="Q1264" s="67"/>
      <c r="R1264" s="67"/>
      <c r="S1264" s="67"/>
      <c r="T1264" s="67"/>
      <c r="U1264" s="67"/>
      <c r="V1264" s="67"/>
      <c r="W1264" s="67"/>
      <c r="X1264" s="67"/>
      <c r="Y1264" s="67"/>
      <c r="Z1264" s="67"/>
      <c r="AA1264" s="67"/>
      <c r="AB1264" s="67"/>
      <c r="AC1264" s="67"/>
      <c r="AD1264" s="67"/>
    </row>
    <row r="1265" spans="2:30">
      <c r="B1265" s="67"/>
      <c r="C1265" s="67"/>
      <c r="D1265" s="67"/>
      <c r="E1265" s="67"/>
      <c r="F1265" s="67"/>
      <c r="G1265" s="67"/>
      <c r="H1265" s="67"/>
      <c r="I1265" s="67"/>
      <c r="J1265" s="67"/>
      <c r="K1265" s="67"/>
      <c r="L1265" s="67"/>
      <c r="M1265" s="67"/>
      <c r="N1265" s="67"/>
      <c r="O1265" s="67"/>
      <c r="P1265" s="67"/>
      <c r="Q1265" s="67"/>
      <c r="R1265" s="67"/>
      <c r="S1265" s="67"/>
      <c r="T1265" s="67"/>
      <c r="U1265" s="67"/>
      <c r="V1265" s="67"/>
      <c r="W1265" s="67"/>
      <c r="X1265" s="67"/>
      <c r="Y1265" s="67"/>
      <c r="Z1265" s="67"/>
      <c r="AA1265" s="67"/>
      <c r="AB1265" s="67"/>
      <c r="AC1265" s="67"/>
      <c r="AD1265" s="67"/>
    </row>
    <row r="1266" spans="2:30">
      <c r="B1266" s="67"/>
      <c r="C1266" s="67"/>
      <c r="D1266" s="67"/>
      <c r="E1266" s="67"/>
      <c r="F1266" s="67"/>
      <c r="G1266" s="67"/>
      <c r="H1266" s="67"/>
      <c r="I1266" s="67"/>
      <c r="J1266" s="67"/>
      <c r="K1266" s="67"/>
      <c r="L1266" s="67"/>
      <c r="M1266" s="67"/>
      <c r="N1266" s="67"/>
      <c r="O1266" s="67"/>
      <c r="P1266" s="67"/>
      <c r="Q1266" s="67"/>
      <c r="R1266" s="67"/>
      <c r="S1266" s="67"/>
      <c r="T1266" s="67"/>
      <c r="U1266" s="67"/>
      <c r="V1266" s="67"/>
      <c r="W1266" s="67"/>
      <c r="X1266" s="67"/>
      <c r="Y1266" s="67"/>
      <c r="Z1266" s="67"/>
      <c r="AA1266" s="67"/>
      <c r="AB1266" s="67"/>
      <c r="AC1266" s="67"/>
      <c r="AD1266" s="67"/>
    </row>
    <row r="1267" spans="2:30">
      <c r="B1267" s="67"/>
      <c r="C1267" s="67"/>
      <c r="D1267" s="67"/>
      <c r="E1267" s="67"/>
      <c r="F1267" s="67"/>
      <c r="G1267" s="67"/>
      <c r="H1267" s="67"/>
      <c r="I1267" s="67"/>
      <c r="J1267" s="67"/>
      <c r="K1267" s="67"/>
      <c r="L1267" s="67"/>
      <c r="M1267" s="67"/>
      <c r="N1267" s="67"/>
      <c r="O1267" s="67"/>
      <c r="P1267" s="67"/>
      <c r="Q1267" s="67"/>
      <c r="R1267" s="67"/>
      <c r="S1267" s="67"/>
      <c r="T1267" s="67"/>
      <c r="U1267" s="67"/>
      <c r="V1267" s="67"/>
      <c r="W1267" s="67"/>
      <c r="X1267" s="67"/>
      <c r="Y1267" s="67"/>
      <c r="Z1267" s="67"/>
      <c r="AA1267" s="67"/>
      <c r="AB1267" s="67"/>
      <c r="AC1267" s="67"/>
      <c r="AD1267" s="67"/>
    </row>
    <row r="1268" spans="2:30">
      <c r="B1268" s="67"/>
      <c r="C1268" s="67"/>
      <c r="D1268" s="67"/>
      <c r="E1268" s="67"/>
      <c r="F1268" s="67"/>
      <c r="G1268" s="67"/>
      <c r="H1268" s="67"/>
      <c r="I1268" s="67"/>
      <c r="J1268" s="67"/>
      <c r="K1268" s="67"/>
      <c r="L1268" s="67"/>
      <c r="M1268" s="67"/>
      <c r="N1268" s="67"/>
      <c r="O1268" s="67"/>
      <c r="P1268" s="67"/>
      <c r="Q1268" s="67"/>
      <c r="R1268" s="67"/>
      <c r="S1268" s="67"/>
      <c r="T1268" s="67"/>
      <c r="U1268" s="67"/>
      <c r="V1268" s="67"/>
      <c r="W1268" s="67"/>
      <c r="X1268" s="67"/>
      <c r="Y1268" s="67"/>
      <c r="Z1268" s="67"/>
      <c r="AA1268" s="67"/>
      <c r="AB1268" s="67"/>
      <c r="AC1268" s="67"/>
      <c r="AD1268" s="67"/>
    </row>
    <row r="1269" spans="2:30">
      <c r="B1269" s="67"/>
      <c r="C1269" s="67"/>
      <c r="D1269" s="67"/>
      <c r="E1269" s="67"/>
      <c r="F1269" s="67"/>
      <c r="G1269" s="67"/>
      <c r="H1269" s="67"/>
      <c r="I1269" s="67"/>
      <c r="J1269" s="67"/>
      <c r="K1269" s="67"/>
      <c r="L1269" s="67"/>
      <c r="M1269" s="67"/>
      <c r="N1269" s="67"/>
      <c r="O1269" s="67"/>
      <c r="P1269" s="67"/>
      <c r="Q1269" s="67"/>
      <c r="R1269" s="67"/>
      <c r="S1269" s="67"/>
      <c r="T1269" s="67"/>
      <c r="U1269" s="67"/>
      <c r="V1269" s="67"/>
      <c r="W1269" s="67"/>
      <c r="X1269" s="67"/>
      <c r="Y1269" s="67"/>
      <c r="Z1269" s="67"/>
      <c r="AA1269" s="67"/>
      <c r="AB1269" s="67"/>
      <c r="AC1269" s="67"/>
      <c r="AD1269" s="67"/>
    </row>
    <row r="1270" spans="2:30">
      <c r="B1270" s="67"/>
      <c r="C1270" s="67"/>
      <c r="D1270" s="67"/>
      <c r="E1270" s="67"/>
      <c r="F1270" s="67"/>
      <c r="G1270" s="67"/>
      <c r="H1270" s="67"/>
      <c r="I1270" s="67"/>
      <c r="J1270" s="67"/>
      <c r="K1270" s="67"/>
      <c r="L1270" s="67"/>
      <c r="M1270" s="67"/>
      <c r="N1270" s="67"/>
      <c r="O1270" s="67"/>
      <c r="P1270" s="67"/>
      <c r="Q1270" s="67"/>
      <c r="R1270" s="67"/>
      <c r="S1270" s="67"/>
      <c r="T1270" s="67"/>
      <c r="U1270" s="67"/>
      <c r="V1270" s="67"/>
      <c r="W1270" s="67"/>
      <c r="X1270" s="67"/>
      <c r="Y1270" s="67"/>
      <c r="Z1270" s="67"/>
      <c r="AA1270" s="67"/>
      <c r="AB1270" s="67"/>
      <c r="AC1270" s="67"/>
      <c r="AD1270" s="67"/>
    </row>
    <row r="1271" spans="2:30">
      <c r="B1271" s="67"/>
      <c r="C1271" s="67"/>
      <c r="D1271" s="67"/>
      <c r="E1271" s="67"/>
      <c r="F1271" s="67"/>
      <c r="G1271" s="67"/>
      <c r="H1271" s="67"/>
      <c r="I1271" s="67"/>
      <c r="J1271" s="67"/>
      <c r="K1271" s="67"/>
      <c r="L1271" s="67"/>
      <c r="M1271" s="67"/>
      <c r="N1271" s="67"/>
      <c r="O1271" s="67"/>
      <c r="P1271" s="67"/>
      <c r="Q1271" s="67"/>
      <c r="R1271" s="67"/>
      <c r="S1271" s="67"/>
      <c r="T1271" s="67"/>
      <c r="U1271" s="67"/>
      <c r="V1271" s="67"/>
      <c r="W1271" s="67"/>
      <c r="X1271" s="67"/>
      <c r="Y1271" s="67"/>
      <c r="Z1271" s="67"/>
      <c r="AA1271" s="67"/>
      <c r="AB1271" s="67"/>
      <c r="AC1271" s="67"/>
      <c r="AD1271" s="67"/>
    </row>
    <row r="1272" spans="2:30">
      <c r="B1272" s="67"/>
      <c r="C1272" s="67"/>
      <c r="D1272" s="67"/>
      <c r="E1272" s="67"/>
      <c r="F1272" s="67"/>
      <c r="G1272" s="67"/>
      <c r="H1272" s="67"/>
      <c r="I1272" s="67"/>
      <c r="J1272" s="67"/>
      <c r="K1272" s="67"/>
      <c r="L1272" s="67"/>
      <c r="M1272" s="67"/>
      <c r="N1272" s="67"/>
      <c r="O1272" s="67"/>
      <c r="P1272" s="67"/>
      <c r="Q1272" s="67"/>
      <c r="R1272" s="67"/>
      <c r="S1272" s="67"/>
      <c r="T1272" s="67"/>
      <c r="U1272" s="67"/>
      <c r="V1272" s="67"/>
      <c r="W1272" s="67"/>
      <c r="X1272" s="67"/>
      <c r="Y1272" s="67"/>
      <c r="Z1272" s="67"/>
      <c r="AA1272" s="67"/>
      <c r="AB1272" s="67"/>
      <c r="AC1272" s="67"/>
      <c r="AD1272" s="67"/>
    </row>
    <row r="1273" spans="2:30">
      <c r="B1273" s="67"/>
      <c r="C1273" s="67"/>
      <c r="D1273" s="67"/>
      <c r="E1273" s="67"/>
      <c r="F1273" s="67"/>
      <c r="G1273" s="67"/>
      <c r="H1273" s="67"/>
      <c r="I1273" s="67"/>
      <c r="J1273" s="67"/>
      <c r="K1273" s="67"/>
      <c r="L1273" s="67"/>
      <c r="M1273" s="67"/>
      <c r="N1273" s="67"/>
      <c r="O1273" s="67"/>
      <c r="P1273" s="67"/>
      <c r="Q1273" s="67"/>
      <c r="R1273" s="67"/>
      <c r="S1273" s="67"/>
      <c r="T1273" s="67"/>
      <c r="U1273" s="67"/>
      <c r="V1273" s="67"/>
      <c r="W1273" s="67"/>
      <c r="X1273" s="67"/>
      <c r="Y1273" s="67"/>
      <c r="Z1273" s="67"/>
      <c r="AA1273" s="67"/>
      <c r="AB1273" s="67"/>
      <c r="AC1273" s="67"/>
      <c r="AD1273" s="67"/>
    </row>
    <row r="1274" spans="2:30">
      <c r="B1274" s="67"/>
      <c r="C1274" s="67"/>
      <c r="D1274" s="67"/>
      <c r="E1274" s="67"/>
      <c r="F1274" s="67"/>
      <c r="G1274" s="67"/>
      <c r="H1274" s="67"/>
      <c r="I1274" s="67"/>
      <c r="J1274" s="67"/>
      <c r="K1274" s="67"/>
      <c r="L1274" s="67"/>
      <c r="M1274" s="67"/>
      <c r="N1274" s="67"/>
      <c r="O1274" s="67"/>
      <c r="P1274" s="67"/>
      <c r="Q1274" s="67"/>
      <c r="R1274" s="67"/>
      <c r="S1274" s="67"/>
      <c r="T1274" s="67"/>
      <c r="U1274" s="67"/>
      <c r="V1274" s="67"/>
      <c r="W1274" s="67"/>
      <c r="X1274" s="67"/>
      <c r="Y1274" s="67"/>
      <c r="Z1274" s="67"/>
      <c r="AA1274" s="67"/>
      <c r="AB1274" s="67"/>
      <c r="AC1274" s="67"/>
      <c r="AD1274" s="67"/>
    </row>
    <row r="1275" spans="2:30">
      <c r="B1275" s="67"/>
      <c r="C1275" s="67"/>
      <c r="D1275" s="67"/>
      <c r="E1275" s="67"/>
      <c r="F1275" s="67"/>
      <c r="G1275" s="67"/>
      <c r="H1275" s="67"/>
      <c r="I1275" s="67"/>
      <c r="J1275" s="67"/>
      <c r="K1275" s="67"/>
      <c r="L1275" s="67"/>
      <c r="M1275" s="67"/>
      <c r="N1275" s="67"/>
      <c r="O1275" s="67"/>
      <c r="P1275" s="67"/>
      <c r="Q1275" s="67"/>
      <c r="R1275" s="67"/>
      <c r="S1275" s="67"/>
      <c r="T1275" s="67"/>
      <c r="U1275" s="67"/>
      <c r="V1275" s="67"/>
      <c r="W1275" s="67"/>
      <c r="X1275" s="67"/>
      <c r="Y1275" s="67"/>
      <c r="Z1275" s="67"/>
      <c r="AA1275" s="67"/>
      <c r="AB1275" s="67"/>
      <c r="AC1275" s="67"/>
      <c r="AD1275" s="67"/>
    </row>
    <row r="1276" spans="2:30">
      <c r="B1276" s="67"/>
      <c r="C1276" s="67"/>
      <c r="D1276" s="67"/>
      <c r="E1276" s="67"/>
      <c r="F1276" s="67"/>
      <c r="G1276" s="67"/>
      <c r="H1276" s="67"/>
      <c r="I1276" s="67"/>
      <c r="J1276" s="67"/>
      <c r="K1276" s="67"/>
      <c r="L1276" s="67"/>
      <c r="M1276" s="67"/>
      <c r="N1276" s="67"/>
      <c r="O1276" s="67"/>
      <c r="P1276" s="67"/>
      <c r="Q1276" s="67"/>
      <c r="R1276" s="67"/>
      <c r="S1276" s="67"/>
      <c r="T1276" s="67"/>
      <c r="U1276" s="67"/>
      <c r="V1276" s="67"/>
      <c r="W1276" s="67"/>
      <c r="X1276" s="67"/>
      <c r="Y1276" s="67"/>
      <c r="Z1276" s="67"/>
      <c r="AA1276" s="67"/>
      <c r="AB1276" s="67"/>
      <c r="AC1276" s="67"/>
      <c r="AD1276" s="67"/>
    </row>
    <row r="1277" spans="2:30">
      <c r="B1277" s="67"/>
      <c r="C1277" s="67"/>
      <c r="D1277" s="67"/>
      <c r="E1277" s="67"/>
      <c r="F1277" s="67"/>
      <c r="G1277" s="67"/>
      <c r="H1277" s="67"/>
      <c r="I1277" s="67"/>
      <c r="J1277" s="67"/>
      <c r="K1277" s="67"/>
      <c r="L1277" s="67"/>
      <c r="M1277" s="67"/>
      <c r="N1277" s="67"/>
      <c r="O1277" s="67"/>
      <c r="P1277" s="67"/>
      <c r="Q1277" s="67"/>
      <c r="R1277" s="67"/>
      <c r="S1277" s="67"/>
      <c r="T1277" s="67"/>
      <c r="U1277" s="67"/>
      <c r="V1277" s="67"/>
      <c r="W1277" s="67"/>
      <c r="X1277" s="67"/>
      <c r="Y1277" s="67"/>
      <c r="Z1277" s="67"/>
      <c r="AA1277" s="67"/>
      <c r="AB1277" s="67"/>
      <c r="AC1277" s="67"/>
      <c r="AD1277" s="67"/>
    </row>
    <row r="1278" spans="2:30">
      <c r="B1278" s="67"/>
      <c r="C1278" s="67"/>
      <c r="D1278" s="67"/>
      <c r="E1278" s="67"/>
      <c r="F1278" s="67"/>
      <c r="G1278" s="67"/>
      <c r="H1278" s="67"/>
      <c r="I1278" s="67"/>
      <c r="J1278" s="67"/>
      <c r="K1278" s="67"/>
      <c r="L1278" s="67"/>
      <c r="M1278" s="67"/>
      <c r="N1278" s="67"/>
      <c r="O1278" s="67"/>
      <c r="P1278" s="67"/>
      <c r="Q1278" s="67"/>
      <c r="R1278" s="67"/>
      <c r="S1278" s="67"/>
      <c r="T1278" s="67"/>
      <c r="U1278" s="67"/>
      <c r="V1278" s="67"/>
      <c r="W1278" s="67"/>
      <c r="X1278" s="67"/>
      <c r="Y1278" s="67"/>
      <c r="Z1278" s="67"/>
      <c r="AA1278" s="67"/>
      <c r="AB1278" s="67"/>
      <c r="AC1278" s="67"/>
      <c r="AD1278" s="67"/>
    </row>
    <row r="1279" spans="2:30">
      <c r="B1279" s="67"/>
      <c r="C1279" s="67"/>
      <c r="D1279" s="67"/>
      <c r="E1279" s="67"/>
      <c r="F1279" s="67"/>
      <c r="G1279" s="67"/>
      <c r="H1279" s="67"/>
      <c r="I1279" s="67"/>
      <c r="J1279" s="67"/>
      <c r="K1279" s="67"/>
      <c r="L1279" s="67"/>
      <c r="M1279" s="67"/>
      <c r="N1279" s="67"/>
      <c r="O1279" s="67"/>
      <c r="P1279" s="67"/>
      <c r="Q1279" s="67"/>
      <c r="R1279" s="67"/>
      <c r="S1279" s="67"/>
      <c r="T1279" s="67"/>
      <c r="U1279" s="67"/>
      <c r="V1279" s="67"/>
      <c r="W1279" s="67"/>
      <c r="X1279" s="67"/>
      <c r="Y1279" s="67"/>
      <c r="Z1279" s="67"/>
      <c r="AA1279" s="67"/>
      <c r="AB1279" s="67"/>
      <c r="AC1279" s="67"/>
      <c r="AD1279" s="67"/>
    </row>
    <row r="1280" spans="2:30">
      <c r="B1280" s="67"/>
      <c r="C1280" s="67"/>
      <c r="D1280" s="67"/>
      <c r="E1280" s="67"/>
      <c r="F1280" s="67"/>
      <c r="G1280" s="67"/>
      <c r="H1280" s="67"/>
      <c r="I1280" s="67"/>
      <c r="J1280" s="67"/>
      <c r="K1280" s="67"/>
      <c r="L1280" s="67"/>
      <c r="M1280" s="67"/>
      <c r="N1280" s="67"/>
      <c r="O1280" s="67"/>
      <c r="P1280" s="67"/>
      <c r="Q1280" s="67"/>
      <c r="R1280" s="67"/>
      <c r="S1280" s="67"/>
      <c r="T1280" s="67"/>
      <c r="U1280" s="67"/>
      <c r="V1280" s="67"/>
      <c r="W1280" s="67"/>
      <c r="X1280" s="67"/>
      <c r="Y1280" s="67"/>
      <c r="Z1280" s="67"/>
      <c r="AA1280" s="67"/>
      <c r="AB1280" s="67"/>
      <c r="AC1280" s="67"/>
      <c r="AD1280" s="67"/>
    </row>
    <row r="1281" spans="2:30">
      <c r="B1281" s="67"/>
      <c r="C1281" s="67"/>
      <c r="D1281" s="67"/>
      <c r="E1281" s="67"/>
      <c r="F1281" s="67"/>
      <c r="G1281" s="67"/>
      <c r="H1281" s="67"/>
      <c r="I1281" s="67"/>
      <c r="J1281" s="67"/>
      <c r="K1281" s="67"/>
      <c r="L1281" s="67"/>
      <c r="M1281" s="67"/>
      <c r="N1281" s="67"/>
      <c r="O1281" s="67"/>
      <c r="P1281" s="67"/>
      <c r="Q1281" s="67"/>
      <c r="R1281" s="67"/>
      <c r="S1281" s="67"/>
      <c r="T1281" s="67"/>
      <c r="U1281" s="67"/>
      <c r="V1281" s="67"/>
      <c r="W1281" s="67"/>
      <c r="X1281" s="67"/>
      <c r="Y1281" s="67"/>
      <c r="Z1281" s="67"/>
      <c r="AA1281" s="67"/>
      <c r="AB1281" s="67"/>
      <c r="AC1281" s="67"/>
      <c r="AD1281" s="67"/>
    </row>
    <row r="1282" spans="2:30">
      <c r="B1282" s="67"/>
      <c r="C1282" s="67"/>
      <c r="D1282" s="67"/>
      <c r="E1282" s="67"/>
      <c r="F1282" s="67"/>
      <c r="G1282" s="67"/>
      <c r="H1282" s="67"/>
      <c r="I1282" s="67"/>
      <c r="J1282" s="67"/>
      <c r="K1282" s="67"/>
      <c r="L1282" s="67"/>
      <c r="M1282" s="67"/>
      <c r="N1282" s="67"/>
      <c r="O1282" s="67"/>
      <c r="P1282" s="67"/>
      <c r="Q1282" s="67"/>
      <c r="R1282" s="67"/>
      <c r="S1282" s="67"/>
      <c r="T1282" s="67"/>
      <c r="U1282" s="67"/>
      <c r="V1282" s="67"/>
      <c r="W1282" s="67"/>
      <c r="X1282" s="67"/>
      <c r="Y1282" s="67"/>
      <c r="Z1282" s="67"/>
      <c r="AA1282" s="67"/>
      <c r="AB1282" s="67"/>
      <c r="AC1282" s="67"/>
      <c r="AD1282" s="67"/>
    </row>
    <row r="1283" spans="2:30">
      <c r="B1283" s="67"/>
      <c r="C1283" s="67"/>
      <c r="D1283" s="67"/>
      <c r="E1283" s="67"/>
      <c r="F1283" s="67"/>
      <c r="G1283" s="67"/>
      <c r="H1283" s="67"/>
      <c r="I1283" s="67"/>
      <c r="J1283" s="67"/>
      <c r="K1283" s="67"/>
      <c r="L1283" s="67"/>
      <c r="M1283" s="67"/>
      <c r="N1283" s="67"/>
      <c r="O1283" s="67"/>
      <c r="P1283" s="67"/>
      <c r="Q1283" s="67"/>
      <c r="R1283" s="67"/>
      <c r="S1283" s="67"/>
      <c r="T1283" s="67"/>
      <c r="U1283" s="67"/>
      <c r="V1283" s="67"/>
      <c r="W1283" s="67"/>
      <c r="X1283" s="67"/>
      <c r="Y1283" s="67"/>
      <c r="Z1283" s="67"/>
      <c r="AA1283" s="67"/>
      <c r="AB1283" s="67"/>
      <c r="AC1283" s="67"/>
      <c r="AD1283" s="67"/>
    </row>
    <row r="1284" spans="2:30">
      <c r="B1284" s="67"/>
      <c r="C1284" s="67"/>
      <c r="D1284" s="67"/>
      <c r="E1284" s="67"/>
      <c r="F1284" s="67"/>
      <c r="G1284" s="67"/>
      <c r="H1284" s="67"/>
      <c r="I1284" s="67"/>
      <c r="J1284" s="67"/>
      <c r="K1284" s="67"/>
      <c r="L1284" s="67"/>
      <c r="M1284" s="67"/>
      <c r="N1284" s="67"/>
      <c r="O1284" s="67"/>
      <c r="P1284" s="67"/>
      <c r="Q1284" s="67"/>
      <c r="R1284" s="67"/>
      <c r="S1284" s="67"/>
      <c r="T1284" s="67"/>
      <c r="U1284" s="67"/>
      <c r="V1284" s="67"/>
      <c r="W1284" s="67"/>
      <c r="X1284" s="67"/>
      <c r="Y1284" s="67"/>
      <c r="Z1284" s="67"/>
      <c r="AA1284" s="67"/>
      <c r="AB1284" s="67"/>
      <c r="AC1284" s="67"/>
      <c r="AD1284" s="67"/>
    </row>
    <row r="1285" spans="2:30">
      <c r="B1285" s="67"/>
      <c r="C1285" s="67"/>
      <c r="D1285" s="67"/>
      <c r="E1285" s="67"/>
      <c r="F1285" s="67"/>
      <c r="G1285" s="67"/>
      <c r="H1285" s="67"/>
      <c r="I1285" s="67"/>
      <c r="J1285" s="67"/>
      <c r="K1285" s="67"/>
      <c r="L1285" s="67"/>
      <c r="M1285" s="67"/>
      <c r="N1285" s="67"/>
      <c r="O1285" s="67"/>
      <c r="P1285" s="67"/>
      <c r="Q1285" s="67"/>
      <c r="R1285" s="67"/>
      <c r="S1285" s="67"/>
      <c r="T1285" s="67"/>
      <c r="U1285" s="67"/>
      <c r="V1285" s="67"/>
      <c r="W1285" s="67"/>
      <c r="X1285" s="67"/>
      <c r="Y1285" s="67"/>
      <c r="Z1285" s="67"/>
      <c r="AA1285" s="67"/>
      <c r="AB1285" s="67"/>
      <c r="AC1285" s="67"/>
      <c r="AD1285" s="67"/>
    </row>
    <row r="1286" spans="2:30">
      <c r="B1286" s="67"/>
      <c r="C1286" s="67"/>
      <c r="D1286" s="67"/>
      <c r="E1286" s="67"/>
      <c r="F1286" s="67"/>
      <c r="G1286" s="67"/>
      <c r="H1286" s="67"/>
      <c r="I1286" s="67"/>
      <c r="J1286" s="67"/>
      <c r="K1286" s="67"/>
      <c r="L1286" s="67"/>
      <c r="M1286" s="67"/>
      <c r="N1286" s="67"/>
      <c r="O1286" s="67"/>
      <c r="P1286" s="67"/>
      <c r="Q1286" s="67"/>
      <c r="R1286" s="67"/>
      <c r="S1286" s="67"/>
      <c r="T1286" s="67"/>
      <c r="U1286" s="67"/>
      <c r="V1286" s="67"/>
      <c r="W1286" s="67"/>
      <c r="X1286" s="67"/>
      <c r="Y1286" s="67"/>
      <c r="Z1286" s="67"/>
      <c r="AA1286" s="67"/>
      <c r="AB1286" s="67"/>
      <c r="AC1286" s="67"/>
      <c r="AD1286" s="67"/>
    </row>
    <row r="1287" spans="2:30">
      <c r="B1287" s="67"/>
      <c r="C1287" s="67"/>
      <c r="D1287" s="67"/>
      <c r="E1287" s="67"/>
      <c r="F1287" s="67"/>
      <c r="G1287" s="67"/>
      <c r="H1287" s="67"/>
      <c r="I1287" s="67"/>
      <c r="J1287" s="67"/>
      <c r="K1287" s="67"/>
      <c r="L1287" s="67"/>
      <c r="M1287" s="67"/>
      <c r="N1287" s="67"/>
      <c r="O1287" s="67"/>
      <c r="P1287" s="67"/>
      <c r="Q1287" s="67"/>
      <c r="R1287" s="67"/>
      <c r="S1287" s="67"/>
      <c r="T1287" s="67"/>
      <c r="U1287" s="67"/>
      <c r="V1287" s="67"/>
      <c r="W1287" s="67"/>
      <c r="X1287" s="67"/>
      <c r="Y1287" s="67"/>
      <c r="Z1287" s="67"/>
      <c r="AA1287" s="67"/>
      <c r="AB1287" s="67"/>
      <c r="AC1287" s="67"/>
      <c r="AD1287" s="67"/>
    </row>
    <row r="1288" spans="2:30">
      <c r="B1288" s="67"/>
      <c r="C1288" s="67"/>
      <c r="D1288" s="67"/>
      <c r="E1288" s="67"/>
      <c r="F1288" s="67"/>
      <c r="G1288" s="67"/>
      <c r="H1288" s="67"/>
      <c r="I1288" s="67"/>
      <c r="J1288" s="67"/>
      <c r="K1288" s="67"/>
      <c r="L1288" s="67"/>
      <c r="M1288" s="67"/>
      <c r="N1288" s="67"/>
      <c r="O1288" s="67"/>
      <c r="P1288" s="67"/>
      <c r="Q1288" s="67"/>
      <c r="R1288" s="67"/>
      <c r="S1288" s="67"/>
      <c r="T1288" s="67"/>
      <c r="U1288" s="67"/>
      <c r="V1288" s="67"/>
      <c r="W1288" s="67"/>
      <c r="X1288" s="67"/>
      <c r="Y1288" s="67"/>
      <c r="Z1288" s="67"/>
      <c r="AA1288" s="67"/>
      <c r="AB1288" s="67"/>
      <c r="AC1288" s="67"/>
      <c r="AD1288" s="67"/>
    </row>
    <row r="1289" spans="2:30">
      <c r="B1289" s="67"/>
      <c r="C1289" s="67"/>
      <c r="D1289" s="67"/>
      <c r="E1289" s="67"/>
      <c r="F1289" s="67"/>
      <c r="G1289" s="67"/>
      <c r="H1289" s="67"/>
      <c r="I1289" s="67"/>
      <c r="J1289" s="67"/>
      <c r="K1289" s="67"/>
      <c r="L1289" s="67"/>
      <c r="M1289" s="67"/>
      <c r="N1289" s="67"/>
      <c r="O1289" s="67"/>
      <c r="P1289" s="67"/>
      <c r="Q1289" s="67"/>
      <c r="R1289" s="67"/>
      <c r="S1289" s="67"/>
      <c r="T1289" s="67"/>
      <c r="U1289" s="67"/>
      <c r="V1289" s="67"/>
      <c r="W1289" s="67"/>
      <c r="X1289" s="67"/>
      <c r="Y1289" s="67"/>
      <c r="Z1289" s="67"/>
      <c r="AA1289" s="67"/>
      <c r="AB1289" s="67"/>
      <c r="AC1289" s="67"/>
      <c r="AD1289" s="67"/>
    </row>
    <row r="1290" spans="2:30">
      <c r="B1290" s="67"/>
      <c r="C1290" s="67"/>
      <c r="D1290" s="67"/>
      <c r="E1290" s="67"/>
      <c r="F1290" s="67"/>
      <c r="G1290" s="67"/>
      <c r="H1290" s="67"/>
      <c r="I1290" s="67"/>
      <c r="J1290" s="67"/>
      <c r="K1290" s="67"/>
      <c r="L1290" s="67"/>
      <c r="M1290" s="67"/>
      <c r="N1290" s="67"/>
      <c r="O1290" s="67"/>
      <c r="P1290" s="67"/>
      <c r="Q1290" s="67"/>
      <c r="R1290" s="67"/>
      <c r="S1290" s="67"/>
      <c r="T1290" s="67"/>
      <c r="U1290" s="67"/>
      <c r="V1290" s="67"/>
      <c r="W1290" s="67"/>
      <c r="X1290" s="67"/>
      <c r="Y1290" s="67"/>
      <c r="Z1290" s="67"/>
      <c r="AA1290" s="67"/>
      <c r="AB1290" s="67"/>
      <c r="AC1290" s="67"/>
      <c r="AD1290" s="67"/>
    </row>
    <row r="1291" spans="2:30">
      <c r="B1291" s="67"/>
      <c r="C1291" s="67"/>
      <c r="D1291" s="67"/>
      <c r="E1291" s="67"/>
      <c r="F1291" s="67"/>
      <c r="G1291" s="67"/>
      <c r="H1291" s="67"/>
      <c r="I1291" s="67"/>
      <c r="J1291" s="67"/>
      <c r="K1291" s="67"/>
      <c r="L1291" s="67"/>
      <c r="M1291" s="67"/>
      <c r="N1291" s="67"/>
      <c r="O1291" s="67"/>
      <c r="P1291" s="67"/>
      <c r="Q1291" s="67"/>
      <c r="R1291" s="67"/>
      <c r="S1291" s="67"/>
      <c r="T1291" s="67"/>
      <c r="U1291" s="67"/>
      <c r="V1291" s="67"/>
      <c r="W1291" s="67"/>
      <c r="X1291" s="67"/>
      <c r="Y1291" s="67"/>
      <c r="Z1291" s="67"/>
      <c r="AA1291" s="67"/>
      <c r="AB1291" s="67"/>
      <c r="AC1291" s="67"/>
      <c r="AD1291" s="67"/>
    </row>
    <row r="1292" spans="2:30">
      <c r="B1292" s="67"/>
      <c r="C1292" s="67"/>
      <c r="D1292" s="67"/>
      <c r="E1292" s="67"/>
      <c r="F1292" s="67"/>
      <c r="G1292" s="67"/>
      <c r="H1292" s="67"/>
      <c r="I1292" s="67"/>
      <c r="J1292" s="67"/>
      <c r="K1292" s="67"/>
      <c r="L1292" s="67"/>
      <c r="M1292" s="67"/>
      <c r="N1292" s="67"/>
      <c r="O1292" s="67"/>
      <c r="P1292" s="67"/>
      <c r="Q1292" s="67"/>
      <c r="R1292" s="67"/>
      <c r="S1292" s="67"/>
      <c r="T1292" s="67"/>
      <c r="U1292" s="67"/>
      <c r="V1292" s="67"/>
      <c r="W1292" s="67"/>
      <c r="X1292" s="67"/>
      <c r="Y1292" s="67"/>
      <c r="Z1292" s="67"/>
      <c r="AA1292" s="67"/>
      <c r="AB1292" s="67"/>
      <c r="AC1292" s="67"/>
      <c r="AD1292" s="67"/>
    </row>
    <row r="1293" spans="2:30">
      <c r="B1293" s="67"/>
      <c r="C1293" s="67"/>
      <c r="D1293" s="67"/>
      <c r="E1293" s="67"/>
      <c r="F1293" s="67"/>
      <c r="G1293" s="67"/>
      <c r="H1293" s="67"/>
      <c r="I1293" s="67"/>
      <c r="J1293" s="67"/>
      <c r="K1293" s="67"/>
      <c r="L1293" s="67"/>
      <c r="M1293" s="67"/>
      <c r="N1293" s="67"/>
      <c r="O1293" s="67"/>
      <c r="P1293" s="67"/>
      <c r="Q1293" s="67"/>
      <c r="R1293" s="67"/>
      <c r="S1293" s="67"/>
      <c r="T1293" s="67"/>
      <c r="U1293" s="67"/>
      <c r="V1293" s="67"/>
      <c r="W1293" s="67"/>
      <c r="X1293" s="67"/>
      <c r="Y1293" s="67"/>
      <c r="Z1293" s="67"/>
      <c r="AA1293" s="67"/>
      <c r="AB1293" s="67"/>
      <c r="AC1293" s="67"/>
      <c r="AD1293" s="67"/>
    </row>
    <row r="1294" spans="2:30">
      <c r="B1294" s="67"/>
      <c r="C1294" s="67"/>
      <c r="D1294" s="67"/>
      <c r="E1294" s="67"/>
      <c r="F1294" s="67"/>
      <c r="G1294" s="67"/>
      <c r="H1294" s="67"/>
      <c r="I1294" s="67"/>
      <c r="J1294" s="67"/>
      <c r="K1294" s="67"/>
      <c r="L1294" s="67"/>
      <c r="M1294" s="67"/>
      <c r="N1294" s="67"/>
      <c r="O1294" s="67"/>
      <c r="P1294" s="67"/>
      <c r="Q1294" s="67"/>
      <c r="R1294" s="67"/>
      <c r="S1294" s="67"/>
      <c r="T1294" s="67"/>
      <c r="U1294" s="67"/>
      <c r="V1294" s="67"/>
      <c r="W1294" s="67"/>
      <c r="X1294" s="67"/>
      <c r="Y1294" s="67"/>
      <c r="Z1294" s="67"/>
      <c r="AA1294" s="67"/>
      <c r="AB1294" s="67"/>
      <c r="AC1294" s="67"/>
      <c r="AD1294" s="67"/>
    </row>
    <row r="1295" spans="2:30">
      <c r="B1295" s="67"/>
      <c r="C1295" s="67"/>
      <c r="D1295" s="67"/>
      <c r="E1295" s="67"/>
      <c r="F1295" s="67"/>
      <c r="G1295" s="67"/>
      <c r="H1295" s="67"/>
      <c r="I1295" s="67"/>
      <c r="J1295" s="67"/>
      <c r="K1295" s="67"/>
      <c r="L1295" s="67"/>
      <c r="M1295" s="67"/>
      <c r="N1295" s="67"/>
      <c r="O1295" s="67"/>
      <c r="P1295" s="67"/>
      <c r="Q1295" s="67"/>
      <c r="R1295" s="67"/>
      <c r="S1295" s="67"/>
      <c r="T1295" s="67"/>
      <c r="U1295" s="67"/>
      <c r="V1295" s="67"/>
      <c r="W1295" s="67"/>
      <c r="X1295" s="67"/>
      <c r="Y1295" s="67"/>
      <c r="Z1295" s="67"/>
      <c r="AA1295" s="67"/>
      <c r="AB1295" s="67"/>
      <c r="AC1295" s="67"/>
      <c r="AD1295" s="67"/>
    </row>
    <row r="1296" spans="2:30">
      <c r="B1296" s="67"/>
      <c r="C1296" s="67"/>
      <c r="D1296" s="67"/>
      <c r="E1296" s="67"/>
      <c r="F1296" s="67"/>
      <c r="G1296" s="67"/>
      <c r="H1296" s="67"/>
      <c r="I1296" s="67"/>
      <c r="J1296" s="67"/>
      <c r="K1296" s="67"/>
      <c r="L1296" s="67"/>
      <c r="M1296" s="67"/>
      <c r="N1296" s="67"/>
      <c r="O1296" s="67"/>
      <c r="P1296" s="67"/>
      <c r="Q1296" s="67"/>
      <c r="R1296" s="67"/>
      <c r="S1296" s="67"/>
      <c r="T1296" s="67"/>
      <c r="U1296" s="67"/>
      <c r="V1296" s="67"/>
      <c r="W1296" s="67"/>
      <c r="X1296" s="67"/>
      <c r="Y1296" s="67"/>
      <c r="Z1296" s="67"/>
      <c r="AA1296" s="67"/>
      <c r="AB1296" s="67"/>
      <c r="AC1296" s="67"/>
      <c r="AD1296" s="67"/>
    </row>
    <row r="1297" spans="2:30">
      <c r="B1297" s="67"/>
      <c r="C1297" s="67"/>
      <c r="D1297" s="67"/>
      <c r="E1297" s="67"/>
      <c r="F1297" s="67"/>
      <c r="G1297" s="67"/>
      <c r="H1297" s="67"/>
      <c r="I1297" s="67"/>
      <c r="J1297" s="67"/>
      <c r="K1297" s="67"/>
      <c r="L1297" s="67"/>
      <c r="M1297" s="67"/>
      <c r="N1297" s="67"/>
      <c r="O1297" s="67"/>
      <c r="P1297" s="67"/>
      <c r="Q1297" s="67"/>
      <c r="R1297" s="67"/>
      <c r="S1297" s="67"/>
      <c r="T1297" s="67"/>
      <c r="U1297" s="67"/>
      <c r="V1297" s="67"/>
      <c r="W1297" s="67"/>
      <c r="X1297" s="67"/>
      <c r="Y1297" s="67"/>
      <c r="Z1297" s="67"/>
      <c r="AA1297" s="67"/>
      <c r="AB1297" s="67"/>
      <c r="AC1297" s="67"/>
      <c r="AD1297" s="67"/>
    </row>
    <row r="1298" spans="2:30">
      <c r="B1298" s="67"/>
      <c r="C1298" s="67"/>
      <c r="D1298" s="67"/>
      <c r="E1298" s="67"/>
      <c r="F1298" s="67"/>
      <c r="G1298" s="67"/>
      <c r="H1298" s="67"/>
      <c r="I1298" s="67"/>
      <c r="J1298" s="67"/>
      <c r="K1298" s="67"/>
      <c r="L1298" s="67"/>
      <c r="M1298" s="67"/>
      <c r="N1298" s="67"/>
      <c r="O1298" s="67"/>
      <c r="P1298" s="67"/>
      <c r="Q1298" s="67"/>
      <c r="R1298" s="67"/>
      <c r="S1298" s="67"/>
      <c r="T1298" s="67"/>
      <c r="U1298" s="67"/>
      <c r="V1298" s="67"/>
      <c r="W1298" s="67"/>
      <c r="X1298" s="67"/>
      <c r="Y1298" s="67"/>
      <c r="Z1298" s="67"/>
      <c r="AA1298" s="67"/>
      <c r="AB1298" s="67"/>
      <c r="AC1298" s="67"/>
      <c r="AD1298" s="67"/>
    </row>
    <row r="1299" spans="2:30">
      <c r="B1299" s="67"/>
      <c r="C1299" s="67"/>
      <c r="D1299" s="67"/>
      <c r="E1299" s="67"/>
      <c r="F1299" s="67"/>
      <c r="G1299" s="67"/>
      <c r="H1299" s="67"/>
      <c r="I1299" s="67"/>
      <c r="J1299" s="67"/>
      <c r="K1299" s="67"/>
      <c r="L1299" s="67"/>
      <c r="M1299" s="67"/>
      <c r="N1299" s="67"/>
      <c r="O1299" s="67"/>
      <c r="P1299" s="67"/>
      <c r="Q1299" s="67"/>
      <c r="R1299" s="67"/>
      <c r="S1299" s="67"/>
      <c r="T1299" s="67"/>
      <c r="U1299" s="67"/>
      <c r="V1299" s="67"/>
      <c r="W1299" s="67"/>
      <c r="X1299" s="67"/>
      <c r="Y1299" s="67"/>
      <c r="Z1299" s="67"/>
      <c r="AA1299" s="67"/>
      <c r="AB1299" s="67"/>
      <c r="AC1299" s="67"/>
      <c r="AD1299" s="67"/>
    </row>
    <row r="1300" spans="2:30">
      <c r="B1300" s="67"/>
      <c r="C1300" s="67"/>
      <c r="D1300" s="67"/>
      <c r="E1300" s="67"/>
      <c r="F1300" s="67"/>
      <c r="G1300" s="67"/>
      <c r="H1300" s="67"/>
      <c r="I1300" s="67"/>
      <c r="J1300" s="67"/>
      <c r="K1300" s="67"/>
      <c r="L1300" s="67"/>
      <c r="M1300" s="67"/>
      <c r="N1300" s="67"/>
      <c r="O1300" s="67"/>
      <c r="P1300" s="67"/>
      <c r="Q1300" s="67"/>
      <c r="R1300" s="67"/>
      <c r="S1300" s="67"/>
      <c r="T1300" s="67"/>
      <c r="U1300" s="67"/>
      <c r="V1300" s="67"/>
      <c r="W1300" s="67"/>
      <c r="X1300" s="67"/>
      <c r="Y1300" s="67"/>
      <c r="Z1300" s="67"/>
      <c r="AA1300" s="67"/>
      <c r="AB1300" s="67"/>
      <c r="AC1300" s="67"/>
      <c r="AD1300" s="67"/>
    </row>
    <row r="1301" spans="2:30">
      <c r="B1301" s="67"/>
      <c r="C1301" s="67"/>
      <c r="D1301" s="67"/>
      <c r="E1301" s="67"/>
      <c r="F1301" s="67"/>
      <c r="G1301" s="67"/>
      <c r="H1301" s="67"/>
      <c r="I1301" s="67"/>
      <c r="J1301" s="67"/>
      <c r="K1301" s="67"/>
      <c r="L1301" s="67"/>
      <c r="M1301" s="67"/>
      <c r="N1301" s="67"/>
      <c r="O1301" s="67"/>
      <c r="P1301" s="67"/>
      <c r="Q1301" s="67"/>
      <c r="R1301" s="67"/>
      <c r="S1301" s="67"/>
      <c r="T1301" s="67"/>
      <c r="U1301" s="67"/>
      <c r="V1301" s="67"/>
      <c r="W1301" s="67"/>
      <c r="X1301" s="67"/>
      <c r="Y1301" s="67"/>
      <c r="Z1301" s="67"/>
      <c r="AA1301" s="67"/>
      <c r="AB1301" s="67"/>
      <c r="AC1301" s="67"/>
      <c r="AD1301" s="67"/>
    </row>
    <row r="1302" spans="2:30">
      <c r="B1302" s="67"/>
      <c r="C1302" s="67"/>
      <c r="D1302" s="67"/>
      <c r="E1302" s="67"/>
      <c r="F1302" s="67"/>
      <c r="G1302" s="67"/>
      <c r="H1302" s="67"/>
      <c r="I1302" s="67"/>
      <c r="J1302" s="67"/>
      <c r="K1302" s="67"/>
      <c r="L1302" s="67"/>
      <c r="M1302" s="67"/>
      <c r="N1302" s="67"/>
      <c r="O1302" s="67"/>
      <c r="P1302" s="67"/>
      <c r="Q1302" s="67"/>
      <c r="R1302" s="67"/>
      <c r="S1302" s="67"/>
      <c r="T1302" s="67"/>
      <c r="U1302" s="67"/>
      <c r="V1302" s="67"/>
      <c r="W1302" s="67"/>
      <c r="X1302" s="67"/>
      <c r="Y1302" s="67"/>
      <c r="Z1302" s="67"/>
      <c r="AA1302" s="67"/>
      <c r="AB1302" s="67"/>
      <c r="AC1302" s="67"/>
      <c r="AD1302" s="67"/>
    </row>
    <row r="1303" spans="2:30">
      <c r="B1303" s="67"/>
      <c r="C1303" s="67"/>
      <c r="D1303" s="67"/>
      <c r="E1303" s="67"/>
      <c r="F1303" s="67"/>
      <c r="G1303" s="67"/>
      <c r="H1303" s="67"/>
      <c r="I1303" s="67"/>
      <c r="J1303" s="67"/>
      <c r="K1303" s="67"/>
      <c r="L1303" s="67"/>
      <c r="M1303" s="67"/>
      <c r="N1303" s="67"/>
      <c r="O1303" s="67"/>
      <c r="P1303" s="67"/>
      <c r="Q1303" s="67"/>
      <c r="R1303" s="67"/>
      <c r="S1303" s="67"/>
      <c r="T1303" s="67"/>
      <c r="U1303" s="67"/>
      <c r="V1303" s="67"/>
      <c r="W1303" s="67"/>
      <c r="X1303" s="67"/>
      <c r="Y1303" s="67"/>
      <c r="Z1303" s="67"/>
      <c r="AA1303" s="67"/>
      <c r="AB1303" s="67"/>
      <c r="AC1303" s="67"/>
      <c r="AD1303" s="67"/>
    </row>
    <row r="1304" spans="2:30">
      <c r="B1304" s="67"/>
      <c r="C1304" s="67"/>
      <c r="D1304" s="67"/>
      <c r="E1304" s="67"/>
      <c r="F1304" s="67"/>
      <c r="G1304" s="67"/>
      <c r="H1304" s="67"/>
      <c r="I1304" s="67"/>
      <c r="J1304" s="67"/>
      <c r="K1304" s="67"/>
      <c r="L1304" s="67"/>
      <c r="M1304" s="67"/>
      <c r="N1304" s="67"/>
      <c r="O1304" s="67"/>
      <c r="P1304" s="67"/>
      <c r="Q1304" s="67"/>
      <c r="R1304" s="67"/>
      <c r="S1304" s="67"/>
      <c r="T1304" s="67"/>
      <c r="U1304" s="67"/>
      <c r="V1304" s="67"/>
      <c r="W1304" s="67"/>
      <c r="X1304" s="67"/>
      <c r="Y1304" s="67"/>
      <c r="Z1304" s="67"/>
      <c r="AA1304" s="67"/>
      <c r="AB1304" s="67"/>
      <c r="AC1304" s="67"/>
      <c r="AD1304" s="67"/>
    </row>
    <row r="1305" spans="2:30">
      <c r="B1305" s="67"/>
      <c r="C1305" s="67"/>
      <c r="D1305" s="67"/>
      <c r="E1305" s="67"/>
      <c r="F1305" s="67"/>
      <c r="G1305" s="67"/>
      <c r="H1305" s="67"/>
      <c r="I1305" s="67"/>
      <c r="J1305" s="67"/>
      <c r="K1305" s="67"/>
      <c r="L1305" s="67"/>
      <c r="M1305" s="67"/>
      <c r="N1305" s="67"/>
      <c r="O1305" s="67"/>
      <c r="P1305" s="67"/>
      <c r="Q1305" s="67"/>
      <c r="R1305" s="67"/>
      <c r="S1305" s="67"/>
      <c r="T1305" s="67"/>
      <c r="U1305" s="67"/>
      <c r="V1305" s="67"/>
      <c r="W1305" s="67"/>
      <c r="X1305" s="67"/>
      <c r="Y1305" s="67"/>
      <c r="Z1305" s="67"/>
      <c r="AA1305" s="67"/>
      <c r="AB1305" s="67"/>
      <c r="AC1305" s="67"/>
      <c r="AD1305" s="67"/>
    </row>
    <row r="1306" spans="2:30">
      <c r="B1306" s="67"/>
      <c r="C1306" s="67"/>
      <c r="D1306" s="67"/>
      <c r="E1306" s="67"/>
      <c r="F1306" s="67"/>
      <c r="G1306" s="67"/>
      <c r="H1306" s="67"/>
      <c r="I1306" s="67"/>
      <c r="J1306" s="67"/>
      <c r="K1306" s="67"/>
      <c r="L1306" s="67"/>
      <c r="M1306" s="67"/>
      <c r="N1306" s="67"/>
      <c r="O1306" s="67"/>
      <c r="P1306" s="67"/>
      <c r="Q1306" s="67"/>
      <c r="R1306" s="67"/>
      <c r="S1306" s="67"/>
      <c r="T1306" s="67"/>
      <c r="U1306" s="67"/>
      <c r="V1306" s="67"/>
      <c r="W1306" s="67"/>
      <c r="X1306" s="67"/>
      <c r="Y1306" s="67"/>
      <c r="Z1306" s="67"/>
      <c r="AA1306" s="67"/>
      <c r="AB1306" s="67"/>
      <c r="AC1306" s="67"/>
      <c r="AD1306" s="67"/>
    </row>
    <row r="1307" spans="2:30">
      <c r="B1307" s="67"/>
      <c r="C1307" s="67"/>
      <c r="D1307" s="67"/>
      <c r="E1307" s="67"/>
      <c r="F1307" s="67"/>
      <c r="G1307" s="67"/>
      <c r="H1307" s="67"/>
      <c r="I1307" s="67"/>
      <c r="J1307" s="67"/>
      <c r="K1307" s="67"/>
      <c r="L1307" s="67"/>
      <c r="M1307" s="67"/>
      <c r="N1307" s="67"/>
      <c r="O1307" s="67"/>
      <c r="P1307" s="67"/>
      <c r="Q1307" s="67"/>
      <c r="R1307" s="67"/>
      <c r="S1307" s="67"/>
      <c r="T1307" s="67"/>
      <c r="U1307" s="67"/>
      <c r="V1307" s="67"/>
      <c r="W1307" s="67"/>
      <c r="X1307" s="67"/>
      <c r="Y1307" s="67"/>
      <c r="Z1307" s="67"/>
      <c r="AA1307" s="67"/>
      <c r="AB1307" s="67"/>
      <c r="AC1307" s="67"/>
      <c r="AD1307" s="67"/>
    </row>
    <row r="1308" spans="2:30">
      <c r="B1308" s="67"/>
      <c r="C1308" s="67"/>
      <c r="D1308" s="67"/>
      <c r="E1308" s="67"/>
      <c r="F1308" s="67"/>
      <c r="G1308" s="67"/>
      <c r="H1308" s="67"/>
      <c r="I1308" s="67"/>
      <c r="J1308" s="67"/>
      <c r="K1308" s="67"/>
      <c r="L1308" s="67"/>
      <c r="M1308" s="67"/>
      <c r="N1308" s="67"/>
      <c r="O1308" s="67"/>
      <c r="P1308" s="67"/>
      <c r="Q1308" s="67"/>
      <c r="R1308" s="67"/>
      <c r="S1308" s="67"/>
      <c r="T1308" s="67"/>
      <c r="U1308" s="67"/>
      <c r="V1308" s="67"/>
      <c r="W1308" s="67"/>
      <c r="X1308" s="67"/>
      <c r="Y1308" s="67"/>
      <c r="Z1308" s="67"/>
      <c r="AA1308" s="67"/>
      <c r="AB1308" s="67"/>
      <c r="AC1308" s="67"/>
      <c r="AD1308" s="67"/>
    </row>
    <row r="1309" spans="2:30">
      <c r="B1309" s="67"/>
      <c r="C1309" s="67"/>
      <c r="D1309" s="67"/>
      <c r="E1309" s="67"/>
      <c r="F1309" s="67"/>
      <c r="G1309" s="67"/>
      <c r="H1309" s="67"/>
      <c r="I1309" s="67"/>
      <c r="J1309" s="67"/>
      <c r="K1309" s="67"/>
      <c r="L1309" s="67"/>
      <c r="M1309" s="67"/>
      <c r="N1309" s="67"/>
      <c r="O1309" s="67"/>
      <c r="P1309" s="67"/>
      <c r="Q1309" s="67"/>
      <c r="R1309" s="67"/>
      <c r="S1309" s="67"/>
      <c r="T1309" s="67"/>
      <c r="U1309" s="67"/>
      <c r="V1309" s="67"/>
      <c r="W1309" s="67"/>
      <c r="X1309" s="67"/>
      <c r="Y1309" s="67"/>
      <c r="Z1309" s="67"/>
      <c r="AA1309" s="67"/>
      <c r="AB1309" s="67"/>
      <c r="AC1309" s="67"/>
      <c r="AD1309" s="67"/>
    </row>
    <row r="1310" spans="2:30">
      <c r="B1310" s="67"/>
      <c r="C1310" s="67"/>
      <c r="D1310" s="67"/>
      <c r="E1310" s="67"/>
      <c r="F1310" s="67"/>
      <c r="G1310" s="67"/>
      <c r="H1310" s="67"/>
      <c r="I1310" s="67"/>
      <c r="J1310" s="67"/>
      <c r="K1310" s="67"/>
      <c r="L1310" s="67"/>
      <c r="M1310" s="67"/>
      <c r="N1310" s="67"/>
      <c r="O1310" s="67"/>
      <c r="P1310" s="67"/>
      <c r="Q1310" s="67"/>
      <c r="R1310" s="67"/>
      <c r="S1310" s="67"/>
      <c r="T1310" s="67"/>
      <c r="U1310" s="67"/>
      <c r="V1310" s="67"/>
      <c r="W1310" s="67"/>
      <c r="X1310" s="67"/>
      <c r="Y1310" s="67"/>
      <c r="Z1310" s="67"/>
      <c r="AA1310" s="67"/>
      <c r="AB1310" s="67"/>
      <c r="AC1310" s="67"/>
      <c r="AD1310" s="67"/>
    </row>
    <row r="1311" spans="2:30">
      <c r="B1311" s="67"/>
      <c r="C1311" s="67"/>
      <c r="D1311" s="67"/>
      <c r="E1311" s="67"/>
      <c r="F1311" s="67"/>
      <c r="G1311" s="67"/>
      <c r="H1311" s="67"/>
      <c r="I1311" s="67"/>
      <c r="J1311" s="67"/>
      <c r="K1311" s="67"/>
      <c r="L1311" s="67"/>
      <c r="M1311" s="67"/>
      <c r="N1311" s="67"/>
      <c r="O1311" s="67"/>
      <c r="P1311" s="67"/>
      <c r="Q1311" s="67"/>
      <c r="R1311" s="67"/>
      <c r="S1311" s="67"/>
      <c r="T1311" s="67"/>
      <c r="U1311" s="67"/>
      <c r="V1311" s="67"/>
      <c r="W1311" s="67"/>
      <c r="X1311" s="67"/>
      <c r="Y1311" s="67"/>
      <c r="Z1311" s="67"/>
      <c r="AA1311" s="67"/>
      <c r="AB1311" s="67"/>
      <c r="AC1311" s="67"/>
      <c r="AD1311" s="67"/>
    </row>
    <row r="1312" spans="2:30">
      <c r="B1312" s="67"/>
      <c r="C1312" s="67"/>
      <c r="D1312" s="67"/>
      <c r="E1312" s="67"/>
      <c r="F1312" s="67"/>
      <c r="G1312" s="67"/>
      <c r="H1312" s="67"/>
      <c r="I1312" s="67"/>
      <c r="J1312" s="67"/>
      <c r="K1312" s="67"/>
      <c r="L1312" s="67"/>
      <c r="M1312" s="67"/>
      <c r="N1312" s="67"/>
      <c r="O1312" s="67"/>
      <c r="P1312" s="67"/>
      <c r="Q1312" s="67"/>
      <c r="R1312" s="67"/>
      <c r="S1312" s="67"/>
      <c r="T1312" s="67"/>
      <c r="U1312" s="67"/>
      <c r="V1312" s="67"/>
      <c r="W1312" s="67"/>
      <c r="X1312" s="67"/>
      <c r="Y1312" s="67"/>
      <c r="Z1312" s="67"/>
      <c r="AA1312" s="67"/>
      <c r="AB1312" s="67"/>
      <c r="AC1312" s="67"/>
      <c r="AD1312" s="67"/>
    </row>
    <row r="1313" spans="2:30">
      <c r="B1313" s="67"/>
      <c r="C1313" s="67"/>
      <c r="D1313" s="67"/>
      <c r="E1313" s="67"/>
      <c r="F1313" s="67"/>
      <c r="G1313" s="67"/>
      <c r="H1313" s="67"/>
      <c r="I1313" s="67"/>
      <c r="J1313" s="67"/>
      <c r="K1313" s="67"/>
      <c r="L1313" s="67"/>
      <c r="M1313" s="67"/>
      <c r="N1313" s="67"/>
      <c r="O1313" s="67"/>
      <c r="P1313" s="67"/>
      <c r="Q1313" s="67"/>
      <c r="R1313" s="67"/>
      <c r="S1313" s="67"/>
      <c r="T1313" s="67"/>
      <c r="U1313" s="67"/>
      <c r="V1313" s="67"/>
      <c r="W1313" s="67"/>
      <c r="X1313" s="67"/>
      <c r="Y1313" s="67"/>
      <c r="Z1313" s="67"/>
      <c r="AA1313" s="67"/>
      <c r="AB1313" s="67"/>
      <c r="AC1313" s="67"/>
      <c r="AD1313" s="67"/>
    </row>
    <row r="1314" spans="2:30">
      <c r="B1314" s="67"/>
      <c r="C1314" s="67"/>
      <c r="D1314" s="67"/>
      <c r="E1314" s="67"/>
      <c r="F1314" s="67"/>
      <c r="G1314" s="67"/>
      <c r="H1314" s="67"/>
      <c r="I1314" s="67"/>
      <c r="J1314" s="67"/>
      <c r="K1314" s="67"/>
      <c r="L1314" s="67"/>
      <c r="M1314" s="67"/>
      <c r="N1314" s="67"/>
      <c r="O1314" s="67"/>
      <c r="P1314" s="67"/>
      <c r="Q1314" s="67"/>
      <c r="R1314" s="67"/>
      <c r="S1314" s="67"/>
      <c r="T1314" s="67"/>
      <c r="U1314" s="67"/>
      <c r="V1314" s="67"/>
      <c r="W1314" s="67"/>
      <c r="X1314" s="67"/>
      <c r="Y1314" s="67"/>
      <c r="Z1314" s="67"/>
      <c r="AA1314" s="67"/>
      <c r="AB1314" s="67"/>
      <c r="AC1314" s="67"/>
      <c r="AD1314" s="67"/>
    </row>
    <row r="1315" spans="2:30">
      <c r="B1315" s="67"/>
      <c r="C1315" s="67"/>
      <c r="D1315" s="67"/>
      <c r="E1315" s="67"/>
      <c r="F1315" s="67"/>
      <c r="G1315" s="67"/>
      <c r="H1315" s="67"/>
      <c r="I1315" s="67"/>
      <c r="J1315" s="67"/>
      <c r="K1315" s="67"/>
      <c r="L1315" s="67"/>
      <c r="M1315" s="67"/>
      <c r="N1315" s="67"/>
      <c r="O1315" s="67"/>
      <c r="P1315" s="67"/>
      <c r="Q1315" s="67"/>
      <c r="R1315" s="67"/>
      <c r="S1315" s="67"/>
      <c r="T1315" s="67"/>
      <c r="U1315" s="67"/>
      <c r="V1315" s="67"/>
      <c r="W1315" s="67"/>
      <c r="X1315" s="67"/>
      <c r="Y1315" s="67"/>
      <c r="Z1315" s="67"/>
      <c r="AA1315" s="67"/>
      <c r="AB1315" s="67"/>
      <c r="AC1315" s="67"/>
      <c r="AD1315" s="67"/>
    </row>
    <row r="1316" spans="2:30">
      <c r="B1316" s="67"/>
      <c r="C1316" s="67"/>
      <c r="D1316" s="67"/>
      <c r="E1316" s="67"/>
      <c r="F1316" s="67"/>
      <c r="G1316" s="67"/>
      <c r="H1316" s="67"/>
      <c r="I1316" s="67"/>
      <c r="J1316" s="67"/>
      <c r="K1316" s="67"/>
      <c r="L1316" s="67"/>
      <c r="M1316" s="67"/>
      <c r="N1316" s="67"/>
      <c r="O1316" s="67"/>
      <c r="P1316" s="67"/>
      <c r="Q1316" s="67"/>
      <c r="R1316" s="67"/>
      <c r="S1316" s="67"/>
      <c r="T1316" s="67"/>
      <c r="U1316" s="67"/>
      <c r="V1316" s="67"/>
      <c r="W1316" s="67"/>
      <c r="X1316" s="67"/>
      <c r="Y1316" s="67"/>
      <c r="Z1316" s="67"/>
      <c r="AA1316" s="67"/>
      <c r="AB1316" s="67"/>
      <c r="AC1316" s="67"/>
      <c r="AD1316" s="67"/>
    </row>
    <row r="1317" spans="2:30">
      <c r="B1317" s="67"/>
      <c r="C1317" s="67"/>
      <c r="D1317" s="67"/>
      <c r="E1317" s="67"/>
      <c r="F1317" s="67"/>
      <c r="G1317" s="67"/>
      <c r="H1317" s="67"/>
      <c r="I1317" s="67"/>
      <c r="J1317" s="67"/>
      <c r="K1317" s="67"/>
      <c r="L1317" s="67"/>
      <c r="M1317" s="67"/>
      <c r="N1317" s="67"/>
      <c r="O1317" s="67"/>
      <c r="P1317" s="67"/>
      <c r="Q1317" s="67"/>
      <c r="R1317" s="67"/>
      <c r="S1317" s="67"/>
      <c r="T1317" s="67"/>
      <c r="U1317" s="67"/>
      <c r="V1317" s="67"/>
      <c r="W1317" s="67"/>
      <c r="X1317" s="67"/>
      <c r="Y1317" s="67"/>
      <c r="Z1317" s="67"/>
      <c r="AA1317" s="67"/>
      <c r="AB1317" s="67"/>
      <c r="AC1317" s="67"/>
      <c r="AD1317" s="67"/>
    </row>
    <row r="1318" spans="2:30">
      <c r="B1318" s="67"/>
      <c r="C1318" s="67"/>
      <c r="D1318" s="67"/>
      <c r="E1318" s="67"/>
      <c r="F1318" s="67"/>
      <c r="G1318" s="67"/>
      <c r="H1318" s="67"/>
      <c r="I1318" s="67"/>
      <c r="J1318" s="67"/>
      <c r="K1318" s="67"/>
      <c r="L1318" s="67"/>
      <c r="M1318" s="67"/>
      <c r="N1318" s="67"/>
      <c r="O1318" s="67"/>
      <c r="P1318" s="67"/>
      <c r="Q1318" s="67"/>
      <c r="R1318" s="67"/>
      <c r="S1318" s="67"/>
      <c r="T1318" s="67"/>
      <c r="U1318" s="67"/>
      <c r="V1318" s="67"/>
      <c r="W1318" s="67"/>
      <c r="X1318" s="67"/>
      <c r="Y1318" s="67"/>
      <c r="Z1318" s="67"/>
      <c r="AA1318" s="67"/>
      <c r="AB1318" s="67"/>
      <c r="AC1318" s="67"/>
      <c r="AD1318" s="67"/>
    </row>
    <row r="1319" spans="2:30">
      <c r="B1319" s="67"/>
      <c r="C1319" s="67"/>
      <c r="D1319" s="67"/>
      <c r="E1319" s="67"/>
      <c r="F1319" s="67"/>
      <c r="G1319" s="67"/>
      <c r="H1319" s="67"/>
      <c r="I1319" s="67"/>
      <c r="J1319" s="67"/>
      <c r="K1319" s="67"/>
      <c r="L1319" s="67"/>
      <c r="M1319" s="67"/>
      <c r="N1319" s="67"/>
      <c r="O1319" s="67"/>
      <c r="P1319" s="67"/>
      <c r="Q1319" s="67"/>
      <c r="R1319" s="67"/>
      <c r="S1319" s="67"/>
      <c r="T1319" s="67"/>
      <c r="U1319" s="67"/>
      <c r="V1319" s="67"/>
      <c r="W1319" s="67"/>
      <c r="X1319" s="67"/>
      <c r="Y1319" s="67"/>
      <c r="Z1319" s="67"/>
      <c r="AA1319" s="67"/>
      <c r="AB1319" s="67"/>
      <c r="AC1319" s="67"/>
      <c r="AD1319" s="67"/>
    </row>
    <row r="1320" spans="2:30">
      <c r="B1320" s="67"/>
      <c r="C1320" s="67"/>
      <c r="D1320" s="67"/>
      <c r="E1320" s="67"/>
      <c r="F1320" s="67"/>
      <c r="G1320" s="67"/>
      <c r="H1320" s="67"/>
      <c r="I1320" s="67"/>
      <c r="J1320" s="67"/>
      <c r="K1320" s="67"/>
      <c r="L1320" s="67"/>
      <c r="M1320" s="67"/>
      <c r="N1320" s="67"/>
      <c r="O1320" s="67"/>
      <c r="P1320" s="67"/>
      <c r="Q1320" s="67"/>
      <c r="R1320" s="67"/>
      <c r="S1320" s="67"/>
      <c r="T1320" s="67"/>
      <c r="U1320" s="67"/>
      <c r="V1320" s="67"/>
      <c r="W1320" s="67"/>
      <c r="X1320" s="67"/>
      <c r="Y1320" s="67"/>
      <c r="Z1320" s="67"/>
      <c r="AA1320" s="67"/>
      <c r="AB1320" s="67"/>
      <c r="AC1320" s="67"/>
      <c r="AD1320" s="67"/>
    </row>
    <row r="1321" spans="2:30">
      <c r="B1321" s="67"/>
      <c r="C1321" s="67"/>
      <c r="D1321" s="67"/>
      <c r="E1321" s="67"/>
      <c r="F1321" s="67"/>
      <c r="G1321" s="67"/>
      <c r="H1321" s="67"/>
      <c r="I1321" s="67"/>
      <c r="J1321" s="67"/>
      <c r="K1321" s="67"/>
      <c r="L1321" s="67"/>
      <c r="M1321" s="67"/>
      <c r="N1321" s="67"/>
      <c r="O1321" s="67"/>
      <c r="P1321" s="67"/>
      <c r="Q1321" s="67"/>
      <c r="R1321" s="67"/>
      <c r="S1321" s="67"/>
      <c r="T1321" s="67"/>
      <c r="U1321" s="67"/>
      <c r="V1321" s="67"/>
      <c r="W1321" s="67"/>
      <c r="X1321" s="67"/>
      <c r="Y1321" s="67"/>
      <c r="Z1321" s="67"/>
      <c r="AA1321" s="67"/>
      <c r="AB1321" s="67"/>
      <c r="AC1321" s="67"/>
      <c r="AD1321" s="67"/>
    </row>
    <row r="1322" spans="2:30">
      <c r="B1322" s="67"/>
      <c r="C1322" s="67"/>
      <c r="D1322" s="67"/>
      <c r="E1322" s="67"/>
      <c r="F1322" s="67"/>
      <c r="G1322" s="67"/>
      <c r="H1322" s="67"/>
      <c r="I1322" s="67"/>
      <c r="J1322" s="67"/>
      <c r="K1322" s="67"/>
      <c r="L1322" s="67"/>
      <c r="M1322" s="67"/>
      <c r="N1322" s="67"/>
      <c r="O1322" s="67"/>
      <c r="P1322" s="67"/>
      <c r="Q1322" s="67"/>
      <c r="R1322" s="67"/>
      <c r="S1322" s="67"/>
      <c r="T1322" s="67"/>
      <c r="U1322" s="67"/>
      <c r="V1322" s="67"/>
      <c r="W1322" s="67"/>
      <c r="X1322" s="67"/>
      <c r="Y1322" s="67"/>
      <c r="Z1322" s="67"/>
      <c r="AA1322" s="67"/>
      <c r="AB1322" s="67"/>
      <c r="AC1322" s="67"/>
      <c r="AD1322" s="67"/>
    </row>
    <row r="1323" spans="2:30">
      <c r="B1323" s="67"/>
      <c r="C1323" s="67"/>
      <c r="D1323" s="67"/>
      <c r="E1323" s="67"/>
      <c r="F1323" s="67"/>
      <c r="G1323" s="67"/>
      <c r="H1323" s="67"/>
      <c r="I1323" s="67"/>
      <c r="J1323" s="67"/>
      <c r="K1323" s="67"/>
      <c r="L1323" s="67"/>
      <c r="M1323" s="67"/>
      <c r="N1323" s="67"/>
      <c r="O1323" s="67"/>
      <c r="P1323" s="67"/>
      <c r="Q1323" s="67"/>
      <c r="R1323" s="67"/>
      <c r="S1323" s="67"/>
      <c r="T1323" s="67"/>
      <c r="U1323" s="67"/>
      <c r="V1323" s="67"/>
      <c r="W1323" s="67"/>
      <c r="X1323" s="67"/>
      <c r="Y1323" s="67"/>
      <c r="Z1323" s="67"/>
      <c r="AA1323" s="67"/>
      <c r="AB1323" s="67"/>
      <c r="AC1323" s="67"/>
      <c r="AD1323" s="67"/>
    </row>
    <row r="1324" spans="2:30">
      <c r="B1324" s="67"/>
      <c r="C1324" s="67"/>
      <c r="D1324" s="67"/>
      <c r="E1324" s="67"/>
      <c r="F1324" s="67"/>
      <c r="G1324" s="67"/>
      <c r="H1324" s="67"/>
      <c r="I1324" s="67"/>
      <c r="J1324" s="67"/>
      <c r="K1324" s="67"/>
      <c r="L1324" s="67"/>
      <c r="M1324" s="67"/>
      <c r="N1324" s="67"/>
      <c r="O1324" s="67"/>
      <c r="P1324" s="67"/>
      <c r="Q1324" s="67"/>
      <c r="R1324" s="67"/>
      <c r="S1324" s="67"/>
      <c r="T1324" s="67"/>
      <c r="U1324" s="67"/>
      <c r="V1324" s="67"/>
      <c r="W1324" s="67"/>
      <c r="X1324" s="67"/>
      <c r="Y1324" s="67"/>
      <c r="Z1324" s="67"/>
      <c r="AA1324" s="67"/>
      <c r="AB1324" s="67"/>
      <c r="AC1324" s="67"/>
      <c r="AD1324" s="67"/>
    </row>
    <row r="1325" spans="2:30">
      <c r="B1325" s="67"/>
      <c r="C1325" s="67"/>
      <c r="D1325" s="67"/>
      <c r="E1325" s="67"/>
      <c r="F1325" s="67"/>
      <c r="G1325" s="67"/>
      <c r="H1325" s="67"/>
      <c r="I1325" s="67"/>
      <c r="J1325" s="67"/>
      <c r="K1325" s="67"/>
      <c r="L1325" s="67"/>
      <c r="M1325" s="67"/>
      <c r="N1325" s="67"/>
      <c r="O1325" s="67"/>
      <c r="P1325" s="67"/>
      <c r="Q1325" s="67"/>
      <c r="R1325" s="67"/>
      <c r="S1325" s="67"/>
      <c r="T1325" s="67"/>
      <c r="U1325" s="67"/>
      <c r="V1325" s="67"/>
      <c r="W1325" s="67"/>
      <c r="X1325" s="67"/>
      <c r="Y1325" s="67"/>
      <c r="Z1325" s="67"/>
      <c r="AA1325" s="67"/>
      <c r="AB1325" s="67"/>
      <c r="AC1325" s="67"/>
      <c r="AD1325" s="67"/>
    </row>
    <row r="1326" spans="2:30">
      <c r="B1326" s="67"/>
      <c r="C1326" s="67"/>
      <c r="D1326" s="67"/>
      <c r="E1326" s="67"/>
      <c r="F1326" s="67"/>
      <c r="G1326" s="67"/>
      <c r="H1326" s="67"/>
      <c r="I1326" s="67"/>
      <c r="J1326" s="67"/>
      <c r="K1326" s="67"/>
      <c r="L1326" s="67"/>
      <c r="M1326" s="67"/>
      <c r="N1326" s="67"/>
      <c r="O1326" s="67"/>
      <c r="P1326" s="67"/>
      <c r="Q1326" s="67"/>
      <c r="R1326" s="67"/>
      <c r="S1326" s="67"/>
      <c r="T1326" s="67"/>
      <c r="U1326" s="67"/>
      <c r="V1326" s="67"/>
      <c r="W1326" s="67"/>
      <c r="X1326" s="67"/>
      <c r="Y1326" s="67"/>
      <c r="Z1326" s="67"/>
      <c r="AA1326" s="67"/>
      <c r="AB1326" s="67"/>
      <c r="AC1326" s="67"/>
      <c r="AD1326" s="67"/>
    </row>
    <row r="1327" spans="2:30">
      <c r="B1327" s="67"/>
      <c r="C1327" s="67"/>
      <c r="D1327" s="67"/>
      <c r="E1327" s="67"/>
      <c r="F1327" s="67"/>
      <c r="G1327" s="67"/>
      <c r="H1327" s="67"/>
      <c r="I1327" s="67"/>
      <c r="J1327" s="67"/>
      <c r="K1327" s="67"/>
      <c r="L1327" s="67"/>
      <c r="M1327" s="67"/>
      <c r="N1327" s="67"/>
      <c r="O1327" s="67"/>
      <c r="P1327" s="67"/>
      <c r="Q1327" s="67"/>
      <c r="R1327" s="67"/>
      <c r="S1327" s="67"/>
      <c r="T1327" s="67"/>
      <c r="U1327" s="67"/>
      <c r="V1327" s="67"/>
      <c r="W1327" s="67"/>
      <c r="X1327" s="67"/>
      <c r="Y1327" s="67"/>
      <c r="Z1327" s="67"/>
      <c r="AA1327" s="67"/>
      <c r="AB1327" s="67"/>
      <c r="AC1327" s="67"/>
      <c r="AD1327" s="67"/>
    </row>
    <row r="1328" spans="2:30">
      <c r="B1328" s="67"/>
      <c r="C1328" s="67"/>
      <c r="D1328" s="67"/>
      <c r="E1328" s="67"/>
      <c r="F1328" s="67"/>
      <c r="G1328" s="67"/>
      <c r="H1328" s="67"/>
      <c r="I1328" s="67"/>
      <c r="J1328" s="67"/>
      <c r="K1328" s="67"/>
      <c r="L1328" s="67"/>
      <c r="M1328" s="67"/>
      <c r="N1328" s="67"/>
      <c r="O1328" s="67"/>
      <c r="P1328" s="67"/>
      <c r="Q1328" s="67"/>
      <c r="R1328" s="67"/>
      <c r="S1328" s="67"/>
      <c r="T1328" s="67"/>
      <c r="U1328" s="67"/>
      <c r="V1328" s="67"/>
      <c r="W1328" s="67"/>
      <c r="X1328" s="67"/>
      <c r="Y1328" s="67"/>
      <c r="Z1328" s="67"/>
      <c r="AA1328" s="67"/>
      <c r="AB1328" s="67"/>
      <c r="AC1328" s="67"/>
      <c r="AD1328" s="67"/>
    </row>
    <row r="1329" spans="2:30">
      <c r="B1329" s="67"/>
      <c r="C1329" s="67"/>
      <c r="D1329" s="67"/>
      <c r="E1329" s="67"/>
      <c r="F1329" s="67"/>
      <c r="G1329" s="67"/>
      <c r="H1329" s="67"/>
      <c r="I1329" s="67"/>
      <c r="J1329" s="67"/>
      <c r="K1329" s="67"/>
      <c r="L1329" s="67"/>
      <c r="M1329" s="67"/>
      <c r="N1329" s="67"/>
      <c r="O1329" s="67"/>
      <c r="P1329" s="67"/>
      <c r="Q1329" s="67"/>
      <c r="R1329" s="67"/>
      <c r="S1329" s="67"/>
      <c r="T1329" s="67"/>
      <c r="U1329" s="67"/>
      <c r="V1329" s="67"/>
      <c r="W1329" s="67"/>
      <c r="X1329" s="67"/>
      <c r="Y1329" s="67"/>
      <c r="Z1329" s="67"/>
      <c r="AA1329" s="67"/>
      <c r="AB1329" s="67"/>
      <c r="AC1329" s="67"/>
      <c r="AD1329" s="67"/>
    </row>
    <row r="1330" spans="2:30">
      <c r="B1330" s="67"/>
      <c r="C1330" s="67"/>
      <c r="D1330" s="67"/>
      <c r="E1330" s="67"/>
      <c r="F1330" s="67"/>
      <c r="G1330" s="67"/>
      <c r="H1330" s="67"/>
      <c r="I1330" s="67"/>
      <c r="J1330" s="67"/>
      <c r="K1330" s="67"/>
      <c r="L1330" s="67"/>
      <c r="M1330" s="67"/>
      <c r="N1330" s="67"/>
      <c r="O1330" s="67"/>
      <c r="P1330" s="67"/>
      <c r="Q1330" s="67"/>
      <c r="R1330" s="67"/>
      <c r="S1330" s="67"/>
      <c r="T1330" s="67"/>
      <c r="U1330" s="67"/>
      <c r="V1330" s="67"/>
      <c r="W1330" s="67"/>
      <c r="X1330" s="67"/>
      <c r="Y1330" s="67"/>
      <c r="Z1330" s="67"/>
      <c r="AA1330" s="67"/>
      <c r="AB1330" s="67"/>
      <c r="AC1330" s="67"/>
      <c r="AD1330" s="67"/>
    </row>
    <row r="1331" spans="2:30">
      <c r="B1331" s="67"/>
      <c r="C1331" s="67"/>
      <c r="D1331" s="67"/>
      <c r="E1331" s="67"/>
      <c r="F1331" s="67"/>
      <c r="G1331" s="67"/>
      <c r="H1331" s="67"/>
      <c r="I1331" s="67"/>
      <c r="J1331" s="67"/>
      <c r="K1331" s="67"/>
      <c r="L1331" s="67"/>
      <c r="M1331" s="67"/>
      <c r="N1331" s="67"/>
      <c r="O1331" s="67"/>
      <c r="P1331" s="67"/>
      <c r="Q1331" s="67"/>
      <c r="R1331" s="67"/>
      <c r="S1331" s="67"/>
      <c r="T1331" s="67"/>
      <c r="U1331" s="67"/>
      <c r="V1331" s="67"/>
      <c r="W1331" s="67"/>
      <c r="X1331" s="67"/>
      <c r="Y1331" s="67"/>
      <c r="Z1331" s="67"/>
      <c r="AA1331" s="67"/>
      <c r="AB1331" s="67"/>
      <c r="AC1331" s="67"/>
      <c r="AD1331" s="67"/>
    </row>
    <row r="1332" spans="2:30">
      <c r="B1332" s="67"/>
      <c r="C1332" s="67"/>
      <c r="D1332" s="67"/>
      <c r="E1332" s="67"/>
      <c r="F1332" s="67"/>
      <c r="G1332" s="67"/>
      <c r="H1332" s="67"/>
      <c r="I1332" s="67"/>
      <c r="J1332" s="67"/>
      <c r="K1332" s="67"/>
      <c r="L1332" s="67"/>
      <c r="M1332" s="67"/>
      <c r="N1332" s="67"/>
      <c r="O1332" s="67"/>
      <c r="P1332" s="67"/>
      <c r="Q1332" s="67"/>
      <c r="R1332" s="67"/>
      <c r="S1332" s="67"/>
      <c r="T1332" s="67"/>
      <c r="U1332" s="67"/>
      <c r="V1332" s="67"/>
      <c r="W1332" s="67"/>
      <c r="X1332" s="67"/>
      <c r="Y1332" s="67"/>
      <c r="Z1332" s="67"/>
      <c r="AA1332" s="67"/>
      <c r="AB1332" s="67"/>
      <c r="AC1332" s="67"/>
      <c r="AD1332" s="67"/>
    </row>
    <row r="1333" spans="2:30">
      <c r="B1333" s="67"/>
      <c r="C1333" s="67"/>
      <c r="D1333" s="67"/>
      <c r="E1333" s="67"/>
      <c r="F1333" s="67"/>
      <c r="G1333" s="67"/>
      <c r="H1333" s="67"/>
      <c r="I1333" s="67"/>
      <c r="J1333" s="67"/>
      <c r="K1333" s="67"/>
      <c r="L1333" s="67"/>
      <c r="M1333" s="67"/>
      <c r="N1333" s="67"/>
      <c r="O1333" s="67"/>
      <c r="P1333" s="67"/>
      <c r="Q1333" s="67"/>
      <c r="R1333" s="67"/>
      <c r="S1333" s="67"/>
      <c r="T1333" s="67"/>
      <c r="U1333" s="67"/>
      <c r="V1333" s="67"/>
      <c r="W1333" s="67"/>
      <c r="X1333" s="67"/>
      <c r="Y1333" s="67"/>
      <c r="Z1333" s="67"/>
      <c r="AA1333" s="67"/>
      <c r="AB1333" s="67"/>
      <c r="AC1333" s="67"/>
      <c r="AD1333" s="67"/>
    </row>
    <row r="1334" spans="2:30">
      <c r="B1334" s="67"/>
      <c r="C1334" s="67"/>
      <c r="D1334" s="67"/>
      <c r="E1334" s="67"/>
      <c r="F1334" s="67"/>
      <c r="G1334" s="67"/>
      <c r="H1334" s="67"/>
      <c r="I1334" s="67"/>
      <c r="J1334" s="67"/>
      <c r="K1334" s="67"/>
      <c r="L1334" s="67"/>
      <c r="M1334" s="67"/>
      <c r="N1334" s="67"/>
      <c r="O1334" s="67"/>
      <c r="P1334" s="67"/>
      <c r="Q1334" s="67"/>
      <c r="R1334" s="67"/>
      <c r="S1334" s="67"/>
      <c r="T1334" s="67"/>
      <c r="U1334" s="67"/>
      <c r="V1334" s="67"/>
      <c r="W1334" s="67"/>
      <c r="X1334" s="67"/>
      <c r="Y1334" s="67"/>
      <c r="Z1334" s="67"/>
      <c r="AA1334" s="67"/>
      <c r="AB1334" s="67"/>
      <c r="AC1334" s="67"/>
      <c r="AD1334" s="67"/>
    </row>
    <row r="1335" spans="2:30">
      <c r="B1335" s="67"/>
      <c r="C1335" s="67"/>
      <c r="D1335" s="67"/>
      <c r="E1335" s="67"/>
      <c r="F1335" s="67"/>
      <c r="G1335" s="67"/>
      <c r="H1335" s="67"/>
      <c r="I1335" s="67"/>
      <c r="J1335" s="67"/>
      <c r="K1335" s="67"/>
      <c r="L1335" s="67"/>
      <c r="M1335" s="67"/>
      <c r="N1335" s="67"/>
      <c r="O1335" s="67"/>
      <c r="P1335" s="67"/>
      <c r="Q1335" s="67"/>
      <c r="R1335" s="67"/>
      <c r="S1335" s="67"/>
      <c r="T1335" s="67"/>
      <c r="U1335" s="67"/>
      <c r="V1335" s="67"/>
      <c r="W1335" s="67"/>
      <c r="X1335" s="67"/>
      <c r="Y1335" s="67"/>
      <c r="Z1335" s="67"/>
      <c r="AA1335" s="67"/>
      <c r="AB1335" s="67"/>
      <c r="AC1335" s="67"/>
      <c r="AD1335" s="67"/>
    </row>
    <row r="1336" spans="2:30">
      <c r="B1336" s="67"/>
      <c r="C1336" s="67"/>
      <c r="D1336" s="67"/>
      <c r="E1336" s="67"/>
      <c r="F1336" s="67"/>
      <c r="G1336" s="67"/>
      <c r="H1336" s="67"/>
      <c r="I1336" s="67"/>
      <c r="J1336" s="67"/>
      <c r="K1336" s="67"/>
      <c r="L1336" s="67"/>
      <c r="M1336" s="67"/>
      <c r="N1336" s="67"/>
      <c r="O1336" s="67"/>
      <c r="P1336" s="67"/>
      <c r="Q1336" s="67"/>
      <c r="R1336" s="67"/>
      <c r="S1336" s="67"/>
      <c r="T1336" s="67"/>
      <c r="U1336" s="67"/>
      <c r="V1336" s="67"/>
      <c r="W1336" s="67"/>
      <c r="X1336" s="67"/>
      <c r="Y1336" s="67"/>
      <c r="Z1336" s="67"/>
      <c r="AA1336" s="67"/>
      <c r="AB1336" s="67"/>
      <c r="AC1336" s="67"/>
      <c r="AD1336" s="67"/>
    </row>
    <row r="1337" spans="2:30">
      <c r="B1337" s="67"/>
      <c r="C1337" s="67"/>
      <c r="D1337" s="67"/>
      <c r="E1337" s="67"/>
      <c r="F1337" s="67"/>
      <c r="G1337" s="67"/>
      <c r="H1337" s="67"/>
      <c r="I1337" s="67"/>
      <c r="J1337" s="67"/>
      <c r="K1337" s="67"/>
      <c r="L1337" s="67"/>
      <c r="M1337" s="67"/>
      <c r="N1337" s="67"/>
      <c r="O1337" s="67"/>
      <c r="P1337" s="67"/>
      <c r="Q1337" s="67"/>
      <c r="R1337" s="67"/>
      <c r="S1337" s="67"/>
      <c r="T1337" s="67"/>
      <c r="U1337" s="67"/>
      <c r="V1337" s="67"/>
      <c r="W1337" s="67"/>
      <c r="X1337" s="67"/>
      <c r="Y1337" s="67"/>
      <c r="Z1337" s="67"/>
      <c r="AA1337" s="67"/>
      <c r="AB1337" s="67"/>
      <c r="AC1337" s="67"/>
      <c r="AD1337" s="67"/>
    </row>
    <row r="1338" spans="2:30">
      <c r="B1338" s="67"/>
      <c r="C1338" s="67"/>
      <c r="D1338" s="67"/>
      <c r="E1338" s="67"/>
      <c r="F1338" s="67"/>
      <c r="G1338" s="67"/>
      <c r="H1338" s="67"/>
      <c r="I1338" s="67"/>
      <c r="J1338" s="67"/>
      <c r="K1338" s="67"/>
      <c r="L1338" s="67"/>
      <c r="M1338" s="67"/>
      <c r="N1338" s="67"/>
      <c r="O1338" s="67"/>
      <c r="P1338" s="67"/>
      <c r="Q1338" s="67"/>
      <c r="R1338" s="67"/>
      <c r="S1338" s="67"/>
      <c r="T1338" s="67"/>
      <c r="U1338" s="67"/>
      <c r="V1338" s="67"/>
      <c r="W1338" s="67"/>
      <c r="X1338" s="67"/>
      <c r="Y1338" s="67"/>
      <c r="Z1338" s="67"/>
      <c r="AA1338" s="67"/>
      <c r="AB1338" s="67"/>
      <c r="AC1338" s="67"/>
      <c r="AD1338" s="67"/>
    </row>
    <row r="1339" spans="2:30">
      <c r="B1339" s="67"/>
      <c r="C1339" s="67"/>
      <c r="D1339" s="67"/>
      <c r="E1339" s="67"/>
      <c r="F1339" s="67"/>
      <c r="G1339" s="67"/>
      <c r="H1339" s="67"/>
      <c r="I1339" s="67"/>
      <c r="J1339" s="67"/>
      <c r="K1339" s="67"/>
      <c r="L1339" s="67"/>
      <c r="M1339" s="67"/>
      <c r="N1339" s="67"/>
      <c r="O1339" s="67"/>
      <c r="P1339" s="67"/>
      <c r="Q1339" s="67"/>
      <c r="R1339" s="67"/>
      <c r="S1339" s="67"/>
      <c r="T1339" s="67"/>
      <c r="U1339" s="67"/>
      <c r="V1339" s="67"/>
      <c r="W1339" s="67"/>
      <c r="X1339" s="67"/>
      <c r="Y1339" s="67"/>
      <c r="Z1339" s="67"/>
      <c r="AA1339" s="67"/>
      <c r="AB1339" s="67"/>
      <c r="AC1339" s="67"/>
      <c r="AD1339" s="67"/>
    </row>
    <row r="1340" spans="2:30">
      <c r="B1340" s="67"/>
      <c r="C1340" s="67"/>
      <c r="D1340" s="67"/>
      <c r="E1340" s="67"/>
      <c r="F1340" s="67"/>
      <c r="G1340" s="67"/>
      <c r="H1340" s="67"/>
      <c r="I1340" s="67"/>
      <c r="J1340" s="67"/>
      <c r="K1340" s="67"/>
      <c r="L1340" s="67"/>
      <c r="M1340" s="67"/>
      <c r="N1340" s="67"/>
      <c r="O1340" s="67"/>
      <c r="P1340" s="67"/>
      <c r="Q1340" s="67"/>
      <c r="R1340" s="67"/>
      <c r="S1340" s="67"/>
      <c r="T1340" s="67"/>
      <c r="U1340" s="67"/>
      <c r="V1340" s="67"/>
      <c r="W1340" s="67"/>
      <c r="X1340" s="67"/>
      <c r="Y1340" s="67"/>
      <c r="Z1340" s="67"/>
      <c r="AA1340" s="67"/>
      <c r="AB1340" s="67"/>
      <c r="AC1340" s="67"/>
      <c r="AD1340" s="67"/>
    </row>
    <row r="1341" spans="2:30">
      <c r="B1341" s="67"/>
      <c r="C1341" s="67"/>
      <c r="D1341" s="67"/>
      <c r="E1341" s="67"/>
      <c r="F1341" s="67"/>
      <c r="G1341" s="67"/>
      <c r="H1341" s="67"/>
      <c r="I1341" s="67"/>
      <c r="J1341" s="67"/>
      <c r="K1341" s="67"/>
      <c r="L1341" s="67"/>
      <c r="M1341" s="67"/>
      <c r="N1341" s="67"/>
      <c r="O1341" s="67"/>
      <c r="P1341" s="67"/>
      <c r="Q1341" s="67"/>
      <c r="R1341" s="67"/>
      <c r="S1341" s="67"/>
      <c r="T1341" s="67"/>
      <c r="U1341" s="67"/>
      <c r="V1341" s="67"/>
      <c r="W1341" s="67"/>
      <c r="X1341" s="67"/>
      <c r="Y1341" s="67"/>
      <c r="Z1341" s="67"/>
      <c r="AA1341" s="67"/>
      <c r="AB1341" s="67"/>
      <c r="AC1341" s="67"/>
      <c r="AD1341" s="67"/>
    </row>
    <row r="1342" spans="2:30">
      <c r="B1342" s="67"/>
      <c r="C1342" s="67"/>
      <c r="D1342" s="67"/>
      <c r="E1342" s="67"/>
      <c r="F1342" s="67"/>
      <c r="G1342" s="67"/>
      <c r="H1342" s="67"/>
      <c r="I1342" s="67"/>
      <c r="J1342" s="67"/>
      <c r="K1342" s="67"/>
      <c r="L1342" s="67"/>
      <c r="M1342" s="67"/>
      <c r="N1342" s="67"/>
      <c r="O1342" s="67"/>
      <c r="P1342" s="67"/>
      <c r="Q1342" s="67"/>
      <c r="R1342" s="67"/>
      <c r="S1342" s="67"/>
      <c r="T1342" s="67"/>
      <c r="U1342" s="67"/>
      <c r="V1342" s="67"/>
      <c r="W1342" s="67"/>
      <c r="X1342" s="67"/>
      <c r="Y1342" s="67"/>
      <c r="Z1342" s="67"/>
      <c r="AA1342" s="67"/>
      <c r="AB1342" s="67"/>
      <c r="AC1342" s="67"/>
      <c r="AD1342" s="67"/>
    </row>
    <row r="1343" spans="2:30">
      <c r="B1343" s="67"/>
      <c r="C1343" s="67"/>
      <c r="D1343" s="67"/>
      <c r="E1343" s="67"/>
      <c r="F1343" s="67"/>
      <c r="G1343" s="67"/>
      <c r="H1343" s="67"/>
      <c r="I1343" s="67"/>
      <c r="J1343" s="67"/>
      <c r="K1343" s="67"/>
      <c r="L1343" s="67"/>
      <c r="M1343" s="67"/>
      <c r="N1343" s="67"/>
      <c r="O1343" s="67"/>
      <c r="P1343" s="67"/>
      <c r="Q1343" s="67"/>
      <c r="R1343" s="67"/>
      <c r="S1343" s="67"/>
      <c r="T1343" s="67"/>
      <c r="U1343" s="67"/>
      <c r="V1343" s="67"/>
      <c r="W1343" s="67"/>
      <c r="X1343" s="67"/>
      <c r="Y1343" s="67"/>
      <c r="Z1343" s="67"/>
      <c r="AA1343" s="67"/>
      <c r="AB1343" s="67"/>
      <c r="AC1343" s="67"/>
      <c r="AD1343" s="67"/>
    </row>
    <row r="1344" spans="2:30">
      <c r="B1344" s="67"/>
      <c r="C1344" s="67"/>
      <c r="D1344" s="67"/>
      <c r="E1344" s="67"/>
      <c r="F1344" s="67"/>
      <c r="G1344" s="67"/>
      <c r="H1344" s="67"/>
      <c r="I1344" s="67"/>
      <c r="J1344" s="67"/>
      <c r="K1344" s="67"/>
      <c r="L1344" s="67"/>
      <c r="M1344" s="67"/>
      <c r="N1344" s="67"/>
      <c r="O1344" s="67"/>
      <c r="P1344" s="67"/>
      <c r="Q1344" s="67"/>
      <c r="R1344" s="67"/>
      <c r="S1344" s="67"/>
      <c r="T1344" s="67"/>
      <c r="U1344" s="67"/>
      <c r="V1344" s="67"/>
      <c r="W1344" s="67"/>
      <c r="X1344" s="67"/>
      <c r="Y1344" s="67"/>
      <c r="Z1344" s="67"/>
      <c r="AA1344" s="67"/>
      <c r="AB1344" s="67"/>
      <c r="AC1344" s="67"/>
      <c r="AD1344" s="67"/>
    </row>
    <row r="1345" spans="2:30">
      <c r="B1345" s="67"/>
      <c r="C1345" s="67"/>
      <c r="D1345" s="67"/>
      <c r="E1345" s="67"/>
      <c r="F1345" s="67"/>
      <c r="G1345" s="67"/>
      <c r="H1345" s="67"/>
      <c r="I1345" s="67"/>
      <c r="J1345" s="67"/>
      <c r="K1345" s="67"/>
      <c r="L1345" s="67"/>
      <c r="M1345" s="67"/>
      <c r="N1345" s="67"/>
      <c r="O1345" s="67"/>
      <c r="P1345" s="67"/>
      <c r="Q1345" s="67"/>
      <c r="R1345" s="67"/>
      <c r="S1345" s="67"/>
      <c r="T1345" s="67"/>
      <c r="U1345" s="67"/>
      <c r="V1345" s="67"/>
      <c r="W1345" s="67"/>
      <c r="X1345" s="67"/>
      <c r="Y1345" s="67"/>
      <c r="Z1345" s="67"/>
      <c r="AA1345" s="67"/>
      <c r="AB1345" s="67"/>
      <c r="AC1345" s="67"/>
      <c r="AD1345" s="67"/>
    </row>
    <row r="1346" spans="2:30">
      <c r="B1346" s="67"/>
      <c r="C1346" s="67"/>
      <c r="D1346" s="67"/>
      <c r="E1346" s="67"/>
      <c r="F1346" s="67"/>
      <c r="G1346" s="67"/>
      <c r="H1346" s="67"/>
      <c r="I1346" s="67"/>
      <c r="J1346" s="67"/>
      <c r="K1346" s="67"/>
      <c r="L1346" s="67"/>
      <c r="M1346" s="67"/>
      <c r="N1346" s="67"/>
      <c r="O1346" s="67"/>
      <c r="P1346" s="67"/>
      <c r="Q1346" s="67"/>
      <c r="R1346" s="67"/>
      <c r="S1346" s="67"/>
      <c r="T1346" s="67"/>
      <c r="U1346" s="67"/>
      <c r="V1346" s="67"/>
      <c r="W1346" s="67"/>
      <c r="X1346" s="67"/>
      <c r="Y1346" s="67"/>
      <c r="Z1346" s="67"/>
      <c r="AA1346" s="67"/>
      <c r="AB1346" s="67"/>
      <c r="AC1346" s="67"/>
      <c r="AD1346" s="67"/>
    </row>
    <row r="1347" spans="2:30">
      <c r="B1347" s="67"/>
      <c r="C1347" s="67"/>
      <c r="D1347" s="67"/>
      <c r="E1347" s="67"/>
      <c r="F1347" s="67"/>
      <c r="G1347" s="67"/>
      <c r="H1347" s="67"/>
      <c r="I1347" s="67"/>
      <c r="J1347" s="67"/>
      <c r="K1347" s="67"/>
      <c r="L1347" s="67"/>
      <c r="M1347" s="67"/>
      <c r="N1347" s="67"/>
      <c r="O1347" s="67"/>
      <c r="P1347" s="67"/>
      <c r="Q1347" s="67"/>
      <c r="R1347" s="67"/>
      <c r="S1347" s="67"/>
      <c r="T1347" s="67"/>
      <c r="U1347" s="67"/>
      <c r="V1347" s="67"/>
      <c r="W1347" s="67"/>
      <c r="X1347" s="67"/>
      <c r="Y1347" s="67"/>
      <c r="Z1347" s="67"/>
      <c r="AA1347" s="67"/>
      <c r="AB1347" s="67"/>
      <c r="AC1347" s="67"/>
      <c r="AD1347" s="67"/>
    </row>
    <row r="1348" spans="2:30">
      <c r="B1348" s="67"/>
      <c r="C1348" s="67"/>
      <c r="D1348" s="67"/>
      <c r="E1348" s="67"/>
      <c r="F1348" s="67"/>
      <c r="G1348" s="67"/>
      <c r="H1348" s="67"/>
      <c r="I1348" s="67"/>
      <c r="J1348" s="67"/>
      <c r="K1348" s="67"/>
      <c r="L1348" s="67"/>
      <c r="M1348" s="67"/>
      <c r="N1348" s="67"/>
      <c r="O1348" s="67"/>
      <c r="P1348" s="67"/>
      <c r="Q1348" s="67"/>
      <c r="R1348" s="67"/>
      <c r="S1348" s="67"/>
      <c r="T1348" s="67"/>
      <c r="U1348" s="67"/>
      <c r="V1348" s="67"/>
      <c r="W1348" s="67"/>
      <c r="X1348" s="67"/>
      <c r="Y1348" s="67"/>
      <c r="Z1348" s="67"/>
      <c r="AA1348" s="67"/>
      <c r="AB1348" s="67"/>
      <c r="AC1348" s="67"/>
      <c r="AD1348" s="67"/>
    </row>
    <row r="1349" spans="2:30">
      <c r="B1349" s="67"/>
      <c r="C1349" s="67"/>
      <c r="D1349" s="67"/>
      <c r="E1349" s="67"/>
      <c r="F1349" s="67"/>
      <c r="G1349" s="67"/>
      <c r="H1349" s="67"/>
      <c r="I1349" s="67"/>
      <c r="J1349" s="67"/>
      <c r="K1349" s="67"/>
      <c r="L1349" s="67"/>
      <c r="M1349" s="67"/>
      <c r="N1349" s="67"/>
      <c r="O1349" s="67"/>
      <c r="P1349" s="67"/>
      <c r="Q1349" s="67"/>
      <c r="R1349" s="67"/>
      <c r="S1349" s="67"/>
      <c r="T1349" s="67"/>
      <c r="U1349" s="67"/>
      <c r="V1349" s="67"/>
      <c r="W1349" s="67"/>
      <c r="X1349" s="67"/>
      <c r="Y1349" s="67"/>
      <c r="Z1349" s="67"/>
      <c r="AA1349" s="67"/>
      <c r="AB1349" s="67"/>
      <c r="AC1349" s="67"/>
      <c r="AD1349" s="67"/>
    </row>
    <row r="1350" spans="2:30">
      <c r="B1350" s="67"/>
      <c r="C1350" s="67"/>
      <c r="D1350" s="67"/>
      <c r="E1350" s="67"/>
      <c r="F1350" s="67"/>
      <c r="G1350" s="67"/>
      <c r="H1350" s="67"/>
      <c r="I1350" s="67"/>
      <c r="J1350" s="67"/>
      <c r="K1350" s="67"/>
      <c r="L1350" s="67"/>
      <c r="M1350" s="67"/>
      <c r="N1350" s="67"/>
      <c r="O1350" s="67"/>
      <c r="P1350" s="67"/>
      <c r="Q1350" s="67"/>
      <c r="R1350" s="67"/>
      <c r="S1350" s="67"/>
      <c r="T1350" s="67"/>
      <c r="U1350" s="67"/>
      <c r="V1350" s="67"/>
      <c r="W1350" s="67"/>
      <c r="X1350" s="67"/>
      <c r="Y1350" s="67"/>
      <c r="Z1350" s="67"/>
      <c r="AA1350" s="67"/>
      <c r="AB1350" s="67"/>
      <c r="AC1350" s="67"/>
      <c r="AD1350" s="67"/>
    </row>
    <row r="1351" spans="2:30">
      <c r="B1351" s="67"/>
      <c r="C1351" s="67"/>
      <c r="D1351" s="67"/>
      <c r="E1351" s="67"/>
      <c r="F1351" s="67"/>
      <c r="G1351" s="67"/>
      <c r="H1351" s="67"/>
      <c r="I1351" s="67"/>
      <c r="J1351" s="67"/>
      <c r="K1351" s="67"/>
      <c r="L1351" s="67"/>
      <c r="M1351" s="67"/>
      <c r="N1351" s="67"/>
      <c r="O1351" s="67"/>
      <c r="P1351" s="67"/>
      <c r="Q1351" s="67"/>
      <c r="R1351" s="67"/>
      <c r="S1351" s="67"/>
      <c r="T1351" s="67"/>
      <c r="U1351" s="67"/>
      <c r="V1351" s="67"/>
      <c r="W1351" s="67"/>
      <c r="X1351" s="67"/>
      <c r="Y1351" s="67"/>
      <c r="Z1351" s="67"/>
      <c r="AA1351" s="67"/>
      <c r="AB1351" s="67"/>
      <c r="AC1351" s="67"/>
      <c r="AD1351" s="67"/>
    </row>
    <row r="1352" spans="2:30">
      <c r="B1352" s="67"/>
      <c r="C1352" s="67"/>
      <c r="D1352" s="67"/>
      <c r="E1352" s="67"/>
      <c r="F1352" s="67"/>
      <c r="G1352" s="67"/>
      <c r="H1352" s="67"/>
      <c r="I1352" s="67"/>
      <c r="J1352" s="67"/>
      <c r="K1352" s="67"/>
      <c r="L1352" s="67"/>
      <c r="M1352" s="67"/>
      <c r="N1352" s="67"/>
      <c r="O1352" s="67"/>
      <c r="P1352" s="67"/>
      <c r="Q1352" s="67"/>
      <c r="R1352" s="67"/>
      <c r="S1352" s="67"/>
      <c r="T1352" s="67"/>
      <c r="U1352" s="67"/>
      <c r="V1352" s="67"/>
      <c r="W1352" s="67"/>
      <c r="X1352" s="67"/>
      <c r="Y1352" s="67"/>
      <c r="Z1352" s="67"/>
      <c r="AA1352" s="67"/>
      <c r="AB1352" s="67"/>
      <c r="AC1352" s="67"/>
      <c r="AD1352" s="67"/>
    </row>
    <row r="1353" spans="2:30">
      <c r="B1353" s="67"/>
      <c r="C1353" s="67"/>
      <c r="D1353" s="67"/>
      <c r="E1353" s="67"/>
      <c r="F1353" s="67"/>
      <c r="G1353" s="67"/>
      <c r="H1353" s="67"/>
      <c r="I1353" s="67"/>
      <c r="J1353" s="67"/>
      <c r="K1353" s="67"/>
      <c r="L1353" s="67"/>
      <c r="M1353" s="67"/>
      <c r="N1353" s="67"/>
      <c r="O1353" s="67"/>
      <c r="P1353" s="67"/>
      <c r="Q1353" s="67"/>
      <c r="R1353" s="67"/>
      <c r="S1353" s="67"/>
      <c r="T1353" s="67"/>
      <c r="U1353" s="67"/>
      <c r="V1353" s="67"/>
      <c r="W1353" s="67"/>
      <c r="X1353" s="67"/>
      <c r="Y1353" s="67"/>
      <c r="Z1353" s="67"/>
      <c r="AA1353" s="67"/>
      <c r="AB1353" s="67"/>
      <c r="AC1353" s="67"/>
      <c r="AD1353" s="67"/>
    </row>
    <row r="1354" spans="2:30">
      <c r="B1354" s="67"/>
      <c r="C1354" s="67"/>
      <c r="D1354" s="67"/>
      <c r="E1354" s="67"/>
      <c r="F1354" s="67"/>
      <c r="G1354" s="67"/>
      <c r="H1354" s="67"/>
      <c r="I1354" s="67"/>
      <c r="J1354" s="67"/>
      <c r="K1354" s="67"/>
      <c r="L1354" s="67"/>
      <c r="M1354" s="67"/>
      <c r="N1354" s="67"/>
      <c r="O1354" s="67"/>
      <c r="P1354" s="67"/>
      <c r="Q1354" s="67"/>
      <c r="R1354" s="67"/>
      <c r="S1354" s="67"/>
      <c r="T1354" s="67"/>
      <c r="U1354" s="67"/>
      <c r="V1354" s="67"/>
      <c r="W1354" s="67"/>
      <c r="X1354" s="67"/>
      <c r="Y1354" s="67"/>
      <c r="Z1354" s="67"/>
      <c r="AA1354" s="67"/>
      <c r="AB1354" s="67"/>
      <c r="AC1354" s="67"/>
      <c r="AD1354" s="67"/>
    </row>
    <row r="1355" spans="2:30">
      <c r="B1355" s="67"/>
      <c r="C1355" s="67"/>
      <c r="D1355" s="67"/>
      <c r="E1355" s="67"/>
      <c r="F1355" s="67"/>
      <c r="G1355" s="67"/>
      <c r="H1355" s="67"/>
      <c r="I1355" s="67"/>
      <c r="J1355" s="67"/>
      <c r="K1355" s="67"/>
      <c r="L1355" s="67"/>
      <c r="M1355" s="67"/>
      <c r="N1355" s="67"/>
      <c r="O1355" s="67"/>
      <c r="P1355" s="67"/>
      <c r="Q1355" s="67"/>
      <c r="R1355" s="67"/>
      <c r="S1355" s="67"/>
      <c r="T1355" s="67"/>
      <c r="U1355" s="67"/>
      <c r="V1355" s="67"/>
      <c r="W1355" s="67"/>
      <c r="X1355" s="67"/>
      <c r="Y1355" s="67"/>
      <c r="Z1355" s="67"/>
      <c r="AA1355" s="67"/>
      <c r="AB1355" s="67"/>
      <c r="AC1355" s="67"/>
      <c r="AD1355" s="67"/>
    </row>
    <row r="1356" spans="2:30">
      <c r="B1356" s="67"/>
      <c r="C1356" s="67"/>
      <c r="D1356" s="67"/>
      <c r="E1356" s="67"/>
      <c r="F1356" s="67"/>
      <c r="G1356" s="67"/>
      <c r="H1356" s="67"/>
      <c r="I1356" s="67"/>
      <c r="J1356" s="67"/>
      <c r="K1356" s="67"/>
      <c r="L1356" s="67"/>
      <c r="M1356" s="67"/>
      <c r="N1356" s="67"/>
      <c r="O1356" s="67"/>
      <c r="P1356" s="67"/>
      <c r="Q1356" s="67"/>
      <c r="R1356" s="67"/>
      <c r="S1356" s="67"/>
      <c r="T1356" s="67"/>
      <c r="U1356" s="67"/>
      <c r="V1356" s="67"/>
      <c r="W1356" s="67"/>
      <c r="X1356" s="67"/>
      <c r="Y1356" s="67"/>
      <c r="Z1356" s="67"/>
      <c r="AA1356" s="67"/>
      <c r="AB1356" s="67"/>
      <c r="AC1356" s="67"/>
      <c r="AD1356" s="67"/>
    </row>
    <row r="1357" spans="2:30">
      <c r="B1357" s="67"/>
      <c r="C1357" s="67"/>
      <c r="D1357" s="67"/>
      <c r="E1357" s="67"/>
      <c r="F1357" s="67"/>
      <c r="G1357" s="67"/>
      <c r="H1357" s="67"/>
      <c r="I1357" s="67"/>
      <c r="J1357" s="67"/>
      <c r="K1357" s="67"/>
      <c r="L1357" s="67"/>
      <c r="M1357" s="67"/>
      <c r="N1357" s="67"/>
      <c r="O1357" s="67"/>
      <c r="P1357" s="67"/>
      <c r="Q1357" s="67"/>
      <c r="R1357" s="67"/>
      <c r="S1357" s="67"/>
      <c r="T1357" s="67"/>
      <c r="U1357" s="67"/>
      <c r="V1357" s="67"/>
      <c r="W1357" s="67"/>
      <c r="X1357" s="67"/>
      <c r="Y1357" s="67"/>
      <c r="Z1357" s="67"/>
      <c r="AA1357" s="67"/>
      <c r="AB1357" s="67"/>
      <c r="AC1357" s="67"/>
      <c r="AD1357" s="67"/>
    </row>
    <row r="1358" spans="2:30">
      <c r="B1358" s="67"/>
      <c r="C1358" s="67"/>
      <c r="D1358" s="67"/>
      <c r="E1358" s="67"/>
      <c r="F1358" s="67"/>
      <c r="G1358" s="67"/>
      <c r="H1358" s="67"/>
      <c r="I1358" s="67"/>
      <c r="J1358" s="67"/>
      <c r="K1358" s="67"/>
      <c r="L1358" s="67"/>
      <c r="M1358" s="67"/>
      <c r="N1358" s="67"/>
      <c r="O1358" s="67"/>
      <c r="P1358" s="67"/>
      <c r="Q1358" s="67"/>
      <c r="R1358" s="67"/>
      <c r="S1358" s="67"/>
      <c r="T1358" s="67"/>
      <c r="U1358" s="67"/>
      <c r="V1358" s="67"/>
      <c r="W1358" s="67"/>
      <c r="X1358" s="67"/>
      <c r="Y1358" s="67"/>
      <c r="Z1358" s="67"/>
      <c r="AA1358" s="67"/>
      <c r="AB1358" s="67"/>
      <c r="AC1358" s="67"/>
      <c r="AD1358" s="67"/>
    </row>
    <row r="1359" spans="2:30">
      <c r="B1359" s="67"/>
      <c r="C1359" s="67"/>
      <c r="D1359" s="67"/>
      <c r="E1359" s="67"/>
      <c r="F1359" s="67"/>
      <c r="G1359" s="67"/>
      <c r="H1359" s="67"/>
      <c r="I1359" s="67"/>
      <c r="J1359" s="67"/>
      <c r="K1359" s="67"/>
      <c r="L1359" s="67"/>
      <c r="M1359" s="67"/>
      <c r="N1359" s="67"/>
      <c r="O1359" s="67"/>
      <c r="P1359" s="67"/>
      <c r="Q1359" s="67"/>
      <c r="R1359" s="67"/>
      <c r="S1359" s="67"/>
      <c r="T1359" s="67"/>
      <c r="U1359" s="67"/>
      <c r="V1359" s="67"/>
      <c r="W1359" s="67"/>
      <c r="X1359" s="67"/>
      <c r="Y1359" s="67"/>
      <c r="Z1359" s="67"/>
      <c r="AA1359" s="67"/>
      <c r="AB1359" s="67"/>
      <c r="AC1359" s="67"/>
      <c r="AD1359" s="67"/>
    </row>
    <row r="1360" spans="2:30">
      <c r="B1360" s="67"/>
      <c r="C1360" s="67"/>
      <c r="D1360" s="67"/>
      <c r="E1360" s="67"/>
      <c r="F1360" s="67"/>
      <c r="G1360" s="67"/>
      <c r="H1360" s="67"/>
      <c r="I1360" s="67"/>
      <c r="J1360" s="67"/>
      <c r="K1360" s="67"/>
      <c r="L1360" s="67"/>
      <c r="M1360" s="67"/>
      <c r="N1360" s="67"/>
      <c r="O1360" s="67"/>
      <c r="P1360" s="67"/>
      <c r="Q1360" s="67"/>
      <c r="R1360" s="67"/>
      <c r="S1360" s="67"/>
      <c r="T1360" s="67"/>
      <c r="U1360" s="67"/>
      <c r="V1360" s="67"/>
      <c r="W1360" s="67"/>
      <c r="X1360" s="67"/>
      <c r="Y1360" s="67"/>
      <c r="Z1360" s="67"/>
      <c r="AA1360" s="67"/>
      <c r="AB1360" s="67"/>
      <c r="AC1360" s="67"/>
      <c r="AD1360" s="67"/>
    </row>
    <row r="1361" spans="2:30">
      <c r="B1361" s="67"/>
      <c r="C1361" s="67"/>
      <c r="D1361" s="67"/>
      <c r="E1361" s="67"/>
      <c r="F1361" s="67"/>
      <c r="G1361" s="67"/>
      <c r="H1361" s="67"/>
      <c r="I1361" s="67"/>
      <c r="J1361" s="67"/>
      <c r="K1361" s="67"/>
      <c r="L1361" s="67"/>
      <c r="M1361" s="67"/>
      <c r="N1361" s="67"/>
      <c r="O1361" s="67"/>
      <c r="P1361" s="67"/>
      <c r="Q1361" s="67"/>
      <c r="R1361" s="67"/>
      <c r="S1361" s="67"/>
      <c r="T1361" s="67"/>
      <c r="U1361" s="67"/>
      <c r="V1361" s="67"/>
      <c r="W1361" s="67"/>
      <c r="X1361" s="67"/>
      <c r="Y1361" s="67"/>
      <c r="Z1361" s="67"/>
      <c r="AA1361" s="67"/>
      <c r="AB1361" s="67"/>
      <c r="AC1361" s="67"/>
      <c r="AD1361" s="67"/>
    </row>
    <row r="1362" spans="2:30">
      <c r="B1362" s="67"/>
      <c r="C1362" s="67"/>
      <c r="D1362" s="67"/>
      <c r="E1362" s="67"/>
      <c r="F1362" s="67"/>
      <c r="G1362" s="67"/>
      <c r="H1362" s="67"/>
      <c r="I1362" s="67"/>
      <c r="J1362" s="67"/>
      <c r="K1362" s="67"/>
      <c r="L1362" s="67"/>
      <c r="M1362" s="67"/>
      <c r="N1362" s="67"/>
      <c r="O1362" s="67"/>
      <c r="P1362" s="67"/>
      <c r="Q1362" s="67"/>
      <c r="R1362" s="67"/>
      <c r="S1362" s="67"/>
      <c r="T1362" s="67"/>
      <c r="U1362" s="67"/>
      <c r="V1362" s="67"/>
      <c r="W1362" s="67"/>
      <c r="X1362" s="67"/>
      <c r="Y1362" s="67"/>
      <c r="Z1362" s="67"/>
      <c r="AA1362" s="67"/>
      <c r="AB1362" s="67"/>
      <c r="AC1362" s="67"/>
      <c r="AD1362" s="67"/>
    </row>
    <row r="1363" spans="2:30">
      <c r="B1363" s="67"/>
      <c r="C1363" s="67"/>
      <c r="D1363" s="67"/>
      <c r="E1363" s="67"/>
      <c r="F1363" s="67"/>
      <c r="G1363" s="67"/>
      <c r="H1363" s="67"/>
      <c r="I1363" s="67"/>
      <c r="J1363" s="67"/>
      <c r="K1363" s="67"/>
      <c r="L1363" s="67"/>
      <c r="M1363" s="67"/>
      <c r="N1363" s="67"/>
      <c r="O1363" s="67"/>
      <c r="P1363" s="67"/>
      <c r="Q1363" s="67"/>
      <c r="R1363" s="67"/>
      <c r="S1363" s="67"/>
      <c r="T1363" s="67"/>
      <c r="U1363" s="67"/>
      <c r="V1363" s="67"/>
      <c r="W1363" s="67"/>
      <c r="X1363" s="67"/>
      <c r="Y1363" s="67"/>
      <c r="Z1363" s="67"/>
      <c r="AA1363" s="67"/>
      <c r="AB1363" s="67"/>
      <c r="AC1363" s="67"/>
      <c r="AD1363" s="67"/>
    </row>
    <row r="1364" spans="2:30">
      <c r="B1364" s="67"/>
      <c r="C1364" s="67"/>
      <c r="D1364" s="67"/>
      <c r="E1364" s="67"/>
      <c r="F1364" s="67"/>
      <c r="G1364" s="67"/>
      <c r="H1364" s="67"/>
      <c r="I1364" s="67"/>
      <c r="J1364" s="67"/>
      <c r="K1364" s="67"/>
      <c r="L1364" s="67"/>
      <c r="M1364" s="67"/>
      <c r="N1364" s="67"/>
      <c r="O1364" s="67"/>
      <c r="P1364" s="67"/>
      <c r="Q1364" s="67"/>
      <c r="R1364" s="67"/>
      <c r="S1364" s="67"/>
      <c r="T1364" s="67"/>
      <c r="U1364" s="67"/>
      <c r="V1364" s="67"/>
      <c r="W1364" s="67"/>
      <c r="X1364" s="67"/>
      <c r="Y1364" s="67"/>
      <c r="Z1364" s="67"/>
      <c r="AA1364" s="67"/>
      <c r="AB1364" s="67"/>
      <c r="AC1364" s="67"/>
      <c r="AD1364" s="67"/>
    </row>
    <row r="1365" spans="2:30">
      <c r="B1365" s="67"/>
      <c r="C1365" s="67"/>
      <c r="D1365" s="67"/>
      <c r="E1365" s="67"/>
      <c r="F1365" s="67"/>
      <c r="G1365" s="67"/>
      <c r="H1365" s="67"/>
      <c r="I1365" s="67"/>
      <c r="J1365" s="67"/>
      <c r="K1365" s="67"/>
      <c r="L1365" s="67"/>
      <c r="M1365" s="67"/>
      <c r="N1365" s="67"/>
      <c r="O1365" s="67"/>
      <c r="P1365" s="67"/>
      <c r="Q1365" s="67"/>
      <c r="R1365" s="67"/>
      <c r="S1365" s="67"/>
      <c r="T1365" s="67"/>
      <c r="U1365" s="67"/>
      <c r="V1365" s="67"/>
      <c r="W1365" s="67"/>
      <c r="X1365" s="67"/>
      <c r="Y1365" s="67"/>
      <c r="Z1365" s="67"/>
      <c r="AA1365" s="67"/>
      <c r="AB1365" s="67"/>
      <c r="AC1365" s="67"/>
      <c r="AD1365" s="67"/>
    </row>
    <row r="1366" spans="2:30">
      <c r="B1366" s="67"/>
      <c r="C1366" s="67"/>
      <c r="D1366" s="67"/>
      <c r="E1366" s="67"/>
      <c r="F1366" s="67"/>
      <c r="G1366" s="67"/>
      <c r="H1366" s="67"/>
      <c r="I1366" s="67"/>
      <c r="J1366" s="67"/>
      <c r="K1366" s="67"/>
      <c r="L1366" s="67"/>
      <c r="M1366" s="67"/>
      <c r="N1366" s="67"/>
      <c r="O1366" s="67"/>
      <c r="P1366" s="67"/>
      <c r="Q1366" s="67"/>
      <c r="R1366" s="67"/>
      <c r="S1366" s="67"/>
      <c r="T1366" s="67"/>
      <c r="U1366" s="67"/>
      <c r="V1366" s="67"/>
      <c r="W1366" s="67"/>
      <c r="X1366" s="67"/>
      <c r="Y1366" s="67"/>
      <c r="Z1366" s="67"/>
      <c r="AA1366" s="67"/>
      <c r="AB1366" s="67"/>
      <c r="AC1366" s="67"/>
      <c r="AD1366" s="67"/>
    </row>
    <row r="1367" spans="2:30">
      <c r="B1367" s="67"/>
      <c r="C1367" s="67"/>
      <c r="D1367" s="67"/>
      <c r="E1367" s="67"/>
      <c r="F1367" s="67"/>
      <c r="G1367" s="67"/>
      <c r="H1367" s="67"/>
      <c r="I1367" s="67"/>
      <c r="J1367" s="67"/>
      <c r="K1367" s="67"/>
      <c r="L1367" s="67"/>
      <c r="M1367" s="67"/>
      <c r="N1367" s="67"/>
      <c r="O1367" s="67"/>
      <c r="P1367" s="67"/>
      <c r="Q1367" s="67"/>
      <c r="R1367" s="67"/>
      <c r="S1367" s="67"/>
      <c r="T1367" s="67"/>
      <c r="U1367" s="67"/>
      <c r="V1367" s="67"/>
      <c r="W1367" s="67"/>
      <c r="X1367" s="67"/>
      <c r="Y1367" s="67"/>
      <c r="Z1367" s="67"/>
      <c r="AA1367" s="67"/>
      <c r="AB1367" s="67"/>
      <c r="AC1367" s="67"/>
      <c r="AD1367" s="67"/>
    </row>
    <row r="1368" spans="2:30">
      <c r="B1368" s="67"/>
      <c r="C1368" s="67"/>
      <c r="D1368" s="67"/>
      <c r="E1368" s="67"/>
      <c r="F1368" s="67"/>
      <c r="G1368" s="67"/>
      <c r="H1368" s="67"/>
      <c r="I1368" s="67"/>
      <c r="J1368" s="67"/>
      <c r="K1368" s="67"/>
      <c r="L1368" s="67"/>
      <c r="M1368" s="67"/>
      <c r="N1368" s="67"/>
      <c r="O1368" s="67"/>
      <c r="P1368" s="67"/>
      <c r="Q1368" s="67"/>
      <c r="R1368" s="67"/>
      <c r="S1368" s="67"/>
      <c r="T1368" s="67"/>
      <c r="U1368" s="67"/>
      <c r="V1368" s="67"/>
      <c r="W1368" s="67"/>
      <c r="X1368" s="67"/>
      <c r="Y1368" s="67"/>
      <c r="Z1368" s="67"/>
      <c r="AA1368" s="67"/>
      <c r="AB1368" s="67"/>
      <c r="AC1368" s="67"/>
      <c r="AD1368" s="67"/>
    </row>
    <row r="1369" spans="2:30">
      <c r="B1369" s="67"/>
      <c r="C1369" s="67"/>
      <c r="D1369" s="67"/>
      <c r="E1369" s="67"/>
      <c r="F1369" s="67"/>
      <c r="G1369" s="67"/>
      <c r="H1369" s="67"/>
      <c r="I1369" s="67"/>
      <c r="J1369" s="67"/>
      <c r="K1369" s="67"/>
      <c r="L1369" s="67"/>
      <c r="M1369" s="67"/>
      <c r="N1369" s="67"/>
      <c r="O1369" s="67"/>
      <c r="P1369" s="67"/>
      <c r="Q1369" s="67"/>
      <c r="R1369" s="67"/>
      <c r="S1369" s="67"/>
      <c r="T1369" s="67"/>
      <c r="U1369" s="67"/>
      <c r="V1369" s="67"/>
      <c r="W1369" s="67"/>
      <c r="X1369" s="67"/>
      <c r="Y1369" s="67"/>
      <c r="Z1369" s="67"/>
      <c r="AA1369" s="67"/>
      <c r="AB1369" s="67"/>
      <c r="AC1369" s="67"/>
      <c r="AD1369" s="67"/>
    </row>
    <row r="1370" spans="2:30">
      <c r="B1370" s="67"/>
      <c r="C1370" s="67"/>
      <c r="D1370" s="67"/>
      <c r="E1370" s="67"/>
      <c r="F1370" s="67"/>
      <c r="G1370" s="67"/>
      <c r="H1370" s="67"/>
      <c r="I1370" s="67"/>
      <c r="J1370" s="67"/>
      <c r="K1370" s="67"/>
      <c r="L1370" s="67"/>
      <c r="M1370" s="67"/>
      <c r="N1370" s="67"/>
      <c r="O1370" s="67"/>
      <c r="P1370" s="67"/>
      <c r="Q1370" s="67"/>
      <c r="R1370" s="67"/>
      <c r="S1370" s="67"/>
      <c r="T1370" s="67"/>
      <c r="U1370" s="67"/>
      <c r="V1370" s="67"/>
      <c r="W1370" s="67"/>
      <c r="X1370" s="67"/>
      <c r="Y1370" s="67"/>
      <c r="Z1370" s="67"/>
      <c r="AA1370" s="67"/>
      <c r="AB1370" s="67"/>
      <c r="AC1370" s="67"/>
      <c r="AD1370" s="67"/>
    </row>
    <row r="1371" spans="2:30">
      <c r="B1371" s="67"/>
      <c r="C1371" s="67"/>
      <c r="D1371" s="67"/>
      <c r="E1371" s="67"/>
      <c r="F1371" s="67"/>
      <c r="G1371" s="67"/>
      <c r="H1371" s="67"/>
      <c r="I1371" s="67"/>
      <c r="J1371" s="67"/>
      <c r="K1371" s="67"/>
      <c r="L1371" s="67"/>
      <c r="M1371" s="67"/>
      <c r="N1371" s="67"/>
      <c r="O1371" s="67"/>
      <c r="P1371" s="67"/>
      <c r="Q1371" s="67"/>
      <c r="R1371" s="67"/>
      <c r="S1371" s="67"/>
      <c r="T1371" s="67"/>
      <c r="U1371" s="67"/>
      <c r="V1371" s="67"/>
      <c r="W1371" s="67"/>
      <c r="X1371" s="67"/>
      <c r="Y1371" s="67"/>
      <c r="Z1371" s="67"/>
      <c r="AA1371" s="67"/>
      <c r="AB1371" s="67"/>
      <c r="AC1371" s="67"/>
      <c r="AD1371" s="67"/>
    </row>
    <row r="1372" spans="2:30">
      <c r="B1372" s="67"/>
      <c r="C1372" s="67"/>
      <c r="D1372" s="67"/>
      <c r="E1372" s="67"/>
      <c r="F1372" s="67"/>
      <c r="G1372" s="67"/>
      <c r="H1372" s="67"/>
      <c r="I1372" s="67"/>
      <c r="J1372" s="67"/>
      <c r="K1372" s="67"/>
      <c r="L1372" s="67"/>
      <c r="M1372" s="67"/>
      <c r="N1372" s="67"/>
      <c r="O1372" s="67"/>
      <c r="P1372" s="67"/>
      <c r="Q1372" s="67"/>
      <c r="R1372" s="67"/>
      <c r="S1372" s="67"/>
      <c r="T1372" s="67"/>
      <c r="U1372" s="67"/>
      <c r="V1372" s="67"/>
      <c r="W1372" s="67"/>
      <c r="X1372" s="67"/>
      <c r="Y1372" s="67"/>
      <c r="Z1372" s="67"/>
      <c r="AA1372" s="67"/>
      <c r="AB1372" s="67"/>
      <c r="AC1372" s="67"/>
      <c r="AD1372" s="67"/>
    </row>
    <row r="1373" spans="2:30">
      <c r="B1373" s="67"/>
      <c r="C1373" s="67"/>
      <c r="D1373" s="67"/>
      <c r="E1373" s="67"/>
      <c r="F1373" s="67"/>
      <c r="G1373" s="67"/>
      <c r="H1373" s="67"/>
      <c r="I1373" s="67"/>
      <c r="J1373" s="67"/>
      <c r="K1373" s="67"/>
      <c r="L1373" s="67"/>
      <c r="M1373" s="67"/>
      <c r="N1373" s="67"/>
      <c r="O1373" s="67"/>
      <c r="P1373" s="67"/>
      <c r="Q1373" s="67"/>
      <c r="R1373" s="67"/>
      <c r="S1373" s="67"/>
      <c r="T1373" s="67"/>
      <c r="U1373" s="67"/>
      <c r="V1373" s="67"/>
      <c r="W1373" s="67"/>
      <c r="X1373" s="67"/>
      <c r="Y1373" s="67"/>
      <c r="Z1373" s="67"/>
      <c r="AA1373" s="67"/>
      <c r="AB1373" s="67"/>
      <c r="AC1373" s="67"/>
      <c r="AD1373" s="67"/>
    </row>
    <row r="1374" spans="2:30">
      <c r="B1374" s="67"/>
      <c r="C1374" s="67"/>
      <c r="D1374" s="67"/>
      <c r="E1374" s="67"/>
      <c r="F1374" s="67"/>
      <c r="G1374" s="67"/>
      <c r="H1374" s="67"/>
      <c r="I1374" s="67"/>
      <c r="J1374" s="67"/>
      <c r="K1374" s="67"/>
      <c r="L1374" s="67"/>
      <c r="M1374" s="67"/>
      <c r="N1374" s="67"/>
      <c r="O1374" s="67"/>
      <c r="P1374" s="67"/>
      <c r="Q1374" s="67"/>
      <c r="R1374" s="67"/>
      <c r="S1374" s="67"/>
      <c r="T1374" s="67"/>
      <c r="U1374" s="67"/>
      <c r="V1374" s="67"/>
      <c r="W1374" s="67"/>
      <c r="X1374" s="67"/>
      <c r="Y1374" s="67"/>
      <c r="Z1374" s="67"/>
      <c r="AA1374" s="67"/>
      <c r="AB1374" s="67"/>
      <c r="AC1374" s="67"/>
      <c r="AD1374" s="67"/>
    </row>
    <row r="1375" spans="2:30">
      <c r="B1375" s="67"/>
      <c r="C1375" s="67"/>
      <c r="D1375" s="67"/>
      <c r="E1375" s="67"/>
      <c r="F1375" s="67"/>
      <c r="G1375" s="67"/>
      <c r="H1375" s="67"/>
      <c r="I1375" s="67"/>
      <c r="J1375" s="67"/>
      <c r="K1375" s="67"/>
      <c r="L1375" s="67"/>
      <c r="M1375" s="67"/>
      <c r="N1375" s="67"/>
      <c r="O1375" s="67"/>
      <c r="P1375" s="67"/>
      <c r="Q1375" s="67"/>
      <c r="R1375" s="67"/>
      <c r="S1375" s="67"/>
      <c r="T1375" s="67"/>
      <c r="U1375" s="67"/>
      <c r="V1375" s="67"/>
      <c r="W1375" s="67"/>
      <c r="X1375" s="67"/>
      <c r="Y1375" s="67"/>
      <c r="Z1375" s="67"/>
      <c r="AA1375" s="67"/>
      <c r="AB1375" s="67"/>
      <c r="AC1375" s="67"/>
      <c r="AD1375" s="67"/>
    </row>
    <row r="1376" spans="2:30">
      <c r="B1376" s="67"/>
      <c r="C1376" s="67"/>
      <c r="D1376" s="67"/>
      <c r="E1376" s="67"/>
      <c r="F1376" s="67"/>
      <c r="G1376" s="67"/>
      <c r="H1376" s="67"/>
      <c r="I1376" s="67"/>
      <c r="J1376" s="67"/>
      <c r="K1376" s="67"/>
      <c r="L1376" s="67"/>
      <c r="M1376" s="67"/>
      <c r="N1376" s="67"/>
      <c r="O1376" s="67"/>
      <c r="P1376" s="67"/>
      <c r="Q1376" s="67"/>
      <c r="R1376" s="67"/>
      <c r="S1376" s="67"/>
      <c r="T1376" s="67"/>
      <c r="U1376" s="67"/>
      <c r="V1376" s="67"/>
      <c r="W1376" s="67"/>
      <c r="X1376" s="67"/>
      <c r="Y1376" s="67"/>
      <c r="Z1376" s="67"/>
      <c r="AA1376" s="67"/>
      <c r="AB1376" s="67"/>
      <c r="AC1376" s="67"/>
      <c r="AD1376" s="67"/>
    </row>
    <row r="1377" spans="2:30">
      <c r="B1377" s="67"/>
      <c r="C1377" s="67"/>
      <c r="D1377" s="67"/>
      <c r="E1377" s="67"/>
      <c r="F1377" s="67"/>
      <c r="G1377" s="67"/>
      <c r="H1377" s="67"/>
      <c r="I1377" s="67"/>
      <c r="J1377" s="67"/>
      <c r="K1377" s="67"/>
      <c r="L1377" s="67"/>
      <c r="M1377" s="67"/>
      <c r="N1377" s="67"/>
      <c r="O1377" s="67"/>
      <c r="P1377" s="67"/>
      <c r="Q1377" s="67"/>
      <c r="R1377" s="67"/>
      <c r="S1377" s="67"/>
      <c r="T1377" s="67"/>
      <c r="U1377" s="67"/>
      <c r="V1377" s="67"/>
      <c r="W1377" s="67"/>
      <c r="X1377" s="67"/>
      <c r="Y1377" s="67"/>
      <c r="Z1377" s="67"/>
      <c r="AA1377" s="67"/>
      <c r="AB1377" s="67"/>
      <c r="AC1377" s="67"/>
      <c r="AD1377" s="67"/>
    </row>
    <row r="1378" spans="2:30">
      <c r="B1378" s="67"/>
      <c r="C1378" s="67"/>
      <c r="D1378" s="67"/>
      <c r="E1378" s="67"/>
      <c r="F1378" s="67"/>
      <c r="G1378" s="67"/>
      <c r="H1378" s="67"/>
      <c r="I1378" s="67"/>
      <c r="J1378" s="67"/>
      <c r="K1378" s="67"/>
      <c r="L1378" s="67"/>
      <c r="M1378" s="67"/>
      <c r="N1378" s="67"/>
      <c r="O1378" s="67"/>
      <c r="P1378" s="67"/>
      <c r="Q1378" s="67"/>
      <c r="R1378" s="67"/>
      <c r="S1378" s="67"/>
      <c r="T1378" s="67"/>
      <c r="U1378" s="67"/>
      <c r="V1378" s="67"/>
      <c r="W1378" s="67"/>
      <c r="X1378" s="67"/>
      <c r="Y1378" s="67"/>
      <c r="Z1378" s="67"/>
      <c r="AA1378" s="67"/>
      <c r="AB1378" s="67"/>
      <c r="AC1378" s="67"/>
      <c r="AD1378" s="67"/>
    </row>
    <row r="1379" spans="2:30">
      <c r="B1379" s="67"/>
      <c r="C1379" s="67"/>
      <c r="D1379" s="67"/>
      <c r="E1379" s="67"/>
      <c r="F1379" s="67"/>
      <c r="G1379" s="67"/>
      <c r="H1379" s="67"/>
      <c r="I1379" s="67"/>
      <c r="J1379" s="67"/>
      <c r="K1379" s="67"/>
      <c r="L1379" s="67"/>
      <c r="M1379" s="67"/>
      <c r="N1379" s="67"/>
      <c r="O1379" s="67"/>
      <c r="P1379" s="67"/>
      <c r="Q1379" s="67"/>
      <c r="R1379" s="67"/>
      <c r="S1379" s="67"/>
      <c r="T1379" s="67"/>
      <c r="U1379" s="67"/>
      <c r="V1379" s="67"/>
      <c r="W1379" s="67"/>
      <c r="X1379" s="67"/>
      <c r="Y1379" s="67"/>
      <c r="Z1379" s="67"/>
      <c r="AA1379" s="67"/>
      <c r="AB1379" s="67"/>
      <c r="AC1379" s="67"/>
      <c r="AD1379" s="67"/>
    </row>
    <row r="1380" spans="2:30">
      <c r="B1380" s="67"/>
      <c r="C1380" s="67"/>
      <c r="D1380" s="67"/>
      <c r="E1380" s="67"/>
      <c r="F1380" s="67"/>
      <c r="G1380" s="67"/>
      <c r="H1380" s="67"/>
      <c r="I1380" s="67"/>
      <c r="J1380" s="67"/>
      <c r="K1380" s="67"/>
      <c r="L1380" s="67"/>
      <c r="M1380" s="67"/>
      <c r="N1380" s="67"/>
      <c r="O1380" s="67"/>
      <c r="P1380" s="67"/>
      <c r="Q1380" s="67"/>
      <c r="R1380" s="67"/>
      <c r="S1380" s="67"/>
      <c r="T1380" s="67"/>
      <c r="U1380" s="67"/>
      <c r="V1380" s="67"/>
      <c r="W1380" s="67"/>
      <c r="X1380" s="67"/>
      <c r="Y1380" s="67"/>
      <c r="Z1380" s="67"/>
      <c r="AA1380" s="67"/>
      <c r="AB1380" s="67"/>
      <c r="AC1380" s="67"/>
      <c r="AD1380" s="67"/>
    </row>
    <row r="1381" spans="2:30">
      <c r="B1381" s="67"/>
      <c r="C1381" s="67"/>
      <c r="D1381" s="67"/>
      <c r="E1381" s="67"/>
      <c r="F1381" s="67"/>
      <c r="G1381" s="67"/>
      <c r="H1381" s="67"/>
      <c r="I1381" s="67"/>
      <c r="J1381" s="67"/>
      <c r="K1381" s="67"/>
      <c r="L1381" s="67"/>
      <c r="M1381" s="67"/>
      <c r="N1381" s="67"/>
      <c r="O1381" s="67"/>
      <c r="P1381" s="67"/>
      <c r="Q1381" s="67"/>
      <c r="R1381" s="67"/>
      <c r="S1381" s="67"/>
      <c r="T1381" s="67"/>
      <c r="U1381" s="67"/>
      <c r="V1381" s="67"/>
      <c r="W1381" s="67"/>
      <c r="X1381" s="67"/>
      <c r="Y1381" s="67"/>
      <c r="Z1381" s="67"/>
      <c r="AA1381" s="67"/>
      <c r="AB1381" s="67"/>
      <c r="AC1381" s="67"/>
      <c r="AD1381" s="67"/>
    </row>
    <row r="1382" spans="2:30">
      <c r="B1382" s="67"/>
      <c r="C1382" s="67"/>
      <c r="D1382" s="67"/>
      <c r="E1382" s="67"/>
      <c r="F1382" s="67"/>
      <c r="G1382" s="67"/>
      <c r="H1382" s="67"/>
      <c r="I1382" s="67"/>
      <c r="J1382" s="67"/>
      <c r="K1382" s="67"/>
      <c r="L1382" s="67"/>
      <c r="M1382" s="67"/>
      <c r="N1382" s="67"/>
      <c r="O1382" s="67"/>
      <c r="P1382" s="67"/>
      <c r="Q1382" s="67"/>
      <c r="R1382" s="67"/>
      <c r="S1382" s="67"/>
      <c r="T1382" s="67"/>
      <c r="U1382" s="67"/>
      <c r="V1382" s="67"/>
      <c r="W1382" s="67"/>
      <c r="X1382" s="67"/>
      <c r="Y1382" s="67"/>
      <c r="Z1382" s="67"/>
      <c r="AA1382" s="67"/>
      <c r="AB1382" s="67"/>
      <c r="AC1382" s="67"/>
      <c r="AD1382" s="67"/>
    </row>
    <row r="1383" spans="2:30">
      <c r="B1383" s="67"/>
      <c r="C1383" s="67"/>
      <c r="D1383" s="67"/>
      <c r="E1383" s="67"/>
      <c r="F1383" s="67"/>
      <c r="G1383" s="67"/>
      <c r="H1383" s="67"/>
      <c r="I1383" s="67"/>
      <c r="J1383" s="67"/>
      <c r="K1383" s="67"/>
      <c r="L1383" s="67"/>
      <c r="M1383" s="67"/>
      <c r="N1383" s="67"/>
      <c r="O1383" s="67"/>
      <c r="P1383" s="67"/>
      <c r="Q1383" s="67"/>
      <c r="R1383" s="67"/>
      <c r="S1383" s="67"/>
      <c r="T1383" s="67"/>
      <c r="U1383" s="67"/>
      <c r="V1383" s="67"/>
      <c r="W1383" s="67"/>
      <c r="X1383" s="67"/>
      <c r="Y1383" s="67"/>
      <c r="Z1383" s="67"/>
      <c r="AA1383" s="67"/>
      <c r="AB1383" s="67"/>
      <c r="AC1383" s="67"/>
      <c r="AD1383" s="67"/>
    </row>
    <row r="1384" spans="2:30">
      <c r="B1384" s="67"/>
      <c r="C1384" s="67"/>
      <c r="D1384" s="67"/>
      <c r="E1384" s="67"/>
      <c r="F1384" s="67"/>
      <c r="G1384" s="67"/>
      <c r="H1384" s="67"/>
      <c r="I1384" s="67"/>
      <c r="J1384" s="67"/>
      <c r="K1384" s="67"/>
      <c r="L1384" s="67"/>
      <c r="M1384" s="67"/>
      <c r="N1384" s="67"/>
      <c r="O1384" s="67"/>
      <c r="P1384" s="67"/>
      <c r="Q1384" s="67"/>
      <c r="R1384" s="67"/>
      <c r="S1384" s="67"/>
      <c r="T1384" s="67"/>
      <c r="U1384" s="67"/>
      <c r="V1384" s="67"/>
      <c r="W1384" s="67"/>
      <c r="X1384" s="67"/>
      <c r="Y1384" s="67"/>
      <c r="Z1384" s="67"/>
      <c r="AA1384" s="67"/>
      <c r="AB1384" s="67"/>
      <c r="AC1384" s="67"/>
      <c r="AD1384" s="67"/>
    </row>
    <row r="1385" spans="2:30">
      <c r="B1385" s="67"/>
      <c r="C1385" s="67"/>
      <c r="D1385" s="67"/>
      <c r="E1385" s="67"/>
      <c r="F1385" s="67"/>
      <c r="G1385" s="67"/>
      <c r="H1385" s="67"/>
      <c r="I1385" s="67"/>
      <c r="J1385" s="67"/>
      <c r="K1385" s="67"/>
      <c r="L1385" s="67"/>
      <c r="M1385" s="67"/>
      <c r="N1385" s="67"/>
      <c r="O1385" s="67"/>
      <c r="P1385" s="67"/>
      <c r="Q1385" s="67"/>
      <c r="R1385" s="67"/>
      <c r="S1385" s="67"/>
      <c r="T1385" s="67"/>
      <c r="U1385" s="67"/>
      <c r="V1385" s="67"/>
      <c r="W1385" s="67"/>
      <c r="X1385" s="67"/>
      <c r="Y1385" s="67"/>
      <c r="Z1385" s="67"/>
      <c r="AA1385" s="67"/>
      <c r="AB1385" s="67"/>
      <c r="AC1385" s="67"/>
      <c r="AD1385" s="67"/>
    </row>
    <row r="1386" spans="2:30">
      <c r="B1386" s="67"/>
      <c r="C1386" s="67"/>
      <c r="D1386" s="67"/>
      <c r="E1386" s="67"/>
      <c r="F1386" s="67"/>
      <c r="G1386" s="67"/>
      <c r="H1386" s="67"/>
      <c r="I1386" s="67"/>
      <c r="J1386" s="67"/>
      <c r="K1386" s="67"/>
      <c r="L1386" s="67"/>
      <c r="M1386" s="67"/>
      <c r="N1386" s="67"/>
      <c r="O1386" s="67"/>
      <c r="P1386" s="67"/>
      <c r="Q1386" s="67"/>
      <c r="R1386" s="67"/>
      <c r="S1386" s="67"/>
      <c r="T1386" s="67"/>
      <c r="U1386" s="67"/>
      <c r="V1386" s="67"/>
      <c r="W1386" s="67"/>
      <c r="X1386" s="67"/>
      <c r="Y1386" s="67"/>
      <c r="Z1386" s="67"/>
      <c r="AA1386" s="67"/>
      <c r="AB1386" s="67"/>
      <c r="AC1386" s="67"/>
      <c r="AD1386" s="67"/>
    </row>
    <row r="1387" spans="2:30">
      <c r="B1387" s="67"/>
      <c r="C1387" s="67"/>
      <c r="D1387" s="67"/>
      <c r="E1387" s="67"/>
      <c r="F1387" s="67"/>
      <c r="G1387" s="67"/>
      <c r="H1387" s="67"/>
      <c r="I1387" s="67"/>
      <c r="J1387" s="67"/>
      <c r="K1387" s="67"/>
      <c r="L1387" s="67"/>
      <c r="M1387" s="67"/>
      <c r="N1387" s="67"/>
      <c r="O1387" s="67"/>
      <c r="P1387" s="67"/>
      <c r="Q1387" s="67"/>
      <c r="R1387" s="67"/>
      <c r="S1387" s="67"/>
      <c r="T1387" s="67"/>
      <c r="U1387" s="67"/>
      <c r="V1387" s="67"/>
      <c r="W1387" s="67"/>
      <c r="X1387" s="67"/>
      <c r="Y1387" s="67"/>
      <c r="Z1387" s="67"/>
      <c r="AA1387" s="67"/>
      <c r="AB1387" s="67"/>
      <c r="AC1387" s="67"/>
      <c r="AD1387" s="67"/>
    </row>
    <row r="1388" spans="2:30">
      <c r="B1388" s="67"/>
      <c r="C1388" s="67"/>
      <c r="D1388" s="67"/>
      <c r="E1388" s="67"/>
      <c r="F1388" s="67"/>
      <c r="G1388" s="67"/>
      <c r="H1388" s="67"/>
      <c r="I1388" s="67"/>
      <c r="J1388" s="67"/>
      <c r="K1388" s="67"/>
      <c r="L1388" s="67"/>
      <c r="M1388" s="67"/>
      <c r="N1388" s="67"/>
      <c r="O1388" s="67"/>
      <c r="P1388" s="67"/>
      <c r="Q1388" s="67"/>
      <c r="R1388" s="67"/>
      <c r="S1388" s="67"/>
      <c r="T1388" s="67"/>
      <c r="U1388" s="67"/>
      <c r="V1388" s="67"/>
      <c r="W1388" s="67"/>
      <c r="X1388" s="67"/>
      <c r="Y1388" s="67"/>
      <c r="Z1388" s="67"/>
      <c r="AA1388" s="67"/>
      <c r="AB1388" s="67"/>
      <c r="AC1388" s="67"/>
      <c r="AD1388" s="67"/>
    </row>
    <row r="1389" spans="2:30">
      <c r="B1389" s="67"/>
      <c r="C1389" s="67"/>
      <c r="D1389" s="67"/>
      <c r="E1389" s="67"/>
      <c r="F1389" s="67"/>
      <c r="G1389" s="67"/>
      <c r="H1389" s="67"/>
      <c r="I1389" s="67"/>
      <c r="J1389" s="67"/>
      <c r="K1389" s="67"/>
      <c r="L1389" s="67"/>
      <c r="M1389" s="67"/>
      <c r="N1389" s="67"/>
      <c r="O1389" s="67"/>
      <c r="P1389" s="67"/>
      <c r="Q1389" s="67"/>
      <c r="R1389" s="67"/>
      <c r="S1389" s="67"/>
      <c r="T1389" s="67"/>
      <c r="U1389" s="67"/>
      <c r="V1389" s="67"/>
      <c r="W1389" s="67"/>
      <c r="X1389" s="67"/>
      <c r="Y1389" s="67"/>
      <c r="Z1389" s="67"/>
      <c r="AA1389" s="67"/>
      <c r="AB1389" s="67"/>
      <c r="AC1389" s="67"/>
      <c r="AD1389" s="67"/>
    </row>
    <row r="1390" spans="2:30">
      <c r="B1390" s="67"/>
      <c r="C1390" s="67"/>
      <c r="D1390" s="67"/>
      <c r="E1390" s="67"/>
      <c r="F1390" s="67"/>
      <c r="G1390" s="67"/>
      <c r="H1390" s="67"/>
      <c r="I1390" s="67"/>
      <c r="J1390" s="67"/>
      <c r="K1390" s="67"/>
      <c r="L1390" s="67"/>
      <c r="M1390" s="67"/>
      <c r="N1390" s="67"/>
      <c r="O1390" s="67"/>
      <c r="P1390" s="67"/>
      <c r="Q1390" s="67"/>
      <c r="R1390" s="67"/>
      <c r="S1390" s="67"/>
      <c r="T1390" s="67"/>
      <c r="U1390" s="67"/>
      <c r="V1390" s="67"/>
      <c r="W1390" s="67"/>
      <c r="X1390" s="67"/>
      <c r="Y1390" s="67"/>
      <c r="Z1390" s="67"/>
      <c r="AA1390" s="67"/>
      <c r="AB1390" s="67"/>
      <c r="AC1390" s="67"/>
      <c r="AD1390" s="67"/>
    </row>
    <row r="1391" spans="2:30">
      <c r="B1391" s="67"/>
      <c r="C1391" s="67"/>
      <c r="D1391" s="67"/>
      <c r="E1391" s="67"/>
      <c r="F1391" s="67"/>
      <c r="G1391" s="67"/>
      <c r="H1391" s="67"/>
      <c r="I1391" s="67"/>
      <c r="J1391" s="67"/>
      <c r="K1391" s="67"/>
      <c r="L1391" s="67"/>
      <c r="M1391" s="67"/>
      <c r="N1391" s="67"/>
      <c r="O1391" s="67"/>
      <c r="P1391" s="67"/>
      <c r="Q1391" s="67"/>
      <c r="R1391" s="67"/>
      <c r="S1391" s="67"/>
      <c r="T1391" s="67"/>
      <c r="U1391" s="67"/>
      <c r="V1391" s="67"/>
      <c r="W1391" s="67"/>
      <c r="X1391" s="67"/>
      <c r="Y1391" s="67"/>
      <c r="Z1391" s="67"/>
      <c r="AA1391" s="67"/>
      <c r="AB1391" s="67"/>
      <c r="AC1391" s="67"/>
      <c r="AD1391" s="67"/>
    </row>
    <row r="1392" spans="2:30">
      <c r="B1392" s="67"/>
      <c r="C1392" s="67"/>
      <c r="D1392" s="67"/>
      <c r="E1392" s="67"/>
      <c r="F1392" s="67"/>
      <c r="G1392" s="67"/>
      <c r="H1392" s="67"/>
      <c r="I1392" s="67"/>
      <c r="J1392" s="67"/>
      <c r="K1392" s="67"/>
      <c r="L1392" s="67"/>
      <c r="M1392" s="67"/>
      <c r="N1392" s="67"/>
      <c r="O1392" s="67"/>
      <c r="P1392" s="67"/>
      <c r="Q1392" s="67"/>
      <c r="R1392" s="67"/>
      <c r="S1392" s="67"/>
      <c r="T1392" s="67"/>
      <c r="U1392" s="67"/>
      <c r="V1392" s="67"/>
      <c r="W1392" s="67"/>
      <c r="X1392" s="67"/>
      <c r="Y1392" s="67"/>
      <c r="Z1392" s="67"/>
      <c r="AA1392" s="67"/>
      <c r="AB1392" s="67"/>
      <c r="AC1392" s="67"/>
      <c r="AD1392" s="67"/>
    </row>
    <row r="1393" spans="2:30">
      <c r="B1393" s="67"/>
      <c r="C1393" s="67"/>
      <c r="D1393" s="67"/>
      <c r="E1393" s="67"/>
      <c r="F1393" s="67"/>
      <c r="G1393" s="67"/>
      <c r="H1393" s="67"/>
      <c r="I1393" s="67"/>
      <c r="J1393" s="67"/>
      <c r="K1393" s="67"/>
      <c r="L1393" s="67"/>
      <c r="M1393" s="67"/>
      <c r="N1393" s="67"/>
      <c r="O1393" s="67"/>
      <c r="P1393" s="67"/>
      <c r="Q1393" s="67"/>
      <c r="R1393" s="67"/>
      <c r="S1393" s="67"/>
      <c r="T1393" s="67"/>
      <c r="U1393" s="67"/>
      <c r="V1393" s="67"/>
      <c r="W1393" s="67"/>
      <c r="X1393" s="67"/>
      <c r="Y1393" s="67"/>
      <c r="Z1393" s="67"/>
      <c r="AA1393" s="67"/>
      <c r="AB1393" s="67"/>
      <c r="AC1393" s="67"/>
      <c r="AD1393" s="67"/>
    </row>
    <row r="1394" spans="2:30">
      <c r="B1394" s="67"/>
      <c r="C1394" s="67"/>
      <c r="D1394" s="67"/>
      <c r="E1394" s="67"/>
      <c r="F1394" s="67"/>
      <c r="G1394" s="67"/>
      <c r="H1394" s="67"/>
      <c r="I1394" s="67"/>
      <c r="J1394" s="67"/>
      <c r="K1394" s="67"/>
      <c r="L1394" s="67"/>
      <c r="M1394" s="67"/>
      <c r="N1394" s="67"/>
      <c r="O1394" s="67"/>
      <c r="P1394" s="67"/>
      <c r="Q1394" s="67"/>
      <c r="R1394" s="67"/>
      <c r="S1394" s="67"/>
      <c r="T1394" s="67"/>
      <c r="U1394" s="67"/>
      <c r="V1394" s="67"/>
      <c r="W1394" s="67"/>
      <c r="X1394" s="67"/>
      <c r="Y1394" s="67"/>
      <c r="Z1394" s="67"/>
      <c r="AA1394" s="67"/>
      <c r="AB1394" s="67"/>
      <c r="AC1394" s="67"/>
      <c r="AD1394" s="67"/>
    </row>
    <row r="1395" spans="2:30">
      <c r="B1395" s="67"/>
      <c r="C1395" s="67"/>
      <c r="D1395" s="67"/>
      <c r="E1395" s="67"/>
      <c r="F1395" s="67"/>
      <c r="G1395" s="67"/>
      <c r="H1395" s="67"/>
      <c r="I1395" s="67"/>
      <c r="J1395" s="67"/>
      <c r="K1395" s="67"/>
      <c r="L1395" s="67"/>
      <c r="M1395" s="67"/>
      <c r="N1395" s="67"/>
      <c r="O1395" s="67"/>
      <c r="P1395" s="67"/>
      <c r="Q1395" s="67"/>
      <c r="R1395" s="67"/>
      <c r="S1395" s="67"/>
      <c r="T1395" s="67"/>
      <c r="U1395" s="67"/>
      <c r="V1395" s="67"/>
      <c r="W1395" s="67"/>
      <c r="X1395" s="67"/>
      <c r="Y1395" s="67"/>
      <c r="Z1395" s="67"/>
      <c r="AA1395" s="67"/>
      <c r="AB1395" s="67"/>
      <c r="AC1395" s="67"/>
      <c r="AD1395" s="67"/>
    </row>
    <row r="1396" spans="2:30">
      <c r="B1396" s="67"/>
      <c r="C1396" s="67"/>
      <c r="D1396" s="67"/>
      <c r="E1396" s="67"/>
      <c r="F1396" s="67"/>
      <c r="G1396" s="67"/>
      <c r="H1396" s="67"/>
      <c r="I1396" s="67"/>
      <c r="J1396" s="67"/>
      <c r="K1396" s="67"/>
      <c r="L1396" s="67"/>
      <c r="M1396" s="67"/>
      <c r="N1396" s="67"/>
      <c r="O1396" s="67"/>
      <c r="P1396" s="67"/>
      <c r="Q1396" s="67"/>
      <c r="R1396" s="67"/>
      <c r="S1396" s="67"/>
      <c r="T1396" s="67"/>
      <c r="U1396" s="67"/>
      <c r="V1396" s="67"/>
      <c r="W1396" s="67"/>
      <c r="X1396" s="67"/>
      <c r="Y1396" s="67"/>
      <c r="Z1396" s="67"/>
      <c r="AA1396" s="67"/>
      <c r="AB1396" s="67"/>
      <c r="AC1396" s="67"/>
      <c r="AD1396" s="67"/>
    </row>
    <row r="1397" spans="2:30">
      <c r="B1397" s="67"/>
      <c r="C1397" s="67"/>
      <c r="D1397" s="67"/>
      <c r="E1397" s="67"/>
      <c r="F1397" s="67"/>
      <c r="G1397" s="67"/>
      <c r="H1397" s="67"/>
      <c r="I1397" s="67"/>
      <c r="J1397" s="67"/>
      <c r="K1397" s="67"/>
      <c r="L1397" s="67"/>
      <c r="M1397" s="67"/>
      <c r="N1397" s="67"/>
      <c r="O1397" s="67"/>
      <c r="P1397" s="67"/>
      <c r="Q1397" s="67"/>
      <c r="R1397" s="67"/>
      <c r="S1397" s="67"/>
      <c r="T1397" s="67"/>
      <c r="U1397" s="67"/>
      <c r="V1397" s="67"/>
      <c r="W1397" s="67"/>
      <c r="X1397" s="67"/>
      <c r="Y1397" s="67"/>
      <c r="Z1397" s="67"/>
      <c r="AA1397" s="67"/>
      <c r="AB1397" s="67"/>
      <c r="AC1397" s="67"/>
      <c r="AD1397" s="67"/>
    </row>
    <row r="1398" spans="2:30">
      <c r="B1398" s="67"/>
      <c r="C1398" s="67"/>
      <c r="D1398" s="67"/>
      <c r="E1398" s="67"/>
      <c r="F1398" s="67"/>
      <c r="G1398" s="67"/>
      <c r="H1398" s="67"/>
      <c r="I1398" s="67"/>
      <c r="J1398" s="67"/>
      <c r="K1398" s="67"/>
      <c r="L1398" s="67"/>
      <c r="M1398" s="67"/>
      <c r="N1398" s="67"/>
      <c r="O1398" s="67"/>
      <c r="P1398" s="67"/>
      <c r="Q1398" s="67"/>
      <c r="R1398" s="67"/>
      <c r="S1398" s="67"/>
      <c r="T1398" s="67"/>
      <c r="U1398" s="67"/>
      <c r="V1398" s="67"/>
      <c r="W1398" s="67"/>
      <c r="X1398" s="67"/>
      <c r="Y1398" s="67"/>
      <c r="Z1398" s="67"/>
      <c r="AA1398" s="67"/>
      <c r="AB1398" s="67"/>
      <c r="AC1398" s="67"/>
      <c r="AD1398" s="67"/>
    </row>
    <row r="1399" spans="2:30">
      <c r="B1399" s="67"/>
      <c r="C1399" s="67"/>
      <c r="D1399" s="67"/>
      <c r="E1399" s="67"/>
      <c r="F1399" s="67"/>
      <c r="G1399" s="67"/>
      <c r="H1399" s="67"/>
      <c r="I1399" s="67"/>
      <c r="J1399" s="67"/>
      <c r="K1399" s="67"/>
      <c r="L1399" s="67"/>
      <c r="M1399" s="67"/>
      <c r="N1399" s="67"/>
      <c r="O1399" s="67"/>
      <c r="P1399" s="67"/>
      <c r="Q1399" s="67"/>
      <c r="R1399" s="67"/>
      <c r="S1399" s="67"/>
      <c r="T1399" s="67"/>
      <c r="U1399" s="67"/>
      <c r="V1399" s="67"/>
      <c r="W1399" s="67"/>
      <c r="X1399" s="67"/>
      <c r="Y1399" s="67"/>
      <c r="Z1399" s="67"/>
      <c r="AA1399" s="67"/>
      <c r="AB1399" s="67"/>
      <c r="AC1399" s="67"/>
      <c r="AD1399" s="67"/>
    </row>
    <row r="1400" spans="2:30">
      <c r="B1400" s="67"/>
      <c r="C1400" s="67"/>
      <c r="D1400" s="67"/>
      <c r="E1400" s="67"/>
      <c r="F1400" s="67"/>
      <c r="G1400" s="67"/>
      <c r="H1400" s="67"/>
      <c r="I1400" s="67"/>
      <c r="J1400" s="67"/>
      <c r="K1400" s="67"/>
      <c r="L1400" s="67"/>
      <c r="M1400" s="67"/>
      <c r="N1400" s="67"/>
      <c r="O1400" s="67"/>
      <c r="P1400" s="67"/>
      <c r="Q1400" s="67"/>
      <c r="R1400" s="67"/>
      <c r="S1400" s="67"/>
      <c r="T1400" s="67"/>
      <c r="U1400" s="67"/>
      <c r="V1400" s="67"/>
      <c r="W1400" s="67"/>
      <c r="X1400" s="67"/>
      <c r="Y1400" s="67"/>
      <c r="Z1400" s="67"/>
      <c r="AA1400" s="67"/>
      <c r="AB1400" s="67"/>
      <c r="AC1400" s="67"/>
      <c r="AD1400" s="67"/>
    </row>
    <row r="1401" spans="2:30">
      <c r="B1401" s="67"/>
      <c r="C1401" s="67"/>
      <c r="D1401" s="67"/>
      <c r="E1401" s="67"/>
      <c r="F1401" s="67"/>
      <c r="G1401" s="67"/>
      <c r="H1401" s="67"/>
      <c r="I1401" s="67"/>
      <c r="J1401" s="67"/>
      <c r="K1401" s="67"/>
      <c r="L1401" s="67"/>
      <c r="M1401" s="67"/>
      <c r="N1401" s="67"/>
      <c r="O1401" s="67"/>
      <c r="P1401" s="67"/>
      <c r="Q1401" s="67"/>
      <c r="R1401" s="67"/>
      <c r="S1401" s="67"/>
      <c r="T1401" s="67"/>
      <c r="U1401" s="67"/>
      <c r="V1401" s="67"/>
      <c r="W1401" s="67"/>
      <c r="X1401" s="67"/>
      <c r="Y1401" s="67"/>
      <c r="Z1401" s="67"/>
      <c r="AA1401" s="67"/>
      <c r="AB1401" s="67"/>
      <c r="AC1401" s="67"/>
      <c r="AD1401" s="67"/>
    </row>
    <row r="1402" spans="2:30">
      <c r="B1402" s="67"/>
      <c r="C1402" s="67"/>
      <c r="D1402" s="67"/>
      <c r="E1402" s="67"/>
      <c r="F1402" s="67"/>
      <c r="G1402" s="67"/>
      <c r="H1402" s="67"/>
      <c r="I1402" s="67"/>
      <c r="J1402" s="67"/>
      <c r="K1402" s="67"/>
      <c r="L1402" s="67"/>
      <c r="M1402" s="67"/>
      <c r="N1402" s="67"/>
      <c r="O1402" s="67"/>
      <c r="P1402" s="67"/>
      <c r="Q1402" s="67"/>
      <c r="R1402" s="67"/>
      <c r="S1402" s="67"/>
      <c r="T1402" s="67"/>
      <c r="U1402" s="67"/>
      <c r="V1402" s="67"/>
      <c r="W1402" s="67"/>
      <c r="X1402" s="67"/>
      <c r="Y1402" s="67"/>
      <c r="Z1402" s="67"/>
      <c r="AA1402" s="67"/>
      <c r="AB1402" s="67"/>
      <c r="AC1402" s="67"/>
      <c r="AD1402" s="67"/>
    </row>
    <row r="1403" spans="2:30">
      <c r="B1403" s="67"/>
      <c r="C1403" s="67"/>
      <c r="D1403" s="67"/>
      <c r="E1403" s="67"/>
      <c r="F1403" s="67"/>
      <c r="G1403" s="67"/>
      <c r="H1403" s="67"/>
      <c r="I1403" s="67"/>
      <c r="J1403" s="67"/>
      <c r="K1403" s="67"/>
      <c r="L1403" s="67"/>
      <c r="M1403" s="67"/>
      <c r="N1403" s="67"/>
      <c r="O1403" s="67"/>
      <c r="P1403" s="67"/>
      <c r="Q1403" s="67"/>
      <c r="R1403" s="67"/>
      <c r="S1403" s="67"/>
      <c r="T1403" s="67"/>
      <c r="U1403" s="67"/>
      <c r="V1403" s="67"/>
      <c r="W1403" s="67"/>
      <c r="X1403" s="67"/>
      <c r="Y1403" s="67"/>
      <c r="Z1403" s="67"/>
      <c r="AA1403" s="67"/>
      <c r="AB1403" s="67"/>
      <c r="AC1403" s="67"/>
      <c r="AD1403" s="67"/>
    </row>
    <row r="1404" spans="2:30">
      <c r="B1404" s="67"/>
      <c r="C1404" s="67"/>
      <c r="D1404" s="67"/>
      <c r="E1404" s="67"/>
      <c r="F1404" s="67"/>
      <c r="G1404" s="67"/>
      <c r="H1404" s="67"/>
      <c r="I1404" s="67"/>
      <c r="J1404" s="67"/>
      <c r="K1404" s="67"/>
      <c r="L1404" s="67"/>
      <c r="M1404" s="67"/>
      <c r="N1404" s="67"/>
      <c r="O1404" s="67"/>
      <c r="P1404" s="67"/>
      <c r="Q1404" s="67"/>
      <c r="R1404" s="67"/>
      <c r="S1404" s="67"/>
      <c r="T1404" s="67"/>
      <c r="U1404" s="67"/>
      <c r="V1404" s="67"/>
      <c r="W1404" s="67"/>
      <c r="X1404" s="67"/>
      <c r="Y1404" s="67"/>
      <c r="Z1404" s="67"/>
      <c r="AA1404" s="67"/>
      <c r="AB1404" s="67"/>
      <c r="AC1404" s="67"/>
      <c r="AD1404" s="67"/>
    </row>
    <row r="1405" spans="2:30">
      <c r="B1405" s="67"/>
      <c r="C1405" s="67"/>
      <c r="D1405" s="67"/>
      <c r="E1405" s="67"/>
      <c r="F1405" s="67"/>
      <c r="G1405" s="67"/>
      <c r="H1405" s="67"/>
      <c r="I1405" s="67"/>
      <c r="J1405" s="67"/>
      <c r="K1405" s="67"/>
      <c r="L1405" s="67"/>
      <c r="M1405" s="67"/>
      <c r="N1405" s="67"/>
      <c r="O1405" s="67"/>
      <c r="P1405" s="67"/>
      <c r="Q1405" s="67"/>
      <c r="R1405" s="67"/>
      <c r="S1405" s="67"/>
      <c r="T1405" s="67"/>
      <c r="U1405" s="67"/>
      <c r="V1405" s="67"/>
      <c r="W1405" s="67"/>
      <c r="X1405" s="67"/>
      <c r="Y1405" s="67"/>
      <c r="Z1405" s="67"/>
      <c r="AA1405" s="67"/>
      <c r="AB1405" s="67"/>
      <c r="AC1405" s="67"/>
      <c r="AD1405" s="67"/>
    </row>
    <row r="1406" spans="2:30">
      <c r="B1406" s="67"/>
      <c r="C1406" s="67"/>
      <c r="D1406" s="67"/>
      <c r="E1406" s="67"/>
      <c r="F1406" s="67"/>
      <c r="G1406" s="67"/>
      <c r="H1406" s="67"/>
      <c r="I1406" s="67"/>
      <c r="J1406" s="67"/>
      <c r="K1406" s="67"/>
      <c r="L1406" s="67"/>
      <c r="M1406" s="67"/>
      <c r="N1406" s="67"/>
      <c r="O1406" s="67"/>
      <c r="P1406" s="67"/>
      <c r="Q1406" s="67"/>
      <c r="R1406" s="67"/>
      <c r="S1406" s="67"/>
      <c r="T1406" s="67"/>
      <c r="U1406" s="67"/>
      <c r="V1406" s="67"/>
      <c r="W1406" s="67"/>
      <c r="X1406" s="67"/>
      <c r="Y1406" s="67"/>
      <c r="Z1406" s="67"/>
      <c r="AA1406" s="67"/>
      <c r="AB1406" s="67"/>
      <c r="AC1406" s="67"/>
      <c r="AD1406" s="67"/>
    </row>
    <row r="1407" spans="2:30">
      <c r="B1407" s="67"/>
      <c r="C1407" s="67"/>
      <c r="D1407" s="67"/>
      <c r="E1407" s="67"/>
      <c r="F1407" s="67"/>
      <c r="G1407" s="67"/>
      <c r="H1407" s="67"/>
      <c r="I1407" s="67"/>
      <c r="J1407" s="67"/>
      <c r="K1407" s="67"/>
      <c r="L1407" s="67"/>
      <c r="M1407" s="67"/>
      <c r="N1407" s="67"/>
      <c r="O1407" s="67"/>
      <c r="P1407" s="67"/>
      <c r="Q1407" s="67"/>
      <c r="R1407" s="67"/>
      <c r="S1407" s="67"/>
      <c r="T1407" s="67"/>
      <c r="U1407" s="67"/>
      <c r="V1407" s="67"/>
      <c r="W1407" s="67"/>
      <c r="X1407" s="67"/>
      <c r="Y1407" s="67"/>
      <c r="Z1407" s="67"/>
      <c r="AA1407" s="67"/>
      <c r="AB1407" s="67"/>
      <c r="AC1407" s="67"/>
      <c r="AD1407" s="67"/>
    </row>
    <row r="1408" spans="2:30">
      <c r="B1408" s="67"/>
      <c r="C1408" s="67"/>
      <c r="D1408" s="67"/>
      <c r="E1408" s="67"/>
      <c r="F1408" s="67"/>
      <c r="G1408" s="67"/>
      <c r="H1408" s="67"/>
      <c r="I1408" s="67"/>
      <c r="J1408" s="67"/>
      <c r="K1408" s="67"/>
      <c r="L1408" s="67"/>
      <c r="M1408" s="67"/>
      <c r="N1408" s="67"/>
      <c r="O1408" s="67"/>
      <c r="P1408" s="67"/>
      <c r="Q1408" s="67"/>
      <c r="R1408" s="67"/>
      <c r="S1408" s="67"/>
      <c r="T1408" s="67"/>
      <c r="U1408" s="67"/>
      <c r="V1408" s="67"/>
      <c r="W1408" s="67"/>
      <c r="X1408" s="67"/>
      <c r="Y1408" s="67"/>
      <c r="Z1408" s="67"/>
      <c r="AA1408" s="67"/>
      <c r="AB1408" s="67"/>
      <c r="AC1408" s="67"/>
      <c r="AD1408" s="67"/>
    </row>
    <row r="1409" spans="2:30">
      <c r="B1409" s="67"/>
      <c r="C1409" s="67"/>
      <c r="D1409" s="67"/>
      <c r="E1409" s="67"/>
      <c r="F1409" s="67"/>
      <c r="G1409" s="67"/>
      <c r="H1409" s="67"/>
      <c r="I1409" s="67"/>
      <c r="J1409" s="67"/>
      <c r="K1409" s="67"/>
      <c r="L1409" s="67"/>
      <c r="M1409" s="67"/>
      <c r="N1409" s="67"/>
      <c r="O1409" s="67"/>
      <c r="P1409" s="67"/>
      <c r="Q1409" s="67"/>
      <c r="R1409" s="67"/>
      <c r="S1409" s="67"/>
      <c r="T1409" s="67"/>
      <c r="U1409" s="67"/>
      <c r="V1409" s="67"/>
      <c r="W1409" s="67"/>
      <c r="X1409" s="67"/>
      <c r="Y1409" s="67"/>
      <c r="Z1409" s="67"/>
      <c r="AA1409" s="67"/>
      <c r="AB1409" s="67"/>
      <c r="AC1409" s="67"/>
      <c r="AD1409" s="67"/>
    </row>
    <row r="1410" spans="2:30">
      <c r="B1410" s="67"/>
      <c r="C1410" s="67"/>
      <c r="D1410" s="67"/>
      <c r="E1410" s="67"/>
      <c r="F1410" s="67"/>
      <c r="G1410" s="67"/>
      <c r="H1410" s="67"/>
      <c r="I1410" s="67"/>
      <c r="J1410" s="67"/>
      <c r="K1410" s="67"/>
      <c r="L1410" s="67"/>
      <c r="M1410" s="67"/>
      <c r="N1410" s="67"/>
      <c r="O1410" s="67"/>
      <c r="P1410" s="67"/>
      <c r="Q1410" s="67"/>
      <c r="R1410" s="67"/>
      <c r="S1410" s="67"/>
      <c r="T1410" s="67"/>
      <c r="U1410" s="67"/>
      <c r="V1410" s="67"/>
      <c r="W1410" s="67"/>
      <c r="X1410" s="67"/>
      <c r="Y1410" s="67"/>
      <c r="Z1410" s="67"/>
      <c r="AA1410" s="67"/>
      <c r="AB1410" s="67"/>
      <c r="AC1410" s="67"/>
      <c r="AD1410" s="67"/>
    </row>
    <row r="1411" spans="2:30">
      <c r="B1411" s="67"/>
      <c r="C1411" s="67"/>
      <c r="D1411" s="67"/>
      <c r="E1411" s="67"/>
      <c r="F1411" s="67"/>
      <c r="G1411" s="67"/>
      <c r="H1411" s="67"/>
      <c r="I1411" s="67"/>
      <c r="J1411" s="67"/>
      <c r="K1411" s="67"/>
      <c r="L1411" s="67"/>
      <c r="M1411" s="67"/>
      <c r="N1411" s="67"/>
      <c r="O1411" s="67"/>
      <c r="P1411" s="67"/>
      <c r="Q1411" s="67"/>
      <c r="R1411" s="67"/>
      <c r="S1411" s="67"/>
      <c r="T1411" s="67"/>
      <c r="U1411" s="67"/>
      <c r="V1411" s="67"/>
      <c r="W1411" s="67"/>
      <c r="X1411" s="67"/>
      <c r="Y1411" s="67"/>
      <c r="Z1411" s="67"/>
      <c r="AA1411" s="67"/>
      <c r="AB1411" s="67"/>
      <c r="AC1411" s="67"/>
      <c r="AD1411" s="67"/>
    </row>
    <row r="1412" spans="2:30">
      <c r="B1412" s="67"/>
      <c r="C1412" s="67"/>
      <c r="D1412" s="67"/>
      <c r="E1412" s="67"/>
      <c r="F1412" s="67"/>
      <c r="G1412" s="67"/>
      <c r="H1412" s="67"/>
      <c r="I1412" s="67"/>
      <c r="J1412" s="67"/>
      <c r="K1412" s="67"/>
      <c r="L1412" s="67"/>
      <c r="M1412" s="67"/>
      <c r="N1412" s="67"/>
      <c r="O1412" s="67"/>
      <c r="P1412" s="67"/>
      <c r="Q1412" s="67"/>
      <c r="R1412" s="67"/>
      <c r="S1412" s="67"/>
      <c r="T1412" s="67"/>
      <c r="U1412" s="67"/>
      <c r="V1412" s="67"/>
      <c r="W1412" s="67"/>
      <c r="X1412" s="67"/>
      <c r="Y1412" s="67"/>
      <c r="Z1412" s="67"/>
      <c r="AA1412" s="67"/>
      <c r="AB1412" s="67"/>
      <c r="AC1412" s="67"/>
      <c r="AD1412" s="67"/>
    </row>
    <row r="1413" spans="2:30">
      <c r="B1413" s="67"/>
      <c r="C1413" s="67"/>
      <c r="D1413" s="67"/>
      <c r="E1413" s="67"/>
      <c r="F1413" s="67"/>
      <c r="G1413" s="67"/>
      <c r="H1413" s="67"/>
      <c r="I1413" s="67"/>
      <c r="J1413" s="67"/>
      <c r="K1413" s="67"/>
      <c r="L1413" s="67"/>
      <c r="M1413" s="67"/>
      <c r="N1413" s="67"/>
      <c r="O1413" s="67"/>
      <c r="P1413" s="67"/>
      <c r="Q1413" s="67"/>
      <c r="R1413" s="67"/>
      <c r="S1413" s="67"/>
      <c r="T1413" s="67"/>
      <c r="U1413" s="67"/>
      <c r="V1413" s="67"/>
      <c r="W1413" s="67"/>
      <c r="X1413" s="67"/>
      <c r="Y1413" s="67"/>
      <c r="Z1413" s="67"/>
      <c r="AA1413" s="67"/>
      <c r="AB1413" s="67"/>
      <c r="AC1413" s="67"/>
      <c r="AD1413" s="67"/>
    </row>
    <row r="1414" spans="2:30">
      <c r="B1414" s="67"/>
      <c r="C1414" s="67"/>
      <c r="D1414" s="67"/>
      <c r="E1414" s="67"/>
      <c r="F1414" s="67"/>
      <c r="G1414" s="67"/>
      <c r="H1414" s="67"/>
      <c r="I1414" s="67"/>
      <c r="J1414" s="67"/>
      <c r="K1414" s="67"/>
      <c r="L1414" s="67"/>
      <c r="M1414" s="67"/>
      <c r="N1414" s="67"/>
      <c r="O1414" s="67"/>
      <c r="P1414" s="67"/>
      <c r="Q1414" s="67"/>
      <c r="R1414" s="67"/>
      <c r="S1414" s="67"/>
      <c r="T1414" s="67"/>
      <c r="U1414" s="67"/>
      <c r="V1414" s="67"/>
      <c r="W1414" s="67"/>
      <c r="X1414" s="67"/>
      <c r="Y1414" s="67"/>
      <c r="Z1414" s="67"/>
      <c r="AA1414" s="67"/>
      <c r="AB1414" s="67"/>
      <c r="AC1414" s="67"/>
      <c r="AD1414" s="67"/>
    </row>
    <row r="1415" spans="2:30">
      <c r="B1415" s="67"/>
      <c r="C1415" s="67"/>
      <c r="D1415" s="67"/>
      <c r="E1415" s="67"/>
      <c r="F1415" s="67"/>
      <c r="G1415" s="67"/>
      <c r="H1415" s="67"/>
      <c r="I1415" s="67"/>
      <c r="J1415" s="67"/>
      <c r="K1415" s="67"/>
      <c r="L1415" s="67"/>
      <c r="M1415" s="67"/>
      <c r="N1415" s="67"/>
      <c r="O1415" s="67"/>
      <c r="P1415" s="67"/>
      <c r="Q1415" s="67"/>
      <c r="R1415" s="67"/>
      <c r="S1415" s="67"/>
      <c r="T1415" s="67"/>
      <c r="U1415" s="67"/>
      <c r="V1415" s="67"/>
      <c r="W1415" s="67"/>
      <c r="X1415" s="67"/>
      <c r="Y1415" s="67"/>
      <c r="Z1415" s="67"/>
      <c r="AA1415" s="67"/>
      <c r="AB1415" s="67"/>
      <c r="AC1415" s="67"/>
      <c r="AD1415" s="67"/>
    </row>
    <row r="1416" spans="2:30">
      <c r="B1416" s="67"/>
      <c r="C1416" s="67"/>
      <c r="D1416" s="67"/>
      <c r="E1416" s="67"/>
      <c r="F1416" s="67"/>
      <c r="G1416" s="67"/>
      <c r="H1416" s="67"/>
      <c r="I1416" s="67"/>
      <c r="J1416" s="67"/>
      <c r="K1416" s="67"/>
      <c r="L1416" s="67"/>
      <c r="M1416" s="67"/>
      <c r="N1416" s="67"/>
      <c r="O1416" s="67"/>
      <c r="P1416" s="67"/>
      <c r="Q1416" s="67"/>
      <c r="R1416" s="67"/>
      <c r="S1416" s="67"/>
      <c r="T1416" s="67"/>
      <c r="U1416" s="67"/>
      <c r="V1416" s="67"/>
      <c r="W1416" s="67"/>
      <c r="X1416" s="67"/>
      <c r="Y1416" s="67"/>
      <c r="Z1416" s="67"/>
      <c r="AA1416" s="67"/>
      <c r="AB1416" s="67"/>
      <c r="AC1416" s="67"/>
      <c r="AD1416" s="67"/>
    </row>
    <row r="1417" spans="2:30">
      <c r="B1417" s="67"/>
      <c r="C1417" s="67"/>
      <c r="D1417" s="67"/>
      <c r="E1417" s="67"/>
      <c r="F1417" s="67"/>
      <c r="G1417" s="67"/>
      <c r="H1417" s="67"/>
      <c r="I1417" s="67"/>
      <c r="J1417" s="67"/>
      <c r="K1417" s="67"/>
      <c r="L1417" s="67"/>
      <c r="M1417" s="67"/>
      <c r="N1417" s="67"/>
      <c r="O1417" s="67"/>
      <c r="P1417" s="67"/>
      <c r="Q1417" s="67"/>
      <c r="R1417" s="67"/>
      <c r="S1417" s="67"/>
      <c r="T1417" s="67"/>
      <c r="U1417" s="67"/>
      <c r="V1417" s="67"/>
      <c r="W1417" s="67"/>
      <c r="X1417" s="67"/>
      <c r="Y1417" s="67"/>
      <c r="Z1417" s="67"/>
      <c r="AA1417" s="67"/>
      <c r="AB1417" s="67"/>
      <c r="AC1417" s="67"/>
      <c r="AD1417" s="67"/>
    </row>
    <row r="1418" spans="2:30">
      <c r="B1418" s="67"/>
      <c r="C1418" s="67"/>
      <c r="D1418" s="67"/>
      <c r="E1418" s="67"/>
      <c r="F1418" s="67"/>
      <c r="G1418" s="67"/>
      <c r="H1418" s="67"/>
      <c r="I1418" s="67"/>
      <c r="J1418" s="67"/>
      <c r="K1418" s="67"/>
      <c r="L1418" s="67"/>
      <c r="M1418" s="67"/>
      <c r="N1418" s="67"/>
      <c r="O1418" s="67"/>
      <c r="P1418" s="67"/>
      <c r="Q1418" s="67"/>
      <c r="R1418" s="67"/>
      <c r="S1418" s="67"/>
      <c r="T1418" s="67"/>
      <c r="U1418" s="67"/>
      <c r="V1418" s="67"/>
      <c r="W1418" s="67"/>
      <c r="X1418" s="67"/>
      <c r="Y1418" s="67"/>
      <c r="Z1418" s="67"/>
      <c r="AA1418" s="67"/>
      <c r="AB1418" s="67"/>
      <c r="AC1418" s="67"/>
      <c r="AD1418" s="67"/>
    </row>
    <row r="1419" spans="2:30">
      <c r="B1419" s="67"/>
      <c r="C1419" s="67"/>
      <c r="D1419" s="67"/>
      <c r="E1419" s="67"/>
      <c r="F1419" s="67"/>
      <c r="G1419" s="67"/>
      <c r="H1419" s="67"/>
      <c r="I1419" s="67"/>
      <c r="J1419" s="67"/>
      <c r="K1419" s="67"/>
      <c r="L1419" s="67"/>
      <c r="M1419" s="67"/>
      <c r="N1419" s="67"/>
      <c r="O1419" s="67"/>
      <c r="P1419" s="67"/>
      <c r="Q1419" s="67"/>
      <c r="R1419" s="67"/>
      <c r="S1419" s="67"/>
      <c r="T1419" s="67"/>
      <c r="U1419" s="67"/>
      <c r="V1419" s="67"/>
      <c r="W1419" s="67"/>
      <c r="X1419" s="67"/>
      <c r="Y1419" s="67"/>
      <c r="Z1419" s="67"/>
      <c r="AA1419" s="67"/>
      <c r="AB1419" s="67"/>
      <c r="AC1419" s="67"/>
      <c r="AD1419" s="67"/>
    </row>
    <row r="1420" spans="2:30">
      <c r="B1420" s="67"/>
      <c r="C1420" s="67"/>
      <c r="D1420" s="67"/>
      <c r="E1420" s="67"/>
      <c r="F1420" s="67"/>
      <c r="G1420" s="67"/>
      <c r="H1420" s="67"/>
      <c r="I1420" s="67"/>
      <c r="J1420" s="67"/>
      <c r="K1420" s="67"/>
      <c r="L1420" s="67"/>
      <c r="M1420" s="67"/>
      <c r="N1420" s="67"/>
      <c r="O1420" s="67"/>
      <c r="P1420" s="67"/>
      <c r="Q1420" s="67"/>
      <c r="R1420" s="67"/>
      <c r="S1420" s="67"/>
      <c r="T1420" s="67"/>
      <c r="U1420" s="67"/>
      <c r="V1420" s="67"/>
      <c r="W1420" s="67"/>
      <c r="X1420" s="67"/>
      <c r="Y1420" s="67"/>
      <c r="Z1420" s="67"/>
      <c r="AA1420" s="67"/>
      <c r="AB1420" s="67"/>
      <c r="AC1420" s="67"/>
      <c r="AD1420" s="67"/>
    </row>
    <row r="1421" spans="2:30">
      <c r="B1421" s="67"/>
      <c r="C1421" s="67"/>
      <c r="D1421" s="67"/>
      <c r="E1421" s="67"/>
      <c r="F1421" s="67"/>
      <c r="G1421" s="67"/>
      <c r="H1421" s="67"/>
      <c r="I1421" s="67"/>
      <c r="J1421" s="67"/>
      <c r="K1421" s="67"/>
      <c r="L1421" s="67"/>
      <c r="M1421" s="67"/>
      <c r="N1421" s="67"/>
      <c r="O1421" s="67"/>
      <c r="P1421" s="67"/>
      <c r="Q1421" s="67"/>
      <c r="R1421" s="67"/>
      <c r="S1421" s="67"/>
      <c r="T1421" s="67"/>
      <c r="U1421" s="67"/>
      <c r="V1421" s="67"/>
      <c r="W1421" s="67"/>
      <c r="X1421" s="67"/>
      <c r="Y1421" s="67"/>
      <c r="Z1421" s="67"/>
      <c r="AA1421" s="67"/>
      <c r="AB1421" s="67"/>
      <c r="AC1421" s="67"/>
      <c r="AD1421" s="67"/>
    </row>
    <row r="1422" spans="2:30">
      <c r="B1422" s="67"/>
      <c r="C1422" s="67"/>
      <c r="D1422" s="67"/>
      <c r="E1422" s="67"/>
      <c r="F1422" s="67"/>
      <c r="G1422" s="67"/>
      <c r="H1422" s="67"/>
      <c r="I1422" s="67"/>
      <c r="J1422" s="67"/>
      <c r="K1422" s="67"/>
      <c r="L1422" s="67"/>
      <c r="M1422" s="67"/>
      <c r="N1422" s="67"/>
      <c r="O1422" s="67"/>
      <c r="P1422" s="67"/>
      <c r="Q1422" s="67"/>
      <c r="R1422" s="67"/>
      <c r="S1422" s="67"/>
      <c r="T1422" s="67"/>
      <c r="U1422" s="67"/>
      <c r="V1422" s="67"/>
      <c r="W1422" s="67"/>
      <c r="X1422" s="67"/>
      <c r="Y1422" s="67"/>
      <c r="Z1422" s="67"/>
      <c r="AA1422" s="67"/>
      <c r="AB1422" s="67"/>
      <c r="AC1422" s="67"/>
      <c r="AD1422" s="67"/>
    </row>
    <row r="1423" spans="2:30">
      <c r="B1423" s="67"/>
      <c r="C1423" s="67"/>
      <c r="D1423" s="67"/>
      <c r="E1423" s="67"/>
      <c r="F1423" s="67"/>
      <c r="G1423" s="67"/>
      <c r="H1423" s="67"/>
      <c r="I1423" s="67"/>
      <c r="J1423" s="67"/>
      <c r="K1423" s="67"/>
      <c r="L1423" s="67"/>
      <c r="M1423" s="67"/>
      <c r="N1423" s="67"/>
      <c r="O1423" s="67"/>
      <c r="P1423" s="67"/>
      <c r="Q1423" s="67"/>
      <c r="R1423" s="67"/>
      <c r="S1423" s="67"/>
      <c r="T1423" s="67"/>
      <c r="U1423" s="67"/>
      <c r="V1423" s="67"/>
      <c r="W1423" s="67"/>
      <c r="X1423" s="67"/>
      <c r="Y1423" s="67"/>
      <c r="Z1423" s="67"/>
      <c r="AA1423" s="67"/>
      <c r="AB1423" s="67"/>
      <c r="AC1423" s="67"/>
      <c r="AD1423" s="67"/>
    </row>
    <row r="1424" spans="2:30">
      <c r="B1424" s="67"/>
      <c r="C1424" s="67"/>
      <c r="D1424" s="67"/>
      <c r="E1424" s="67"/>
      <c r="F1424" s="67"/>
      <c r="G1424" s="67"/>
      <c r="H1424" s="67"/>
      <c r="I1424" s="67"/>
      <c r="J1424" s="67"/>
      <c r="K1424" s="67"/>
      <c r="L1424" s="67"/>
      <c r="M1424" s="67"/>
      <c r="N1424" s="67"/>
      <c r="O1424" s="67"/>
      <c r="P1424" s="67"/>
      <c r="Q1424" s="67"/>
      <c r="R1424" s="67"/>
      <c r="S1424" s="67"/>
      <c r="T1424" s="67"/>
      <c r="U1424" s="67"/>
      <c r="V1424" s="67"/>
      <c r="W1424" s="67"/>
      <c r="X1424" s="67"/>
      <c r="Y1424" s="67"/>
      <c r="Z1424" s="67"/>
      <c r="AA1424" s="67"/>
      <c r="AB1424" s="67"/>
      <c r="AC1424" s="67"/>
      <c r="AD1424" s="67"/>
    </row>
    <row r="1425" spans="2:30">
      <c r="B1425" s="67"/>
      <c r="C1425" s="67"/>
      <c r="D1425" s="67"/>
      <c r="E1425" s="67"/>
      <c r="F1425" s="67"/>
      <c r="G1425" s="67"/>
      <c r="H1425" s="67"/>
      <c r="I1425" s="67"/>
      <c r="J1425" s="67"/>
      <c r="K1425" s="67"/>
      <c r="L1425" s="67"/>
      <c r="M1425" s="67"/>
      <c r="N1425" s="67"/>
      <c r="O1425" s="67"/>
      <c r="P1425" s="67"/>
      <c r="Q1425" s="67"/>
      <c r="R1425" s="67"/>
      <c r="S1425" s="67"/>
      <c r="T1425" s="67"/>
      <c r="U1425" s="67"/>
      <c r="V1425" s="67"/>
      <c r="W1425" s="67"/>
      <c r="X1425" s="67"/>
      <c r="Y1425" s="67"/>
      <c r="Z1425" s="67"/>
      <c r="AA1425" s="67"/>
      <c r="AB1425" s="67"/>
      <c r="AC1425" s="67"/>
      <c r="AD1425" s="67"/>
    </row>
    <row r="1426" spans="2:30">
      <c r="B1426" s="67"/>
      <c r="C1426" s="67"/>
      <c r="D1426" s="67"/>
      <c r="E1426" s="67"/>
      <c r="F1426" s="67"/>
      <c r="G1426" s="67"/>
      <c r="H1426" s="67"/>
      <c r="I1426" s="67"/>
      <c r="J1426" s="67"/>
      <c r="K1426" s="67"/>
      <c r="L1426" s="67"/>
      <c r="M1426" s="67"/>
      <c r="N1426" s="67"/>
      <c r="O1426" s="67"/>
      <c r="P1426" s="67"/>
      <c r="Q1426" s="67"/>
      <c r="R1426" s="67"/>
      <c r="S1426" s="67"/>
      <c r="T1426" s="67"/>
      <c r="U1426" s="67"/>
      <c r="V1426" s="67"/>
      <c r="W1426" s="67"/>
      <c r="X1426" s="67"/>
      <c r="Y1426" s="67"/>
      <c r="Z1426" s="67"/>
      <c r="AA1426" s="67"/>
      <c r="AB1426" s="67"/>
      <c r="AC1426" s="67"/>
      <c r="AD1426" s="67"/>
    </row>
    <row r="1427" spans="2:30">
      <c r="B1427" s="67"/>
      <c r="C1427" s="67"/>
      <c r="D1427" s="67"/>
      <c r="E1427" s="67"/>
      <c r="F1427" s="67"/>
      <c r="G1427" s="67"/>
      <c r="H1427" s="67"/>
      <c r="I1427" s="67"/>
      <c r="J1427" s="67"/>
      <c r="K1427" s="67"/>
      <c r="L1427" s="67"/>
      <c r="M1427" s="67"/>
      <c r="N1427" s="67"/>
      <c r="O1427" s="67"/>
      <c r="P1427" s="67"/>
      <c r="Q1427" s="67"/>
      <c r="R1427" s="67"/>
      <c r="S1427" s="67"/>
      <c r="T1427" s="67"/>
      <c r="U1427" s="67"/>
      <c r="V1427" s="67"/>
      <c r="W1427" s="67"/>
      <c r="X1427" s="67"/>
      <c r="Y1427" s="67"/>
      <c r="Z1427" s="67"/>
      <c r="AA1427" s="67"/>
      <c r="AB1427" s="67"/>
      <c r="AC1427" s="67"/>
      <c r="AD1427" s="67"/>
    </row>
    <row r="1428" spans="2:30">
      <c r="B1428" s="67"/>
      <c r="C1428" s="67"/>
      <c r="D1428" s="67"/>
      <c r="E1428" s="67"/>
      <c r="F1428" s="67"/>
      <c r="G1428" s="67"/>
      <c r="H1428" s="67"/>
      <c r="I1428" s="67"/>
      <c r="J1428" s="67"/>
      <c r="K1428" s="67"/>
      <c r="L1428" s="67"/>
      <c r="M1428" s="67"/>
      <c r="N1428" s="67"/>
      <c r="O1428" s="67"/>
      <c r="P1428" s="67"/>
      <c r="Q1428" s="67"/>
      <c r="R1428" s="67"/>
      <c r="S1428" s="67"/>
      <c r="T1428" s="67"/>
      <c r="U1428" s="67"/>
      <c r="V1428" s="67"/>
      <c r="W1428" s="67"/>
      <c r="X1428" s="67"/>
      <c r="Y1428" s="67"/>
      <c r="Z1428" s="67"/>
      <c r="AA1428" s="67"/>
      <c r="AB1428" s="67"/>
      <c r="AC1428" s="67"/>
      <c r="AD1428" s="67"/>
    </row>
    <row r="1429" spans="2:30">
      <c r="B1429" s="67"/>
      <c r="C1429" s="67"/>
      <c r="D1429" s="67"/>
      <c r="E1429" s="67"/>
      <c r="F1429" s="67"/>
      <c r="G1429" s="67"/>
      <c r="H1429" s="67"/>
      <c r="I1429" s="67"/>
      <c r="J1429" s="67"/>
      <c r="K1429" s="67"/>
      <c r="L1429" s="67"/>
      <c r="M1429" s="67"/>
      <c r="N1429" s="67"/>
      <c r="O1429" s="67"/>
      <c r="P1429" s="67"/>
      <c r="Q1429" s="67"/>
      <c r="R1429" s="67"/>
      <c r="S1429" s="67"/>
      <c r="T1429" s="67"/>
      <c r="U1429" s="67"/>
      <c r="V1429" s="67"/>
      <c r="W1429" s="67"/>
      <c r="X1429" s="67"/>
      <c r="Y1429" s="67"/>
      <c r="Z1429" s="67"/>
      <c r="AA1429" s="67"/>
      <c r="AB1429" s="67"/>
      <c r="AC1429" s="67"/>
      <c r="AD1429" s="67"/>
    </row>
    <row r="1430" spans="2:30">
      <c r="B1430" s="67"/>
      <c r="C1430" s="67"/>
      <c r="D1430" s="67"/>
      <c r="E1430" s="67"/>
      <c r="F1430" s="67"/>
      <c r="G1430" s="67"/>
      <c r="H1430" s="67"/>
      <c r="I1430" s="67"/>
      <c r="J1430" s="67"/>
      <c r="K1430" s="67"/>
      <c r="L1430" s="67"/>
      <c r="M1430" s="67"/>
      <c r="N1430" s="67"/>
      <c r="O1430" s="67"/>
      <c r="P1430" s="67"/>
      <c r="Q1430" s="67"/>
      <c r="R1430" s="67"/>
      <c r="S1430" s="67"/>
      <c r="T1430" s="67"/>
      <c r="U1430" s="67"/>
      <c r="V1430" s="67"/>
      <c r="W1430" s="67"/>
      <c r="X1430" s="67"/>
      <c r="Y1430" s="67"/>
      <c r="Z1430" s="67"/>
      <c r="AA1430" s="67"/>
      <c r="AB1430" s="67"/>
      <c r="AC1430" s="67"/>
      <c r="AD1430" s="67"/>
    </row>
    <row r="1431" spans="2:30">
      <c r="B1431" s="67"/>
      <c r="C1431" s="67"/>
      <c r="D1431" s="67"/>
      <c r="E1431" s="67"/>
      <c r="F1431" s="67"/>
      <c r="G1431" s="67"/>
      <c r="H1431" s="67"/>
      <c r="I1431" s="67"/>
      <c r="J1431" s="67"/>
      <c r="K1431" s="67"/>
      <c r="L1431" s="67"/>
      <c r="M1431" s="67"/>
      <c r="N1431" s="67"/>
      <c r="O1431" s="67"/>
      <c r="P1431" s="67"/>
      <c r="Q1431" s="67"/>
      <c r="R1431" s="67"/>
      <c r="S1431" s="67"/>
      <c r="T1431" s="67"/>
      <c r="U1431" s="67"/>
      <c r="V1431" s="67"/>
      <c r="W1431" s="67"/>
      <c r="X1431" s="67"/>
      <c r="Y1431" s="67"/>
      <c r="Z1431" s="67"/>
      <c r="AA1431" s="67"/>
      <c r="AB1431" s="67"/>
      <c r="AC1431" s="67"/>
      <c r="AD1431" s="67"/>
    </row>
    <row r="1432" spans="2:30">
      <c r="B1432" s="67"/>
      <c r="C1432" s="67"/>
      <c r="D1432" s="67"/>
      <c r="E1432" s="67"/>
      <c r="F1432" s="67"/>
      <c r="G1432" s="67"/>
      <c r="H1432" s="67"/>
      <c r="I1432" s="67"/>
      <c r="J1432" s="67"/>
      <c r="K1432" s="67"/>
      <c r="L1432" s="67"/>
      <c r="M1432" s="67"/>
      <c r="N1432" s="67"/>
      <c r="O1432" s="67"/>
      <c r="P1432" s="67"/>
      <c r="Q1432" s="67"/>
      <c r="R1432" s="67"/>
      <c r="S1432" s="67"/>
      <c r="T1432" s="67"/>
      <c r="U1432" s="67"/>
      <c r="V1432" s="67"/>
      <c r="W1432" s="67"/>
      <c r="X1432" s="67"/>
      <c r="Y1432" s="67"/>
      <c r="Z1432" s="67"/>
      <c r="AA1432" s="67"/>
      <c r="AB1432" s="67"/>
      <c r="AC1432" s="67"/>
      <c r="AD1432" s="67"/>
    </row>
    <row r="1433" spans="2:30">
      <c r="B1433" s="67"/>
      <c r="C1433" s="67"/>
      <c r="D1433" s="67"/>
      <c r="E1433" s="67"/>
      <c r="F1433" s="67"/>
      <c r="G1433" s="67"/>
      <c r="H1433" s="67"/>
      <c r="I1433" s="67"/>
      <c r="J1433" s="67"/>
      <c r="K1433" s="67"/>
      <c r="L1433" s="67"/>
      <c r="M1433" s="67"/>
      <c r="N1433" s="67"/>
      <c r="O1433" s="67"/>
      <c r="P1433" s="67"/>
      <c r="Q1433" s="67"/>
      <c r="R1433" s="67"/>
      <c r="S1433" s="67"/>
      <c r="T1433" s="67"/>
      <c r="U1433" s="67"/>
      <c r="V1433" s="67"/>
      <c r="W1433" s="67"/>
      <c r="X1433" s="67"/>
      <c r="Y1433" s="67"/>
      <c r="Z1433" s="67"/>
      <c r="AA1433" s="67"/>
      <c r="AB1433" s="67"/>
      <c r="AC1433" s="67"/>
      <c r="AD1433" s="67"/>
    </row>
    <row r="1434" spans="2:30">
      <c r="B1434" s="67"/>
      <c r="C1434" s="67"/>
      <c r="D1434" s="67"/>
      <c r="E1434" s="67"/>
      <c r="F1434" s="67"/>
      <c r="G1434" s="67"/>
      <c r="H1434" s="67"/>
      <c r="I1434" s="67"/>
      <c r="J1434" s="67"/>
      <c r="K1434" s="67"/>
      <c r="L1434" s="67"/>
      <c r="M1434" s="67"/>
      <c r="N1434" s="67"/>
      <c r="O1434" s="67"/>
      <c r="P1434" s="67"/>
      <c r="Q1434" s="67"/>
      <c r="R1434" s="67"/>
      <c r="S1434" s="67"/>
      <c r="T1434" s="67"/>
      <c r="U1434" s="67"/>
      <c r="V1434" s="67"/>
      <c r="W1434" s="67"/>
      <c r="X1434" s="67"/>
      <c r="Y1434" s="67"/>
      <c r="Z1434" s="67"/>
      <c r="AA1434" s="67"/>
      <c r="AB1434" s="67"/>
      <c r="AC1434" s="67"/>
      <c r="AD1434" s="67"/>
    </row>
    <row r="1435" spans="2:30">
      <c r="B1435" s="67"/>
      <c r="C1435" s="67"/>
      <c r="D1435" s="67"/>
      <c r="E1435" s="67"/>
      <c r="F1435" s="67"/>
      <c r="G1435" s="67"/>
      <c r="H1435" s="67"/>
      <c r="I1435" s="67"/>
      <c r="J1435" s="67"/>
      <c r="K1435" s="67"/>
      <c r="L1435" s="67"/>
      <c r="M1435" s="67"/>
      <c r="N1435" s="67"/>
      <c r="O1435" s="67"/>
      <c r="P1435" s="67"/>
      <c r="Q1435" s="67"/>
      <c r="R1435" s="67"/>
      <c r="S1435" s="67"/>
      <c r="T1435" s="67"/>
      <c r="U1435" s="67"/>
      <c r="V1435" s="67"/>
      <c r="W1435" s="67"/>
      <c r="X1435" s="67"/>
      <c r="Y1435" s="67"/>
      <c r="Z1435" s="67"/>
      <c r="AA1435" s="67"/>
      <c r="AB1435" s="67"/>
      <c r="AC1435" s="67"/>
      <c r="AD1435" s="67"/>
    </row>
    <row r="1436" spans="2:30">
      <c r="B1436" s="67"/>
      <c r="C1436" s="67"/>
      <c r="D1436" s="67"/>
      <c r="E1436" s="67"/>
      <c r="F1436" s="67"/>
      <c r="G1436" s="67"/>
      <c r="H1436" s="67"/>
      <c r="I1436" s="67"/>
      <c r="J1436" s="67"/>
      <c r="K1436" s="67"/>
      <c r="L1436" s="67"/>
      <c r="M1436" s="67"/>
      <c r="N1436" s="67"/>
      <c r="O1436" s="67"/>
      <c r="P1436" s="67"/>
      <c r="Q1436" s="67"/>
      <c r="R1436" s="67"/>
      <c r="S1436" s="67"/>
      <c r="T1436" s="67"/>
      <c r="U1436" s="67"/>
      <c r="V1436" s="67"/>
      <c r="W1436" s="67"/>
      <c r="X1436" s="67"/>
      <c r="Y1436" s="67"/>
      <c r="Z1436" s="67"/>
      <c r="AA1436" s="67"/>
      <c r="AB1436" s="67"/>
      <c r="AC1436" s="67"/>
      <c r="AD1436" s="67"/>
    </row>
    <row r="1437" spans="2:30">
      <c r="B1437" s="67"/>
      <c r="C1437" s="67"/>
      <c r="D1437" s="67"/>
      <c r="E1437" s="67"/>
      <c r="F1437" s="67"/>
      <c r="G1437" s="67"/>
      <c r="H1437" s="67"/>
      <c r="I1437" s="67"/>
      <c r="J1437" s="67"/>
      <c r="K1437" s="67"/>
      <c r="L1437" s="67"/>
      <c r="M1437" s="67"/>
      <c r="N1437" s="67"/>
      <c r="O1437" s="67"/>
      <c r="P1437" s="67"/>
      <c r="Q1437" s="67"/>
      <c r="R1437" s="67"/>
      <c r="S1437" s="67"/>
      <c r="T1437" s="67"/>
      <c r="U1437" s="67"/>
      <c r="V1437" s="67"/>
      <c r="W1437" s="67"/>
      <c r="X1437" s="67"/>
      <c r="Y1437" s="67"/>
      <c r="Z1437" s="67"/>
      <c r="AA1437" s="67"/>
      <c r="AB1437" s="67"/>
      <c r="AC1437" s="67"/>
      <c r="AD1437" s="67"/>
    </row>
    <row r="1438" spans="2:30">
      <c r="B1438" s="67"/>
      <c r="C1438" s="67"/>
      <c r="D1438" s="67"/>
      <c r="E1438" s="67"/>
      <c r="F1438" s="67"/>
      <c r="G1438" s="67"/>
      <c r="H1438" s="67"/>
      <c r="I1438" s="67"/>
      <c r="J1438" s="67"/>
      <c r="K1438" s="67"/>
      <c r="L1438" s="67"/>
      <c r="M1438" s="67"/>
      <c r="N1438" s="67"/>
      <c r="O1438" s="67"/>
      <c r="P1438" s="67"/>
      <c r="Q1438" s="67"/>
      <c r="R1438" s="67"/>
      <c r="S1438" s="67"/>
      <c r="T1438" s="67"/>
      <c r="U1438" s="67"/>
      <c r="V1438" s="67"/>
      <c r="W1438" s="67"/>
      <c r="X1438" s="67"/>
      <c r="Y1438" s="67"/>
      <c r="Z1438" s="67"/>
      <c r="AA1438" s="67"/>
      <c r="AB1438" s="67"/>
      <c r="AC1438" s="67"/>
      <c r="AD1438" s="67"/>
    </row>
    <row r="1439" spans="2:30">
      <c r="B1439" s="67"/>
      <c r="C1439" s="67"/>
      <c r="D1439" s="67"/>
      <c r="E1439" s="67"/>
      <c r="F1439" s="67"/>
      <c r="G1439" s="67"/>
      <c r="H1439" s="67"/>
      <c r="I1439" s="67"/>
      <c r="J1439" s="67"/>
      <c r="K1439" s="67"/>
      <c r="L1439" s="67"/>
      <c r="M1439" s="67"/>
      <c r="N1439" s="67"/>
      <c r="O1439" s="67"/>
      <c r="P1439" s="67"/>
      <c r="Q1439" s="67"/>
      <c r="R1439" s="67"/>
      <c r="S1439" s="67"/>
      <c r="T1439" s="67"/>
      <c r="U1439" s="67"/>
      <c r="V1439" s="67"/>
      <c r="W1439" s="67"/>
      <c r="X1439" s="67"/>
      <c r="Y1439" s="67"/>
      <c r="Z1439" s="67"/>
      <c r="AA1439" s="67"/>
      <c r="AB1439" s="67"/>
      <c r="AC1439" s="67"/>
      <c r="AD1439" s="67"/>
    </row>
    <row r="1440" spans="2:30">
      <c r="B1440" s="67"/>
      <c r="C1440" s="67"/>
      <c r="D1440" s="67"/>
      <c r="E1440" s="67"/>
      <c r="F1440" s="67"/>
      <c r="G1440" s="67"/>
      <c r="H1440" s="67"/>
      <c r="I1440" s="67"/>
      <c r="J1440" s="67"/>
      <c r="K1440" s="67"/>
      <c r="L1440" s="67"/>
      <c r="M1440" s="67"/>
      <c r="N1440" s="67"/>
      <c r="O1440" s="67"/>
      <c r="P1440" s="67"/>
      <c r="Q1440" s="67"/>
      <c r="R1440" s="67"/>
      <c r="S1440" s="67"/>
      <c r="T1440" s="67"/>
      <c r="U1440" s="67"/>
      <c r="V1440" s="67"/>
      <c r="W1440" s="67"/>
      <c r="X1440" s="67"/>
      <c r="Y1440" s="67"/>
      <c r="Z1440" s="67"/>
      <c r="AA1440" s="67"/>
      <c r="AB1440" s="67"/>
      <c r="AC1440" s="67"/>
      <c r="AD1440" s="67"/>
    </row>
    <row r="1441" spans="2:30">
      <c r="B1441" s="67"/>
      <c r="C1441" s="67"/>
      <c r="D1441" s="67"/>
      <c r="E1441" s="67"/>
      <c r="F1441" s="67"/>
      <c r="G1441" s="67"/>
      <c r="H1441" s="67"/>
      <c r="I1441" s="67"/>
      <c r="J1441" s="67"/>
      <c r="K1441" s="67"/>
      <c r="L1441" s="67"/>
      <c r="M1441" s="67"/>
      <c r="N1441" s="67"/>
      <c r="O1441" s="67"/>
      <c r="P1441" s="67"/>
      <c r="Q1441" s="67"/>
      <c r="R1441" s="67"/>
      <c r="S1441" s="67"/>
      <c r="T1441" s="67"/>
      <c r="U1441" s="67"/>
      <c r="V1441" s="67"/>
      <c r="W1441" s="67"/>
      <c r="X1441" s="67"/>
      <c r="Y1441" s="67"/>
      <c r="Z1441" s="67"/>
      <c r="AA1441" s="67"/>
      <c r="AB1441" s="67"/>
      <c r="AC1441" s="67"/>
      <c r="AD1441" s="67"/>
    </row>
    <row r="1442" spans="2:30">
      <c r="B1442" s="67"/>
      <c r="C1442" s="67"/>
      <c r="D1442" s="67"/>
      <c r="E1442" s="67"/>
      <c r="F1442" s="67"/>
      <c r="G1442" s="67"/>
      <c r="H1442" s="67"/>
      <c r="I1442" s="67"/>
      <c r="J1442" s="67"/>
      <c r="K1442" s="67"/>
      <c r="L1442" s="67"/>
      <c r="M1442" s="67"/>
      <c r="N1442" s="67"/>
      <c r="O1442" s="67"/>
      <c r="P1442" s="67"/>
      <c r="Q1442" s="67"/>
      <c r="R1442" s="67"/>
      <c r="S1442" s="67"/>
      <c r="T1442" s="67"/>
      <c r="U1442" s="67"/>
      <c r="V1442" s="67"/>
      <c r="W1442" s="67"/>
      <c r="X1442" s="67"/>
      <c r="Y1442" s="67"/>
      <c r="Z1442" s="67"/>
      <c r="AA1442" s="67"/>
      <c r="AB1442" s="67"/>
      <c r="AC1442" s="67"/>
      <c r="AD1442" s="67"/>
    </row>
    <row r="1443" spans="2:30">
      <c r="B1443" s="67"/>
      <c r="C1443" s="67"/>
      <c r="D1443" s="67"/>
      <c r="E1443" s="67"/>
      <c r="F1443" s="67"/>
      <c r="G1443" s="67"/>
      <c r="H1443" s="67"/>
      <c r="I1443" s="67"/>
      <c r="J1443" s="67"/>
      <c r="K1443" s="67"/>
      <c r="L1443" s="67"/>
      <c r="M1443" s="67"/>
      <c r="N1443" s="67"/>
      <c r="O1443" s="67"/>
      <c r="P1443" s="67"/>
      <c r="Q1443" s="67"/>
      <c r="R1443" s="67"/>
      <c r="S1443" s="67"/>
      <c r="T1443" s="67"/>
      <c r="U1443" s="67"/>
      <c r="V1443" s="67"/>
      <c r="W1443" s="67"/>
      <c r="X1443" s="67"/>
      <c r="Y1443" s="67"/>
      <c r="Z1443" s="67"/>
      <c r="AA1443" s="67"/>
      <c r="AB1443" s="67"/>
      <c r="AC1443" s="67"/>
      <c r="AD1443" s="67"/>
    </row>
    <row r="1444" spans="2:30">
      <c r="B1444" s="67"/>
      <c r="C1444" s="67"/>
      <c r="D1444" s="67"/>
      <c r="E1444" s="67"/>
      <c r="F1444" s="67"/>
      <c r="G1444" s="67"/>
      <c r="H1444" s="67"/>
      <c r="I1444" s="67"/>
      <c r="J1444" s="67"/>
      <c r="K1444" s="67"/>
      <c r="L1444" s="67"/>
      <c r="M1444" s="67"/>
      <c r="N1444" s="67"/>
      <c r="O1444" s="67"/>
      <c r="P1444" s="67"/>
      <c r="Q1444" s="67"/>
      <c r="R1444" s="67"/>
      <c r="S1444" s="67"/>
      <c r="T1444" s="67"/>
      <c r="U1444" s="67"/>
      <c r="V1444" s="67"/>
      <c r="W1444" s="67"/>
      <c r="X1444" s="67"/>
      <c r="Y1444" s="67"/>
      <c r="Z1444" s="67"/>
      <c r="AA1444" s="67"/>
      <c r="AB1444" s="67"/>
      <c r="AC1444" s="67"/>
      <c r="AD1444" s="67"/>
    </row>
    <row r="1445" spans="2:30">
      <c r="B1445" s="67"/>
      <c r="C1445" s="67"/>
      <c r="D1445" s="67"/>
      <c r="E1445" s="67"/>
      <c r="F1445" s="67"/>
      <c r="G1445" s="67"/>
      <c r="H1445" s="67"/>
      <c r="I1445" s="67"/>
      <c r="J1445" s="67"/>
      <c r="K1445" s="67"/>
      <c r="L1445" s="67"/>
      <c r="M1445" s="67"/>
      <c r="N1445" s="67"/>
      <c r="O1445" s="67"/>
      <c r="P1445" s="67"/>
      <c r="Q1445" s="67"/>
      <c r="R1445" s="67"/>
      <c r="S1445" s="67"/>
      <c r="T1445" s="67"/>
      <c r="U1445" s="67"/>
      <c r="V1445" s="67"/>
      <c r="W1445" s="67"/>
      <c r="X1445" s="67"/>
      <c r="Y1445" s="67"/>
      <c r="Z1445" s="67"/>
      <c r="AA1445" s="67"/>
      <c r="AB1445" s="67"/>
      <c r="AC1445" s="67"/>
      <c r="AD1445" s="67"/>
    </row>
    <row r="1446" spans="2:30">
      <c r="B1446" s="67"/>
      <c r="C1446" s="67"/>
      <c r="D1446" s="67"/>
      <c r="E1446" s="67"/>
      <c r="F1446" s="67"/>
      <c r="G1446" s="67"/>
      <c r="H1446" s="67"/>
      <c r="I1446" s="67"/>
      <c r="J1446" s="67"/>
      <c r="K1446" s="67"/>
      <c r="L1446" s="67"/>
      <c r="M1446" s="67"/>
      <c r="N1446" s="67"/>
      <c r="O1446" s="67"/>
      <c r="P1446" s="67"/>
      <c r="Q1446" s="67"/>
      <c r="R1446" s="67"/>
      <c r="S1446" s="67"/>
      <c r="T1446" s="67"/>
      <c r="U1446" s="67"/>
      <c r="V1446" s="67"/>
      <c r="W1446" s="67"/>
      <c r="X1446" s="67"/>
      <c r="Y1446" s="67"/>
      <c r="Z1446" s="67"/>
      <c r="AA1446" s="67"/>
      <c r="AB1446" s="67"/>
      <c r="AC1446" s="67"/>
      <c r="AD1446" s="67"/>
    </row>
    <row r="1447" spans="2:30">
      <c r="B1447" s="67"/>
      <c r="C1447" s="67"/>
      <c r="D1447" s="67"/>
      <c r="E1447" s="67"/>
      <c r="F1447" s="67"/>
      <c r="G1447" s="67"/>
      <c r="H1447" s="67"/>
      <c r="I1447" s="67"/>
      <c r="J1447" s="67"/>
      <c r="K1447" s="67"/>
      <c r="L1447" s="67"/>
      <c r="M1447" s="67"/>
      <c r="N1447" s="67"/>
      <c r="O1447" s="67"/>
      <c r="P1447" s="67"/>
      <c r="Q1447" s="67"/>
      <c r="R1447" s="67"/>
      <c r="S1447" s="67"/>
      <c r="T1447" s="67"/>
      <c r="U1447" s="67"/>
      <c r="V1447" s="67"/>
      <c r="W1447" s="67"/>
      <c r="X1447" s="67"/>
      <c r="Y1447" s="67"/>
      <c r="Z1447" s="67"/>
      <c r="AA1447" s="67"/>
      <c r="AB1447" s="67"/>
      <c r="AC1447" s="67"/>
      <c r="AD1447" s="67"/>
    </row>
    <row r="1448" spans="2:30">
      <c r="B1448" s="67"/>
      <c r="C1448" s="67"/>
      <c r="D1448" s="67"/>
      <c r="E1448" s="67"/>
      <c r="F1448" s="67"/>
      <c r="G1448" s="67"/>
      <c r="H1448" s="67"/>
      <c r="I1448" s="67"/>
      <c r="J1448" s="67"/>
      <c r="K1448" s="67"/>
      <c r="L1448" s="67"/>
      <c r="M1448" s="67"/>
      <c r="N1448" s="67"/>
      <c r="O1448" s="67"/>
      <c r="P1448" s="67"/>
      <c r="Q1448" s="67"/>
      <c r="R1448" s="67"/>
      <c r="S1448" s="67"/>
      <c r="T1448" s="67"/>
      <c r="U1448" s="67"/>
      <c r="V1448" s="67"/>
      <c r="W1448" s="67"/>
      <c r="X1448" s="67"/>
      <c r="Y1448" s="67"/>
      <c r="Z1448" s="67"/>
      <c r="AA1448" s="67"/>
      <c r="AB1448" s="67"/>
      <c r="AC1448" s="67"/>
      <c r="AD1448" s="67"/>
    </row>
    <row r="1449" spans="2:30">
      <c r="B1449" s="67"/>
      <c r="C1449" s="67"/>
      <c r="D1449" s="67"/>
      <c r="E1449" s="67"/>
      <c r="F1449" s="67"/>
      <c r="G1449" s="67"/>
      <c r="H1449" s="67"/>
      <c r="I1449" s="67"/>
      <c r="J1449" s="67"/>
      <c r="K1449" s="67"/>
      <c r="L1449" s="67"/>
      <c r="M1449" s="67"/>
      <c r="N1449" s="67"/>
      <c r="O1449" s="67"/>
      <c r="P1449" s="67"/>
      <c r="Q1449" s="67"/>
      <c r="R1449" s="67"/>
      <c r="S1449" s="67"/>
      <c r="T1449" s="67"/>
      <c r="U1449" s="67"/>
      <c r="V1449" s="67"/>
      <c r="W1449" s="67"/>
      <c r="X1449" s="67"/>
      <c r="Y1449" s="67"/>
      <c r="Z1449" s="67"/>
      <c r="AA1449" s="67"/>
      <c r="AB1449" s="67"/>
      <c r="AC1449" s="67"/>
      <c r="AD1449" s="67"/>
    </row>
    <row r="1450" spans="2:30">
      <c r="B1450" s="67"/>
      <c r="C1450" s="67"/>
      <c r="D1450" s="67"/>
      <c r="E1450" s="67"/>
      <c r="F1450" s="67"/>
      <c r="G1450" s="67"/>
      <c r="H1450" s="67"/>
      <c r="I1450" s="67"/>
      <c r="J1450" s="67"/>
      <c r="K1450" s="67"/>
      <c r="L1450" s="67"/>
      <c r="M1450" s="67"/>
      <c r="N1450" s="67"/>
      <c r="O1450" s="67"/>
      <c r="P1450" s="67"/>
      <c r="Q1450" s="67"/>
      <c r="R1450" s="67"/>
      <c r="S1450" s="67"/>
      <c r="T1450" s="67"/>
      <c r="U1450" s="67"/>
      <c r="V1450" s="67"/>
      <c r="W1450" s="67"/>
      <c r="X1450" s="67"/>
      <c r="Y1450" s="67"/>
      <c r="Z1450" s="67"/>
      <c r="AA1450" s="67"/>
      <c r="AB1450" s="67"/>
      <c r="AC1450" s="67"/>
      <c r="AD1450" s="67"/>
    </row>
    <row r="1451" spans="2:30">
      <c r="B1451" s="67"/>
      <c r="C1451" s="67"/>
      <c r="D1451" s="67"/>
      <c r="E1451" s="67"/>
      <c r="F1451" s="67"/>
      <c r="G1451" s="67"/>
      <c r="H1451" s="67"/>
      <c r="I1451" s="67"/>
      <c r="J1451" s="67"/>
      <c r="K1451" s="67"/>
      <c r="L1451" s="67"/>
      <c r="M1451" s="67"/>
      <c r="N1451" s="67"/>
      <c r="O1451" s="67"/>
      <c r="P1451" s="67"/>
      <c r="Q1451" s="67"/>
      <c r="R1451" s="67"/>
      <c r="S1451" s="67"/>
      <c r="T1451" s="67"/>
      <c r="U1451" s="67"/>
      <c r="V1451" s="67"/>
      <c r="W1451" s="67"/>
      <c r="X1451" s="67"/>
      <c r="Y1451" s="67"/>
      <c r="Z1451" s="67"/>
      <c r="AA1451" s="67"/>
      <c r="AB1451" s="67"/>
      <c r="AC1451" s="67"/>
      <c r="AD1451" s="67"/>
    </row>
    <row r="1452" spans="2:30">
      <c r="B1452" s="67"/>
      <c r="C1452" s="67"/>
      <c r="D1452" s="67"/>
      <c r="E1452" s="67"/>
      <c r="F1452" s="67"/>
      <c r="G1452" s="67"/>
      <c r="H1452" s="67"/>
      <c r="I1452" s="67"/>
      <c r="J1452" s="67"/>
      <c r="K1452" s="67"/>
      <c r="L1452" s="67"/>
      <c r="M1452" s="67"/>
      <c r="N1452" s="67"/>
      <c r="O1452" s="67"/>
      <c r="P1452" s="67"/>
      <c r="Q1452" s="67"/>
      <c r="R1452" s="67"/>
      <c r="S1452" s="67"/>
      <c r="T1452" s="67"/>
      <c r="U1452" s="67"/>
      <c r="V1452" s="67"/>
      <c r="W1452" s="67"/>
      <c r="X1452" s="67"/>
      <c r="Y1452" s="67"/>
      <c r="Z1452" s="67"/>
      <c r="AA1452" s="67"/>
      <c r="AB1452" s="67"/>
      <c r="AC1452" s="67"/>
      <c r="AD1452" s="67"/>
    </row>
    <row r="1453" spans="2:30">
      <c r="B1453" s="67"/>
      <c r="C1453" s="67"/>
      <c r="D1453" s="67"/>
      <c r="E1453" s="67"/>
      <c r="F1453" s="67"/>
      <c r="G1453" s="67"/>
      <c r="H1453" s="67"/>
      <c r="I1453" s="67"/>
      <c r="J1453" s="67"/>
      <c r="K1453" s="67"/>
      <c r="L1453" s="67"/>
      <c r="M1453" s="67"/>
      <c r="N1453" s="67"/>
      <c r="O1453" s="67"/>
      <c r="P1453" s="67"/>
      <c r="Q1453" s="67"/>
      <c r="R1453" s="67"/>
      <c r="S1453" s="67"/>
      <c r="T1453" s="67"/>
      <c r="U1453" s="67"/>
      <c r="V1453" s="67"/>
      <c r="W1453" s="67"/>
      <c r="X1453" s="67"/>
      <c r="Y1453" s="67"/>
      <c r="Z1453" s="67"/>
      <c r="AA1453" s="67"/>
      <c r="AB1453" s="67"/>
      <c r="AC1453" s="67"/>
      <c r="AD1453" s="67"/>
    </row>
    <row r="1454" spans="2:30">
      <c r="B1454" s="67"/>
      <c r="C1454" s="67"/>
      <c r="D1454" s="67"/>
      <c r="E1454" s="67"/>
      <c r="F1454" s="67"/>
      <c r="G1454" s="67"/>
      <c r="H1454" s="67"/>
      <c r="I1454" s="67"/>
      <c r="J1454" s="67"/>
      <c r="K1454" s="67"/>
      <c r="L1454" s="67"/>
      <c r="M1454" s="67"/>
      <c r="N1454" s="67"/>
      <c r="O1454" s="67"/>
      <c r="P1454" s="67"/>
      <c r="Q1454" s="67"/>
      <c r="R1454" s="67"/>
      <c r="S1454" s="67"/>
      <c r="T1454" s="67"/>
      <c r="U1454" s="67"/>
      <c r="V1454" s="67"/>
      <c r="W1454" s="67"/>
      <c r="X1454" s="67"/>
      <c r="Y1454" s="67"/>
      <c r="Z1454" s="67"/>
      <c r="AA1454" s="67"/>
      <c r="AB1454" s="67"/>
      <c r="AC1454" s="67"/>
      <c r="AD1454" s="67"/>
    </row>
    <row r="1455" spans="2:30">
      <c r="B1455" s="67"/>
      <c r="C1455" s="67"/>
      <c r="D1455" s="67"/>
      <c r="E1455" s="67"/>
      <c r="F1455" s="67"/>
      <c r="G1455" s="67"/>
      <c r="H1455" s="67"/>
      <c r="I1455" s="67"/>
      <c r="J1455" s="67"/>
      <c r="K1455" s="67"/>
      <c r="L1455" s="67"/>
      <c r="M1455" s="67"/>
      <c r="N1455" s="67"/>
      <c r="O1455" s="67"/>
      <c r="P1455" s="67"/>
      <c r="Q1455" s="67"/>
      <c r="R1455" s="67"/>
      <c r="S1455" s="67"/>
      <c r="T1455" s="67"/>
      <c r="U1455" s="67"/>
      <c r="V1455" s="67"/>
      <c r="W1455" s="67"/>
      <c r="X1455" s="67"/>
      <c r="Y1455" s="67"/>
      <c r="Z1455" s="67"/>
      <c r="AA1455" s="67"/>
      <c r="AB1455" s="67"/>
      <c r="AC1455" s="67"/>
      <c r="AD1455" s="67"/>
    </row>
    <row r="1456" spans="2:30">
      <c r="B1456" s="67"/>
      <c r="C1456" s="67"/>
      <c r="D1456" s="67"/>
      <c r="E1456" s="67"/>
      <c r="F1456" s="67"/>
      <c r="G1456" s="67"/>
      <c r="H1456" s="67"/>
      <c r="I1456" s="67"/>
      <c r="J1456" s="67"/>
      <c r="K1456" s="67"/>
      <c r="L1456" s="67"/>
      <c r="M1456" s="67"/>
      <c r="N1456" s="67"/>
      <c r="O1456" s="67"/>
      <c r="P1456" s="67"/>
      <c r="Q1456" s="67"/>
      <c r="R1456" s="67"/>
      <c r="S1456" s="67"/>
      <c r="T1456" s="67"/>
      <c r="U1456" s="67"/>
      <c r="V1456" s="67"/>
      <c r="W1456" s="67"/>
      <c r="X1456" s="67"/>
      <c r="Y1456" s="67"/>
      <c r="Z1456" s="67"/>
      <c r="AA1456" s="67"/>
      <c r="AB1456" s="67"/>
      <c r="AC1456" s="67"/>
      <c r="AD1456" s="67"/>
    </row>
    <row r="1457" spans="2:30">
      <c r="B1457" s="67"/>
      <c r="C1457" s="67"/>
      <c r="D1457" s="67"/>
      <c r="E1457" s="67"/>
      <c r="F1457" s="67"/>
      <c r="G1457" s="67"/>
      <c r="H1457" s="67"/>
      <c r="I1457" s="67"/>
      <c r="J1457" s="67"/>
      <c r="K1457" s="67"/>
      <c r="L1457" s="67"/>
      <c r="M1457" s="67"/>
      <c r="N1457" s="67"/>
      <c r="O1457" s="67"/>
      <c r="P1457" s="67"/>
      <c r="Q1457" s="67"/>
      <c r="R1457" s="67"/>
      <c r="S1457" s="67"/>
      <c r="T1457" s="67"/>
      <c r="U1457" s="67"/>
      <c r="V1457" s="67"/>
      <c r="W1457" s="67"/>
      <c r="X1457" s="67"/>
      <c r="Y1457" s="67"/>
      <c r="Z1457" s="67"/>
      <c r="AA1457" s="67"/>
      <c r="AB1457" s="67"/>
      <c r="AC1457" s="67"/>
      <c r="AD1457" s="67"/>
    </row>
    <row r="1458" spans="2:30">
      <c r="B1458" s="67"/>
      <c r="C1458" s="67"/>
      <c r="D1458" s="67"/>
      <c r="E1458" s="67"/>
      <c r="F1458" s="67"/>
      <c r="G1458" s="67"/>
      <c r="H1458" s="67"/>
      <c r="I1458" s="67"/>
      <c r="J1458" s="67"/>
      <c r="K1458" s="67"/>
      <c r="L1458" s="67"/>
      <c r="M1458" s="67"/>
      <c r="N1458" s="67"/>
      <c r="O1458" s="67"/>
      <c r="P1458" s="67"/>
      <c r="Q1458" s="67"/>
      <c r="R1458" s="67"/>
      <c r="S1458" s="67"/>
      <c r="T1458" s="67"/>
      <c r="U1458" s="67"/>
      <c r="V1458" s="67"/>
      <c r="W1458" s="67"/>
      <c r="X1458" s="67"/>
      <c r="Y1458" s="67"/>
      <c r="Z1458" s="67"/>
      <c r="AA1458" s="67"/>
      <c r="AB1458" s="67"/>
      <c r="AC1458" s="67"/>
      <c r="AD1458" s="67"/>
    </row>
    <row r="1459" spans="2:30">
      <c r="B1459" s="67"/>
      <c r="C1459" s="67"/>
      <c r="D1459" s="67"/>
      <c r="E1459" s="67"/>
      <c r="F1459" s="67"/>
      <c r="G1459" s="67"/>
      <c r="H1459" s="67"/>
      <c r="I1459" s="67"/>
      <c r="J1459" s="67"/>
      <c r="K1459" s="67"/>
      <c r="L1459" s="67"/>
      <c r="M1459" s="67"/>
      <c r="N1459" s="67"/>
      <c r="O1459" s="67"/>
      <c r="P1459" s="67"/>
      <c r="Q1459" s="67"/>
      <c r="R1459" s="67"/>
      <c r="S1459" s="67"/>
      <c r="T1459" s="67"/>
      <c r="U1459" s="67"/>
      <c r="V1459" s="67"/>
      <c r="W1459" s="67"/>
      <c r="X1459" s="67"/>
      <c r="Y1459" s="67"/>
      <c r="Z1459" s="67"/>
      <c r="AA1459" s="67"/>
      <c r="AB1459" s="67"/>
      <c r="AC1459" s="67"/>
      <c r="AD1459" s="67"/>
    </row>
    <row r="1460" spans="2:30">
      <c r="B1460" s="67"/>
      <c r="C1460" s="67"/>
      <c r="D1460" s="67"/>
      <c r="E1460" s="67"/>
      <c r="F1460" s="67"/>
      <c r="G1460" s="67"/>
      <c r="H1460" s="67"/>
      <c r="I1460" s="67"/>
      <c r="J1460" s="67"/>
      <c r="K1460" s="67"/>
      <c r="L1460" s="67"/>
      <c r="M1460" s="67"/>
      <c r="N1460" s="67"/>
      <c r="O1460" s="67"/>
      <c r="P1460" s="67"/>
      <c r="Q1460" s="67"/>
      <c r="R1460" s="67"/>
      <c r="S1460" s="67"/>
      <c r="T1460" s="67"/>
      <c r="U1460" s="67"/>
      <c r="V1460" s="67"/>
      <c r="W1460" s="67"/>
      <c r="X1460" s="67"/>
      <c r="Y1460" s="67"/>
      <c r="Z1460" s="67"/>
      <c r="AA1460" s="67"/>
      <c r="AB1460" s="67"/>
      <c r="AC1460" s="67"/>
      <c r="AD1460" s="67"/>
    </row>
    <row r="1461" spans="2:30">
      <c r="B1461" s="67"/>
      <c r="C1461" s="67"/>
      <c r="D1461" s="67"/>
      <c r="E1461" s="67"/>
      <c r="F1461" s="67"/>
      <c r="G1461" s="67"/>
      <c r="H1461" s="67"/>
      <c r="I1461" s="67"/>
      <c r="J1461" s="67"/>
      <c r="K1461" s="67"/>
      <c r="L1461" s="67"/>
      <c r="M1461" s="67"/>
      <c r="N1461" s="67"/>
      <c r="O1461" s="67"/>
      <c r="P1461" s="67"/>
      <c r="Q1461" s="67"/>
      <c r="R1461" s="67"/>
      <c r="S1461" s="67"/>
      <c r="T1461" s="67"/>
      <c r="U1461" s="67"/>
      <c r="V1461" s="67"/>
      <c r="W1461" s="67"/>
      <c r="X1461" s="67"/>
      <c r="Y1461" s="67"/>
      <c r="Z1461" s="67"/>
      <c r="AA1461" s="67"/>
      <c r="AB1461" s="67"/>
      <c r="AC1461" s="67"/>
      <c r="AD1461" s="67"/>
    </row>
    <row r="1462" spans="2:30">
      <c r="B1462" s="67"/>
      <c r="C1462" s="67"/>
      <c r="D1462" s="67"/>
      <c r="E1462" s="67"/>
      <c r="F1462" s="67"/>
      <c r="G1462" s="67"/>
      <c r="H1462" s="67"/>
      <c r="I1462" s="67"/>
      <c r="J1462" s="67"/>
      <c r="K1462" s="67"/>
      <c r="L1462" s="67"/>
      <c r="M1462" s="67"/>
      <c r="N1462" s="67"/>
      <c r="O1462" s="67"/>
      <c r="P1462" s="67"/>
      <c r="Q1462" s="67"/>
      <c r="R1462" s="67"/>
      <c r="S1462" s="67"/>
      <c r="T1462" s="67"/>
      <c r="U1462" s="67"/>
      <c r="V1462" s="67"/>
      <c r="W1462" s="67"/>
      <c r="X1462" s="67"/>
      <c r="Y1462" s="67"/>
      <c r="Z1462" s="67"/>
      <c r="AA1462" s="67"/>
      <c r="AB1462" s="67"/>
      <c r="AC1462" s="67"/>
      <c r="AD1462" s="67"/>
    </row>
    <row r="1463" spans="2:30">
      <c r="B1463" s="67"/>
      <c r="C1463" s="67"/>
      <c r="D1463" s="67"/>
      <c r="E1463" s="67"/>
      <c r="F1463" s="67"/>
      <c r="G1463" s="67"/>
      <c r="H1463" s="67"/>
      <c r="I1463" s="67"/>
      <c r="J1463" s="67"/>
      <c r="K1463" s="67"/>
      <c r="L1463" s="67"/>
      <c r="M1463" s="67"/>
      <c r="N1463" s="67"/>
      <c r="O1463" s="67"/>
      <c r="P1463" s="67"/>
      <c r="Q1463" s="67"/>
      <c r="R1463" s="67"/>
      <c r="S1463" s="67"/>
      <c r="T1463" s="67"/>
      <c r="U1463" s="67"/>
      <c r="V1463" s="67"/>
      <c r="W1463" s="67"/>
      <c r="X1463" s="67"/>
      <c r="Y1463" s="67"/>
      <c r="Z1463" s="67"/>
      <c r="AA1463" s="67"/>
      <c r="AB1463" s="67"/>
      <c r="AC1463" s="67"/>
      <c r="AD1463" s="67"/>
    </row>
    <row r="1464" spans="2:30">
      <c r="B1464" s="67"/>
      <c r="C1464" s="67"/>
      <c r="D1464" s="67"/>
      <c r="E1464" s="67"/>
      <c r="F1464" s="67"/>
      <c r="G1464" s="67"/>
      <c r="H1464" s="67"/>
      <c r="I1464" s="67"/>
      <c r="J1464" s="67"/>
      <c r="K1464" s="67"/>
      <c r="L1464" s="67"/>
      <c r="M1464" s="67"/>
      <c r="N1464" s="67"/>
      <c r="O1464" s="67"/>
      <c r="P1464" s="67"/>
      <c r="Q1464" s="67"/>
      <c r="R1464" s="67"/>
      <c r="S1464" s="67"/>
      <c r="T1464" s="67"/>
      <c r="U1464" s="67"/>
      <c r="V1464" s="67"/>
      <c r="W1464" s="67"/>
      <c r="X1464" s="67"/>
      <c r="Y1464" s="67"/>
      <c r="Z1464" s="67"/>
      <c r="AA1464" s="67"/>
      <c r="AB1464" s="67"/>
      <c r="AC1464" s="67"/>
      <c r="AD1464" s="67"/>
    </row>
    <row r="1465" spans="2:30">
      <c r="B1465" s="67"/>
      <c r="C1465" s="67"/>
      <c r="D1465" s="67"/>
      <c r="E1465" s="67"/>
      <c r="F1465" s="67"/>
      <c r="G1465" s="67"/>
      <c r="H1465" s="67"/>
      <c r="I1465" s="67"/>
      <c r="J1465" s="67"/>
      <c r="K1465" s="67"/>
      <c r="L1465" s="67"/>
      <c r="M1465" s="67"/>
      <c r="N1465" s="67"/>
      <c r="O1465" s="67"/>
      <c r="P1465" s="67"/>
      <c r="Q1465" s="67"/>
      <c r="R1465" s="67"/>
      <c r="S1465" s="67"/>
      <c r="T1465" s="67"/>
      <c r="U1465" s="67"/>
      <c r="V1465" s="67"/>
      <c r="W1465" s="67"/>
      <c r="X1465" s="67"/>
      <c r="Y1465" s="67"/>
      <c r="Z1465" s="67"/>
      <c r="AA1465" s="67"/>
      <c r="AB1465" s="67"/>
      <c r="AC1465" s="67"/>
      <c r="AD1465" s="67"/>
    </row>
    <row r="1466" spans="2:30">
      <c r="B1466" s="67"/>
      <c r="C1466" s="67"/>
      <c r="D1466" s="67"/>
      <c r="E1466" s="67"/>
      <c r="F1466" s="67"/>
      <c r="G1466" s="67"/>
      <c r="H1466" s="67"/>
      <c r="I1466" s="67"/>
      <c r="J1466" s="67"/>
      <c r="K1466" s="67"/>
      <c r="L1466" s="67"/>
      <c r="M1466" s="67"/>
      <c r="N1466" s="67"/>
      <c r="O1466" s="67"/>
      <c r="P1466" s="67"/>
      <c r="Q1466" s="67"/>
      <c r="R1466" s="67"/>
      <c r="S1466" s="67"/>
      <c r="T1466" s="67"/>
      <c r="U1466" s="67"/>
      <c r="V1466" s="67"/>
      <c r="W1466" s="67"/>
      <c r="X1466" s="67"/>
      <c r="Y1466" s="67"/>
      <c r="Z1466" s="67"/>
      <c r="AA1466" s="67"/>
      <c r="AB1466" s="67"/>
      <c r="AC1466" s="67"/>
      <c r="AD1466" s="67"/>
    </row>
    <row r="1467" spans="2:30">
      <c r="B1467" s="67"/>
      <c r="C1467" s="67"/>
      <c r="D1467" s="67"/>
      <c r="E1467" s="67"/>
      <c r="F1467" s="67"/>
      <c r="G1467" s="67"/>
      <c r="H1467" s="67"/>
      <c r="I1467" s="67"/>
      <c r="J1467" s="67"/>
      <c r="K1467" s="67"/>
      <c r="L1467" s="67"/>
      <c r="M1467" s="67"/>
      <c r="N1467" s="67"/>
      <c r="O1467" s="67"/>
      <c r="P1467" s="67"/>
      <c r="Q1467" s="67"/>
      <c r="R1467" s="67"/>
      <c r="S1467" s="67"/>
      <c r="T1467" s="67"/>
      <c r="U1467" s="67"/>
      <c r="V1467" s="67"/>
      <c r="W1467" s="67"/>
      <c r="X1467" s="67"/>
      <c r="Y1467" s="67"/>
      <c r="Z1467" s="67"/>
      <c r="AA1467" s="67"/>
      <c r="AB1467" s="67"/>
      <c r="AC1467" s="67"/>
      <c r="AD1467" s="67"/>
    </row>
    <row r="1468" spans="2:30">
      <c r="B1468" s="67"/>
      <c r="C1468" s="67"/>
      <c r="D1468" s="67"/>
      <c r="E1468" s="67"/>
      <c r="F1468" s="67"/>
      <c r="G1468" s="67"/>
      <c r="H1468" s="67"/>
      <c r="I1468" s="67"/>
      <c r="J1468" s="67"/>
      <c r="K1468" s="67"/>
      <c r="L1468" s="67"/>
      <c r="M1468" s="67"/>
      <c r="N1468" s="67"/>
      <c r="O1468" s="67"/>
      <c r="P1468" s="67"/>
      <c r="Q1468" s="67"/>
      <c r="R1468" s="67"/>
      <c r="S1468" s="67"/>
      <c r="T1468" s="67"/>
      <c r="U1468" s="67"/>
      <c r="V1468" s="67"/>
      <c r="W1468" s="67"/>
      <c r="X1468" s="67"/>
      <c r="Y1468" s="67"/>
      <c r="Z1468" s="67"/>
      <c r="AA1468" s="67"/>
      <c r="AB1468" s="67"/>
      <c r="AC1468" s="67"/>
      <c r="AD1468" s="67"/>
    </row>
    <row r="1469" spans="2:30">
      <c r="B1469" s="67"/>
      <c r="C1469" s="67"/>
      <c r="D1469" s="67"/>
      <c r="E1469" s="67"/>
      <c r="F1469" s="67"/>
      <c r="G1469" s="67"/>
      <c r="H1469" s="67"/>
      <c r="I1469" s="67"/>
      <c r="J1469" s="67"/>
      <c r="K1469" s="67"/>
      <c r="L1469" s="67"/>
      <c r="M1469" s="67"/>
      <c r="N1469" s="67"/>
      <c r="O1469" s="67"/>
      <c r="P1469" s="67"/>
      <c r="Q1469" s="67"/>
      <c r="R1469" s="67"/>
      <c r="S1469" s="67"/>
      <c r="T1469" s="67"/>
      <c r="U1469" s="67"/>
      <c r="V1469" s="67"/>
      <c r="W1469" s="67"/>
      <c r="X1469" s="67"/>
      <c r="Y1469" s="67"/>
      <c r="Z1469" s="67"/>
      <c r="AA1469" s="67"/>
      <c r="AB1469" s="67"/>
      <c r="AC1469" s="67"/>
      <c r="AD1469" s="67"/>
    </row>
    <row r="1470" spans="2:30">
      <c r="B1470" s="67"/>
      <c r="C1470" s="67"/>
      <c r="D1470" s="67"/>
      <c r="E1470" s="67"/>
      <c r="F1470" s="67"/>
      <c r="G1470" s="67"/>
      <c r="H1470" s="67"/>
      <c r="I1470" s="67"/>
      <c r="J1470" s="67"/>
      <c r="K1470" s="67"/>
      <c r="L1470" s="67"/>
      <c r="M1470" s="67"/>
      <c r="N1470" s="67"/>
      <c r="O1470" s="67"/>
      <c r="P1470" s="67"/>
      <c r="Q1470" s="67"/>
      <c r="R1470" s="67"/>
      <c r="S1470" s="67"/>
      <c r="T1470" s="67"/>
      <c r="U1470" s="67"/>
      <c r="V1470" s="67"/>
      <c r="W1470" s="67"/>
      <c r="X1470" s="67"/>
      <c r="Y1470" s="67"/>
      <c r="Z1470" s="67"/>
      <c r="AA1470" s="67"/>
      <c r="AB1470" s="67"/>
      <c r="AC1470" s="67"/>
      <c r="AD1470" s="67"/>
    </row>
    <row r="1471" spans="2:30">
      <c r="B1471" s="67"/>
      <c r="C1471" s="67"/>
      <c r="D1471" s="67"/>
      <c r="E1471" s="67"/>
      <c r="F1471" s="67"/>
      <c r="G1471" s="67"/>
      <c r="H1471" s="67"/>
      <c r="I1471" s="67"/>
      <c r="J1471" s="67"/>
      <c r="K1471" s="67"/>
      <c r="L1471" s="67"/>
      <c r="M1471" s="67"/>
      <c r="N1471" s="67"/>
      <c r="O1471" s="67"/>
      <c r="P1471" s="67"/>
      <c r="Q1471" s="67"/>
      <c r="R1471" s="67"/>
      <c r="S1471" s="67"/>
      <c r="T1471" s="67"/>
      <c r="U1471" s="67"/>
      <c r="V1471" s="67"/>
      <c r="W1471" s="67"/>
      <c r="X1471" s="67"/>
      <c r="Y1471" s="67"/>
      <c r="Z1471" s="67"/>
      <c r="AA1471" s="67"/>
      <c r="AB1471" s="67"/>
      <c r="AC1471" s="67"/>
      <c r="AD1471" s="67"/>
    </row>
    <row r="1472" spans="2:30">
      <c r="B1472" s="67"/>
      <c r="C1472" s="67"/>
      <c r="D1472" s="67"/>
      <c r="E1472" s="67"/>
      <c r="F1472" s="67"/>
      <c r="G1472" s="67"/>
      <c r="H1472" s="67"/>
      <c r="I1472" s="67"/>
      <c r="J1472" s="67"/>
      <c r="K1472" s="67"/>
      <c r="L1472" s="67"/>
      <c r="M1472" s="67"/>
      <c r="N1472" s="67"/>
      <c r="O1472" s="67"/>
      <c r="P1472" s="67"/>
      <c r="Q1472" s="67"/>
      <c r="R1472" s="67"/>
      <c r="S1472" s="67"/>
      <c r="T1472" s="67"/>
      <c r="U1472" s="67"/>
      <c r="V1472" s="67"/>
      <c r="W1472" s="67"/>
      <c r="X1472" s="67"/>
      <c r="Y1472" s="67"/>
      <c r="Z1472" s="67"/>
      <c r="AA1472" s="67"/>
      <c r="AB1472" s="67"/>
      <c r="AC1472" s="67"/>
      <c r="AD1472" s="67"/>
    </row>
    <row r="1473" spans="2:30">
      <c r="B1473" s="67"/>
      <c r="C1473" s="67"/>
      <c r="D1473" s="67"/>
      <c r="E1473" s="67"/>
      <c r="F1473" s="67"/>
      <c r="G1473" s="67"/>
      <c r="H1473" s="67"/>
      <c r="I1473" s="67"/>
      <c r="J1473" s="67"/>
      <c r="K1473" s="67"/>
      <c r="L1473" s="67"/>
      <c r="M1473" s="67"/>
      <c r="N1473" s="67"/>
      <c r="O1473" s="67"/>
      <c r="P1473" s="67"/>
      <c r="Q1473" s="67"/>
      <c r="R1473" s="67"/>
      <c r="S1473" s="67"/>
      <c r="T1473" s="67"/>
      <c r="U1473" s="67"/>
      <c r="V1473" s="67"/>
      <c r="W1473" s="67"/>
      <c r="X1473" s="67"/>
      <c r="Y1473" s="67"/>
      <c r="Z1473" s="67"/>
      <c r="AA1473" s="67"/>
      <c r="AB1473" s="67"/>
      <c r="AC1473" s="67"/>
      <c r="AD1473" s="67"/>
    </row>
    <row r="1474" spans="2:30">
      <c r="B1474" s="67"/>
      <c r="C1474" s="67"/>
      <c r="D1474" s="67"/>
      <c r="E1474" s="67"/>
      <c r="F1474" s="67"/>
      <c r="G1474" s="67"/>
      <c r="H1474" s="67"/>
      <c r="I1474" s="67"/>
      <c r="J1474" s="67"/>
      <c r="K1474" s="67"/>
      <c r="L1474" s="67"/>
      <c r="M1474" s="67"/>
      <c r="N1474" s="67"/>
      <c r="O1474" s="67"/>
      <c r="P1474" s="67"/>
      <c r="Q1474" s="67"/>
      <c r="R1474" s="67"/>
      <c r="S1474" s="67"/>
      <c r="T1474" s="67"/>
      <c r="U1474" s="67"/>
      <c r="V1474" s="67"/>
      <c r="W1474" s="67"/>
      <c r="X1474" s="67"/>
      <c r="Y1474" s="67"/>
      <c r="Z1474" s="67"/>
      <c r="AA1474" s="67"/>
      <c r="AB1474" s="67"/>
      <c r="AC1474" s="67"/>
      <c r="AD1474" s="67"/>
    </row>
    <row r="1475" spans="2:30">
      <c r="B1475" s="67"/>
      <c r="C1475" s="67"/>
      <c r="D1475" s="67"/>
      <c r="E1475" s="67"/>
      <c r="F1475" s="67"/>
      <c r="G1475" s="67"/>
      <c r="H1475" s="67"/>
      <c r="I1475" s="67"/>
      <c r="J1475" s="67"/>
      <c r="K1475" s="67"/>
      <c r="L1475" s="67"/>
      <c r="M1475" s="67"/>
      <c r="N1475" s="67"/>
      <c r="O1475" s="67"/>
      <c r="P1475" s="67"/>
      <c r="Q1475" s="67"/>
      <c r="R1475" s="67"/>
      <c r="S1475" s="67"/>
      <c r="T1475" s="67"/>
      <c r="U1475" s="67"/>
      <c r="V1475" s="67"/>
      <c r="W1475" s="67"/>
      <c r="X1475" s="67"/>
      <c r="Y1475" s="67"/>
      <c r="Z1475" s="67"/>
      <c r="AA1475" s="67"/>
      <c r="AB1475" s="67"/>
      <c r="AC1475" s="67"/>
      <c r="AD1475" s="67"/>
    </row>
    <row r="1476" spans="2:30">
      <c r="B1476" s="67"/>
      <c r="C1476" s="67"/>
      <c r="D1476" s="67"/>
      <c r="E1476" s="67"/>
      <c r="F1476" s="67"/>
      <c r="G1476" s="67"/>
      <c r="H1476" s="67"/>
      <c r="I1476" s="67"/>
      <c r="J1476" s="67"/>
      <c r="K1476" s="67"/>
      <c r="L1476" s="67"/>
      <c r="M1476" s="67"/>
      <c r="N1476" s="67"/>
      <c r="O1476" s="67"/>
      <c r="P1476" s="67"/>
      <c r="Q1476" s="67"/>
      <c r="R1476" s="67"/>
      <c r="S1476" s="67"/>
      <c r="T1476" s="67"/>
      <c r="U1476" s="67"/>
      <c r="V1476" s="67"/>
      <c r="W1476" s="67"/>
      <c r="X1476" s="67"/>
      <c r="Y1476" s="67"/>
      <c r="Z1476" s="67"/>
      <c r="AA1476" s="67"/>
      <c r="AB1476" s="67"/>
      <c r="AC1476" s="67"/>
      <c r="AD1476" s="67"/>
    </row>
    <row r="1477" spans="2:30">
      <c r="B1477" s="67"/>
      <c r="C1477" s="67"/>
      <c r="D1477" s="67"/>
      <c r="E1477" s="67"/>
      <c r="F1477" s="67"/>
      <c r="G1477" s="67"/>
      <c r="H1477" s="67"/>
      <c r="I1477" s="67"/>
      <c r="J1477" s="67"/>
      <c r="K1477" s="67"/>
      <c r="L1477" s="67"/>
      <c r="M1477" s="67"/>
      <c r="N1477" s="67"/>
      <c r="O1477" s="67"/>
      <c r="P1477" s="67"/>
      <c r="Q1477" s="67"/>
      <c r="R1477" s="67"/>
      <c r="S1477" s="67"/>
      <c r="T1477" s="67"/>
      <c r="U1477" s="67"/>
      <c r="V1477" s="67"/>
      <c r="W1477" s="67"/>
      <c r="X1477" s="67"/>
      <c r="Y1477" s="67"/>
      <c r="Z1477" s="67"/>
      <c r="AA1477" s="67"/>
      <c r="AB1477" s="67"/>
      <c r="AC1477" s="67"/>
      <c r="AD1477" s="67"/>
    </row>
    <row r="1478" spans="2:30">
      <c r="B1478" s="67"/>
      <c r="C1478" s="67"/>
      <c r="D1478" s="67"/>
      <c r="E1478" s="67"/>
      <c r="F1478" s="67"/>
      <c r="G1478" s="67"/>
      <c r="H1478" s="67"/>
      <c r="I1478" s="67"/>
      <c r="J1478" s="67"/>
      <c r="K1478" s="67"/>
      <c r="L1478" s="67"/>
      <c r="M1478" s="67"/>
      <c r="N1478" s="67"/>
      <c r="O1478" s="67"/>
      <c r="P1478" s="67"/>
      <c r="Q1478" s="67"/>
      <c r="R1478" s="67"/>
      <c r="S1478" s="67"/>
      <c r="T1478" s="67"/>
      <c r="U1478" s="67"/>
      <c r="V1478" s="67"/>
      <c r="W1478" s="67"/>
      <c r="X1478" s="67"/>
      <c r="Y1478" s="67"/>
      <c r="Z1478" s="67"/>
      <c r="AA1478" s="67"/>
      <c r="AB1478" s="67"/>
      <c r="AC1478" s="67"/>
      <c r="AD1478" s="67"/>
    </row>
    <row r="1479" spans="2:30">
      <c r="B1479" s="67"/>
      <c r="C1479" s="67"/>
      <c r="D1479" s="67"/>
      <c r="E1479" s="67"/>
      <c r="F1479" s="67"/>
      <c r="G1479" s="67"/>
      <c r="H1479" s="67"/>
      <c r="I1479" s="67"/>
      <c r="J1479" s="67"/>
      <c r="K1479" s="67"/>
      <c r="L1479" s="67"/>
      <c r="M1479" s="67"/>
      <c r="N1479" s="67"/>
      <c r="O1479" s="67"/>
      <c r="P1479" s="67"/>
      <c r="Q1479" s="67"/>
      <c r="R1479" s="67"/>
      <c r="S1479" s="67"/>
      <c r="T1479" s="67"/>
      <c r="U1479" s="67"/>
      <c r="V1479" s="67"/>
      <c r="W1479" s="67"/>
      <c r="X1479" s="67"/>
      <c r="Y1479" s="67"/>
      <c r="Z1479" s="67"/>
      <c r="AA1479" s="67"/>
      <c r="AB1479" s="67"/>
      <c r="AC1479" s="67"/>
      <c r="AD1479" s="67"/>
    </row>
    <row r="1480" spans="2:30">
      <c r="B1480" s="67"/>
      <c r="C1480" s="67"/>
      <c r="D1480" s="67"/>
      <c r="E1480" s="67"/>
      <c r="F1480" s="67"/>
      <c r="G1480" s="67"/>
      <c r="H1480" s="67"/>
      <c r="I1480" s="67"/>
      <c r="J1480" s="67"/>
      <c r="K1480" s="67"/>
      <c r="L1480" s="67"/>
      <c r="M1480" s="67"/>
      <c r="N1480" s="67"/>
      <c r="O1480" s="67"/>
      <c r="P1480" s="67"/>
      <c r="Q1480" s="67"/>
      <c r="R1480" s="67"/>
      <c r="S1480" s="67"/>
      <c r="T1480" s="67"/>
      <c r="U1480" s="67"/>
      <c r="V1480" s="67"/>
      <c r="W1480" s="67"/>
      <c r="X1480" s="67"/>
      <c r="Y1480" s="67"/>
      <c r="Z1480" s="67"/>
      <c r="AA1480" s="67"/>
      <c r="AB1480" s="67"/>
      <c r="AC1480" s="67"/>
      <c r="AD1480" s="67"/>
    </row>
    <row r="1481" spans="2:30">
      <c r="B1481" s="67"/>
      <c r="C1481" s="67"/>
      <c r="D1481" s="67"/>
      <c r="E1481" s="67"/>
      <c r="F1481" s="67"/>
      <c r="G1481" s="67"/>
      <c r="H1481" s="67"/>
      <c r="I1481" s="67"/>
      <c r="J1481" s="67"/>
      <c r="K1481" s="67"/>
      <c r="L1481" s="67"/>
      <c r="M1481" s="67"/>
      <c r="N1481" s="67"/>
      <c r="O1481" s="67"/>
      <c r="P1481" s="67"/>
      <c r="Q1481" s="67"/>
      <c r="R1481" s="67"/>
      <c r="S1481" s="67"/>
      <c r="T1481" s="67"/>
      <c r="U1481" s="67"/>
      <c r="V1481" s="67"/>
      <c r="W1481" s="67"/>
      <c r="X1481" s="67"/>
      <c r="Y1481" s="67"/>
      <c r="Z1481" s="67"/>
      <c r="AA1481" s="67"/>
      <c r="AB1481" s="67"/>
      <c r="AC1481" s="67"/>
      <c r="AD1481" s="67"/>
    </row>
    <row r="1482" spans="2:30">
      <c r="B1482" s="67"/>
      <c r="C1482" s="67"/>
      <c r="D1482" s="67"/>
      <c r="E1482" s="67"/>
      <c r="F1482" s="67"/>
      <c r="G1482" s="67"/>
      <c r="H1482" s="67"/>
      <c r="I1482" s="67"/>
      <c r="J1482" s="67"/>
      <c r="K1482" s="67"/>
      <c r="L1482" s="67"/>
      <c r="M1482" s="67"/>
      <c r="N1482" s="67"/>
      <c r="O1482" s="67"/>
      <c r="P1482" s="67"/>
      <c r="Q1482" s="67"/>
      <c r="R1482" s="67"/>
      <c r="S1482" s="67"/>
      <c r="T1482" s="67"/>
      <c r="U1482" s="67"/>
      <c r="V1482" s="67"/>
      <c r="W1482" s="67"/>
      <c r="X1482" s="67"/>
      <c r="Y1482" s="67"/>
      <c r="Z1482" s="67"/>
      <c r="AA1482" s="67"/>
      <c r="AB1482" s="67"/>
      <c r="AC1482" s="67"/>
      <c r="AD1482" s="67"/>
    </row>
    <row r="1483" spans="2:30">
      <c r="B1483" s="67"/>
      <c r="C1483" s="67"/>
      <c r="D1483" s="67"/>
      <c r="E1483" s="67"/>
      <c r="F1483" s="67"/>
      <c r="G1483" s="67"/>
      <c r="H1483" s="67"/>
      <c r="I1483" s="67"/>
      <c r="J1483" s="67"/>
      <c r="K1483" s="67"/>
      <c r="L1483" s="67"/>
      <c r="M1483" s="67"/>
      <c r="N1483" s="67"/>
      <c r="O1483" s="67"/>
      <c r="P1483" s="67"/>
      <c r="Q1483" s="67"/>
      <c r="R1483" s="67"/>
      <c r="S1483" s="67"/>
      <c r="T1483" s="67"/>
      <c r="U1483" s="67"/>
      <c r="V1483" s="67"/>
      <c r="W1483" s="67"/>
      <c r="X1483" s="67"/>
      <c r="Y1483" s="67"/>
      <c r="Z1483" s="67"/>
      <c r="AA1483" s="67"/>
      <c r="AB1483" s="67"/>
      <c r="AC1483" s="67"/>
      <c r="AD1483" s="67"/>
    </row>
    <row r="1484" spans="2:30">
      <c r="B1484" s="67"/>
      <c r="C1484" s="67"/>
      <c r="D1484" s="67"/>
      <c r="E1484" s="67"/>
      <c r="F1484" s="67"/>
      <c r="G1484" s="67"/>
      <c r="H1484" s="67"/>
      <c r="I1484" s="67"/>
      <c r="J1484" s="67"/>
      <c r="K1484" s="67"/>
      <c r="L1484" s="67"/>
      <c r="M1484" s="67"/>
      <c r="N1484" s="67"/>
      <c r="O1484" s="67"/>
      <c r="P1484" s="67"/>
      <c r="Q1484" s="67"/>
      <c r="R1484" s="67"/>
      <c r="S1484" s="67"/>
      <c r="T1484" s="67"/>
      <c r="U1484" s="67"/>
      <c r="V1484" s="67"/>
      <c r="W1484" s="67"/>
      <c r="X1484" s="67"/>
      <c r="Y1484" s="67"/>
      <c r="Z1484" s="67"/>
      <c r="AA1484" s="67"/>
      <c r="AB1484" s="67"/>
      <c r="AC1484" s="67"/>
      <c r="AD1484" s="67"/>
    </row>
    <row r="1485" spans="2:30">
      <c r="B1485" s="67"/>
      <c r="C1485" s="67"/>
      <c r="D1485" s="67"/>
      <c r="E1485" s="67"/>
      <c r="F1485" s="67"/>
      <c r="G1485" s="67"/>
      <c r="H1485" s="67"/>
      <c r="I1485" s="67"/>
      <c r="J1485" s="67"/>
      <c r="K1485" s="67"/>
      <c r="L1485" s="67"/>
      <c r="M1485" s="67"/>
      <c r="N1485" s="67"/>
      <c r="O1485" s="67"/>
      <c r="P1485" s="67"/>
      <c r="Q1485" s="67"/>
      <c r="R1485" s="67"/>
      <c r="S1485" s="67"/>
      <c r="T1485" s="67"/>
      <c r="U1485" s="67"/>
      <c r="V1485" s="67"/>
      <c r="W1485" s="67"/>
      <c r="X1485" s="67"/>
      <c r="Y1485" s="67"/>
      <c r="Z1485" s="67"/>
      <c r="AA1485" s="67"/>
      <c r="AB1485" s="67"/>
      <c r="AC1485" s="67"/>
      <c r="AD1485" s="67"/>
    </row>
    <row r="1486" spans="2:30">
      <c r="B1486" s="67"/>
      <c r="C1486" s="67"/>
      <c r="D1486" s="67"/>
      <c r="E1486" s="67"/>
      <c r="F1486" s="67"/>
      <c r="G1486" s="67"/>
      <c r="H1486" s="67"/>
      <c r="I1486" s="67"/>
      <c r="J1486" s="67"/>
      <c r="K1486" s="67"/>
      <c r="L1486" s="67"/>
      <c r="M1486" s="67"/>
      <c r="N1486" s="67"/>
      <c r="O1486" s="67"/>
      <c r="P1486" s="67"/>
      <c r="Q1486" s="67"/>
      <c r="R1486" s="67"/>
      <c r="S1486" s="67"/>
      <c r="T1486" s="67"/>
      <c r="U1486" s="67"/>
      <c r="V1486" s="67"/>
      <c r="W1486" s="67"/>
      <c r="X1486" s="67"/>
      <c r="Y1486" s="67"/>
      <c r="Z1486" s="67"/>
      <c r="AA1486" s="67"/>
      <c r="AB1486" s="67"/>
      <c r="AC1486" s="67"/>
      <c r="AD1486" s="67"/>
    </row>
    <row r="1487" spans="2:30">
      <c r="B1487" s="67"/>
      <c r="C1487" s="67"/>
      <c r="D1487" s="67"/>
      <c r="E1487" s="67"/>
      <c r="F1487" s="67"/>
      <c r="G1487" s="67"/>
      <c r="H1487" s="67"/>
      <c r="I1487" s="67"/>
      <c r="J1487" s="67"/>
      <c r="K1487" s="67"/>
      <c r="L1487" s="67"/>
      <c r="M1487" s="67"/>
      <c r="N1487" s="67"/>
      <c r="O1487" s="67"/>
      <c r="P1487" s="67"/>
      <c r="Q1487" s="67"/>
      <c r="R1487" s="67"/>
      <c r="S1487" s="67"/>
      <c r="T1487" s="67"/>
      <c r="U1487" s="67"/>
      <c r="V1487" s="67"/>
      <c r="W1487" s="67"/>
      <c r="X1487" s="67"/>
      <c r="Y1487" s="67"/>
      <c r="Z1487" s="67"/>
      <c r="AA1487" s="67"/>
      <c r="AB1487" s="67"/>
      <c r="AC1487" s="67"/>
      <c r="AD1487" s="67"/>
    </row>
    <row r="1488" spans="2:30">
      <c r="B1488" s="67"/>
      <c r="C1488" s="67"/>
      <c r="D1488" s="67"/>
      <c r="E1488" s="67"/>
      <c r="F1488" s="67"/>
      <c r="G1488" s="67"/>
      <c r="H1488" s="67"/>
      <c r="I1488" s="67"/>
      <c r="J1488" s="67"/>
      <c r="K1488" s="67"/>
      <c r="L1488" s="67"/>
      <c r="M1488" s="67"/>
      <c r="N1488" s="67"/>
      <c r="O1488" s="67"/>
      <c r="P1488" s="67"/>
      <c r="Q1488" s="67"/>
      <c r="R1488" s="67"/>
      <c r="S1488" s="67"/>
      <c r="T1488" s="67"/>
      <c r="U1488" s="67"/>
      <c r="V1488" s="67"/>
      <c r="W1488" s="67"/>
      <c r="X1488" s="67"/>
      <c r="Y1488" s="67"/>
      <c r="Z1488" s="67"/>
      <c r="AA1488" s="67"/>
      <c r="AB1488" s="67"/>
      <c r="AC1488" s="67"/>
      <c r="AD1488" s="67"/>
    </row>
    <row r="1489" spans="2:30">
      <c r="B1489" s="67"/>
      <c r="C1489" s="67"/>
      <c r="D1489" s="67"/>
      <c r="E1489" s="67"/>
      <c r="F1489" s="67"/>
      <c r="G1489" s="67"/>
      <c r="H1489" s="67"/>
      <c r="I1489" s="67"/>
      <c r="J1489" s="67"/>
      <c r="K1489" s="67"/>
      <c r="L1489" s="67"/>
      <c r="M1489" s="67"/>
      <c r="N1489" s="67"/>
      <c r="O1489" s="67"/>
      <c r="P1489" s="67"/>
      <c r="Q1489" s="67"/>
      <c r="R1489" s="67"/>
      <c r="S1489" s="67"/>
      <c r="T1489" s="67"/>
      <c r="U1489" s="67"/>
      <c r="V1489" s="67"/>
      <c r="W1489" s="67"/>
      <c r="X1489" s="67"/>
      <c r="Y1489" s="67"/>
      <c r="Z1489" s="67"/>
      <c r="AA1489" s="67"/>
      <c r="AB1489" s="67"/>
      <c r="AC1489" s="67"/>
      <c r="AD1489" s="67"/>
    </row>
    <row r="1490" spans="2:30">
      <c r="B1490" s="67"/>
      <c r="C1490" s="67"/>
      <c r="D1490" s="67"/>
      <c r="E1490" s="67"/>
      <c r="F1490" s="67"/>
      <c r="G1490" s="67"/>
      <c r="H1490" s="67"/>
      <c r="I1490" s="67"/>
      <c r="J1490" s="67"/>
      <c r="K1490" s="67"/>
      <c r="L1490" s="67"/>
      <c r="M1490" s="67"/>
      <c r="N1490" s="67"/>
      <c r="O1490" s="67"/>
      <c r="P1490" s="67"/>
      <c r="Q1490" s="67"/>
      <c r="R1490" s="67"/>
      <c r="S1490" s="67"/>
      <c r="T1490" s="67"/>
      <c r="U1490" s="67"/>
      <c r="V1490" s="67"/>
      <c r="W1490" s="67"/>
      <c r="X1490" s="67"/>
      <c r="Y1490" s="67"/>
      <c r="Z1490" s="67"/>
      <c r="AA1490" s="67"/>
      <c r="AB1490" s="67"/>
      <c r="AC1490" s="67"/>
      <c r="AD1490" s="67"/>
    </row>
    <row r="1491" spans="2:30">
      <c r="B1491" s="67"/>
      <c r="C1491" s="67"/>
      <c r="D1491" s="67"/>
      <c r="E1491" s="67"/>
      <c r="F1491" s="67"/>
      <c r="G1491" s="67"/>
      <c r="H1491" s="67"/>
      <c r="I1491" s="67"/>
      <c r="J1491" s="67"/>
      <c r="K1491" s="67"/>
      <c r="L1491" s="67"/>
      <c r="M1491" s="67"/>
      <c r="N1491" s="67"/>
      <c r="O1491" s="67"/>
      <c r="P1491" s="67"/>
      <c r="Q1491" s="67"/>
      <c r="R1491" s="67"/>
      <c r="S1491" s="67"/>
      <c r="T1491" s="67"/>
      <c r="U1491" s="67"/>
      <c r="V1491" s="67"/>
      <c r="W1491" s="67"/>
      <c r="X1491" s="67"/>
      <c r="Y1491" s="67"/>
      <c r="Z1491" s="67"/>
      <c r="AA1491" s="67"/>
      <c r="AB1491" s="67"/>
      <c r="AC1491" s="67"/>
      <c r="AD1491" s="67"/>
    </row>
    <row r="1492" spans="2:30">
      <c r="B1492" s="67"/>
      <c r="C1492" s="67"/>
      <c r="D1492" s="67"/>
      <c r="E1492" s="67"/>
      <c r="F1492" s="67"/>
      <c r="G1492" s="67"/>
      <c r="H1492" s="67"/>
      <c r="I1492" s="67"/>
      <c r="J1492" s="67"/>
      <c r="K1492" s="67"/>
      <c r="L1492" s="67"/>
      <c r="M1492" s="67"/>
      <c r="N1492" s="67"/>
      <c r="O1492" s="67"/>
      <c r="P1492" s="67"/>
      <c r="Q1492" s="67"/>
      <c r="R1492" s="67"/>
      <c r="S1492" s="67"/>
      <c r="T1492" s="67"/>
      <c r="U1492" s="67"/>
      <c r="V1492" s="67"/>
      <c r="W1492" s="67"/>
      <c r="X1492" s="67"/>
      <c r="Y1492" s="67"/>
      <c r="Z1492" s="67"/>
      <c r="AA1492" s="67"/>
      <c r="AB1492" s="67"/>
      <c r="AC1492" s="67"/>
      <c r="AD1492" s="67"/>
    </row>
    <row r="1493" spans="2:30">
      <c r="B1493" s="67"/>
      <c r="C1493" s="67"/>
      <c r="D1493" s="67"/>
      <c r="E1493" s="67"/>
      <c r="F1493" s="67"/>
      <c r="G1493" s="67"/>
      <c r="H1493" s="67"/>
      <c r="I1493" s="67"/>
      <c r="J1493" s="67"/>
      <c r="K1493" s="67"/>
      <c r="L1493" s="67"/>
      <c r="M1493" s="67"/>
      <c r="N1493" s="67"/>
      <c r="O1493" s="67"/>
      <c r="P1493" s="67"/>
      <c r="Q1493" s="67"/>
      <c r="R1493" s="67"/>
      <c r="S1493" s="67"/>
      <c r="T1493" s="67"/>
      <c r="U1493" s="67"/>
      <c r="V1493" s="67"/>
      <c r="W1493" s="67"/>
      <c r="X1493" s="67"/>
      <c r="Y1493" s="67"/>
      <c r="Z1493" s="67"/>
      <c r="AA1493" s="67"/>
      <c r="AB1493" s="67"/>
      <c r="AC1493" s="67"/>
      <c r="AD1493" s="67"/>
    </row>
    <row r="1494" spans="2:30">
      <c r="B1494" s="67"/>
      <c r="C1494" s="67"/>
      <c r="D1494" s="67"/>
      <c r="E1494" s="67"/>
      <c r="F1494" s="67"/>
      <c r="G1494" s="67"/>
      <c r="H1494" s="67"/>
      <c r="I1494" s="67"/>
      <c r="J1494" s="67"/>
      <c r="K1494" s="67"/>
      <c r="L1494" s="67"/>
      <c r="M1494" s="67"/>
      <c r="N1494" s="67"/>
      <c r="O1494" s="67"/>
      <c r="P1494" s="67"/>
      <c r="Q1494" s="67"/>
      <c r="R1494" s="67"/>
      <c r="S1494" s="67"/>
      <c r="T1494" s="67"/>
      <c r="U1494" s="67"/>
      <c r="V1494" s="67"/>
      <c r="W1494" s="67"/>
      <c r="X1494" s="67"/>
      <c r="Y1494" s="67"/>
      <c r="Z1494" s="67"/>
      <c r="AA1494" s="67"/>
      <c r="AB1494" s="67"/>
      <c r="AC1494" s="67"/>
      <c r="AD1494" s="67"/>
    </row>
    <row r="1495" spans="2:30">
      <c r="B1495" s="67"/>
      <c r="C1495" s="67"/>
      <c r="D1495" s="67"/>
      <c r="E1495" s="67"/>
      <c r="F1495" s="67"/>
      <c r="G1495" s="67"/>
      <c r="H1495" s="67"/>
      <c r="I1495" s="67"/>
      <c r="J1495" s="67"/>
      <c r="K1495" s="67"/>
      <c r="L1495" s="67"/>
      <c r="M1495" s="67"/>
      <c r="N1495" s="67"/>
      <c r="O1495" s="67"/>
      <c r="P1495" s="67"/>
      <c r="Q1495" s="67"/>
      <c r="R1495" s="67"/>
      <c r="S1495" s="67"/>
      <c r="T1495" s="67"/>
      <c r="U1495" s="67"/>
      <c r="V1495" s="67"/>
      <c r="W1495" s="67"/>
      <c r="X1495" s="67"/>
      <c r="Y1495" s="67"/>
      <c r="Z1495" s="67"/>
      <c r="AA1495" s="67"/>
      <c r="AB1495" s="67"/>
      <c r="AC1495" s="67"/>
      <c r="AD1495" s="67"/>
    </row>
    <row r="1496" spans="2:30">
      <c r="B1496" s="67"/>
      <c r="C1496" s="67"/>
      <c r="D1496" s="67"/>
      <c r="E1496" s="67"/>
      <c r="F1496" s="67"/>
      <c r="G1496" s="67"/>
      <c r="H1496" s="67"/>
      <c r="I1496" s="67"/>
      <c r="J1496" s="67"/>
      <c r="K1496" s="67"/>
      <c r="L1496" s="67"/>
      <c r="M1496" s="67"/>
      <c r="N1496" s="67"/>
      <c r="O1496" s="67"/>
      <c r="P1496" s="67"/>
      <c r="Q1496" s="67"/>
      <c r="R1496" s="67"/>
      <c r="S1496" s="67"/>
      <c r="T1496" s="67"/>
      <c r="U1496" s="67"/>
      <c r="V1496" s="67"/>
      <c r="W1496" s="67"/>
      <c r="X1496" s="67"/>
      <c r="Y1496" s="67"/>
      <c r="Z1496" s="67"/>
      <c r="AA1496" s="67"/>
      <c r="AB1496" s="67"/>
      <c r="AC1496" s="67"/>
      <c r="AD1496" s="67"/>
    </row>
    <row r="1497" spans="2:30">
      <c r="B1497" s="67"/>
      <c r="C1497" s="67"/>
      <c r="D1497" s="67"/>
      <c r="E1497" s="67"/>
      <c r="F1497" s="67"/>
      <c r="G1497" s="67"/>
      <c r="H1497" s="67"/>
      <c r="I1497" s="67"/>
      <c r="J1497" s="67"/>
      <c r="K1497" s="67"/>
      <c r="L1497" s="67"/>
      <c r="M1497" s="67"/>
      <c r="N1497" s="67"/>
      <c r="O1497" s="67"/>
      <c r="P1497" s="67"/>
      <c r="Q1497" s="67"/>
      <c r="R1497" s="67"/>
      <c r="S1497" s="67"/>
      <c r="T1497" s="67"/>
      <c r="U1497" s="67"/>
      <c r="V1497" s="67"/>
      <c r="W1497" s="67"/>
      <c r="X1497" s="67"/>
      <c r="Y1497" s="67"/>
      <c r="Z1497" s="67"/>
      <c r="AA1497" s="67"/>
      <c r="AB1497" s="67"/>
      <c r="AC1497" s="67"/>
      <c r="AD1497" s="67"/>
    </row>
    <row r="1498" spans="2:30">
      <c r="B1498" s="67"/>
      <c r="C1498" s="67"/>
      <c r="D1498" s="67"/>
      <c r="E1498" s="67"/>
      <c r="F1498" s="67"/>
      <c r="G1498" s="67"/>
      <c r="H1498" s="67"/>
      <c r="I1498" s="67"/>
      <c r="J1498" s="67"/>
      <c r="K1498" s="67"/>
      <c r="L1498" s="67"/>
      <c r="M1498" s="67"/>
      <c r="N1498" s="67"/>
      <c r="O1498" s="67"/>
      <c r="P1498" s="67"/>
      <c r="Q1498" s="67"/>
      <c r="R1498" s="67"/>
      <c r="S1498" s="67"/>
      <c r="T1498" s="67"/>
      <c r="U1498" s="67"/>
      <c r="V1498" s="67"/>
      <c r="W1498" s="67"/>
      <c r="X1498" s="67"/>
      <c r="Y1498" s="67"/>
      <c r="Z1498" s="67"/>
      <c r="AA1498" s="67"/>
      <c r="AB1498" s="67"/>
      <c r="AC1498" s="67"/>
      <c r="AD1498" s="67"/>
    </row>
    <row r="1499" spans="2:30">
      <c r="B1499" s="67"/>
      <c r="C1499" s="67"/>
      <c r="D1499" s="67"/>
      <c r="E1499" s="67"/>
      <c r="F1499" s="67"/>
      <c r="G1499" s="67"/>
      <c r="H1499" s="67"/>
      <c r="I1499" s="67"/>
      <c r="J1499" s="67"/>
      <c r="K1499" s="67"/>
      <c r="L1499" s="67"/>
      <c r="M1499" s="67"/>
      <c r="N1499" s="67"/>
      <c r="O1499" s="67"/>
      <c r="P1499" s="67"/>
      <c r="Q1499" s="67"/>
      <c r="R1499" s="67"/>
      <c r="S1499" s="67"/>
      <c r="T1499" s="67"/>
      <c r="U1499" s="67"/>
      <c r="V1499" s="67"/>
      <c r="W1499" s="67"/>
      <c r="X1499" s="67"/>
      <c r="Y1499" s="67"/>
      <c r="Z1499" s="67"/>
      <c r="AA1499" s="67"/>
      <c r="AB1499" s="67"/>
      <c r="AC1499" s="67"/>
      <c r="AD1499" s="67"/>
    </row>
    <row r="1500" spans="2:30">
      <c r="B1500" s="67"/>
      <c r="C1500" s="67"/>
      <c r="D1500" s="67"/>
      <c r="E1500" s="67"/>
      <c r="F1500" s="67"/>
      <c r="G1500" s="67"/>
      <c r="H1500" s="67"/>
      <c r="I1500" s="67"/>
      <c r="J1500" s="67"/>
      <c r="K1500" s="67"/>
      <c r="L1500" s="67"/>
      <c r="M1500" s="67"/>
      <c r="N1500" s="67"/>
      <c r="O1500" s="67"/>
      <c r="P1500" s="67"/>
      <c r="Q1500" s="67"/>
      <c r="R1500" s="67"/>
      <c r="S1500" s="67"/>
      <c r="T1500" s="67"/>
      <c r="U1500" s="67"/>
      <c r="V1500" s="67"/>
      <c r="W1500" s="67"/>
      <c r="X1500" s="67"/>
      <c r="Y1500" s="67"/>
      <c r="Z1500" s="67"/>
      <c r="AA1500" s="67"/>
      <c r="AB1500" s="67"/>
      <c r="AC1500" s="67"/>
      <c r="AD1500" s="67"/>
    </row>
    <row r="1501" spans="2:30">
      <c r="B1501" s="67"/>
      <c r="C1501" s="67"/>
      <c r="D1501" s="67"/>
      <c r="E1501" s="67"/>
      <c r="F1501" s="67"/>
      <c r="G1501" s="67"/>
      <c r="H1501" s="67"/>
      <c r="I1501" s="67"/>
      <c r="J1501" s="67"/>
      <c r="K1501" s="67"/>
      <c r="L1501" s="67"/>
      <c r="M1501" s="67"/>
      <c r="N1501" s="67"/>
      <c r="O1501" s="67"/>
      <c r="P1501" s="67"/>
      <c r="Q1501" s="67"/>
      <c r="R1501" s="67"/>
      <c r="S1501" s="67"/>
      <c r="T1501" s="67"/>
      <c r="U1501" s="67"/>
      <c r="V1501" s="67"/>
      <c r="W1501" s="67"/>
      <c r="X1501" s="67"/>
      <c r="Y1501" s="67"/>
      <c r="Z1501" s="67"/>
      <c r="AA1501" s="67"/>
      <c r="AB1501" s="67"/>
      <c r="AC1501" s="67"/>
      <c r="AD1501" s="67"/>
    </row>
    <row r="1502" spans="2:30">
      <c r="B1502" s="67"/>
      <c r="C1502" s="67"/>
      <c r="D1502" s="67"/>
      <c r="E1502" s="67"/>
      <c r="F1502" s="67"/>
      <c r="G1502" s="67"/>
      <c r="H1502" s="67"/>
      <c r="I1502" s="67"/>
      <c r="J1502" s="67"/>
      <c r="K1502" s="67"/>
      <c r="L1502" s="67"/>
      <c r="M1502" s="67"/>
      <c r="N1502" s="67"/>
      <c r="O1502" s="67"/>
      <c r="P1502" s="67"/>
      <c r="Q1502" s="67"/>
      <c r="R1502" s="67"/>
      <c r="S1502" s="67"/>
      <c r="T1502" s="67"/>
      <c r="U1502" s="67"/>
      <c r="V1502" s="67"/>
      <c r="W1502" s="67"/>
      <c r="X1502" s="67"/>
      <c r="Y1502" s="67"/>
      <c r="Z1502" s="67"/>
      <c r="AA1502" s="67"/>
      <c r="AB1502" s="67"/>
      <c r="AC1502" s="67"/>
      <c r="AD1502" s="67"/>
    </row>
    <row r="1503" spans="2:30">
      <c r="B1503" s="67"/>
      <c r="C1503" s="67"/>
      <c r="D1503" s="67"/>
      <c r="E1503" s="67"/>
      <c r="F1503" s="67"/>
      <c r="G1503" s="67"/>
      <c r="H1503" s="67"/>
      <c r="I1503" s="67"/>
      <c r="J1503" s="67"/>
      <c r="K1503" s="67"/>
      <c r="L1503" s="67"/>
      <c r="M1503" s="67"/>
      <c r="N1503" s="67"/>
      <c r="O1503" s="67"/>
      <c r="P1503" s="67"/>
      <c r="Q1503" s="67"/>
      <c r="R1503" s="67"/>
      <c r="S1503" s="67"/>
      <c r="T1503" s="67"/>
      <c r="U1503" s="67"/>
      <c r="V1503" s="67"/>
      <c r="W1503" s="67"/>
      <c r="X1503" s="67"/>
      <c r="Y1503" s="67"/>
      <c r="Z1503" s="67"/>
      <c r="AA1503" s="67"/>
      <c r="AB1503" s="67"/>
      <c r="AC1503" s="67"/>
      <c r="AD1503" s="67"/>
    </row>
    <row r="1504" spans="2:30">
      <c r="B1504" s="67"/>
      <c r="C1504" s="67"/>
      <c r="D1504" s="67"/>
      <c r="E1504" s="67"/>
      <c r="F1504" s="67"/>
      <c r="G1504" s="67"/>
      <c r="H1504" s="67"/>
      <c r="I1504" s="67"/>
      <c r="J1504" s="67"/>
      <c r="K1504" s="67"/>
      <c r="L1504" s="67"/>
      <c r="M1504" s="67"/>
      <c r="N1504" s="67"/>
      <c r="O1504" s="67"/>
      <c r="P1504" s="67"/>
      <c r="Q1504" s="67"/>
      <c r="R1504" s="67"/>
      <c r="S1504" s="67"/>
      <c r="T1504" s="67"/>
      <c r="U1504" s="67"/>
      <c r="V1504" s="67"/>
      <c r="W1504" s="67"/>
      <c r="X1504" s="67"/>
      <c r="Y1504" s="67"/>
      <c r="Z1504" s="67"/>
      <c r="AA1504" s="67"/>
      <c r="AB1504" s="67"/>
      <c r="AC1504" s="67"/>
      <c r="AD1504" s="67"/>
    </row>
    <row r="1505" spans="2:30">
      <c r="B1505" s="67"/>
      <c r="C1505" s="67"/>
      <c r="D1505" s="67"/>
      <c r="E1505" s="67"/>
      <c r="F1505" s="67"/>
      <c r="G1505" s="67"/>
      <c r="H1505" s="67"/>
      <c r="I1505" s="67"/>
      <c r="J1505" s="67"/>
      <c r="K1505" s="67"/>
      <c r="L1505" s="67"/>
      <c r="M1505" s="67"/>
      <c r="N1505" s="67"/>
      <c r="O1505" s="67"/>
      <c r="P1505" s="67"/>
      <c r="Q1505" s="67"/>
      <c r="R1505" s="67"/>
      <c r="S1505" s="67"/>
      <c r="T1505" s="67"/>
      <c r="U1505" s="67"/>
      <c r="V1505" s="67"/>
      <c r="W1505" s="67"/>
      <c r="X1505" s="67"/>
      <c r="Y1505" s="67"/>
      <c r="Z1505" s="67"/>
      <c r="AA1505" s="67"/>
      <c r="AB1505" s="67"/>
      <c r="AC1505" s="67"/>
      <c r="AD1505" s="67"/>
    </row>
    <row r="1506" spans="2:30">
      <c r="B1506" s="67"/>
      <c r="C1506" s="67"/>
      <c r="D1506" s="67"/>
      <c r="E1506" s="67"/>
      <c r="F1506" s="67"/>
      <c r="G1506" s="67"/>
      <c r="H1506" s="67"/>
      <c r="I1506" s="67"/>
      <c r="J1506" s="67"/>
      <c r="K1506" s="67"/>
      <c r="L1506" s="67"/>
      <c r="M1506" s="67"/>
      <c r="N1506" s="67"/>
      <c r="O1506" s="67"/>
      <c r="P1506" s="67"/>
      <c r="Q1506" s="67"/>
      <c r="R1506" s="67"/>
      <c r="S1506" s="67"/>
      <c r="T1506" s="67"/>
      <c r="U1506" s="67"/>
      <c r="V1506" s="67"/>
      <c r="W1506" s="67"/>
      <c r="X1506" s="67"/>
      <c r="Y1506" s="67"/>
      <c r="Z1506" s="67"/>
      <c r="AA1506" s="67"/>
      <c r="AB1506" s="67"/>
      <c r="AC1506" s="67"/>
      <c r="AD1506" s="67"/>
    </row>
    <row r="1507" spans="2:30">
      <c r="B1507" s="67"/>
      <c r="C1507" s="67"/>
      <c r="D1507" s="67"/>
      <c r="E1507" s="67"/>
      <c r="F1507" s="67"/>
      <c r="G1507" s="67"/>
      <c r="H1507" s="67"/>
      <c r="I1507" s="67"/>
      <c r="J1507" s="67"/>
      <c r="K1507" s="67"/>
      <c r="L1507" s="67"/>
      <c r="M1507" s="67"/>
      <c r="N1507" s="67"/>
      <c r="O1507" s="67"/>
      <c r="P1507" s="67"/>
      <c r="Q1507" s="67"/>
      <c r="R1507" s="67"/>
      <c r="S1507" s="67"/>
      <c r="T1507" s="67"/>
      <c r="U1507" s="67"/>
      <c r="V1507" s="67"/>
      <c r="W1507" s="67"/>
      <c r="X1507" s="67"/>
      <c r="Y1507" s="67"/>
      <c r="Z1507" s="67"/>
      <c r="AA1507" s="67"/>
      <c r="AB1507" s="67"/>
      <c r="AC1507" s="67"/>
      <c r="AD1507" s="67"/>
    </row>
    <row r="1508" spans="2:30">
      <c r="B1508" s="67"/>
      <c r="C1508" s="67"/>
      <c r="D1508" s="67"/>
      <c r="E1508" s="67"/>
      <c r="F1508" s="67"/>
      <c r="G1508" s="67"/>
      <c r="H1508" s="67"/>
      <c r="I1508" s="67"/>
      <c r="J1508" s="67"/>
      <c r="K1508" s="67"/>
      <c r="L1508" s="67"/>
      <c r="M1508" s="67"/>
      <c r="N1508" s="67"/>
      <c r="O1508" s="67"/>
      <c r="P1508" s="67"/>
      <c r="Q1508" s="67"/>
      <c r="R1508" s="67"/>
      <c r="S1508" s="67"/>
      <c r="T1508" s="67"/>
      <c r="U1508" s="67"/>
      <c r="V1508" s="67"/>
      <c r="W1508" s="67"/>
      <c r="X1508" s="67"/>
      <c r="Y1508" s="67"/>
      <c r="Z1508" s="67"/>
      <c r="AA1508" s="67"/>
      <c r="AB1508" s="67"/>
      <c r="AC1508" s="67"/>
      <c r="AD1508" s="67"/>
    </row>
    <row r="1509" spans="2:30">
      <c r="B1509" s="67"/>
      <c r="C1509" s="67"/>
      <c r="D1509" s="67"/>
      <c r="E1509" s="67"/>
      <c r="F1509" s="67"/>
      <c r="G1509" s="67"/>
      <c r="H1509" s="67"/>
      <c r="I1509" s="67"/>
      <c r="J1509" s="67"/>
      <c r="K1509" s="67"/>
      <c r="L1509" s="67"/>
      <c r="M1509" s="67"/>
      <c r="N1509" s="67"/>
      <c r="O1509" s="67"/>
      <c r="P1509" s="67"/>
      <c r="Q1509" s="67"/>
      <c r="R1509" s="67"/>
      <c r="S1509" s="67"/>
      <c r="T1509" s="67"/>
      <c r="U1509" s="67"/>
      <c r="V1509" s="67"/>
      <c r="W1509" s="67"/>
      <c r="X1509" s="67"/>
      <c r="Y1509" s="67"/>
      <c r="Z1509" s="67"/>
      <c r="AA1509" s="67"/>
      <c r="AB1509" s="67"/>
      <c r="AC1509" s="67"/>
      <c r="AD1509" s="67"/>
    </row>
    <row r="1510" spans="2:30">
      <c r="B1510" s="67"/>
      <c r="C1510" s="67"/>
      <c r="D1510" s="67"/>
      <c r="E1510" s="67"/>
      <c r="F1510" s="67"/>
      <c r="G1510" s="67"/>
      <c r="H1510" s="67"/>
      <c r="I1510" s="67"/>
      <c r="J1510" s="67"/>
      <c r="K1510" s="67"/>
      <c r="L1510" s="67"/>
      <c r="M1510" s="67"/>
      <c r="N1510" s="67"/>
      <c r="O1510" s="67"/>
      <c r="P1510" s="67"/>
      <c r="Q1510" s="67"/>
      <c r="R1510" s="67"/>
      <c r="S1510" s="67"/>
      <c r="T1510" s="67"/>
      <c r="U1510" s="67"/>
      <c r="V1510" s="67"/>
      <c r="W1510" s="67"/>
      <c r="X1510" s="67"/>
      <c r="Y1510" s="67"/>
      <c r="Z1510" s="67"/>
      <c r="AA1510" s="67"/>
      <c r="AB1510" s="67"/>
      <c r="AC1510" s="67"/>
      <c r="AD1510" s="67"/>
    </row>
    <row r="1511" spans="2:30">
      <c r="B1511" s="67"/>
      <c r="C1511" s="67"/>
      <c r="D1511" s="67"/>
      <c r="E1511" s="67"/>
      <c r="F1511" s="67"/>
      <c r="G1511" s="67"/>
      <c r="H1511" s="67"/>
      <c r="I1511" s="67"/>
      <c r="J1511" s="67"/>
      <c r="K1511" s="67"/>
      <c r="L1511" s="67"/>
      <c r="M1511" s="67"/>
      <c r="N1511" s="67"/>
      <c r="O1511" s="67"/>
      <c r="P1511" s="67"/>
      <c r="Q1511" s="67"/>
      <c r="R1511" s="67"/>
      <c r="S1511" s="67"/>
      <c r="T1511" s="67"/>
      <c r="U1511" s="67"/>
      <c r="V1511" s="67"/>
      <c r="W1511" s="67"/>
      <c r="X1511" s="67"/>
      <c r="Y1511" s="67"/>
      <c r="Z1511" s="67"/>
      <c r="AA1511" s="67"/>
      <c r="AB1511" s="67"/>
      <c r="AC1511" s="67"/>
      <c r="AD1511" s="67"/>
    </row>
    <row r="1512" spans="2:30">
      <c r="B1512" s="67"/>
      <c r="C1512" s="67"/>
      <c r="D1512" s="67"/>
      <c r="E1512" s="67"/>
      <c r="F1512" s="67"/>
      <c r="G1512" s="67"/>
      <c r="H1512" s="67"/>
      <c r="I1512" s="67"/>
      <c r="J1512" s="67"/>
      <c r="K1512" s="67"/>
      <c r="L1512" s="67"/>
      <c r="M1512" s="67"/>
      <c r="N1512" s="67"/>
      <c r="O1512" s="67"/>
      <c r="P1512" s="67"/>
      <c r="Q1512" s="67"/>
      <c r="R1512" s="67"/>
      <c r="S1512" s="67"/>
      <c r="T1512" s="67"/>
      <c r="U1512" s="67"/>
      <c r="V1512" s="67"/>
      <c r="W1512" s="67"/>
      <c r="X1512" s="67"/>
      <c r="Y1512" s="67"/>
      <c r="Z1512" s="67"/>
      <c r="AA1512" s="67"/>
      <c r="AB1512" s="67"/>
      <c r="AC1512" s="67"/>
      <c r="AD1512" s="67"/>
    </row>
    <row r="1513" spans="2:30">
      <c r="B1513" s="67"/>
      <c r="C1513" s="67"/>
      <c r="D1513" s="67"/>
      <c r="E1513" s="67"/>
      <c r="F1513" s="67"/>
      <c r="G1513" s="67"/>
      <c r="H1513" s="67"/>
      <c r="I1513" s="67"/>
      <c r="J1513" s="67"/>
      <c r="K1513" s="67"/>
      <c r="L1513" s="67"/>
      <c r="M1513" s="67"/>
      <c r="N1513" s="67"/>
      <c r="O1513" s="67"/>
      <c r="P1513" s="67"/>
      <c r="Q1513" s="67"/>
      <c r="R1513" s="67"/>
      <c r="S1513" s="67"/>
      <c r="T1513" s="67"/>
      <c r="U1513" s="67"/>
      <c r="V1513" s="67"/>
      <c r="W1513" s="67"/>
      <c r="X1513" s="67"/>
      <c r="Y1513" s="67"/>
      <c r="Z1513" s="67"/>
      <c r="AA1513" s="67"/>
      <c r="AB1513" s="67"/>
      <c r="AC1513" s="67"/>
      <c r="AD1513" s="67"/>
    </row>
    <row r="1514" spans="2:30">
      <c r="B1514" s="67"/>
      <c r="C1514" s="67"/>
      <c r="D1514" s="67"/>
      <c r="E1514" s="67"/>
      <c r="F1514" s="67"/>
      <c r="G1514" s="67"/>
      <c r="H1514" s="67"/>
      <c r="I1514" s="67"/>
      <c r="J1514" s="67"/>
      <c r="K1514" s="67"/>
      <c r="L1514" s="67"/>
      <c r="M1514" s="67"/>
      <c r="N1514" s="67"/>
      <c r="O1514" s="67"/>
      <c r="P1514" s="67"/>
      <c r="Q1514" s="67"/>
      <c r="R1514" s="67"/>
      <c r="S1514" s="67"/>
      <c r="T1514" s="67"/>
      <c r="U1514" s="67"/>
      <c r="V1514" s="67"/>
      <c r="W1514" s="67"/>
      <c r="X1514" s="67"/>
      <c r="Y1514" s="67"/>
      <c r="Z1514" s="67"/>
      <c r="AA1514" s="67"/>
      <c r="AB1514" s="67"/>
      <c r="AC1514" s="67"/>
      <c r="AD1514" s="67"/>
    </row>
    <row r="1515" spans="2:30">
      <c r="B1515" s="67"/>
      <c r="C1515" s="67"/>
      <c r="D1515" s="67"/>
      <c r="E1515" s="67"/>
      <c r="F1515" s="67"/>
      <c r="G1515" s="67"/>
      <c r="H1515" s="67"/>
      <c r="I1515" s="67"/>
      <c r="J1515" s="67"/>
      <c r="K1515" s="67"/>
      <c r="L1515" s="67"/>
      <c r="M1515" s="67"/>
      <c r="N1515" s="67"/>
      <c r="O1515" s="67"/>
      <c r="P1515" s="67"/>
      <c r="Q1515" s="67"/>
      <c r="R1515" s="67"/>
      <c r="S1515" s="67"/>
      <c r="T1515" s="67"/>
      <c r="U1515" s="67"/>
      <c r="V1515" s="67"/>
      <c r="W1515" s="67"/>
      <c r="X1515" s="67"/>
      <c r="Y1515" s="67"/>
      <c r="Z1515" s="67"/>
      <c r="AA1515" s="67"/>
      <c r="AB1515" s="67"/>
      <c r="AC1515" s="67"/>
      <c r="AD1515" s="67"/>
    </row>
    <row r="1516" spans="2:30">
      <c r="B1516" s="67"/>
      <c r="C1516" s="67"/>
      <c r="D1516" s="67"/>
      <c r="E1516" s="67"/>
      <c r="F1516" s="67"/>
      <c r="G1516" s="67"/>
      <c r="H1516" s="67"/>
      <c r="I1516" s="67"/>
      <c r="J1516" s="67"/>
      <c r="K1516" s="67"/>
      <c r="L1516" s="67"/>
      <c r="M1516" s="67"/>
      <c r="N1516" s="67"/>
      <c r="O1516" s="67"/>
      <c r="P1516" s="67"/>
      <c r="Q1516" s="67"/>
      <c r="R1516" s="67"/>
      <c r="S1516" s="67"/>
      <c r="T1516" s="67"/>
      <c r="U1516" s="67"/>
      <c r="V1516" s="67"/>
      <c r="W1516" s="67"/>
      <c r="X1516" s="67"/>
      <c r="Y1516" s="67"/>
      <c r="Z1516" s="67"/>
      <c r="AA1516" s="67"/>
      <c r="AB1516" s="67"/>
      <c r="AC1516" s="67"/>
      <c r="AD1516" s="67"/>
    </row>
    <row r="1517" spans="2:30">
      <c r="B1517" s="67"/>
      <c r="C1517" s="67"/>
      <c r="D1517" s="67"/>
      <c r="E1517" s="67"/>
      <c r="F1517" s="67"/>
      <c r="G1517" s="67"/>
      <c r="H1517" s="67"/>
      <c r="I1517" s="67"/>
      <c r="J1517" s="67"/>
      <c r="K1517" s="67"/>
      <c r="L1517" s="67"/>
      <c r="M1517" s="67"/>
      <c r="N1517" s="67"/>
      <c r="O1517" s="67"/>
      <c r="P1517" s="67"/>
      <c r="Q1517" s="67"/>
      <c r="R1517" s="67"/>
      <c r="S1517" s="67"/>
      <c r="T1517" s="67"/>
      <c r="U1517" s="67"/>
      <c r="V1517" s="67"/>
      <c r="W1517" s="67"/>
      <c r="X1517" s="67"/>
      <c r="Y1517" s="67"/>
      <c r="Z1517" s="67"/>
      <c r="AA1517" s="67"/>
      <c r="AB1517" s="67"/>
      <c r="AC1517" s="67"/>
      <c r="AD1517" s="67"/>
    </row>
    <row r="1518" spans="2:30">
      <c r="B1518" s="67"/>
      <c r="C1518" s="67"/>
      <c r="D1518" s="67"/>
      <c r="E1518" s="67"/>
      <c r="F1518" s="67"/>
      <c r="G1518" s="67"/>
      <c r="H1518" s="67"/>
      <c r="I1518" s="67"/>
      <c r="J1518" s="67"/>
      <c r="K1518" s="67"/>
      <c r="L1518" s="67"/>
      <c r="M1518" s="67"/>
      <c r="N1518" s="67"/>
      <c r="O1518" s="67"/>
      <c r="P1518" s="67"/>
      <c r="Q1518" s="67"/>
      <c r="R1518" s="67"/>
      <c r="S1518" s="67"/>
      <c r="T1518" s="67"/>
      <c r="U1518" s="67"/>
      <c r="V1518" s="67"/>
      <c r="W1518" s="67"/>
      <c r="X1518" s="67"/>
      <c r="Y1518" s="67"/>
      <c r="Z1518" s="67"/>
      <c r="AA1518" s="67"/>
      <c r="AB1518" s="67"/>
      <c r="AC1518" s="67"/>
      <c r="AD1518" s="67"/>
    </row>
    <row r="1519" spans="2:30">
      <c r="B1519" s="67"/>
      <c r="C1519" s="67"/>
      <c r="D1519" s="67"/>
      <c r="E1519" s="67"/>
      <c r="F1519" s="67"/>
      <c r="G1519" s="67"/>
      <c r="H1519" s="67"/>
      <c r="I1519" s="67"/>
      <c r="J1519" s="67"/>
      <c r="K1519" s="67"/>
      <c r="L1519" s="67"/>
      <c r="M1519" s="67"/>
      <c r="N1519" s="67"/>
      <c r="O1519" s="67"/>
      <c r="P1519" s="67"/>
      <c r="Q1519" s="67"/>
      <c r="R1519" s="67"/>
      <c r="S1519" s="67"/>
      <c r="T1519" s="67"/>
      <c r="U1519" s="67"/>
      <c r="V1519" s="67"/>
      <c r="W1519" s="67"/>
      <c r="X1519" s="67"/>
      <c r="Y1519" s="67"/>
      <c r="Z1519" s="67"/>
      <c r="AA1519" s="67"/>
      <c r="AB1519" s="67"/>
      <c r="AC1519" s="67"/>
      <c r="AD1519" s="67"/>
    </row>
    <row r="1520" spans="2:30">
      <c r="B1520" s="67"/>
      <c r="C1520" s="67"/>
      <c r="D1520" s="67"/>
      <c r="E1520" s="67"/>
      <c r="F1520" s="67"/>
      <c r="G1520" s="67"/>
      <c r="H1520" s="67"/>
      <c r="I1520" s="67"/>
      <c r="J1520" s="67"/>
      <c r="K1520" s="67"/>
      <c r="L1520" s="67"/>
      <c r="M1520" s="67"/>
      <c r="N1520" s="67"/>
      <c r="O1520" s="67"/>
      <c r="P1520" s="67"/>
      <c r="Q1520" s="67"/>
      <c r="R1520" s="67"/>
      <c r="S1520" s="67"/>
      <c r="T1520" s="67"/>
      <c r="U1520" s="67"/>
      <c r="V1520" s="67"/>
      <c r="W1520" s="67"/>
      <c r="X1520" s="67"/>
      <c r="Y1520" s="67"/>
      <c r="Z1520" s="67"/>
      <c r="AA1520" s="67"/>
      <c r="AB1520" s="67"/>
      <c r="AC1520" s="67"/>
      <c r="AD1520" s="67"/>
    </row>
    <row r="1521" spans="2:30">
      <c r="B1521" s="67"/>
      <c r="C1521" s="67"/>
      <c r="D1521" s="67"/>
      <c r="E1521" s="67"/>
      <c r="F1521" s="67"/>
      <c r="G1521" s="67"/>
      <c r="H1521" s="67"/>
      <c r="I1521" s="67"/>
      <c r="J1521" s="67"/>
      <c r="K1521" s="67"/>
      <c r="L1521" s="67"/>
      <c r="M1521" s="67"/>
      <c r="N1521" s="67"/>
      <c r="O1521" s="67"/>
      <c r="P1521" s="67"/>
      <c r="Q1521" s="67"/>
      <c r="R1521" s="67"/>
      <c r="S1521" s="67"/>
      <c r="T1521" s="67"/>
      <c r="U1521" s="67"/>
      <c r="V1521" s="67"/>
      <c r="W1521" s="67"/>
      <c r="X1521" s="67"/>
      <c r="Y1521" s="67"/>
      <c r="Z1521" s="67"/>
      <c r="AA1521" s="67"/>
      <c r="AB1521" s="67"/>
      <c r="AC1521" s="67"/>
      <c r="AD1521" s="67"/>
    </row>
    <row r="1522" spans="2:30">
      <c r="B1522" s="67"/>
      <c r="C1522" s="67"/>
      <c r="D1522" s="67"/>
      <c r="E1522" s="67"/>
      <c r="F1522" s="67"/>
      <c r="G1522" s="67"/>
      <c r="H1522" s="67"/>
      <c r="I1522" s="67"/>
      <c r="J1522" s="67"/>
      <c r="K1522" s="67"/>
      <c r="L1522" s="67"/>
      <c r="M1522" s="67"/>
      <c r="N1522" s="67"/>
      <c r="O1522" s="67"/>
      <c r="P1522" s="67"/>
      <c r="Q1522" s="67"/>
      <c r="R1522" s="67"/>
      <c r="S1522" s="67"/>
      <c r="T1522" s="67"/>
      <c r="U1522" s="67"/>
      <c r="V1522" s="67"/>
      <c r="W1522" s="67"/>
      <c r="X1522" s="67"/>
      <c r="Y1522" s="67"/>
      <c r="Z1522" s="67"/>
      <c r="AA1522" s="67"/>
      <c r="AB1522" s="67"/>
      <c r="AC1522" s="67"/>
      <c r="AD1522" s="67"/>
    </row>
    <row r="1523" spans="2:30">
      <c r="B1523" s="67"/>
      <c r="C1523" s="67"/>
      <c r="D1523" s="67"/>
      <c r="E1523" s="67"/>
      <c r="F1523" s="67"/>
      <c r="G1523" s="67"/>
      <c r="H1523" s="67"/>
      <c r="I1523" s="67"/>
      <c r="J1523" s="67"/>
      <c r="K1523" s="67"/>
      <c r="L1523" s="67"/>
      <c r="M1523" s="67"/>
      <c r="N1523" s="67"/>
      <c r="O1523" s="67"/>
      <c r="P1523" s="67"/>
      <c r="Q1523" s="67"/>
      <c r="R1523" s="67"/>
      <c r="S1523" s="67"/>
      <c r="T1523" s="67"/>
      <c r="U1523" s="67"/>
      <c r="V1523" s="67"/>
      <c r="W1523" s="67"/>
      <c r="X1523" s="67"/>
      <c r="Y1523" s="67"/>
      <c r="Z1523" s="67"/>
      <c r="AA1523" s="67"/>
      <c r="AB1523" s="67"/>
      <c r="AC1523" s="67"/>
      <c r="AD1523" s="67"/>
    </row>
    <row r="1524" spans="2:30">
      <c r="B1524" s="67"/>
      <c r="C1524" s="67"/>
      <c r="D1524" s="67"/>
      <c r="E1524" s="67"/>
      <c r="F1524" s="67"/>
      <c r="G1524" s="67"/>
      <c r="H1524" s="67"/>
      <c r="I1524" s="67"/>
      <c r="J1524" s="67"/>
      <c r="K1524" s="67"/>
      <c r="L1524" s="67"/>
      <c r="M1524" s="67"/>
      <c r="N1524" s="67"/>
      <c r="O1524" s="67"/>
      <c r="P1524" s="67"/>
      <c r="Q1524" s="67"/>
      <c r="R1524" s="67"/>
      <c r="S1524" s="67"/>
      <c r="T1524" s="67"/>
      <c r="U1524" s="67"/>
      <c r="V1524" s="67"/>
      <c r="W1524" s="67"/>
      <c r="X1524" s="67"/>
      <c r="Y1524" s="67"/>
      <c r="Z1524" s="67"/>
      <c r="AA1524" s="67"/>
      <c r="AB1524" s="67"/>
      <c r="AC1524" s="67"/>
      <c r="AD1524" s="67"/>
    </row>
    <row r="1525" spans="2:30">
      <c r="B1525" s="67"/>
      <c r="C1525" s="67"/>
      <c r="D1525" s="67"/>
      <c r="E1525" s="67"/>
      <c r="F1525" s="67"/>
      <c r="G1525" s="67"/>
      <c r="H1525" s="67"/>
      <c r="I1525" s="67"/>
      <c r="J1525" s="67"/>
      <c r="K1525" s="67"/>
      <c r="L1525" s="67"/>
      <c r="M1525" s="67"/>
      <c r="N1525" s="67"/>
      <c r="O1525" s="67"/>
      <c r="P1525" s="67"/>
      <c r="Q1525" s="67"/>
      <c r="R1525" s="67"/>
      <c r="S1525" s="67"/>
      <c r="T1525" s="67"/>
      <c r="U1525" s="67"/>
      <c r="V1525" s="67"/>
      <c r="W1525" s="67"/>
      <c r="X1525" s="67"/>
      <c r="Y1525" s="67"/>
      <c r="Z1525" s="67"/>
      <c r="AA1525" s="67"/>
      <c r="AB1525" s="67"/>
      <c r="AC1525" s="67"/>
      <c r="AD1525" s="67"/>
    </row>
    <row r="1526" spans="2:30">
      <c r="B1526" s="67"/>
      <c r="C1526" s="67"/>
      <c r="D1526" s="67"/>
      <c r="E1526" s="67"/>
      <c r="F1526" s="67"/>
      <c r="G1526" s="67"/>
      <c r="H1526" s="67"/>
      <c r="I1526" s="67"/>
      <c r="J1526" s="67"/>
      <c r="K1526" s="67"/>
      <c r="L1526" s="67"/>
      <c r="M1526" s="67"/>
      <c r="N1526" s="67"/>
      <c r="O1526" s="67"/>
      <c r="P1526" s="67"/>
      <c r="Q1526" s="67"/>
      <c r="R1526" s="67"/>
      <c r="S1526" s="67"/>
      <c r="T1526" s="67"/>
      <c r="U1526" s="67"/>
      <c r="V1526" s="67"/>
      <c r="W1526" s="67"/>
      <c r="X1526" s="67"/>
      <c r="Y1526" s="67"/>
      <c r="Z1526" s="67"/>
      <c r="AA1526" s="67"/>
      <c r="AB1526" s="67"/>
      <c r="AC1526" s="67"/>
      <c r="AD1526" s="67"/>
    </row>
    <row r="1527" spans="2:30">
      <c r="B1527" s="67"/>
      <c r="C1527" s="67"/>
      <c r="D1527" s="67"/>
      <c r="E1527" s="67"/>
      <c r="F1527" s="67"/>
      <c r="G1527" s="67"/>
      <c r="H1527" s="67"/>
      <c r="I1527" s="67"/>
      <c r="J1527" s="67"/>
      <c r="K1527" s="67"/>
      <c r="L1527" s="67"/>
      <c r="M1527" s="67"/>
      <c r="N1527" s="67"/>
      <c r="O1527" s="67"/>
      <c r="P1527" s="67"/>
      <c r="Q1527" s="67"/>
      <c r="R1527" s="67"/>
      <c r="S1527" s="67"/>
      <c r="T1527" s="67"/>
      <c r="U1527" s="67"/>
      <c r="V1527" s="67"/>
      <c r="W1527" s="67"/>
      <c r="X1527" s="67"/>
      <c r="Y1527" s="67"/>
      <c r="Z1527" s="67"/>
      <c r="AA1527" s="67"/>
      <c r="AB1527" s="67"/>
      <c r="AC1527" s="67"/>
      <c r="AD1527" s="67"/>
    </row>
    <row r="1528" spans="2:30">
      <c r="B1528" s="67"/>
      <c r="C1528" s="67"/>
      <c r="D1528" s="67"/>
      <c r="E1528" s="67"/>
      <c r="F1528" s="67"/>
      <c r="G1528" s="67"/>
      <c r="H1528" s="67"/>
      <c r="I1528" s="67"/>
      <c r="J1528" s="67"/>
      <c r="K1528" s="67"/>
      <c r="L1528" s="67"/>
      <c r="M1528" s="67"/>
      <c r="N1528" s="67"/>
      <c r="O1528" s="67"/>
      <c r="P1528" s="67"/>
      <c r="Q1528" s="67"/>
      <c r="R1528" s="67"/>
      <c r="S1528" s="67"/>
      <c r="T1528" s="67"/>
      <c r="U1528" s="67"/>
      <c r="V1528" s="67"/>
      <c r="W1528" s="67"/>
      <c r="X1528" s="67"/>
      <c r="Y1528" s="67"/>
      <c r="Z1528" s="67"/>
      <c r="AA1528" s="67"/>
      <c r="AB1528" s="67"/>
      <c r="AC1528" s="67"/>
      <c r="AD1528" s="67"/>
    </row>
    <row r="1529" spans="2:30">
      <c r="B1529" s="67"/>
      <c r="C1529" s="67"/>
      <c r="D1529" s="67"/>
      <c r="E1529" s="67"/>
      <c r="F1529" s="67"/>
      <c r="G1529" s="67"/>
      <c r="H1529" s="67"/>
      <c r="I1529" s="67"/>
      <c r="J1529" s="67"/>
      <c r="K1529" s="67"/>
      <c r="L1529" s="67"/>
      <c r="M1529" s="67"/>
      <c r="N1529" s="67"/>
      <c r="O1529" s="67"/>
      <c r="P1529" s="67"/>
      <c r="Q1529" s="67"/>
      <c r="R1529" s="67"/>
      <c r="S1529" s="67"/>
      <c r="T1529" s="67"/>
      <c r="U1529" s="67"/>
      <c r="V1529" s="67"/>
      <c r="W1529" s="67"/>
      <c r="X1529" s="67"/>
      <c r="Y1529" s="67"/>
      <c r="Z1529" s="67"/>
      <c r="AA1529" s="67"/>
      <c r="AB1529" s="67"/>
      <c r="AC1529" s="67"/>
      <c r="AD1529" s="67"/>
    </row>
    <row r="1530" spans="2:30">
      <c r="B1530" s="67"/>
      <c r="C1530" s="67"/>
      <c r="D1530" s="67"/>
      <c r="E1530" s="67"/>
      <c r="F1530" s="67"/>
      <c r="G1530" s="67"/>
      <c r="H1530" s="67"/>
      <c r="I1530" s="67"/>
      <c r="J1530" s="67"/>
      <c r="K1530" s="67"/>
      <c r="L1530" s="67"/>
      <c r="M1530" s="67"/>
      <c r="N1530" s="67"/>
      <c r="O1530" s="67"/>
      <c r="P1530" s="67"/>
      <c r="Q1530" s="67"/>
      <c r="R1530" s="67"/>
      <c r="S1530" s="67"/>
      <c r="T1530" s="67"/>
      <c r="U1530" s="67"/>
      <c r="V1530" s="67"/>
      <c r="W1530" s="67"/>
      <c r="X1530" s="67"/>
      <c r="Y1530" s="67"/>
      <c r="Z1530" s="67"/>
      <c r="AA1530" s="67"/>
      <c r="AB1530" s="67"/>
      <c r="AC1530" s="67"/>
      <c r="AD1530" s="67"/>
    </row>
    <row r="1531" spans="2:30">
      <c r="B1531" s="67"/>
      <c r="C1531" s="67"/>
      <c r="D1531" s="67"/>
      <c r="E1531" s="67"/>
      <c r="F1531" s="67"/>
      <c r="G1531" s="67"/>
      <c r="H1531" s="67"/>
      <c r="I1531" s="67"/>
      <c r="J1531" s="67"/>
      <c r="K1531" s="67"/>
      <c r="L1531" s="67"/>
      <c r="M1531" s="67"/>
      <c r="N1531" s="67"/>
      <c r="O1531" s="67"/>
      <c r="P1531" s="67"/>
      <c r="Q1531" s="67"/>
      <c r="R1531" s="67"/>
      <c r="S1531" s="67"/>
      <c r="T1531" s="67"/>
      <c r="U1531" s="67"/>
      <c r="V1531" s="67"/>
      <c r="W1531" s="67"/>
      <c r="X1531" s="67"/>
      <c r="Y1531" s="67"/>
      <c r="Z1531" s="67"/>
      <c r="AA1531" s="67"/>
      <c r="AB1531" s="67"/>
      <c r="AC1531" s="67"/>
      <c r="AD1531" s="67"/>
    </row>
    <row r="1532" spans="2:30">
      <c r="B1532" s="67"/>
      <c r="C1532" s="67"/>
      <c r="D1532" s="67"/>
      <c r="E1532" s="67"/>
      <c r="F1532" s="67"/>
      <c r="G1532" s="67"/>
      <c r="H1532" s="67"/>
      <c r="I1532" s="67"/>
      <c r="J1532" s="67"/>
      <c r="K1532" s="67"/>
      <c r="L1532" s="67"/>
      <c r="M1532" s="67"/>
      <c r="N1532" s="67"/>
      <c r="O1532" s="67"/>
      <c r="P1532" s="67"/>
      <c r="Q1532" s="67"/>
      <c r="R1532" s="67"/>
      <c r="S1532" s="67"/>
      <c r="T1532" s="67"/>
      <c r="U1532" s="67"/>
      <c r="V1532" s="67"/>
      <c r="W1532" s="67"/>
      <c r="X1532" s="67"/>
      <c r="Y1532" s="67"/>
      <c r="Z1532" s="67"/>
      <c r="AA1532" s="67"/>
      <c r="AB1532" s="67"/>
      <c r="AC1532" s="67"/>
      <c r="AD1532" s="67"/>
    </row>
    <row r="1533" spans="2:30">
      <c r="B1533" s="67"/>
      <c r="C1533" s="67"/>
      <c r="D1533" s="67"/>
      <c r="E1533" s="67"/>
      <c r="F1533" s="67"/>
      <c r="G1533" s="67"/>
      <c r="H1533" s="67"/>
      <c r="I1533" s="67"/>
      <c r="J1533" s="67"/>
      <c r="K1533" s="67"/>
      <c r="L1533" s="67"/>
      <c r="M1533" s="67"/>
      <c r="N1533" s="67"/>
      <c r="O1533" s="67"/>
      <c r="P1533" s="67"/>
      <c r="Q1533" s="67"/>
      <c r="R1533" s="67"/>
      <c r="S1533" s="67"/>
      <c r="T1533" s="67"/>
      <c r="U1533" s="67"/>
      <c r="V1533" s="67"/>
      <c r="W1533" s="67"/>
      <c r="X1533" s="67"/>
      <c r="Y1533" s="67"/>
      <c r="Z1533" s="67"/>
      <c r="AA1533" s="67"/>
      <c r="AB1533" s="67"/>
      <c r="AC1533" s="67"/>
      <c r="AD1533" s="67"/>
    </row>
    <row r="1534" spans="2:30">
      <c r="B1534" s="67"/>
      <c r="C1534" s="67"/>
      <c r="D1534" s="67"/>
      <c r="E1534" s="67"/>
      <c r="F1534" s="67"/>
      <c r="G1534" s="67"/>
      <c r="H1534" s="67"/>
      <c r="I1534" s="67"/>
      <c r="J1534" s="67"/>
      <c r="K1534" s="67"/>
      <c r="L1534" s="67"/>
      <c r="M1534" s="67"/>
      <c r="N1534" s="67"/>
      <c r="O1534" s="67"/>
      <c r="P1534" s="67"/>
      <c r="Q1534" s="67"/>
      <c r="R1534" s="67"/>
      <c r="S1534" s="67"/>
      <c r="T1534" s="67"/>
      <c r="U1534" s="67"/>
      <c r="V1534" s="67"/>
      <c r="W1534" s="67"/>
      <c r="X1534" s="67"/>
      <c r="Y1534" s="67"/>
      <c r="Z1534" s="67"/>
      <c r="AA1534" s="67"/>
      <c r="AB1534" s="67"/>
      <c r="AC1534" s="67"/>
      <c r="AD1534" s="67"/>
    </row>
    <row r="1535" spans="2:30">
      <c r="B1535" s="67"/>
      <c r="C1535" s="67"/>
      <c r="D1535" s="67"/>
      <c r="E1535" s="67"/>
      <c r="F1535" s="67"/>
      <c r="G1535" s="67"/>
      <c r="H1535" s="67"/>
      <c r="I1535" s="67"/>
      <c r="J1535" s="67"/>
      <c r="K1535" s="67"/>
      <c r="L1535" s="67"/>
      <c r="M1535" s="67"/>
      <c r="N1535" s="67"/>
      <c r="O1535" s="67"/>
      <c r="P1535" s="67"/>
      <c r="Q1535" s="67"/>
      <c r="R1535" s="67"/>
      <c r="S1535" s="67"/>
      <c r="T1535" s="67"/>
      <c r="U1535" s="67"/>
      <c r="V1535" s="67"/>
      <c r="W1535" s="67"/>
      <c r="X1535" s="67"/>
      <c r="Y1535" s="67"/>
      <c r="Z1535" s="67"/>
      <c r="AA1535" s="67"/>
      <c r="AB1535" s="67"/>
      <c r="AC1535" s="67"/>
      <c r="AD1535" s="67"/>
    </row>
    <row r="1536" spans="2:30">
      <c r="B1536" s="67"/>
      <c r="C1536" s="67"/>
      <c r="D1536" s="67"/>
      <c r="E1536" s="67"/>
      <c r="F1536" s="67"/>
      <c r="G1536" s="67"/>
      <c r="H1536" s="67"/>
      <c r="I1536" s="67"/>
      <c r="J1536" s="67"/>
      <c r="K1536" s="67"/>
      <c r="L1536" s="67"/>
      <c r="M1536" s="67"/>
      <c r="N1536" s="67"/>
      <c r="O1536" s="67"/>
      <c r="P1536" s="67"/>
      <c r="Q1536" s="67"/>
      <c r="R1536" s="67"/>
      <c r="S1536" s="67"/>
      <c r="T1536" s="67"/>
      <c r="U1536" s="67"/>
      <c r="V1536" s="67"/>
      <c r="W1536" s="67"/>
      <c r="X1536" s="67"/>
      <c r="Y1536" s="67"/>
      <c r="Z1536" s="67"/>
      <c r="AA1536" s="67"/>
      <c r="AB1536" s="67"/>
      <c r="AC1536" s="67"/>
      <c r="AD1536" s="67"/>
    </row>
    <row r="1537" spans="2:30">
      <c r="B1537" s="67"/>
      <c r="C1537" s="67"/>
      <c r="D1537" s="67"/>
      <c r="E1537" s="67"/>
      <c r="F1537" s="67"/>
      <c r="G1537" s="67"/>
      <c r="H1537" s="67"/>
      <c r="I1537" s="67"/>
      <c r="J1537" s="67"/>
      <c r="K1537" s="67"/>
      <c r="L1537" s="67"/>
      <c r="M1537" s="67"/>
      <c r="N1537" s="67"/>
      <c r="O1537" s="67"/>
      <c r="P1537" s="67"/>
      <c r="Q1537" s="67"/>
      <c r="R1537" s="67"/>
      <c r="S1537" s="67"/>
      <c r="T1537" s="67"/>
      <c r="U1537" s="67"/>
      <c r="V1537" s="67"/>
      <c r="W1537" s="67"/>
      <c r="X1537" s="67"/>
      <c r="Y1537" s="67"/>
      <c r="Z1537" s="67"/>
      <c r="AA1537" s="67"/>
      <c r="AB1537" s="67"/>
      <c r="AC1537" s="67"/>
      <c r="AD1537" s="67"/>
    </row>
    <row r="1538" spans="2:30">
      <c r="B1538" s="67"/>
      <c r="C1538" s="67"/>
      <c r="D1538" s="67"/>
      <c r="E1538" s="67"/>
      <c r="F1538" s="67"/>
      <c r="G1538" s="67"/>
      <c r="H1538" s="67"/>
      <c r="I1538" s="67"/>
      <c r="J1538" s="67"/>
      <c r="K1538" s="67"/>
      <c r="L1538" s="67"/>
      <c r="M1538" s="67"/>
      <c r="N1538" s="67"/>
      <c r="O1538" s="67"/>
      <c r="P1538" s="67"/>
      <c r="Q1538" s="67"/>
      <c r="R1538" s="67"/>
      <c r="S1538" s="67"/>
      <c r="T1538" s="67"/>
      <c r="U1538" s="67"/>
      <c r="V1538" s="67"/>
      <c r="W1538" s="67"/>
      <c r="X1538" s="67"/>
      <c r="Y1538" s="67"/>
      <c r="Z1538" s="67"/>
      <c r="AA1538" s="67"/>
      <c r="AB1538" s="67"/>
      <c r="AC1538" s="67"/>
      <c r="AD1538" s="67"/>
    </row>
    <row r="1539" spans="2:30">
      <c r="B1539" s="67"/>
      <c r="C1539" s="67"/>
      <c r="D1539" s="67"/>
      <c r="E1539" s="67"/>
      <c r="F1539" s="67"/>
      <c r="G1539" s="67"/>
      <c r="H1539" s="67"/>
      <c r="I1539" s="67"/>
      <c r="J1539" s="67"/>
      <c r="K1539" s="67"/>
      <c r="L1539" s="67"/>
      <c r="M1539" s="67"/>
      <c r="N1539" s="67"/>
      <c r="O1539" s="67"/>
      <c r="P1539" s="67"/>
      <c r="Q1539" s="67"/>
      <c r="R1539" s="67"/>
      <c r="S1539" s="67"/>
      <c r="T1539" s="67"/>
      <c r="U1539" s="67"/>
      <c r="V1539" s="67"/>
      <c r="W1539" s="67"/>
      <c r="X1539" s="67"/>
      <c r="Y1539" s="67"/>
      <c r="Z1539" s="67"/>
      <c r="AA1539" s="67"/>
      <c r="AB1539" s="67"/>
      <c r="AC1539" s="67"/>
      <c r="AD1539" s="67"/>
    </row>
    <row r="1540" spans="2:30">
      <c r="B1540" s="67"/>
      <c r="C1540" s="67"/>
      <c r="D1540" s="67"/>
      <c r="E1540" s="67"/>
      <c r="F1540" s="67"/>
      <c r="G1540" s="67"/>
      <c r="H1540" s="67"/>
      <c r="I1540" s="67"/>
      <c r="J1540" s="67"/>
      <c r="K1540" s="67"/>
      <c r="L1540" s="67"/>
      <c r="M1540" s="67"/>
      <c r="N1540" s="67"/>
      <c r="O1540" s="67"/>
      <c r="P1540" s="67"/>
      <c r="Q1540" s="67"/>
      <c r="R1540" s="67"/>
      <c r="S1540" s="67"/>
      <c r="T1540" s="67"/>
      <c r="U1540" s="67"/>
      <c r="V1540" s="67"/>
      <c r="W1540" s="67"/>
      <c r="X1540" s="67"/>
      <c r="Y1540" s="67"/>
      <c r="Z1540" s="67"/>
      <c r="AA1540" s="67"/>
      <c r="AB1540" s="67"/>
      <c r="AC1540" s="67"/>
      <c r="AD1540" s="67"/>
    </row>
    <row r="1541" spans="2:30">
      <c r="B1541" s="67"/>
      <c r="C1541" s="67"/>
      <c r="D1541" s="67"/>
      <c r="E1541" s="67"/>
      <c r="F1541" s="67"/>
      <c r="G1541" s="67"/>
      <c r="H1541" s="67"/>
      <c r="I1541" s="67"/>
      <c r="J1541" s="67"/>
      <c r="K1541" s="67"/>
      <c r="L1541" s="67"/>
      <c r="M1541" s="67"/>
      <c r="N1541" s="67"/>
      <c r="O1541" s="67"/>
      <c r="P1541" s="67"/>
      <c r="Q1541" s="67"/>
      <c r="R1541" s="67"/>
      <c r="S1541" s="67"/>
      <c r="T1541" s="67"/>
      <c r="U1541" s="67"/>
      <c r="V1541" s="67"/>
      <c r="W1541" s="67"/>
      <c r="X1541" s="67"/>
      <c r="Y1541" s="67"/>
      <c r="Z1541" s="67"/>
      <c r="AA1541" s="67"/>
      <c r="AB1541" s="67"/>
      <c r="AC1541" s="67"/>
      <c r="AD1541" s="67"/>
    </row>
    <row r="1542" spans="2:30">
      <c r="B1542" s="67"/>
      <c r="C1542" s="67"/>
      <c r="D1542" s="67"/>
      <c r="E1542" s="67"/>
      <c r="F1542" s="67"/>
      <c r="G1542" s="67"/>
      <c r="H1542" s="67"/>
      <c r="I1542" s="67"/>
      <c r="J1542" s="67"/>
      <c r="K1542" s="67"/>
      <c r="L1542" s="67"/>
      <c r="M1542" s="67"/>
      <c r="N1542" s="67"/>
      <c r="O1542" s="67"/>
      <c r="P1542" s="67"/>
      <c r="Q1542" s="67"/>
      <c r="R1542" s="67"/>
      <c r="S1542" s="67"/>
      <c r="T1542" s="67"/>
      <c r="U1542" s="67"/>
      <c r="V1542" s="67"/>
      <c r="W1542" s="67"/>
      <c r="X1542" s="67"/>
      <c r="Y1542" s="67"/>
      <c r="Z1542" s="67"/>
      <c r="AA1542" s="67"/>
      <c r="AB1542" s="67"/>
      <c r="AC1542" s="67"/>
      <c r="AD1542" s="67"/>
    </row>
    <row r="1543" spans="2:30">
      <c r="B1543" s="67"/>
      <c r="C1543" s="67"/>
      <c r="D1543" s="67"/>
      <c r="E1543" s="67"/>
      <c r="F1543" s="67"/>
      <c r="G1543" s="67"/>
      <c r="H1543" s="67"/>
      <c r="I1543" s="67"/>
      <c r="J1543" s="67"/>
      <c r="K1543" s="67"/>
      <c r="L1543" s="67"/>
      <c r="M1543" s="67"/>
      <c r="N1543" s="67"/>
      <c r="O1543" s="67"/>
      <c r="P1543" s="67"/>
      <c r="Q1543" s="67"/>
      <c r="R1543" s="67"/>
      <c r="S1543" s="67"/>
      <c r="T1543" s="67"/>
      <c r="U1543" s="67"/>
      <c r="V1543" s="67"/>
      <c r="W1543" s="67"/>
      <c r="X1543" s="67"/>
      <c r="Y1543" s="67"/>
      <c r="Z1543" s="67"/>
      <c r="AA1543" s="67"/>
      <c r="AB1543" s="67"/>
      <c r="AC1543" s="67"/>
      <c r="AD1543" s="67"/>
    </row>
    <row r="1544" spans="2:30">
      <c r="B1544" s="67"/>
      <c r="C1544" s="67"/>
      <c r="D1544" s="67"/>
      <c r="E1544" s="67"/>
      <c r="F1544" s="67"/>
      <c r="G1544" s="67"/>
      <c r="H1544" s="67"/>
      <c r="I1544" s="67"/>
      <c r="J1544" s="67"/>
      <c r="K1544" s="67"/>
      <c r="L1544" s="67"/>
      <c r="M1544" s="67"/>
      <c r="N1544" s="67"/>
      <c r="O1544" s="67"/>
      <c r="P1544" s="67"/>
      <c r="Q1544" s="67"/>
      <c r="R1544" s="67"/>
      <c r="S1544" s="67"/>
      <c r="T1544" s="67"/>
      <c r="U1544" s="67"/>
      <c r="V1544" s="67"/>
      <c r="W1544" s="67"/>
      <c r="X1544" s="67"/>
      <c r="Y1544" s="67"/>
      <c r="Z1544" s="67"/>
      <c r="AA1544" s="67"/>
      <c r="AB1544" s="67"/>
      <c r="AC1544" s="67"/>
      <c r="AD1544" s="67"/>
    </row>
    <row r="1545" spans="2:30">
      <c r="B1545" s="67"/>
      <c r="C1545" s="67"/>
      <c r="D1545" s="67"/>
      <c r="E1545" s="67"/>
      <c r="F1545" s="67"/>
      <c r="G1545" s="67"/>
      <c r="H1545" s="67"/>
      <c r="I1545" s="67"/>
      <c r="J1545" s="67"/>
      <c r="K1545" s="67"/>
      <c r="L1545" s="67"/>
      <c r="M1545" s="67"/>
      <c r="N1545" s="67"/>
      <c r="O1545" s="67"/>
      <c r="P1545" s="67"/>
      <c r="Q1545" s="67"/>
      <c r="R1545" s="67"/>
      <c r="S1545" s="67"/>
      <c r="T1545" s="67"/>
      <c r="U1545" s="67"/>
      <c r="V1545" s="67"/>
      <c r="W1545" s="67"/>
      <c r="X1545" s="67"/>
      <c r="Y1545" s="67"/>
      <c r="Z1545" s="67"/>
      <c r="AA1545" s="67"/>
      <c r="AB1545" s="67"/>
      <c r="AC1545" s="67"/>
      <c r="AD1545" s="67"/>
    </row>
    <row r="1546" spans="2:30">
      <c r="B1546" s="67"/>
      <c r="C1546" s="67"/>
      <c r="D1546" s="67"/>
      <c r="E1546" s="67"/>
      <c r="F1546" s="67"/>
      <c r="G1546" s="67"/>
      <c r="H1546" s="67"/>
      <c r="I1546" s="67"/>
      <c r="J1546" s="67"/>
      <c r="K1546" s="67"/>
      <c r="L1546" s="67"/>
      <c r="M1546" s="67"/>
      <c r="N1546" s="67"/>
      <c r="O1546" s="67"/>
      <c r="P1546" s="67"/>
      <c r="Q1546" s="67"/>
      <c r="R1546" s="67"/>
      <c r="S1546" s="67"/>
      <c r="T1546" s="67"/>
      <c r="U1546" s="67"/>
      <c r="V1546" s="67"/>
      <c r="W1546" s="67"/>
      <c r="X1546" s="67"/>
      <c r="Y1546" s="67"/>
      <c r="Z1546" s="67"/>
      <c r="AA1546" s="67"/>
      <c r="AB1546" s="67"/>
      <c r="AC1546" s="67"/>
      <c r="AD1546" s="67"/>
    </row>
    <row r="1547" spans="2:30">
      <c r="B1547" s="67"/>
      <c r="C1547" s="67"/>
      <c r="D1547" s="67"/>
      <c r="E1547" s="67"/>
      <c r="F1547" s="67"/>
      <c r="G1547" s="67"/>
      <c r="H1547" s="67"/>
      <c r="I1547" s="67"/>
      <c r="J1547" s="67"/>
      <c r="K1547" s="67"/>
      <c r="L1547" s="67"/>
      <c r="M1547" s="67"/>
      <c r="N1547" s="67"/>
      <c r="O1547" s="67"/>
      <c r="P1547" s="67"/>
      <c r="Q1547" s="67"/>
      <c r="R1547" s="67"/>
      <c r="S1547" s="67"/>
      <c r="T1547" s="67"/>
      <c r="U1547" s="67"/>
      <c r="V1547" s="67"/>
      <c r="W1547" s="67"/>
      <c r="X1547" s="67"/>
      <c r="Y1547" s="67"/>
      <c r="Z1547" s="67"/>
      <c r="AA1547" s="67"/>
      <c r="AB1547" s="67"/>
      <c r="AC1547" s="67"/>
      <c r="AD1547" s="67"/>
    </row>
    <row r="1548" spans="2:30">
      <c r="B1548" s="67"/>
      <c r="C1548" s="67"/>
      <c r="D1548" s="67"/>
      <c r="E1548" s="67"/>
      <c r="F1548" s="67"/>
      <c r="G1548" s="67"/>
      <c r="H1548" s="67"/>
      <c r="I1548" s="67"/>
      <c r="J1548" s="67"/>
      <c r="K1548" s="67"/>
      <c r="L1548" s="67"/>
      <c r="M1548" s="67"/>
      <c r="N1548" s="67"/>
      <c r="O1548" s="67"/>
      <c r="P1548" s="67"/>
      <c r="Q1548" s="67"/>
      <c r="R1548" s="67"/>
      <c r="S1548" s="67"/>
      <c r="T1548" s="67"/>
      <c r="U1548" s="67"/>
      <c r="V1548" s="67"/>
      <c r="W1548" s="67"/>
      <c r="X1548" s="67"/>
      <c r="Y1548" s="67"/>
      <c r="Z1548" s="67"/>
      <c r="AA1548" s="67"/>
      <c r="AB1548" s="67"/>
      <c r="AC1548" s="67"/>
      <c r="AD1548" s="67"/>
    </row>
    <row r="1549" spans="2:30">
      <c r="B1549" s="67"/>
      <c r="C1549" s="67"/>
      <c r="D1549" s="67"/>
      <c r="E1549" s="67"/>
      <c r="F1549" s="67"/>
      <c r="G1549" s="67"/>
      <c r="H1549" s="67"/>
      <c r="I1549" s="67"/>
      <c r="J1549" s="67"/>
      <c r="K1549" s="67"/>
      <c r="L1549" s="67"/>
      <c r="M1549" s="67"/>
      <c r="N1549" s="67"/>
      <c r="O1549" s="67"/>
      <c r="P1549" s="67"/>
      <c r="Q1549" s="67"/>
      <c r="R1549" s="67"/>
      <c r="S1549" s="67"/>
      <c r="T1549" s="67"/>
      <c r="U1549" s="67"/>
      <c r="V1549" s="67"/>
      <c r="W1549" s="67"/>
      <c r="X1549" s="67"/>
      <c r="Y1549" s="67"/>
      <c r="Z1549" s="67"/>
      <c r="AA1549" s="67"/>
      <c r="AB1549" s="67"/>
      <c r="AC1549" s="67"/>
      <c r="AD1549" s="67"/>
    </row>
    <row r="1550" spans="2:30">
      <c r="B1550" s="67"/>
      <c r="C1550" s="67"/>
      <c r="D1550" s="67"/>
      <c r="E1550" s="67"/>
      <c r="F1550" s="67"/>
      <c r="G1550" s="67"/>
      <c r="H1550" s="67"/>
      <c r="I1550" s="67"/>
      <c r="J1550" s="67"/>
      <c r="K1550" s="67"/>
      <c r="L1550" s="67"/>
      <c r="M1550" s="67"/>
      <c r="N1550" s="67"/>
      <c r="O1550" s="67"/>
      <c r="P1550" s="67"/>
      <c r="Q1550" s="67"/>
      <c r="R1550" s="67"/>
      <c r="S1550" s="67"/>
      <c r="T1550" s="67"/>
      <c r="U1550" s="67"/>
      <c r="V1550" s="67"/>
      <c r="W1550" s="67"/>
      <c r="X1550" s="67"/>
      <c r="Y1550" s="67"/>
      <c r="Z1550" s="67"/>
      <c r="AA1550" s="67"/>
      <c r="AB1550" s="67"/>
      <c r="AC1550" s="67"/>
      <c r="AD1550" s="67"/>
    </row>
    <row r="1551" spans="2:30">
      <c r="B1551" s="67"/>
      <c r="C1551" s="67"/>
      <c r="D1551" s="67"/>
      <c r="E1551" s="67"/>
      <c r="F1551" s="67"/>
      <c r="G1551" s="67"/>
      <c r="H1551" s="67"/>
      <c r="I1551" s="67"/>
      <c r="J1551" s="67"/>
      <c r="K1551" s="67"/>
      <c r="L1551" s="67"/>
      <c r="M1551" s="67"/>
      <c r="N1551" s="67"/>
      <c r="O1551" s="67"/>
      <c r="P1551" s="67"/>
      <c r="Q1551" s="67"/>
      <c r="R1551" s="67"/>
      <c r="S1551" s="67"/>
      <c r="T1551" s="67"/>
      <c r="U1551" s="67"/>
      <c r="V1551" s="67"/>
      <c r="W1551" s="67"/>
      <c r="X1551" s="67"/>
      <c r="Y1551" s="67"/>
      <c r="Z1551" s="67"/>
      <c r="AA1551" s="67"/>
      <c r="AB1551" s="67"/>
      <c r="AC1551" s="67"/>
      <c r="AD1551" s="67"/>
    </row>
    <row r="1552" spans="2:30">
      <c r="B1552" s="67"/>
      <c r="C1552" s="67"/>
      <c r="D1552" s="67"/>
      <c r="E1552" s="67"/>
      <c r="F1552" s="67"/>
      <c r="G1552" s="67"/>
      <c r="H1552" s="67"/>
      <c r="I1552" s="67"/>
      <c r="J1552" s="67"/>
      <c r="K1552" s="67"/>
      <c r="L1552" s="67"/>
      <c r="M1552" s="67"/>
      <c r="N1552" s="67"/>
      <c r="O1552" s="67"/>
      <c r="P1552" s="67"/>
      <c r="Q1552" s="67"/>
      <c r="R1552" s="67"/>
      <c r="S1552" s="67"/>
      <c r="T1552" s="67"/>
      <c r="U1552" s="67"/>
      <c r="V1552" s="67"/>
      <c r="W1552" s="67"/>
      <c r="X1552" s="67"/>
      <c r="Y1552" s="67"/>
      <c r="Z1552" s="67"/>
      <c r="AA1552" s="67"/>
      <c r="AB1552" s="67"/>
      <c r="AC1552" s="67"/>
      <c r="AD1552" s="67"/>
    </row>
    <row r="1553" spans="2:30">
      <c r="B1553" s="67"/>
      <c r="C1553" s="67"/>
      <c r="D1553" s="67"/>
      <c r="E1553" s="67"/>
      <c r="F1553" s="67"/>
      <c r="G1553" s="67"/>
      <c r="H1553" s="67"/>
      <c r="I1553" s="67"/>
      <c r="J1553" s="67"/>
      <c r="K1553" s="67"/>
      <c r="L1553" s="67"/>
      <c r="M1553" s="67"/>
      <c r="N1553" s="67"/>
      <c r="O1553" s="67"/>
      <c r="P1553" s="67"/>
      <c r="Q1553" s="67"/>
      <c r="R1553" s="67"/>
      <c r="S1553" s="67"/>
      <c r="T1553" s="67"/>
      <c r="U1553" s="67"/>
      <c r="V1553" s="67"/>
      <c r="W1553" s="67"/>
      <c r="X1553" s="67"/>
      <c r="Y1553" s="67"/>
      <c r="Z1553" s="67"/>
      <c r="AA1553" s="67"/>
      <c r="AB1553" s="67"/>
      <c r="AC1553" s="67"/>
      <c r="AD1553" s="67"/>
    </row>
    <row r="1554" spans="2:30">
      <c r="B1554" s="67"/>
      <c r="C1554" s="67"/>
      <c r="D1554" s="67"/>
      <c r="E1554" s="67"/>
      <c r="F1554" s="67"/>
      <c r="G1554" s="67"/>
      <c r="H1554" s="67"/>
      <c r="I1554" s="67"/>
      <c r="J1554" s="67"/>
      <c r="K1554" s="67"/>
      <c r="L1554" s="67"/>
      <c r="M1554" s="67"/>
      <c r="N1554" s="67"/>
      <c r="O1554" s="67"/>
      <c r="P1554" s="67"/>
      <c r="Q1554" s="67"/>
      <c r="R1554" s="67"/>
      <c r="S1554" s="67"/>
      <c r="T1554" s="67"/>
      <c r="U1554" s="67"/>
      <c r="V1554" s="67"/>
      <c r="W1554" s="67"/>
      <c r="X1554" s="67"/>
      <c r="Y1554" s="67"/>
      <c r="Z1554" s="67"/>
      <c r="AA1554" s="67"/>
      <c r="AB1554" s="67"/>
      <c r="AC1554" s="67"/>
      <c r="AD1554" s="67"/>
    </row>
    <row r="1555" spans="2:30">
      <c r="B1555" s="67"/>
      <c r="C1555" s="67"/>
      <c r="D1555" s="67"/>
      <c r="E1555" s="67"/>
      <c r="F1555" s="67"/>
      <c r="G1555" s="67"/>
      <c r="H1555" s="67"/>
      <c r="I1555" s="67"/>
      <c r="J1555" s="67"/>
      <c r="K1555" s="67"/>
      <c r="L1555" s="67"/>
      <c r="M1555" s="67"/>
      <c r="N1555" s="67"/>
      <c r="O1555" s="67"/>
      <c r="P1555" s="67"/>
      <c r="Q1555" s="67"/>
      <c r="R1555" s="67"/>
      <c r="S1555" s="67"/>
      <c r="T1555" s="67"/>
      <c r="U1555" s="67"/>
      <c r="V1555" s="67"/>
      <c r="W1555" s="67"/>
      <c r="X1555" s="67"/>
      <c r="Y1555" s="67"/>
      <c r="Z1555" s="67"/>
      <c r="AA1555" s="67"/>
      <c r="AB1555" s="67"/>
      <c r="AC1555" s="67"/>
      <c r="AD1555" s="67"/>
    </row>
    <row r="1556" spans="2:30">
      <c r="B1556" s="67"/>
      <c r="C1556" s="67"/>
      <c r="D1556" s="67"/>
      <c r="E1556" s="67"/>
      <c r="F1556" s="67"/>
      <c r="G1556" s="67"/>
      <c r="H1556" s="67"/>
      <c r="I1556" s="67"/>
      <c r="J1556" s="67"/>
      <c r="K1556" s="67"/>
      <c r="L1556" s="67"/>
      <c r="M1556" s="67"/>
      <c r="N1556" s="67"/>
      <c r="O1556" s="67"/>
      <c r="P1556" s="67"/>
      <c r="Q1556" s="67"/>
      <c r="R1556" s="67"/>
      <c r="S1556" s="67"/>
      <c r="T1556" s="67"/>
      <c r="U1556" s="67"/>
      <c r="V1556" s="67"/>
      <c r="W1556" s="67"/>
      <c r="X1556" s="67"/>
      <c r="Y1556" s="67"/>
      <c r="Z1556" s="67"/>
      <c r="AA1556" s="67"/>
      <c r="AB1556" s="67"/>
      <c r="AC1556" s="67"/>
      <c r="AD1556" s="67"/>
    </row>
    <row r="1557" spans="2:30">
      <c r="B1557" s="67"/>
      <c r="C1557" s="67"/>
      <c r="D1557" s="67"/>
      <c r="E1557" s="67"/>
      <c r="F1557" s="67"/>
      <c r="G1557" s="67"/>
      <c r="H1557" s="67"/>
      <c r="I1557" s="67"/>
      <c r="J1557" s="67"/>
      <c r="K1557" s="67"/>
      <c r="L1557" s="67"/>
      <c r="M1557" s="67"/>
      <c r="N1557" s="67"/>
      <c r="O1557" s="67"/>
      <c r="P1557" s="67"/>
      <c r="Q1557" s="67"/>
      <c r="R1557" s="67"/>
      <c r="S1557" s="67"/>
      <c r="T1557" s="67"/>
      <c r="U1557" s="67"/>
      <c r="V1557" s="67"/>
      <c r="W1557" s="67"/>
      <c r="X1557" s="67"/>
      <c r="Y1557" s="67"/>
      <c r="Z1557" s="67"/>
      <c r="AA1557" s="67"/>
      <c r="AB1557" s="67"/>
      <c r="AC1557" s="67"/>
      <c r="AD1557" s="67"/>
    </row>
    <row r="1558" spans="2:30">
      <c r="B1558" s="67"/>
      <c r="C1558" s="67"/>
      <c r="D1558" s="67"/>
      <c r="E1558" s="67"/>
      <c r="F1558" s="67"/>
      <c r="G1558" s="67"/>
      <c r="H1558" s="67"/>
      <c r="I1558" s="67"/>
      <c r="J1558" s="67"/>
      <c r="K1558" s="67"/>
      <c r="L1558" s="67"/>
      <c r="M1558" s="67"/>
      <c r="N1558" s="67"/>
      <c r="O1558" s="67"/>
      <c r="P1558" s="67"/>
      <c r="Q1558" s="67"/>
      <c r="R1558" s="67"/>
      <c r="S1558" s="67"/>
      <c r="T1558" s="67"/>
      <c r="U1558" s="67"/>
      <c r="V1558" s="67"/>
      <c r="W1558" s="67"/>
      <c r="X1558" s="67"/>
      <c r="Y1558" s="67"/>
      <c r="Z1558" s="67"/>
      <c r="AA1558" s="67"/>
      <c r="AB1558" s="67"/>
      <c r="AC1558" s="67"/>
      <c r="AD1558" s="67"/>
    </row>
    <row r="1559" spans="2:30">
      <c r="B1559" s="67"/>
      <c r="C1559" s="67"/>
      <c r="D1559" s="67"/>
      <c r="E1559" s="67"/>
      <c r="F1559" s="67"/>
      <c r="G1559" s="67"/>
      <c r="H1559" s="67"/>
      <c r="I1559" s="67"/>
      <c r="J1559" s="67"/>
      <c r="K1559" s="67"/>
      <c r="L1559" s="67"/>
      <c r="M1559" s="67"/>
      <c r="N1559" s="67"/>
      <c r="O1559" s="67"/>
      <c r="P1559" s="67"/>
      <c r="Q1559" s="67"/>
      <c r="R1559" s="67"/>
      <c r="S1559" s="67"/>
      <c r="T1559" s="67"/>
      <c r="U1559" s="67"/>
      <c r="V1559" s="67"/>
      <c r="W1559" s="67"/>
      <c r="X1559" s="67"/>
      <c r="Y1559" s="67"/>
      <c r="Z1559" s="67"/>
      <c r="AA1559" s="67"/>
      <c r="AB1559" s="67"/>
      <c r="AC1559" s="67"/>
      <c r="AD1559" s="67"/>
    </row>
    <row r="1560" spans="2:30">
      <c r="B1560" s="67"/>
      <c r="C1560" s="67"/>
      <c r="D1560" s="67"/>
      <c r="E1560" s="67"/>
      <c r="F1560" s="67"/>
      <c r="G1560" s="67"/>
      <c r="H1560" s="67"/>
      <c r="I1560" s="67"/>
      <c r="J1560" s="67"/>
      <c r="K1560" s="67"/>
      <c r="L1560" s="67"/>
      <c r="M1560" s="67"/>
      <c r="N1560" s="67"/>
      <c r="O1560" s="67"/>
      <c r="P1560" s="67"/>
      <c r="Q1560" s="67"/>
      <c r="R1560" s="67"/>
      <c r="S1560" s="67"/>
      <c r="T1560" s="67"/>
      <c r="U1560" s="67"/>
      <c r="V1560" s="67"/>
      <c r="W1560" s="67"/>
      <c r="X1560" s="67"/>
      <c r="Y1560" s="67"/>
      <c r="Z1560" s="67"/>
      <c r="AA1560" s="67"/>
      <c r="AB1560" s="67"/>
      <c r="AC1560" s="67"/>
      <c r="AD1560" s="67"/>
    </row>
    <row r="1561" spans="2:30">
      <c r="B1561" s="67"/>
      <c r="C1561" s="67"/>
      <c r="D1561" s="67"/>
      <c r="E1561" s="67"/>
      <c r="F1561" s="67"/>
      <c r="G1561" s="67"/>
      <c r="H1561" s="67"/>
      <c r="I1561" s="67"/>
      <c r="J1561" s="67"/>
      <c r="K1561" s="67"/>
      <c r="L1561" s="67"/>
      <c r="M1561" s="67"/>
      <c r="N1561" s="67"/>
      <c r="O1561" s="67"/>
      <c r="P1561" s="67"/>
      <c r="Q1561" s="67"/>
      <c r="R1561" s="67"/>
      <c r="S1561" s="67"/>
      <c r="T1561" s="67"/>
      <c r="U1561" s="67"/>
      <c r="V1561" s="67"/>
      <c r="W1561" s="67"/>
      <c r="X1561" s="67"/>
      <c r="Y1561" s="67"/>
      <c r="Z1561" s="67"/>
      <c r="AA1561" s="67"/>
      <c r="AB1561" s="67"/>
      <c r="AC1561" s="67"/>
      <c r="AD1561" s="67"/>
    </row>
    <row r="1562" spans="2:30">
      <c r="B1562" s="67"/>
      <c r="C1562" s="67"/>
      <c r="D1562" s="67"/>
      <c r="E1562" s="67"/>
      <c r="F1562" s="67"/>
      <c r="G1562" s="67"/>
      <c r="H1562" s="67"/>
      <c r="I1562" s="67"/>
      <c r="J1562" s="67"/>
      <c r="K1562" s="67"/>
      <c r="L1562" s="67"/>
      <c r="M1562" s="67"/>
      <c r="N1562" s="67"/>
      <c r="O1562" s="67"/>
      <c r="P1562" s="67"/>
      <c r="Q1562" s="67"/>
      <c r="R1562" s="67"/>
      <c r="S1562" s="67"/>
      <c r="T1562" s="67"/>
      <c r="U1562" s="67"/>
      <c r="V1562" s="67"/>
      <c r="W1562" s="67"/>
      <c r="X1562" s="67"/>
      <c r="Y1562" s="67"/>
      <c r="Z1562" s="67"/>
      <c r="AA1562" s="67"/>
      <c r="AB1562" s="67"/>
      <c r="AC1562" s="67"/>
      <c r="AD1562" s="67"/>
    </row>
    <row r="1563" spans="2:30">
      <c r="B1563" s="67"/>
      <c r="C1563" s="67"/>
      <c r="D1563" s="67"/>
      <c r="E1563" s="67"/>
      <c r="F1563" s="67"/>
      <c r="G1563" s="67"/>
      <c r="H1563" s="67"/>
      <c r="I1563" s="67"/>
      <c r="J1563" s="67"/>
      <c r="K1563" s="67"/>
      <c r="L1563" s="67"/>
      <c r="M1563" s="67"/>
      <c r="N1563" s="67"/>
      <c r="O1563" s="67"/>
      <c r="P1563" s="67"/>
      <c r="Q1563" s="67"/>
      <c r="R1563" s="67"/>
      <c r="S1563" s="67"/>
      <c r="T1563" s="67"/>
      <c r="U1563" s="67"/>
      <c r="V1563" s="67"/>
      <c r="W1563" s="67"/>
      <c r="X1563" s="67"/>
      <c r="Y1563" s="67"/>
      <c r="Z1563" s="67"/>
      <c r="AA1563" s="67"/>
      <c r="AB1563" s="67"/>
      <c r="AC1563" s="67"/>
      <c r="AD1563" s="67"/>
    </row>
    <row r="1564" spans="2:30">
      <c r="B1564" s="67"/>
      <c r="C1564" s="67"/>
      <c r="D1564" s="67"/>
      <c r="E1564" s="67"/>
      <c r="F1564" s="67"/>
      <c r="G1564" s="67"/>
      <c r="H1564" s="67"/>
      <c r="I1564" s="67"/>
      <c r="J1564" s="67"/>
      <c r="K1564" s="67"/>
      <c r="L1564" s="67"/>
      <c r="M1564" s="67"/>
      <c r="N1564" s="67"/>
      <c r="O1564" s="67"/>
      <c r="P1564" s="67"/>
      <c r="Q1564" s="67"/>
      <c r="R1564" s="67"/>
      <c r="S1564" s="67"/>
      <c r="T1564" s="67"/>
      <c r="U1564" s="67"/>
      <c r="V1564" s="67"/>
      <c r="W1564" s="67"/>
      <c r="X1564" s="67"/>
      <c r="Y1564" s="67"/>
      <c r="Z1564" s="67"/>
      <c r="AA1564" s="67"/>
      <c r="AB1564" s="67"/>
      <c r="AC1564" s="67"/>
      <c r="AD1564" s="67"/>
    </row>
    <row r="1565" spans="2:30">
      <c r="B1565" s="67"/>
      <c r="C1565" s="67"/>
      <c r="D1565" s="67"/>
      <c r="E1565" s="67"/>
      <c r="F1565" s="67"/>
      <c r="G1565" s="67"/>
      <c r="H1565" s="67"/>
      <c r="I1565" s="67"/>
      <c r="J1565" s="67"/>
      <c r="K1565" s="67"/>
      <c r="L1565" s="67"/>
      <c r="M1565" s="67"/>
      <c r="N1565" s="67"/>
      <c r="O1565" s="67"/>
      <c r="P1565" s="67"/>
      <c r="Q1565" s="67"/>
      <c r="R1565" s="67"/>
      <c r="S1565" s="67"/>
      <c r="T1565" s="67"/>
      <c r="U1565" s="67"/>
      <c r="V1565" s="67"/>
      <c r="W1565" s="67"/>
      <c r="X1565" s="67"/>
      <c r="Y1565" s="67"/>
      <c r="Z1565" s="67"/>
      <c r="AA1565" s="67"/>
      <c r="AB1565" s="67"/>
      <c r="AC1565" s="67"/>
      <c r="AD1565" s="67"/>
    </row>
    <row r="1566" spans="2:30">
      <c r="B1566" s="67"/>
      <c r="C1566" s="67"/>
      <c r="D1566" s="67"/>
      <c r="E1566" s="67"/>
      <c r="F1566" s="67"/>
      <c r="G1566" s="67"/>
      <c r="H1566" s="67"/>
      <c r="I1566" s="67"/>
      <c r="J1566" s="67"/>
      <c r="K1566" s="67"/>
      <c r="L1566" s="67"/>
      <c r="M1566" s="67"/>
      <c r="N1566" s="67"/>
      <c r="O1566" s="67"/>
      <c r="P1566" s="67"/>
      <c r="Q1566" s="67"/>
      <c r="R1566" s="67"/>
      <c r="S1566" s="67"/>
      <c r="T1566" s="67"/>
      <c r="U1566" s="67"/>
      <c r="V1566" s="67"/>
      <c r="W1566" s="67"/>
      <c r="X1566" s="67"/>
      <c r="Y1566" s="67"/>
      <c r="Z1566" s="67"/>
      <c r="AA1566" s="67"/>
      <c r="AB1566" s="67"/>
      <c r="AC1566" s="67"/>
      <c r="AD1566" s="67"/>
    </row>
    <row r="1567" spans="2:30">
      <c r="B1567" s="67"/>
      <c r="C1567" s="67"/>
      <c r="D1567" s="67"/>
      <c r="E1567" s="67"/>
      <c r="F1567" s="67"/>
      <c r="G1567" s="67"/>
      <c r="H1567" s="67"/>
      <c r="I1567" s="67"/>
      <c r="J1567" s="67"/>
      <c r="K1567" s="67"/>
      <c r="L1567" s="67"/>
      <c r="M1567" s="67"/>
      <c r="N1567" s="67"/>
      <c r="O1567" s="67"/>
      <c r="P1567" s="67"/>
      <c r="Q1567" s="67"/>
      <c r="R1567" s="67"/>
      <c r="S1567" s="67"/>
      <c r="T1567" s="67"/>
      <c r="U1567" s="67"/>
      <c r="V1567" s="67"/>
      <c r="W1567" s="67"/>
      <c r="X1567" s="67"/>
      <c r="Y1567" s="67"/>
      <c r="Z1567" s="67"/>
      <c r="AA1567" s="67"/>
      <c r="AB1567" s="67"/>
      <c r="AC1567" s="67"/>
      <c r="AD1567" s="67"/>
    </row>
    <row r="1568" spans="2:30">
      <c r="B1568" s="67"/>
      <c r="C1568" s="67"/>
      <c r="D1568" s="67"/>
      <c r="E1568" s="67"/>
      <c r="F1568" s="67"/>
      <c r="G1568" s="67"/>
      <c r="H1568" s="67"/>
      <c r="I1568" s="67"/>
      <c r="J1568" s="67"/>
      <c r="K1568" s="67"/>
      <c r="L1568" s="67"/>
      <c r="M1568" s="67"/>
      <c r="N1568" s="67"/>
      <c r="O1568" s="67"/>
      <c r="P1568" s="67"/>
      <c r="Q1568" s="67"/>
      <c r="R1568" s="67"/>
      <c r="S1568" s="67"/>
      <c r="T1568" s="67"/>
      <c r="U1568" s="67"/>
      <c r="V1568" s="67"/>
      <c r="W1568" s="67"/>
      <c r="X1568" s="67"/>
      <c r="Y1568" s="67"/>
      <c r="Z1568" s="67"/>
      <c r="AA1568" s="67"/>
      <c r="AB1568" s="67"/>
      <c r="AC1568" s="67"/>
      <c r="AD1568" s="67"/>
    </row>
    <row r="1569" spans="2:30">
      <c r="B1569" s="67"/>
      <c r="C1569" s="67"/>
      <c r="D1569" s="67"/>
      <c r="E1569" s="67"/>
      <c r="F1569" s="67"/>
      <c r="G1569" s="67"/>
      <c r="H1569" s="67"/>
      <c r="I1569" s="67"/>
      <c r="J1569" s="67"/>
      <c r="K1569" s="67"/>
      <c r="L1569" s="67"/>
      <c r="M1569" s="67"/>
      <c r="N1569" s="67"/>
      <c r="O1569" s="67"/>
      <c r="P1569" s="67"/>
      <c r="Q1569" s="67"/>
      <c r="R1569" s="67"/>
      <c r="S1569" s="67"/>
      <c r="T1569" s="67"/>
      <c r="U1569" s="67"/>
      <c r="V1569" s="67"/>
      <c r="W1569" s="67"/>
      <c r="X1569" s="67"/>
      <c r="Y1569" s="67"/>
      <c r="Z1569" s="67"/>
      <c r="AA1569" s="67"/>
      <c r="AB1569" s="67"/>
      <c r="AC1569" s="67"/>
      <c r="AD1569" s="67"/>
    </row>
    <row r="1570" spans="2:30">
      <c r="B1570" s="67"/>
      <c r="C1570" s="67"/>
      <c r="D1570" s="67"/>
      <c r="E1570" s="67"/>
      <c r="F1570" s="67"/>
      <c r="G1570" s="67"/>
      <c r="H1570" s="67"/>
      <c r="I1570" s="67"/>
      <c r="J1570" s="67"/>
      <c r="K1570" s="67"/>
      <c r="L1570" s="67"/>
      <c r="M1570" s="67"/>
      <c r="N1570" s="67"/>
      <c r="O1570" s="67"/>
      <c r="P1570" s="67"/>
      <c r="Q1570" s="67"/>
      <c r="R1570" s="67"/>
      <c r="S1570" s="67"/>
      <c r="T1570" s="67"/>
      <c r="U1570" s="67"/>
      <c r="V1570" s="67"/>
      <c r="W1570" s="67"/>
      <c r="X1570" s="67"/>
      <c r="Y1570" s="67"/>
      <c r="Z1570" s="67"/>
      <c r="AA1570" s="67"/>
      <c r="AB1570" s="67"/>
      <c r="AC1570" s="67"/>
      <c r="AD1570" s="67"/>
    </row>
    <row r="1571" spans="2:30">
      <c r="B1571" s="67"/>
      <c r="C1571" s="67"/>
      <c r="D1571" s="67"/>
      <c r="E1571" s="67"/>
      <c r="F1571" s="67"/>
      <c r="G1571" s="67"/>
      <c r="H1571" s="67"/>
      <c r="I1571" s="67"/>
      <c r="J1571" s="67"/>
      <c r="K1571" s="67"/>
      <c r="L1571" s="67"/>
      <c r="M1571" s="67"/>
      <c r="N1571" s="67"/>
      <c r="O1571" s="67"/>
      <c r="P1571" s="67"/>
      <c r="Q1571" s="67"/>
      <c r="R1571" s="67"/>
      <c r="S1571" s="67"/>
      <c r="T1571" s="67"/>
      <c r="U1571" s="67"/>
      <c r="V1571" s="67"/>
      <c r="W1571" s="67"/>
      <c r="X1571" s="67"/>
      <c r="Y1571" s="67"/>
      <c r="Z1571" s="67"/>
      <c r="AA1571" s="67"/>
      <c r="AB1571" s="67"/>
      <c r="AC1571" s="67"/>
      <c r="AD1571" s="67"/>
    </row>
    <row r="1572" spans="2:30">
      <c r="B1572" s="67"/>
      <c r="C1572" s="67"/>
      <c r="D1572" s="67"/>
      <c r="E1572" s="67"/>
      <c r="F1572" s="67"/>
      <c r="G1572" s="67"/>
      <c r="H1572" s="67"/>
      <c r="I1572" s="67"/>
      <c r="J1572" s="67"/>
      <c r="K1572" s="67"/>
      <c r="L1572" s="67"/>
      <c r="M1572" s="67"/>
      <c r="N1572" s="67"/>
      <c r="O1572" s="67"/>
      <c r="P1572" s="67"/>
      <c r="Q1572" s="67"/>
      <c r="R1572" s="67"/>
      <c r="S1572" s="67"/>
      <c r="T1572" s="67"/>
      <c r="U1572" s="67"/>
      <c r="V1572" s="67"/>
      <c r="W1572" s="67"/>
      <c r="X1572" s="67"/>
      <c r="Y1572" s="67"/>
      <c r="Z1572" s="67"/>
      <c r="AA1572" s="67"/>
      <c r="AB1572" s="67"/>
      <c r="AC1572" s="67"/>
      <c r="AD1572" s="67"/>
    </row>
    <row r="1573" spans="2:30">
      <c r="B1573" s="67"/>
      <c r="C1573" s="67"/>
      <c r="D1573" s="67"/>
      <c r="E1573" s="67"/>
      <c r="F1573" s="67"/>
      <c r="G1573" s="67"/>
      <c r="H1573" s="67"/>
      <c r="I1573" s="67"/>
      <c r="J1573" s="67"/>
      <c r="K1573" s="67"/>
      <c r="L1573" s="67"/>
      <c r="M1573" s="67"/>
      <c r="N1573" s="67"/>
      <c r="O1573" s="67"/>
      <c r="P1573" s="67"/>
      <c r="Q1573" s="67"/>
      <c r="R1573" s="67"/>
      <c r="S1573" s="67"/>
      <c r="T1573" s="67"/>
      <c r="U1573" s="67"/>
      <c r="V1573" s="67"/>
      <c r="W1573" s="67"/>
      <c r="X1573" s="67"/>
      <c r="Y1573" s="67"/>
      <c r="Z1573" s="67"/>
      <c r="AA1573" s="67"/>
      <c r="AB1573" s="67"/>
      <c r="AC1573" s="67"/>
      <c r="AD1573" s="67"/>
    </row>
    <row r="1574" spans="2:30">
      <c r="B1574" s="67"/>
      <c r="C1574" s="67"/>
      <c r="D1574" s="67"/>
      <c r="E1574" s="67"/>
      <c r="F1574" s="67"/>
      <c r="G1574" s="67"/>
      <c r="H1574" s="67"/>
      <c r="I1574" s="67"/>
      <c r="J1574" s="67"/>
      <c r="K1574" s="67"/>
      <c r="L1574" s="67"/>
      <c r="M1574" s="67"/>
      <c r="N1574" s="67"/>
      <c r="O1574" s="67"/>
      <c r="P1574" s="67"/>
      <c r="Q1574" s="67"/>
      <c r="R1574" s="67"/>
      <c r="S1574" s="67"/>
      <c r="T1574" s="67"/>
      <c r="U1574" s="67"/>
      <c r="V1574" s="67"/>
      <c r="W1574" s="67"/>
      <c r="X1574" s="67"/>
      <c r="Y1574" s="67"/>
      <c r="Z1574" s="67"/>
      <c r="AA1574" s="67"/>
      <c r="AB1574" s="67"/>
      <c r="AC1574" s="67"/>
      <c r="AD1574" s="67"/>
    </row>
    <row r="1575" spans="2:30">
      <c r="B1575" s="67"/>
      <c r="C1575" s="67"/>
      <c r="D1575" s="67"/>
      <c r="E1575" s="67"/>
      <c r="F1575" s="67"/>
      <c r="G1575" s="67"/>
      <c r="H1575" s="67"/>
      <c r="I1575" s="67"/>
      <c r="J1575" s="67"/>
      <c r="K1575" s="67"/>
      <c r="L1575" s="67"/>
      <c r="M1575" s="67"/>
      <c r="N1575" s="67"/>
      <c r="O1575" s="67"/>
      <c r="P1575" s="67"/>
      <c r="Q1575" s="67"/>
      <c r="R1575" s="67"/>
      <c r="S1575" s="67"/>
      <c r="T1575" s="67"/>
      <c r="U1575" s="67"/>
      <c r="V1575" s="67"/>
      <c r="W1575" s="67"/>
      <c r="X1575" s="67"/>
      <c r="Y1575" s="67"/>
      <c r="Z1575" s="67"/>
      <c r="AA1575" s="67"/>
      <c r="AB1575" s="67"/>
      <c r="AC1575" s="67"/>
      <c r="AD1575" s="67"/>
    </row>
    <row r="1576" spans="2:30">
      <c r="B1576" s="67"/>
      <c r="C1576" s="67"/>
      <c r="D1576" s="67"/>
      <c r="E1576" s="67"/>
      <c r="F1576" s="67"/>
      <c r="G1576" s="67"/>
      <c r="H1576" s="67"/>
      <c r="I1576" s="67"/>
      <c r="J1576" s="67"/>
      <c r="K1576" s="67"/>
      <c r="L1576" s="67"/>
      <c r="M1576" s="67"/>
      <c r="N1576" s="67"/>
      <c r="O1576" s="67"/>
      <c r="P1576" s="67"/>
      <c r="Q1576" s="67"/>
      <c r="R1576" s="67"/>
      <c r="S1576" s="67"/>
      <c r="T1576" s="67"/>
      <c r="U1576" s="67"/>
      <c r="V1576" s="67"/>
      <c r="W1576" s="67"/>
      <c r="X1576" s="67"/>
      <c r="Y1576" s="67"/>
      <c r="Z1576" s="67"/>
      <c r="AA1576" s="67"/>
      <c r="AB1576" s="67"/>
      <c r="AC1576" s="67"/>
      <c r="AD1576" s="67"/>
    </row>
    <row r="1577" spans="2:30">
      <c r="B1577" s="67"/>
      <c r="C1577" s="67"/>
      <c r="D1577" s="67"/>
      <c r="E1577" s="67"/>
      <c r="F1577" s="67"/>
      <c r="G1577" s="67"/>
      <c r="H1577" s="67"/>
      <c r="I1577" s="67"/>
      <c r="J1577" s="67"/>
      <c r="K1577" s="67"/>
      <c r="L1577" s="67"/>
      <c r="M1577" s="67"/>
      <c r="N1577" s="67"/>
      <c r="O1577" s="67"/>
      <c r="P1577" s="67"/>
      <c r="Q1577" s="67"/>
      <c r="R1577" s="67"/>
      <c r="S1577" s="67"/>
      <c r="T1577" s="67"/>
      <c r="U1577" s="67"/>
      <c r="V1577" s="67"/>
      <c r="W1577" s="67"/>
      <c r="X1577" s="67"/>
      <c r="Y1577" s="67"/>
      <c r="Z1577" s="67"/>
      <c r="AA1577" s="67"/>
      <c r="AB1577" s="67"/>
      <c r="AC1577" s="67"/>
      <c r="AD1577" s="67"/>
    </row>
    <row r="1578" spans="2:30">
      <c r="B1578" s="67"/>
      <c r="C1578" s="67"/>
      <c r="D1578" s="67"/>
      <c r="E1578" s="67"/>
      <c r="F1578" s="67"/>
      <c r="G1578" s="67"/>
      <c r="H1578" s="67"/>
      <c r="I1578" s="67"/>
      <c r="J1578" s="67"/>
      <c r="K1578" s="67"/>
      <c r="L1578" s="67"/>
      <c r="M1578" s="67"/>
      <c r="N1578" s="67"/>
      <c r="O1578" s="67"/>
      <c r="P1578" s="67"/>
      <c r="Q1578" s="67"/>
      <c r="R1578" s="67"/>
      <c r="S1578" s="67"/>
      <c r="T1578" s="67"/>
      <c r="U1578" s="67"/>
      <c r="V1578" s="67"/>
      <c r="W1578" s="67"/>
      <c r="X1578" s="67"/>
      <c r="Y1578" s="67"/>
      <c r="Z1578" s="67"/>
      <c r="AA1578" s="67"/>
      <c r="AB1578" s="67"/>
      <c r="AC1578" s="67"/>
      <c r="AD1578" s="67"/>
    </row>
    <row r="1579" spans="2:30">
      <c r="B1579" s="67"/>
      <c r="C1579" s="67"/>
      <c r="D1579" s="67"/>
      <c r="E1579" s="67"/>
      <c r="F1579" s="67"/>
      <c r="G1579" s="67"/>
      <c r="H1579" s="67"/>
      <c r="I1579" s="67"/>
      <c r="J1579" s="67"/>
      <c r="K1579" s="67"/>
      <c r="L1579" s="67"/>
      <c r="M1579" s="67"/>
      <c r="N1579" s="67"/>
      <c r="O1579" s="67"/>
      <c r="P1579" s="67"/>
      <c r="Q1579" s="67"/>
      <c r="R1579" s="67"/>
      <c r="S1579" s="67"/>
      <c r="T1579" s="67"/>
      <c r="U1579" s="67"/>
      <c r="V1579" s="67"/>
      <c r="W1579" s="67"/>
      <c r="X1579" s="67"/>
      <c r="Y1579" s="67"/>
      <c r="Z1579" s="67"/>
      <c r="AA1579" s="67"/>
      <c r="AB1579" s="67"/>
      <c r="AC1579" s="67"/>
      <c r="AD1579" s="67"/>
    </row>
    <row r="1580" spans="2:30">
      <c r="B1580" s="67"/>
      <c r="C1580" s="67"/>
      <c r="D1580" s="67"/>
      <c r="E1580" s="67"/>
      <c r="F1580" s="67"/>
      <c r="G1580" s="67"/>
      <c r="H1580" s="67"/>
      <c r="I1580" s="67"/>
      <c r="J1580" s="67"/>
      <c r="K1580" s="67"/>
      <c r="L1580" s="67"/>
      <c r="M1580" s="67"/>
      <c r="N1580" s="67"/>
      <c r="O1580" s="67"/>
      <c r="P1580" s="67"/>
      <c r="Q1580" s="67"/>
      <c r="R1580" s="67"/>
      <c r="S1580" s="67"/>
      <c r="T1580" s="67"/>
      <c r="U1580" s="67"/>
      <c r="V1580" s="67"/>
      <c r="W1580" s="67"/>
      <c r="X1580" s="67"/>
      <c r="Y1580" s="67"/>
      <c r="Z1580" s="67"/>
      <c r="AA1580" s="67"/>
      <c r="AB1580" s="67"/>
      <c r="AC1580" s="67"/>
      <c r="AD1580" s="67"/>
    </row>
    <row r="1581" spans="2:30">
      <c r="B1581" s="67"/>
      <c r="C1581" s="67"/>
      <c r="D1581" s="67"/>
      <c r="E1581" s="67"/>
      <c r="F1581" s="67"/>
      <c r="G1581" s="67"/>
      <c r="H1581" s="67"/>
      <c r="I1581" s="67"/>
      <c r="J1581" s="67"/>
      <c r="K1581" s="67"/>
      <c r="L1581" s="67"/>
      <c r="M1581" s="67"/>
      <c r="N1581" s="67"/>
      <c r="O1581" s="67"/>
      <c r="P1581" s="67"/>
      <c r="Q1581" s="67"/>
      <c r="R1581" s="67"/>
      <c r="S1581" s="67"/>
      <c r="T1581" s="67"/>
      <c r="U1581" s="67"/>
      <c r="V1581" s="67"/>
      <c r="W1581" s="67"/>
      <c r="X1581" s="67"/>
      <c r="Y1581" s="67"/>
      <c r="Z1581" s="67"/>
      <c r="AA1581" s="67"/>
      <c r="AB1581" s="67"/>
      <c r="AC1581" s="67"/>
      <c r="AD1581" s="67"/>
    </row>
    <row r="1582" spans="2:30">
      <c r="B1582" s="67"/>
      <c r="C1582" s="67"/>
      <c r="D1582" s="67"/>
      <c r="E1582" s="67"/>
      <c r="F1582" s="67"/>
      <c r="G1582" s="67"/>
      <c r="H1582" s="67"/>
      <c r="I1582" s="67"/>
      <c r="J1582" s="67"/>
      <c r="K1582" s="67"/>
      <c r="L1582" s="67"/>
      <c r="M1582" s="67"/>
      <c r="N1582" s="67"/>
      <c r="O1582" s="67"/>
      <c r="P1582" s="67"/>
      <c r="Q1582" s="67"/>
      <c r="R1582" s="67"/>
      <c r="S1582" s="67"/>
      <c r="T1582" s="67"/>
      <c r="U1582" s="67"/>
      <c r="V1582" s="67"/>
      <c r="W1582" s="67"/>
      <c r="X1582" s="67"/>
      <c r="Y1582" s="67"/>
      <c r="Z1582" s="67"/>
      <c r="AA1582" s="67"/>
      <c r="AB1582" s="67"/>
      <c r="AC1582" s="67"/>
      <c r="AD1582" s="67"/>
    </row>
    <row r="1583" spans="2:30">
      <c r="B1583" s="67"/>
      <c r="C1583" s="67"/>
      <c r="D1583" s="67"/>
      <c r="E1583" s="67"/>
      <c r="F1583" s="67"/>
      <c r="G1583" s="67"/>
      <c r="H1583" s="67"/>
      <c r="I1583" s="67"/>
      <c r="J1583" s="67"/>
      <c r="K1583" s="67"/>
      <c r="L1583" s="67"/>
      <c r="M1583" s="67"/>
      <c r="N1583" s="67"/>
      <c r="O1583" s="67"/>
      <c r="P1583" s="67"/>
      <c r="Q1583" s="67"/>
      <c r="R1583" s="67"/>
      <c r="S1583" s="67"/>
      <c r="T1583" s="67"/>
      <c r="U1583" s="67"/>
      <c r="V1583" s="67"/>
      <c r="W1583" s="67"/>
      <c r="X1583" s="67"/>
      <c r="Y1583" s="67"/>
      <c r="Z1583" s="67"/>
      <c r="AA1583" s="67"/>
      <c r="AB1583" s="67"/>
      <c r="AC1583" s="67"/>
      <c r="AD1583" s="67"/>
    </row>
    <row r="1584" spans="2:30">
      <c r="B1584" s="67"/>
      <c r="C1584" s="67"/>
      <c r="D1584" s="67"/>
      <c r="E1584" s="67"/>
      <c r="F1584" s="67"/>
      <c r="G1584" s="67"/>
      <c r="H1584" s="67"/>
      <c r="I1584" s="67"/>
      <c r="J1584" s="67"/>
      <c r="K1584" s="67"/>
      <c r="L1584" s="67"/>
      <c r="M1584" s="67"/>
      <c r="N1584" s="67"/>
      <c r="O1584" s="67"/>
      <c r="P1584" s="67"/>
      <c r="Q1584" s="67"/>
      <c r="R1584" s="67"/>
      <c r="S1584" s="67"/>
      <c r="T1584" s="67"/>
      <c r="U1584" s="67"/>
      <c r="V1584" s="67"/>
      <c r="W1584" s="67"/>
      <c r="X1584" s="67"/>
      <c r="Y1584" s="67"/>
      <c r="Z1584" s="67"/>
      <c r="AA1584" s="67"/>
      <c r="AB1584" s="67"/>
      <c r="AC1584" s="67"/>
      <c r="AD1584" s="67"/>
    </row>
    <row r="1585" spans="2:30">
      <c r="B1585" s="67"/>
      <c r="C1585" s="67"/>
      <c r="D1585" s="67"/>
      <c r="E1585" s="67"/>
      <c r="F1585" s="67"/>
      <c r="G1585" s="67"/>
      <c r="H1585" s="67"/>
      <c r="I1585" s="67"/>
      <c r="J1585" s="67"/>
      <c r="K1585" s="67"/>
      <c r="L1585" s="67"/>
      <c r="M1585" s="67"/>
      <c r="N1585" s="67"/>
      <c r="O1585" s="67"/>
      <c r="P1585" s="67"/>
      <c r="Q1585" s="67"/>
      <c r="R1585" s="67"/>
      <c r="S1585" s="67"/>
      <c r="T1585" s="67"/>
      <c r="U1585" s="67"/>
      <c r="V1585" s="67"/>
      <c r="W1585" s="67"/>
      <c r="X1585" s="67"/>
      <c r="Y1585" s="67"/>
      <c r="Z1585" s="67"/>
      <c r="AA1585" s="67"/>
      <c r="AB1585" s="67"/>
      <c r="AC1585" s="67"/>
      <c r="AD1585" s="67"/>
    </row>
    <row r="1586" spans="2:30">
      <c r="B1586" s="67"/>
      <c r="C1586" s="67"/>
      <c r="D1586" s="67"/>
      <c r="E1586" s="67"/>
      <c r="F1586" s="67"/>
      <c r="G1586" s="67"/>
      <c r="H1586" s="67"/>
      <c r="I1586" s="67"/>
      <c r="J1586" s="67"/>
      <c r="K1586" s="67"/>
      <c r="L1586" s="67"/>
      <c r="M1586" s="67"/>
      <c r="N1586" s="67"/>
      <c r="O1586" s="67"/>
      <c r="P1586" s="67"/>
      <c r="Q1586" s="67"/>
      <c r="R1586" s="67"/>
      <c r="S1586" s="67"/>
      <c r="T1586" s="67"/>
      <c r="U1586" s="67"/>
      <c r="V1586" s="67"/>
      <c r="W1586" s="67"/>
      <c r="X1586" s="67"/>
      <c r="Y1586" s="67"/>
      <c r="Z1586" s="67"/>
      <c r="AA1586" s="67"/>
      <c r="AB1586" s="67"/>
      <c r="AC1586" s="67"/>
      <c r="AD1586" s="67"/>
    </row>
    <row r="1587" spans="2:30">
      <c r="B1587" s="67"/>
      <c r="C1587" s="67"/>
      <c r="D1587" s="67"/>
      <c r="E1587" s="67"/>
      <c r="F1587" s="67"/>
      <c r="G1587" s="67"/>
      <c r="H1587" s="67"/>
      <c r="I1587" s="67"/>
      <c r="J1587" s="67"/>
      <c r="K1587" s="67"/>
      <c r="L1587" s="67"/>
      <c r="M1587" s="67"/>
      <c r="N1587" s="67"/>
      <c r="O1587" s="67"/>
      <c r="P1587" s="67"/>
      <c r="Q1587" s="67"/>
      <c r="R1587" s="67"/>
      <c r="S1587" s="67"/>
      <c r="T1587" s="67"/>
      <c r="U1587" s="67"/>
      <c r="V1587" s="67"/>
      <c r="W1587" s="67"/>
      <c r="X1587" s="67"/>
      <c r="Y1587" s="67"/>
      <c r="Z1587" s="67"/>
      <c r="AA1587" s="67"/>
      <c r="AB1587" s="67"/>
      <c r="AC1587" s="67"/>
      <c r="AD1587" s="67"/>
    </row>
    <row r="1588" spans="2:30">
      <c r="B1588" s="67"/>
      <c r="C1588" s="67"/>
      <c r="D1588" s="67"/>
      <c r="E1588" s="67"/>
      <c r="F1588" s="67"/>
      <c r="G1588" s="67"/>
      <c r="H1588" s="67"/>
      <c r="I1588" s="67"/>
      <c r="J1588" s="67"/>
      <c r="K1588" s="67"/>
      <c r="L1588" s="67"/>
      <c r="M1588" s="67"/>
      <c r="N1588" s="67"/>
      <c r="O1588" s="67"/>
      <c r="P1588" s="67"/>
      <c r="Q1588" s="67"/>
      <c r="R1588" s="67"/>
      <c r="S1588" s="67"/>
      <c r="T1588" s="67"/>
      <c r="U1588" s="67"/>
      <c r="V1588" s="67"/>
      <c r="W1588" s="67"/>
      <c r="X1588" s="67"/>
      <c r="Y1588" s="67"/>
      <c r="Z1588" s="67"/>
      <c r="AA1588" s="67"/>
      <c r="AB1588" s="67"/>
      <c r="AC1588" s="67"/>
      <c r="AD1588" s="67"/>
    </row>
    <row r="1589" spans="2:30">
      <c r="B1589" s="67"/>
      <c r="C1589" s="67"/>
      <c r="D1589" s="67"/>
      <c r="E1589" s="67"/>
      <c r="F1589" s="67"/>
      <c r="G1589" s="67"/>
      <c r="H1589" s="67"/>
      <c r="I1589" s="67"/>
      <c r="J1589" s="67"/>
      <c r="K1589" s="67"/>
      <c r="L1589" s="67"/>
      <c r="M1589" s="67"/>
      <c r="N1589" s="67"/>
      <c r="O1589" s="67"/>
      <c r="P1589" s="67"/>
      <c r="Q1589" s="67"/>
      <c r="R1589" s="67"/>
      <c r="S1589" s="67"/>
      <c r="T1589" s="67"/>
      <c r="U1589" s="67"/>
      <c r="V1589" s="67"/>
      <c r="W1589" s="67"/>
      <c r="X1589" s="67"/>
      <c r="Y1589" s="67"/>
      <c r="Z1589" s="67"/>
      <c r="AA1589" s="67"/>
      <c r="AB1589" s="67"/>
      <c r="AC1589" s="67"/>
      <c r="AD1589" s="67"/>
    </row>
    <row r="1590" spans="2:30">
      <c r="B1590" s="67"/>
      <c r="C1590" s="67"/>
      <c r="D1590" s="67"/>
      <c r="E1590" s="67"/>
      <c r="F1590" s="67"/>
      <c r="G1590" s="67"/>
      <c r="H1590" s="67"/>
      <c r="I1590" s="67"/>
      <c r="J1590" s="67"/>
      <c r="K1590" s="67"/>
      <c r="L1590" s="67"/>
      <c r="M1590" s="67"/>
      <c r="N1590" s="67"/>
      <c r="O1590" s="67"/>
      <c r="P1590" s="67"/>
      <c r="Q1590" s="67"/>
      <c r="R1590" s="67"/>
      <c r="S1590" s="67"/>
      <c r="T1590" s="67"/>
      <c r="U1590" s="67"/>
      <c r="V1590" s="67"/>
      <c r="W1590" s="67"/>
      <c r="X1590" s="67"/>
      <c r="Y1590" s="67"/>
      <c r="Z1590" s="67"/>
      <c r="AA1590" s="67"/>
      <c r="AB1590" s="67"/>
      <c r="AC1590" s="67"/>
      <c r="AD1590" s="67"/>
    </row>
    <row r="1591" spans="2:30">
      <c r="B1591" s="67"/>
      <c r="C1591" s="67"/>
      <c r="D1591" s="67"/>
      <c r="E1591" s="67"/>
      <c r="F1591" s="67"/>
      <c r="G1591" s="67"/>
      <c r="H1591" s="67"/>
      <c r="I1591" s="67"/>
      <c r="J1591" s="67"/>
      <c r="K1591" s="67"/>
      <c r="L1591" s="67"/>
      <c r="M1591" s="67"/>
      <c r="N1591" s="67"/>
      <c r="O1591" s="67"/>
      <c r="P1591" s="67"/>
      <c r="Q1591" s="67"/>
      <c r="R1591" s="67"/>
      <c r="S1591" s="67"/>
      <c r="T1591" s="67"/>
      <c r="U1591" s="67"/>
      <c r="V1591" s="67"/>
      <c r="W1591" s="67"/>
      <c r="X1591" s="67"/>
      <c r="Y1591" s="67"/>
      <c r="Z1591" s="67"/>
      <c r="AA1591" s="67"/>
      <c r="AB1591" s="67"/>
      <c r="AC1591" s="67"/>
      <c r="AD1591" s="67"/>
    </row>
    <row r="1592" spans="2:30">
      <c r="B1592" s="67"/>
      <c r="C1592" s="67"/>
      <c r="D1592" s="67"/>
      <c r="E1592" s="67"/>
      <c r="F1592" s="67"/>
      <c r="G1592" s="67"/>
      <c r="H1592" s="67"/>
      <c r="I1592" s="67"/>
      <c r="J1592" s="67"/>
      <c r="K1592" s="67"/>
      <c r="L1592" s="67"/>
      <c r="M1592" s="67"/>
      <c r="N1592" s="67"/>
      <c r="O1592" s="67"/>
      <c r="P1592" s="67"/>
      <c r="Q1592" s="67"/>
      <c r="R1592" s="67"/>
      <c r="S1592" s="67"/>
      <c r="T1592" s="67"/>
      <c r="U1592" s="67"/>
      <c r="V1592" s="67"/>
      <c r="W1592" s="67"/>
      <c r="X1592" s="67"/>
      <c r="Y1592" s="67"/>
      <c r="Z1592" s="67"/>
      <c r="AA1592" s="67"/>
      <c r="AB1592" s="67"/>
      <c r="AC1592" s="67"/>
      <c r="AD1592" s="67"/>
    </row>
    <row r="1593" spans="2:30">
      <c r="B1593" s="67"/>
      <c r="C1593" s="67"/>
      <c r="D1593" s="67"/>
      <c r="E1593" s="67"/>
      <c r="F1593" s="67"/>
      <c r="G1593" s="67"/>
      <c r="H1593" s="67"/>
      <c r="I1593" s="67"/>
      <c r="J1593" s="67"/>
      <c r="K1593" s="67"/>
      <c r="L1593" s="67"/>
      <c r="M1593" s="67"/>
      <c r="N1593" s="67"/>
      <c r="O1593" s="67"/>
      <c r="P1593" s="67"/>
      <c r="Q1593" s="67"/>
      <c r="R1593" s="67"/>
      <c r="S1593" s="67"/>
      <c r="T1593" s="67"/>
      <c r="U1593" s="67"/>
      <c r="V1593" s="67"/>
      <c r="W1593" s="67"/>
      <c r="X1593" s="67"/>
      <c r="Y1593" s="67"/>
      <c r="Z1593" s="67"/>
      <c r="AA1593" s="67"/>
      <c r="AB1593" s="67"/>
      <c r="AC1593" s="67"/>
      <c r="AD1593" s="67"/>
    </row>
    <row r="1594" spans="2:30">
      <c r="B1594" s="67"/>
      <c r="C1594" s="67"/>
      <c r="D1594" s="67"/>
      <c r="E1594" s="67"/>
      <c r="F1594" s="67"/>
      <c r="G1594" s="67"/>
      <c r="H1594" s="67"/>
      <c r="I1594" s="67"/>
      <c r="J1594" s="67"/>
      <c r="K1594" s="67"/>
      <c r="L1594" s="67"/>
      <c r="M1594" s="67"/>
      <c r="N1594" s="67"/>
      <c r="O1594" s="67"/>
      <c r="P1594" s="67"/>
      <c r="Q1594" s="67"/>
      <c r="R1594" s="67"/>
      <c r="S1594" s="67"/>
      <c r="T1594" s="67"/>
      <c r="U1594" s="67"/>
      <c r="V1594" s="67"/>
      <c r="W1594" s="67"/>
      <c r="X1594" s="67"/>
      <c r="Y1594" s="67"/>
      <c r="Z1594" s="67"/>
      <c r="AA1594" s="67"/>
      <c r="AB1594" s="67"/>
      <c r="AC1594" s="67"/>
      <c r="AD1594" s="67"/>
    </row>
    <row r="1595" spans="2:30">
      <c r="B1595" s="67"/>
      <c r="C1595" s="67"/>
      <c r="D1595" s="67"/>
      <c r="E1595" s="67"/>
      <c r="F1595" s="67"/>
      <c r="G1595" s="67"/>
      <c r="H1595" s="67"/>
      <c r="I1595" s="67"/>
      <c r="J1595" s="67"/>
      <c r="K1595" s="67"/>
      <c r="L1595" s="67"/>
      <c r="M1595" s="67"/>
      <c r="N1595" s="67"/>
      <c r="O1595" s="67"/>
      <c r="P1595" s="67"/>
      <c r="Q1595" s="67"/>
      <c r="R1595" s="67"/>
      <c r="S1595" s="67"/>
      <c r="T1595" s="67"/>
      <c r="U1595" s="67"/>
      <c r="V1595" s="67"/>
      <c r="W1595" s="67"/>
      <c r="X1595" s="67"/>
      <c r="Y1595" s="67"/>
      <c r="Z1595" s="67"/>
      <c r="AA1595" s="67"/>
      <c r="AB1595" s="67"/>
      <c r="AC1595" s="67"/>
      <c r="AD1595" s="67"/>
    </row>
    <row r="1596" spans="2:30">
      <c r="B1596" s="67"/>
      <c r="C1596" s="67"/>
      <c r="D1596" s="67"/>
      <c r="E1596" s="67"/>
      <c r="F1596" s="67"/>
      <c r="G1596" s="67"/>
      <c r="H1596" s="67"/>
      <c r="I1596" s="67"/>
      <c r="J1596" s="67"/>
      <c r="K1596" s="67"/>
      <c r="L1596" s="67"/>
      <c r="M1596" s="67"/>
      <c r="N1596" s="67"/>
      <c r="O1596" s="67"/>
      <c r="P1596" s="67"/>
      <c r="Q1596" s="67"/>
      <c r="R1596" s="67"/>
      <c r="S1596" s="67"/>
      <c r="T1596" s="67"/>
      <c r="U1596" s="67"/>
      <c r="V1596" s="67"/>
      <c r="W1596" s="67"/>
      <c r="X1596" s="67"/>
      <c r="Y1596" s="67"/>
      <c r="Z1596" s="67"/>
      <c r="AA1596" s="67"/>
      <c r="AB1596" s="67"/>
      <c r="AC1596" s="67"/>
      <c r="AD1596" s="67"/>
    </row>
    <row r="1597" spans="2:30">
      <c r="B1597" s="67"/>
      <c r="C1597" s="67"/>
      <c r="D1597" s="67"/>
      <c r="E1597" s="67"/>
      <c r="F1597" s="67"/>
      <c r="G1597" s="67"/>
      <c r="H1597" s="67"/>
      <c r="I1597" s="67"/>
      <c r="J1597" s="67"/>
      <c r="K1597" s="67"/>
      <c r="L1597" s="67"/>
      <c r="M1597" s="67"/>
      <c r="N1597" s="67"/>
      <c r="O1597" s="67"/>
      <c r="P1597" s="67"/>
      <c r="Q1597" s="67"/>
      <c r="R1597" s="67"/>
      <c r="S1597" s="67"/>
      <c r="T1597" s="67"/>
      <c r="U1597" s="67"/>
      <c r="V1597" s="67"/>
      <c r="W1597" s="67"/>
      <c r="X1597" s="67"/>
      <c r="Y1597" s="67"/>
      <c r="Z1597" s="67"/>
      <c r="AA1597" s="67"/>
      <c r="AB1597" s="67"/>
      <c r="AC1597" s="67"/>
      <c r="AD1597" s="67"/>
    </row>
    <row r="1598" spans="2:30">
      <c r="B1598" s="67"/>
      <c r="C1598" s="67"/>
      <c r="D1598" s="67"/>
      <c r="E1598" s="67"/>
      <c r="F1598" s="67"/>
      <c r="G1598" s="67"/>
      <c r="H1598" s="67"/>
      <c r="I1598" s="67"/>
      <c r="J1598" s="67"/>
      <c r="K1598" s="67"/>
      <c r="L1598" s="67"/>
      <c r="M1598" s="67"/>
      <c r="N1598" s="67"/>
      <c r="O1598" s="67"/>
      <c r="P1598" s="67"/>
      <c r="Q1598" s="67"/>
      <c r="R1598" s="67"/>
      <c r="S1598" s="67"/>
      <c r="T1598" s="67"/>
      <c r="U1598" s="67"/>
      <c r="V1598" s="67"/>
      <c r="W1598" s="67"/>
      <c r="X1598" s="67"/>
      <c r="Y1598" s="67"/>
      <c r="Z1598" s="67"/>
      <c r="AA1598" s="67"/>
      <c r="AB1598" s="67"/>
      <c r="AC1598" s="67"/>
      <c r="AD1598" s="67"/>
    </row>
    <row r="1599" spans="2:30">
      <c r="B1599" s="67"/>
      <c r="C1599" s="67"/>
      <c r="D1599" s="67"/>
      <c r="E1599" s="67"/>
      <c r="F1599" s="67"/>
      <c r="G1599" s="67"/>
      <c r="H1599" s="67"/>
      <c r="I1599" s="67"/>
      <c r="J1599" s="67"/>
      <c r="K1599" s="67"/>
      <c r="L1599" s="67"/>
      <c r="M1599" s="67"/>
      <c r="N1599" s="67"/>
      <c r="O1599" s="67"/>
      <c r="P1599" s="67"/>
      <c r="Q1599" s="67"/>
      <c r="R1599" s="67"/>
      <c r="S1599" s="67"/>
      <c r="T1599" s="67"/>
      <c r="U1599" s="67"/>
      <c r="V1599" s="67"/>
      <c r="W1599" s="67"/>
      <c r="X1599" s="67"/>
      <c r="Y1599" s="67"/>
      <c r="Z1599" s="67"/>
      <c r="AA1599" s="67"/>
      <c r="AB1599" s="67"/>
      <c r="AC1599" s="67"/>
      <c r="AD1599" s="67"/>
    </row>
    <row r="1600" spans="2:30">
      <c r="B1600" s="67"/>
      <c r="C1600" s="67"/>
      <c r="D1600" s="67"/>
      <c r="E1600" s="67"/>
      <c r="F1600" s="67"/>
      <c r="G1600" s="67"/>
      <c r="H1600" s="67"/>
      <c r="I1600" s="67"/>
      <c r="J1600" s="67"/>
      <c r="K1600" s="67"/>
      <c r="L1600" s="67"/>
      <c r="M1600" s="67"/>
      <c r="N1600" s="67"/>
      <c r="O1600" s="67"/>
      <c r="P1600" s="67"/>
      <c r="Q1600" s="67"/>
      <c r="R1600" s="67"/>
      <c r="S1600" s="67"/>
      <c r="T1600" s="67"/>
      <c r="U1600" s="67"/>
      <c r="V1600" s="67"/>
      <c r="W1600" s="67"/>
      <c r="X1600" s="67"/>
      <c r="Y1600" s="67"/>
      <c r="Z1600" s="67"/>
      <c r="AA1600" s="67"/>
      <c r="AB1600" s="67"/>
      <c r="AC1600" s="67"/>
      <c r="AD1600" s="67"/>
    </row>
    <row r="1601" spans="2:30">
      <c r="B1601" s="67"/>
      <c r="C1601" s="67"/>
      <c r="D1601" s="67"/>
      <c r="E1601" s="67"/>
      <c r="F1601" s="67"/>
      <c r="G1601" s="67"/>
      <c r="H1601" s="67"/>
      <c r="I1601" s="67"/>
      <c r="J1601" s="67"/>
      <c r="K1601" s="67"/>
      <c r="L1601" s="67"/>
      <c r="M1601" s="67"/>
      <c r="N1601" s="67"/>
      <c r="O1601" s="67"/>
      <c r="P1601" s="67"/>
      <c r="Q1601" s="67"/>
      <c r="R1601" s="67"/>
      <c r="S1601" s="67"/>
      <c r="T1601" s="67"/>
      <c r="U1601" s="67"/>
      <c r="V1601" s="67"/>
      <c r="W1601" s="67"/>
      <c r="X1601" s="67"/>
      <c r="Y1601" s="67"/>
      <c r="Z1601" s="67"/>
      <c r="AA1601" s="67"/>
      <c r="AB1601" s="67"/>
      <c r="AC1601" s="67"/>
      <c r="AD1601" s="67"/>
    </row>
    <row r="1602" spans="2:30">
      <c r="B1602" s="67"/>
      <c r="C1602" s="67"/>
      <c r="D1602" s="67"/>
      <c r="E1602" s="67"/>
      <c r="F1602" s="67"/>
      <c r="G1602" s="67"/>
      <c r="H1602" s="67"/>
      <c r="I1602" s="67"/>
      <c r="J1602" s="67"/>
      <c r="K1602" s="67"/>
      <c r="L1602" s="67"/>
      <c r="M1602" s="67"/>
      <c r="N1602" s="67"/>
      <c r="O1602" s="67"/>
      <c r="P1602" s="67"/>
      <c r="Q1602" s="67"/>
      <c r="R1602" s="67"/>
      <c r="S1602" s="67"/>
      <c r="T1602" s="67"/>
      <c r="U1602" s="67"/>
      <c r="V1602" s="67"/>
      <c r="W1602" s="67"/>
      <c r="X1602" s="67"/>
      <c r="Y1602" s="67"/>
      <c r="Z1602" s="67"/>
      <c r="AA1602" s="67"/>
      <c r="AB1602" s="67"/>
      <c r="AC1602" s="67"/>
      <c r="AD1602" s="67"/>
    </row>
    <row r="1603" spans="2:30">
      <c r="B1603" s="67"/>
      <c r="C1603" s="67"/>
      <c r="D1603" s="67"/>
      <c r="E1603" s="67"/>
      <c r="F1603" s="67"/>
      <c r="G1603" s="67"/>
      <c r="H1603" s="67"/>
      <c r="I1603" s="67"/>
      <c r="J1603" s="67"/>
      <c r="K1603" s="67"/>
      <c r="L1603" s="67"/>
      <c r="M1603" s="67"/>
      <c r="N1603" s="67"/>
      <c r="O1603" s="67"/>
      <c r="P1603" s="67"/>
      <c r="Q1603" s="67"/>
      <c r="R1603" s="67"/>
      <c r="S1603" s="67"/>
      <c r="T1603" s="67"/>
      <c r="U1603" s="67"/>
      <c r="V1603" s="67"/>
      <c r="W1603" s="67"/>
      <c r="X1603" s="67"/>
      <c r="Y1603" s="67"/>
      <c r="Z1603" s="67"/>
      <c r="AA1603" s="67"/>
      <c r="AB1603" s="67"/>
      <c r="AC1603" s="67"/>
      <c r="AD1603" s="67"/>
    </row>
    <row r="1604" spans="2:30">
      <c r="B1604" s="67"/>
      <c r="C1604" s="67"/>
      <c r="D1604" s="67"/>
      <c r="E1604" s="67"/>
      <c r="F1604" s="67"/>
      <c r="G1604" s="67"/>
      <c r="H1604" s="67"/>
      <c r="I1604" s="67"/>
      <c r="J1604" s="67"/>
      <c r="K1604" s="67"/>
      <c r="L1604" s="67"/>
      <c r="M1604" s="67"/>
      <c r="N1604" s="67"/>
      <c r="O1604" s="67"/>
      <c r="P1604" s="67"/>
      <c r="Q1604" s="67"/>
      <c r="R1604" s="67"/>
      <c r="S1604" s="67"/>
      <c r="T1604" s="67"/>
      <c r="U1604" s="67"/>
      <c r="V1604" s="67"/>
      <c r="W1604" s="67"/>
      <c r="X1604" s="67"/>
      <c r="Y1604" s="67"/>
      <c r="Z1604" s="67"/>
      <c r="AA1604" s="67"/>
      <c r="AB1604" s="67"/>
      <c r="AC1604" s="67"/>
      <c r="AD1604" s="67"/>
    </row>
    <row r="1605" spans="2:30">
      <c r="B1605" s="67"/>
      <c r="C1605" s="67"/>
      <c r="D1605" s="67"/>
      <c r="E1605" s="67"/>
      <c r="F1605" s="67"/>
      <c r="G1605" s="67"/>
      <c r="H1605" s="67"/>
      <c r="I1605" s="67"/>
      <c r="J1605" s="67"/>
      <c r="K1605" s="67"/>
      <c r="L1605" s="67"/>
      <c r="M1605" s="67"/>
      <c r="N1605" s="67"/>
      <c r="O1605" s="67"/>
      <c r="P1605" s="67"/>
      <c r="Q1605" s="67"/>
      <c r="R1605" s="67"/>
      <c r="S1605" s="67"/>
      <c r="T1605" s="67"/>
      <c r="U1605" s="67"/>
      <c r="V1605" s="67"/>
      <c r="W1605" s="67"/>
      <c r="X1605" s="67"/>
      <c r="Y1605" s="67"/>
      <c r="Z1605" s="67"/>
      <c r="AA1605" s="67"/>
      <c r="AB1605" s="67"/>
      <c r="AC1605" s="67"/>
      <c r="AD1605" s="67"/>
    </row>
    <row r="1606" spans="2:30">
      <c r="B1606" s="67"/>
      <c r="C1606" s="67"/>
      <c r="D1606" s="67"/>
      <c r="E1606" s="67"/>
      <c r="F1606" s="67"/>
      <c r="G1606" s="67"/>
      <c r="H1606" s="67"/>
      <c r="I1606" s="67"/>
      <c r="J1606" s="67"/>
      <c r="K1606" s="67"/>
      <c r="L1606" s="67"/>
      <c r="M1606" s="67"/>
      <c r="N1606" s="67"/>
      <c r="O1606" s="67"/>
      <c r="P1606" s="67"/>
      <c r="Q1606" s="67"/>
      <c r="R1606" s="67"/>
      <c r="S1606" s="67"/>
      <c r="T1606" s="67"/>
      <c r="U1606" s="67"/>
      <c r="V1606" s="67"/>
      <c r="W1606" s="67"/>
      <c r="X1606" s="67"/>
      <c r="Y1606" s="67"/>
      <c r="Z1606" s="67"/>
      <c r="AA1606" s="67"/>
      <c r="AB1606" s="67"/>
      <c r="AC1606" s="67"/>
      <c r="AD1606" s="67"/>
    </row>
    <row r="1607" spans="2:30">
      <c r="B1607" s="67"/>
      <c r="C1607" s="67"/>
      <c r="D1607" s="67"/>
      <c r="E1607" s="67"/>
      <c r="F1607" s="67"/>
      <c r="G1607" s="67"/>
      <c r="H1607" s="67"/>
      <c r="I1607" s="67"/>
      <c r="J1607" s="67"/>
      <c r="K1607" s="67"/>
      <c r="L1607" s="67"/>
      <c r="M1607" s="67"/>
      <c r="N1607" s="67"/>
      <c r="O1607" s="67"/>
      <c r="P1607" s="67"/>
      <c r="Q1607" s="67"/>
      <c r="R1607" s="67"/>
      <c r="S1607" s="67"/>
      <c r="T1607" s="67"/>
      <c r="U1607" s="67"/>
      <c r="V1607" s="67"/>
      <c r="W1607" s="67"/>
      <c r="X1607" s="67"/>
      <c r="Y1607" s="67"/>
      <c r="Z1607" s="67"/>
      <c r="AA1607" s="67"/>
      <c r="AB1607" s="67"/>
      <c r="AC1607" s="67"/>
      <c r="AD1607" s="67"/>
    </row>
    <row r="1608" spans="2:30">
      <c r="B1608" s="67"/>
      <c r="C1608" s="67"/>
      <c r="D1608" s="67"/>
      <c r="E1608" s="67"/>
      <c r="F1608" s="67"/>
      <c r="G1608" s="67"/>
      <c r="H1608" s="67"/>
      <c r="I1608" s="67"/>
      <c r="J1608" s="67"/>
      <c r="K1608" s="67"/>
      <c r="L1608" s="67"/>
      <c r="M1608" s="67"/>
      <c r="N1608" s="67"/>
      <c r="O1608" s="67"/>
      <c r="P1608" s="67"/>
      <c r="Q1608" s="67"/>
      <c r="R1608" s="67"/>
      <c r="S1608" s="67"/>
      <c r="T1608" s="67"/>
      <c r="U1608" s="67"/>
      <c r="V1608" s="67"/>
      <c r="W1608" s="67"/>
      <c r="X1608" s="67"/>
      <c r="Y1608" s="67"/>
      <c r="Z1608" s="67"/>
      <c r="AA1608" s="67"/>
      <c r="AB1608" s="67"/>
      <c r="AC1608" s="67"/>
      <c r="AD1608" s="67"/>
    </row>
    <row r="1609" spans="2:30">
      <c r="B1609" s="67"/>
      <c r="C1609" s="67"/>
      <c r="D1609" s="67"/>
      <c r="E1609" s="67"/>
      <c r="F1609" s="67"/>
      <c r="G1609" s="67"/>
      <c r="H1609" s="67"/>
      <c r="I1609" s="67"/>
      <c r="J1609" s="67"/>
      <c r="K1609" s="67"/>
      <c r="L1609" s="67"/>
      <c r="M1609" s="67"/>
      <c r="N1609" s="67"/>
      <c r="O1609" s="67"/>
      <c r="P1609" s="67"/>
      <c r="Q1609" s="67"/>
      <c r="R1609" s="67"/>
      <c r="S1609" s="67"/>
      <c r="T1609" s="67"/>
      <c r="U1609" s="67"/>
      <c r="V1609" s="67"/>
      <c r="W1609" s="67"/>
      <c r="X1609" s="67"/>
      <c r="Y1609" s="67"/>
      <c r="Z1609" s="67"/>
      <c r="AA1609" s="67"/>
      <c r="AB1609" s="67"/>
      <c r="AC1609" s="67"/>
      <c r="AD1609" s="67"/>
    </row>
    <row r="1610" spans="2:30">
      <c r="B1610" s="67"/>
      <c r="C1610" s="67"/>
      <c r="D1610" s="67"/>
      <c r="E1610" s="67"/>
      <c r="F1610" s="67"/>
      <c r="G1610" s="67"/>
      <c r="H1610" s="67"/>
      <c r="I1610" s="67"/>
      <c r="J1610" s="67"/>
      <c r="K1610" s="67"/>
      <c r="L1610" s="67"/>
      <c r="M1610" s="67"/>
      <c r="N1610" s="67"/>
      <c r="O1610" s="67"/>
      <c r="P1610" s="67"/>
      <c r="Q1610" s="67"/>
      <c r="R1610" s="67"/>
      <c r="S1610" s="67"/>
      <c r="T1610" s="67"/>
      <c r="U1610" s="67"/>
      <c r="V1610" s="67"/>
      <c r="W1610" s="67"/>
      <c r="X1610" s="67"/>
      <c r="Y1610" s="67"/>
      <c r="Z1610" s="67"/>
      <c r="AA1610" s="67"/>
      <c r="AB1610" s="67"/>
      <c r="AC1610" s="67"/>
      <c r="AD1610" s="67"/>
    </row>
    <row r="1611" spans="2:30">
      <c r="B1611" s="67"/>
      <c r="C1611" s="67"/>
      <c r="D1611" s="67"/>
      <c r="E1611" s="67"/>
      <c r="F1611" s="67"/>
      <c r="G1611" s="67"/>
      <c r="H1611" s="67"/>
      <c r="I1611" s="67"/>
      <c r="J1611" s="67"/>
      <c r="K1611" s="67"/>
      <c r="L1611" s="67"/>
      <c r="M1611" s="67"/>
      <c r="N1611" s="67"/>
      <c r="O1611" s="67"/>
      <c r="P1611" s="67"/>
      <c r="Q1611" s="67"/>
      <c r="R1611" s="67"/>
      <c r="S1611" s="67"/>
      <c r="T1611" s="67"/>
      <c r="U1611" s="67"/>
      <c r="V1611" s="67"/>
      <c r="W1611" s="67"/>
      <c r="X1611" s="67"/>
      <c r="Y1611" s="67"/>
      <c r="Z1611" s="67"/>
      <c r="AA1611" s="67"/>
      <c r="AB1611" s="67"/>
      <c r="AC1611" s="67"/>
      <c r="AD1611" s="67"/>
    </row>
    <row r="1612" spans="2:30">
      <c r="B1612" s="67"/>
      <c r="C1612" s="67"/>
      <c r="D1612" s="67"/>
      <c r="E1612" s="67"/>
      <c r="F1612" s="67"/>
      <c r="G1612" s="67"/>
      <c r="H1612" s="67"/>
      <c r="I1612" s="67"/>
      <c r="J1612" s="67"/>
      <c r="K1612" s="67"/>
      <c r="L1612" s="67"/>
      <c r="M1612" s="67"/>
      <c r="N1612" s="67"/>
      <c r="O1612" s="67"/>
      <c r="P1612" s="67"/>
      <c r="Q1612" s="67"/>
      <c r="R1612" s="67"/>
      <c r="S1612" s="67"/>
      <c r="T1612" s="67"/>
      <c r="U1612" s="67"/>
      <c r="V1612" s="67"/>
      <c r="W1612" s="67"/>
      <c r="X1612" s="67"/>
      <c r="Y1612" s="67"/>
      <c r="Z1612" s="67"/>
      <c r="AA1612" s="67"/>
      <c r="AB1612" s="67"/>
      <c r="AC1612" s="67"/>
      <c r="AD1612" s="67"/>
    </row>
    <row r="1613" spans="2:30">
      <c r="B1613" s="67"/>
      <c r="C1613" s="67"/>
      <c r="D1613" s="67"/>
      <c r="E1613" s="67"/>
      <c r="F1613" s="67"/>
      <c r="G1613" s="67"/>
      <c r="H1613" s="67"/>
      <c r="I1613" s="67"/>
      <c r="J1613" s="67"/>
      <c r="K1613" s="67"/>
      <c r="L1613" s="67"/>
      <c r="M1613" s="67"/>
      <c r="N1613" s="67"/>
      <c r="O1613" s="67"/>
      <c r="P1613" s="67"/>
      <c r="Q1613" s="67"/>
      <c r="R1613" s="67"/>
      <c r="S1613" s="67"/>
      <c r="T1613" s="67"/>
      <c r="U1613" s="67"/>
      <c r="V1613" s="67"/>
      <c r="W1613" s="67"/>
      <c r="X1613" s="67"/>
      <c r="Y1613" s="67"/>
      <c r="Z1613" s="67"/>
      <c r="AA1613" s="67"/>
      <c r="AB1613" s="67"/>
      <c r="AC1613" s="67"/>
      <c r="AD1613" s="67"/>
    </row>
    <row r="1614" spans="2:30">
      <c r="B1614" s="67"/>
      <c r="C1614" s="67"/>
      <c r="D1614" s="67"/>
      <c r="E1614" s="67"/>
      <c r="F1614" s="67"/>
      <c r="G1614" s="67"/>
      <c r="H1614" s="67"/>
      <c r="I1614" s="67"/>
      <c r="J1614" s="67"/>
      <c r="K1614" s="67"/>
      <c r="L1614" s="67"/>
      <c r="M1614" s="67"/>
      <c r="N1614" s="67"/>
      <c r="O1614" s="67"/>
      <c r="P1614" s="67"/>
      <c r="Q1614" s="67"/>
      <c r="R1614" s="67"/>
      <c r="S1614" s="67"/>
      <c r="T1614" s="67"/>
      <c r="U1614" s="67"/>
      <c r="V1614" s="67"/>
      <c r="W1614" s="67"/>
      <c r="X1614" s="67"/>
      <c r="Y1614" s="67"/>
      <c r="Z1614" s="67"/>
      <c r="AA1614" s="67"/>
      <c r="AB1614" s="67"/>
      <c r="AC1614" s="67"/>
      <c r="AD1614" s="67"/>
    </row>
    <row r="1615" spans="2:30">
      <c r="B1615" s="67"/>
      <c r="C1615" s="67"/>
      <c r="D1615" s="67"/>
      <c r="E1615" s="67"/>
      <c r="F1615" s="67"/>
      <c r="G1615" s="67"/>
      <c r="H1615" s="67"/>
      <c r="I1615" s="67"/>
      <c r="J1615" s="67"/>
      <c r="K1615" s="67"/>
      <c r="L1615" s="67"/>
      <c r="M1615" s="67"/>
      <c r="N1615" s="67"/>
      <c r="O1615" s="67"/>
      <c r="P1615" s="67"/>
      <c r="Q1615" s="67"/>
      <c r="R1615" s="67"/>
      <c r="S1615" s="67"/>
      <c r="T1615" s="67"/>
      <c r="U1615" s="67"/>
      <c r="V1615" s="67"/>
      <c r="W1615" s="67"/>
      <c r="X1615" s="67"/>
      <c r="Y1615" s="67"/>
      <c r="Z1615" s="67"/>
      <c r="AA1615" s="67"/>
      <c r="AB1615" s="67"/>
      <c r="AC1615" s="67"/>
      <c r="AD1615" s="67"/>
    </row>
    <row r="1616" spans="2:30">
      <c r="B1616" s="67"/>
      <c r="C1616" s="67"/>
      <c r="D1616" s="67"/>
      <c r="E1616" s="67"/>
      <c r="F1616" s="67"/>
      <c r="G1616" s="67"/>
      <c r="H1616" s="67"/>
      <c r="I1616" s="67"/>
      <c r="J1616" s="67"/>
      <c r="K1616" s="67"/>
      <c r="L1616" s="67"/>
      <c r="M1616" s="67"/>
      <c r="N1616" s="67"/>
      <c r="O1616" s="67"/>
      <c r="P1616" s="67"/>
      <c r="Q1616" s="67"/>
      <c r="R1616" s="67"/>
      <c r="S1616" s="67"/>
      <c r="T1616" s="67"/>
      <c r="U1616" s="67"/>
      <c r="V1616" s="67"/>
      <c r="W1616" s="67"/>
      <c r="X1616" s="67"/>
      <c r="Y1616" s="67"/>
      <c r="Z1616" s="67"/>
      <c r="AA1616" s="67"/>
      <c r="AB1616" s="67"/>
      <c r="AC1616" s="67"/>
      <c r="AD1616" s="67"/>
    </row>
    <row r="1617" spans="2:30">
      <c r="B1617" s="67"/>
      <c r="C1617" s="67"/>
      <c r="D1617" s="67"/>
      <c r="E1617" s="67"/>
      <c r="F1617" s="67"/>
      <c r="G1617" s="67"/>
      <c r="H1617" s="67"/>
      <c r="I1617" s="67"/>
      <c r="J1617" s="67"/>
      <c r="K1617" s="67"/>
      <c r="L1617" s="67"/>
      <c r="M1617" s="67"/>
      <c r="N1617" s="67"/>
      <c r="O1617" s="67"/>
      <c r="P1617" s="67"/>
      <c r="Q1617" s="67"/>
      <c r="R1617" s="67"/>
      <c r="S1617" s="67"/>
      <c r="T1617" s="67"/>
      <c r="U1617" s="67"/>
      <c r="V1617" s="67"/>
      <c r="W1617" s="67"/>
      <c r="X1617" s="67"/>
      <c r="Y1617" s="67"/>
      <c r="Z1617" s="67"/>
      <c r="AA1617" s="67"/>
      <c r="AB1617" s="67"/>
      <c r="AC1617" s="67"/>
      <c r="AD1617" s="67"/>
    </row>
    <row r="1618" spans="2:30">
      <c r="B1618" s="67"/>
      <c r="C1618" s="67"/>
      <c r="D1618" s="67"/>
      <c r="E1618" s="67"/>
      <c r="F1618" s="67"/>
      <c r="G1618" s="67"/>
      <c r="H1618" s="67"/>
      <c r="I1618" s="67"/>
      <c r="J1618" s="67"/>
      <c r="K1618" s="67"/>
      <c r="L1618" s="67"/>
      <c r="M1618" s="67"/>
      <c r="N1618" s="67"/>
      <c r="O1618" s="67"/>
      <c r="P1618" s="67"/>
      <c r="Q1618" s="67"/>
      <c r="R1618" s="67"/>
      <c r="S1618" s="67"/>
      <c r="T1618" s="67"/>
      <c r="U1618" s="67"/>
      <c r="V1618" s="67"/>
      <c r="W1618" s="67"/>
      <c r="X1618" s="67"/>
      <c r="Y1618" s="67"/>
      <c r="Z1618" s="67"/>
      <c r="AA1618" s="67"/>
      <c r="AB1618" s="67"/>
      <c r="AC1618" s="67"/>
      <c r="AD1618" s="67"/>
    </row>
    <row r="1619" spans="2:30">
      <c r="B1619" s="67"/>
      <c r="C1619" s="67"/>
      <c r="D1619" s="67"/>
      <c r="E1619" s="67"/>
      <c r="F1619" s="67"/>
      <c r="G1619" s="67"/>
      <c r="H1619" s="67"/>
      <c r="I1619" s="67"/>
      <c r="J1619" s="67"/>
      <c r="K1619" s="67"/>
      <c r="L1619" s="67"/>
      <c r="M1619" s="67"/>
      <c r="N1619" s="67"/>
      <c r="O1619" s="67"/>
      <c r="P1619" s="67"/>
      <c r="Q1619" s="67"/>
      <c r="R1619" s="67"/>
      <c r="S1619" s="67"/>
      <c r="T1619" s="67"/>
      <c r="U1619" s="67"/>
      <c r="V1619" s="67"/>
      <c r="W1619" s="67"/>
      <c r="X1619" s="67"/>
      <c r="Y1619" s="67"/>
      <c r="Z1619" s="67"/>
      <c r="AA1619" s="67"/>
      <c r="AB1619" s="67"/>
      <c r="AC1619" s="67"/>
      <c r="AD1619" s="67"/>
    </row>
    <row r="1620" spans="2:30">
      <c r="B1620" s="67"/>
      <c r="C1620" s="67"/>
      <c r="D1620" s="67"/>
      <c r="E1620" s="67"/>
      <c r="F1620" s="67"/>
      <c r="G1620" s="67"/>
      <c r="H1620" s="67"/>
      <c r="I1620" s="67"/>
      <c r="J1620" s="67"/>
      <c r="K1620" s="67"/>
      <c r="L1620" s="67"/>
      <c r="M1620" s="67"/>
      <c r="N1620" s="67"/>
      <c r="O1620" s="67"/>
      <c r="P1620" s="67"/>
      <c r="Q1620" s="67"/>
      <c r="R1620" s="67"/>
      <c r="S1620" s="67"/>
      <c r="T1620" s="67"/>
      <c r="U1620" s="67"/>
      <c r="V1620" s="67"/>
      <c r="W1620" s="67"/>
      <c r="X1620" s="67"/>
      <c r="Y1620" s="67"/>
      <c r="Z1620" s="67"/>
      <c r="AA1620" s="67"/>
      <c r="AB1620" s="67"/>
      <c r="AC1620" s="67"/>
      <c r="AD1620" s="67"/>
    </row>
    <row r="1621" spans="2:30">
      <c r="B1621" s="67"/>
      <c r="C1621" s="67"/>
      <c r="D1621" s="67"/>
      <c r="E1621" s="67"/>
      <c r="F1621" s="67"/>
      <c r="G1621" s="67"/>
      <c r="H1621" s="67"/>
      <c r="I1621" s="67"/>
      <c r="J1621" s="67"/>
      <c r="K1621" s="67"/>
      <c r="L1621" s="67"/>
      <c r="M1621" s="67"/>
      <c r="N1621" s="67"/>
      <c r="O1621" s="67"/>
      <c r="P1621" s="67"/>
      <c r="Q1621" s="67"/>
      <c r="R1621" s="67"/>
      <c r="S1621" s="67"/>
      <c r="T1621" s="67"/>
      <c r="U1621" s="67"/>
      <c r="V1621" s="67"/>
      <c r="W1621" s="67"/>
      <c r="X1621" s="67"/>
      <c r="Y1621" s="67"/>
      <c r="Z1621" s="67"/>
      <c r="AA1621" s="67"/>
      <c r="AB1621" s="67"/>
      <c r="AC1621" s="67"/>
      <c r="AD1621" s="67"/>
    </row>
    <row r="1622" spans="2:30">
      <c r="B1622" s="67"/>
      <c r="C1622" s="67"/>
      <c r="D1622" s="67"/>
      <c r="E1622" s="67"/>
      <c r="F1622" s="67"/>
      <c r="G1622" s="67"/>
      <c r="H1622" s="67"/>
      <c r="I1622" s="67"/>
      <c r="J1622" s="67"/>
      <c r="K1622" s="67"/>
      <c r="L1622" s="67"/>
      <c r="M1622" s="67"/>
      <c r="N1622" s="67"/>
      <c r="O1622" s="67"/>
      <c r="P1622" s="67"/>
      <c r="Q1622" s="67"/>
      <c r="R1622" s="67"/>
      <c r="S1622" s="67"/>
      <c r="T1622" s="67"/>
      <c r="U1622" s="67"/>
      <c r="V1622" s="67"/>
      <c r="W1622" s="67"/>
      <c r="X1622" s="67"/>
      <c r="Y1622" s="67"/>
      <c r="Z1622" s="67"/>
      <c r="AA1622" s="67"/>
      <c r="AB1622" s="67"/>
      <c r="AC1622" s="67"/>
      <c r="AD1622" s="67"/>
    </row>
    <row r="1623" spans="2:30">
      <c r="B1623" s="67"/>
      <c r="C1623" s="67"/>
      <c r="D1623" s="67"/>
      <c r="E1623" s="67"/>
      <c r="F1623" s="67"/>
      <c r="G1623" s="67"/>
      <c r="H1623" s="67"/>
      <c r="I1623" s="67"/>
      <c r="J1623" s="67"/>
      <c r="K1623" s="67"/>
      <c r="L1623" s="67"/>
      <c r="M1623" s="67"/>
      <c r="N1623" s="67"/>
      <c r="O1623" s="67"/>
      <c r="P1623" s="67"/>
      <c r="Q1623" s="67"/>
      <c r="R1623" s="67"/>
      <c r="S1623" s="67"/>
      <c r="T1623" s="67"/>
      <c r="U1623" s="67"/>
      <c r="V1623" s="67"/>
      <c r="W1623" s="67"/>
      <c r="X1623" s="67"/>
      <c r="Y1623" s="67"/>
      <c r="Z1623" s="67"/>
      <c r="AA1623" s="67"/>
      <c r="AB1623" s="67"/>
      <c r="AC1623" s="67"/>
      <c r="AD1623" s="67"/>
    </row>
    <row r="1624" spans="2:30">
      <c r="B1624" s="67"/>
      <c r="C1624" s="67"/>
      <c r="D1624" s="67"/>
      <c r="E1624" s="67"/>
      <c r="F1624" s="67"/>
      <c r="G1624" s="67"/>
      <c r="H1624" s="67"/>
      <c r="I1624" s="67"/>
      <c r="J1624" s="67"/>
      <c r="K1624" s="67"/>
      <c r="L1624" s="67"/>
      <c r="M1624" s="67"/>
      <c r="N1624" s="67"/>
      <c r="O1624" s="67"/>
      <c r="P1624" s="67"/>
      <c r="Q1624" s="67"/>
      <c r="R1624" s="67"/>
      <c r="S1624" s="67"/>
      <c r="T1624" s="67"/>
      <c r="U1624" s="67"/>
      <c r="V1624" s="67"/>
      <c r="W1624" s="67"/>
      <c r="X1624" s="67"/>
      <c r="Y1624" s="67"/>
      <c r="Z1624" s="67"/>
      <c r="AA1624" s="67"/>
      <c r="AB1624" s="67"/>
      <c r="AC1624" s="67"/>
      <c r="AD1624" s="67"/>
    </row>
    <row r="1625" spans="2:30">
      <c r="B1625" s="67"/>
      <c r="C1625" s="67"/>
      <c r="D1625" s="67"/>
      <c r="E1625" s="67"/>
      <c r="F1625" s="67"/>
      <c r="G1625" s="67"/>
      <c r="H1625" s="67"/>
      <c r="I1625" s="67"/>
      <c r="J1625" s="67"/>
      <c r="K1625" s="67"/>
      <c r="L1625" s="67"/>
      <c r="M1625" s="67"/>
      <c r="N1625" s="67"/>
      <c r="O1625" s="67"/>
      <c r="P1625" s="67"/>
      <c r="Q1625" s="67"/>
      <c r="R1625" s="67"/>
      <c r="S1625" s="67"/>
      <c r="T1625" s="67"/>
      <c r="U1625" s="67"/>
      <c r="V1625" s="67"/>
      <c r="W1625" s="67"/>
      <c r="X1625" s="67"/>
      <c r="Y1625" s="67"/>
      <c r="Z1625" s="67"/>
      <c r="AA1625" s="67"/>
      <c r="AB1625" s="67"/>
      <c r="AC1625" s="67"/>
      <c r="AD1625" s="67"/>
    </row>
    <row r="1626" spans="2:30">
      <c r="B1626" s="67"/>
      <c r="C1626" s="67"/>
      <c r="D1626" s="67"/>
      <c r="E1626" s="67"/>
      <c r="F1626" s="67"/>
      <c r="G1626" s="67"/>
      <c r="H1626" s="67"/>
      <c r="I1626" s="67"/>
      <c r="J1626" s="67"/>
      <c r="K1626" s="67"/>
      <c r="L1626" s="67"/>
      <c r="M1626" s="67"/>
      <c r="N1626" s="67"/>
      <c r="O1626" s="67"/>
      <c r="P1626" s="67"/>
      <c r="Q1626" s="67"/>
      <c r="R1626" s="67"/>
      <c r="S1626" s="67"/>
      <c r="T1626" s="67"/>
      <c r="U1626" s="67"/>
      <c r="V1626" s="67"/>
      <c r="W1626" s="67"/>
      <c r="X1626" s="67"/>
      <c r="Y1626" s="67"/>
      <c r="Z1626" s="67"/>
      <c r="AA1626" s="67"/>
      <c r="AB1626" s="67"/>
      <c r="AC1626" s="67"/>
      <c r="AD1626" s="67"/>
    </row>
    <row r="1627" spans="2:30">
      <c r="B1627" s="67"/>
      <c r="C1627" s="67"/>
      <c r="D1627" s="67"/>
      <c r="E1627" s="67"/>
      <c r="F1627" s="67"/>
      <c r="G1627" s="67"/>
      <c r="H1627" s="67"/>
      <c r="I1627" s="67"/>
      <c r="J1627" s="67"/>
      <c r="K1627" s="67"/>
      <c r="L1627" s="67"/>
      <c r="M1627" s="67"/>
      <c r="N1627" s="67"/>
      <c r="O1627" s="67"/>
      <c r="P1627" s="67"/>
      <c r="Q1627" s="67"/>
      <c r="R1627" s="67"/>
      <c r="S1627" s="67"/>
      <c r="T1627" s="67"/>
      <c r="U1627" s="67"/>
      <c r="V1627" s="67"/>
      <c r="W1627" s="67"/>
      <c r="X1627" s="67"/>
      <c r="Y1627" s="67"/>
      <c r="Z1627" s="67"/>
      <c r="AA1627" s="67"/>
      <c r="AB1627" s="67"/>
      <c r="AC1627" s="67"/>
      <c r="AD1627" s="67"/>
    </row>
    <row r="1628" spans="2:30">
      <c r="B1628" s="67"/>
      <c r="C1628" s="67"/>
      <c r="D1628" s="67"/>
      <c r="E1628" s="67"/>
      <c r="F1628" s="67"/>
      <c r="G1628" s="67"/>
      <c r="H1628" s="67"/>
      <c r="I1628" s="67"/>
      <c r="J1628" s="67"/>
      <c r="K1628" s="67"/>
      <c r="L1628" s="67"/>
      <c r="M1628" s="67"/>
      <c r="N1628" s="67"/>
      <c r="O1628" s="67"/>
      <c r="P1628" s="67"/>
      <c r="Q1628" s="67"/>
      <c r="R1628" s="67"/>
      <c r="S1628" s="67"/>
      <c r="T1628" s="67"/>
      <c r="U1628" s="67"/>
      <c r="V1628" s="67"/>
      <c r="W1628" s="67"/>
      <c r="X1628" s="67"/>
      <c r="Y1628" s="67"/>
      <c r="Z1628" s="67"/>
      <c r="AA1628" s="67"/>
      <c r="AB1628" s="67"/>
      <c r="AC1628" s="67"/>
      <c r="AD1628" s="67"/>
    </row>
    <row r="1629" spans="2:30">
      <c r="B1629" s="67"/>
      <c r="C1629" s="67"/>
      <c r="D1629" s="67"/>
      <c r="E1629" s="67"/>
      <c r="F1629" s="67"/>
      <c r="G1629" s="67"/>
      <c r="H1629" s="67"/>
      <c r="I1629" s="67"/>
      <c r="J1629" s="67"/>
      <c r="K1629" s="67"/>
      <c r="L1629" s="67"/>
      <c r="M1629" s="67"/>
      <c r="N1629" s="67"/>
      <c r="O1629" s="67"/>
      <c r="P1629" s="67"/>
      <c r="Q1629" s="67"/>
      <c r="R1629" s="67"/>
      <c r="S1629" s="67"/>
      <c r="T1629" s="67"/>
      <c r="U1629" s="67"/>
      <c r="V1629" s="67"/>
      <c r="W1629" s="67"/>
      <c r="X1629" s="67"/>
      <c r="Y1629" s="67"/>
      <c r="Z1629" s="67"/>
      <c r="AA1629" s="67"/>
      <c r="AB1629" s="67"/>
      <c r="AC1629" s="67"/>
      <c r="AD1629" s="67"/>
    </row>
    <row r="1630" spans="2:30">
      <c r="B1630" s="67"/>
      <c r="C1630" s="67"/>
      <c r="D1630" s="67"/>
      <c r="E1630" s="67"/>
      <c r="F1630" s="67"/>
      <c r="G1630" s="67"/>
      <c r="H1630" s="67"/>
      <c r="I1630" s="67"/>
      <c r="J1630" s="67"/>
      <c r="K1630" s="67"/>
      <c r="L1630" s="67"/>
      <c r="M1630" s="67"/>
      <c r="N1630" s="67"/>
      <c r="O1630" s="67"/>
      <c r="P1630" s="67"/>
      <c r="Q1630" s="67"/>
      <c r="R1630" s="67"/>
      <c r="S1630" s="67"/>
      <c r="T1630" s="67"/>
      <c r="U1630" s="67"/>
      <c r="V1630" s="67"/>
      <c r="W1630" s="67"/>
      <c r="X1630" s="67"/>
      <c r="Y1630" s="67"/>
      <c r="Z1630" s="67"/>
      <c r="AA1630" s="67"/>
      <c r="AB1630" s="67"/>
      <c r="AC1630" s="67"/>
      <c r="AD1630" s="67"/>
    </row>
    <row r="1631" spans="2:30">
      <c r="B1631" s="67"/>
      <c r="C1631" s="67"/>
      <c r="D1631" s="67"/>
      <c r="E1631" s="67"/>
      <c r="F1631" s="67"/>
      <c r="G1631" s="67"/>
      <c r="H1631" s="67"/>
      <c r="I1631" s="67"/>
      <c r="J1631" s="67"/>
      <c r="K1631" s="67"/>
      <c r="L1631" s="67"/>
      <c r="M1631" s="67"/>
      <c r="N1631" s="67"/>
      <c r="O1631" s="67"/>
      <c r="P1631" s="67"/>
      <c r="Q1631" s="67"/>
      <c r="R1631" s="67"/>
      <c r="S1631" s="67"/>
      <c r="T1631" s="67"/>
      <c r="U1631" s="67"/>
      <c r="V1631" s="67"/>
      <c r="W1631" s="67"/>
      <c r="X1631" s="67"/>
      <c r="Y1631" s="67"/>
      <c r="Z1631" s="67"/>
      <c r="AA1631" s="67"/>
      <c r="AB1631" s="67"/>
      <c r="AC1631" s="67"/>
      <c r="AD1631" s="67"/>
    </row>
    <row r="1632" spans="2:30">
      <c r="B1632" s="67"/>
      <c r="C1632" s="67"/>
      <c r="D1632" s="67"/>
      <c r="E1632" s="67"/>
      <c r="F1632" s="67"/>
      <c r="G1632" s="67"/>
      <c r="H1632" s="67"/>
      <c r="I1632" s="67"/>
      <c r="J1632" s="67"/>
      <c r="K1632" s="67"/>
      <c r="L1632" s="67"/>
      <c r="M1632" s="67"/>
      <c r="N1632" s="67"/>
      <c r="O1632" s="67"/>
      <c r="P1632" s="67"/>
      <c r="Q1632" s="67"/>
      <c r="R1632" s="67"/>
      <c r="S1632" s="67"/>
      <c r="T1632" s="67"/>
      <c r="U1632" s="67"/>
      <c r="V1632" s="67"/>
      <c r="W1632" s="67"/>
      <c r="X1632" s="67"/>
      <c r="Y1632" s="67"/>
      <c r="Z1632" s="67"/>
      <c r="AA1632" s="67"/>
      <c r="AB1632" s="67"/>
      <c r="AC1632" s="67"/>
      <c r="AD1632" s="67"/>
    </row>
    <row r="1633" spans="2:30">
      <c r="B1633" s="67"/>
      <c r="C1633" s="67"/>
      <c r="D1633" s="67"/>
      <c r="E1633" s="67"/>
      <c r="F1633" s="67"/>
      <c r="G1633" s="67"/>
      <c r="H1633" s="67"/>
      <c r="I1633" s="67"/>
      <c r="J1633" s="67"/>
      <c r="K1633" s="67"/>
      <c r="L1633" s="67"/>
      <c r="M1633" s="67"/>
      <c r="N1633" s="67"/>
      <c r="O1633" s="67"/>
      <c r="P1633" s="67"/>
      <c r="Q1633" s="67"/>
      <c r="R1633" s="67"/>
      <c r="S1633" s="67"/>
      <c r="T1633" s="67"/>
      <c r="U1633" s="67"/>
      <c r="V1633" s="67"/>
      <c r="W1633" s="67"/>
      <c r="X1633" s="67"/>
      <c r="Y1633" s="67"/>
      <c r="Z1633" s="67"/>
      <c r="AA1633" s="67"/>
      <c r="AB1633" s="67"/>
      <c r="AC1633" s="67"/>
      <c r="AD1633" s="67"/>
    </row>
    <row r="1634" spans="2:30">
      <c r="B1634" s="67"/>
      <c r="C1634" s="67"/>
      <c r="D1634" s="67"/>
      <c r="E1634" s="67"/>
      <c r="F1634" s="67"/>
      <c r="G1634" s="67"/>
      <c r="H1634" s="67"/>
      <c r="I1634" s="67"/>
      <c r="J1634" s="67"/>
      <c r="K1634" s="67"/>
      <c r="L1634" s="67"/>
      <c r="M1634" s="67"/>
      <c r="N1634" s="67"/>
      <c r="O1634" s="67"/>
      <c r="P1634" s="67"/>
      <c r="Q1634" s="67"/>
      <c r="R1634" s="67"/>
      <c r="S1634" s="67"/>
      <c r="T1634" s="67"/>
      <c r="U1634" s="67"/>
      <c r="V1634" s="67"/>
      <c r="W1634" s="67"/>
      <c r="X1634" s="67"/>
      <c r="Y1634" s="67"/>
      <c r="Z1634" s="67"/>
      <c r="AA1634" s="67"/>
      <c r="AB1634" s="67"/>
      <c r="AC1634" s="67"/>
      <c r="AD1634" s="67"/>
    </row>
    <row r="1635" spans="2:30">
      <c r="B1635" s="67"/>
      <c r="C1635" s="67"/>
      <c r="D1635" s="67"/>
      <c r="E1635" s="67"/>
      <c r="F1635" s="67"/>
      <c r="G1635" s="67"/>
      <c r="H1635" s="67"/>
      <c r="I1635" s="67"/>
      <c r="J1635" s="67"/>
      <c r="K1635" s="67"/>
      <c r="L1635" s="67"/>
      <c r="M1635" s="67"/>
      <c r="N1635" s="67"/>
      <c r="O1635" s="67"/>
      <c r="P1635" s="67"/>
      <c r="Q1635" s="67"/>
      <c r="R1635" s="67"/>
      <c r="S1635" s="67"/>
      <c r="T1635" s="67"/>
      <c r="U1635" s="67"/>
      <c r="V1635" s="67"/>
      <c r="W1635" s="67"/>
      <c r="X1635" s="67"/>
      <c r="Y1635" s="67"/>
      <c r="Z1635" s="67"/>
      <c r="AA1635" s="67"/>
      <c r="AB1635" s="67"/>
      <c r="AC1635" s="67"/>
      <c r="AD1635" s="67"/>
    </row>
    <row r="1636" spans="2:30">
      <c r="B1636" s="67"/>
      <c r="C1636" s="67"/>
      <c r="D1636" s="67"/>
      <c r="E1636" s="67"/>
      <c r="F1636" s="67"/>
      <c r="G1636" s="67"/>
      <c r="H1636" s="67"/>
      <c r="I1636" s="67"/>
      <c r="J1636" s="67"/>
      <c r="K1636" s="67"/>
      <c r="L1636" s="67"/>
      <c r="M1636" s="67"/>
      <c r="N1636" s="67"/>
      <c r="O1636" s="67"/>
      <c r="P1636" s="67"/>
      <c r="Q1636" s="67"/>
      <c r="R1636" s="67"/>
      <c r="S1636" s="67"/>
      <c r="T1636" s="67"/>
      <c r="U1636" s="67"/>
      <c r="V1636" s="67"/>
      <c r="W1636" s="67"/>
      <c r="X1636" s="67"/>
      <c r="Y1636" s="67"/>
      <c r="Z1636" s="67"/>
      <c r="AA1636" s="67"/>
      <c r="AB1636" s="67"/>
      <c r="AC1636" s="67"/>
      <c r="AD1636" s="67"/>
    </row>
    <row r="1637" spans="2:30">
      <c r="B1637" s="67"/>
      <c r="C1637" s="67"/>
      <c r="D1637" s="67"/>
      <c r="E1637" s="67"/>
      <c r="F1637" s="67"/>
      <c r="G1637" s="67"/>
      <c r="H1637" s="67"/>
      <c r="I1637" s="67"/>
      <c r="J1637" s="67"/>
      <c r="K1637" s="67"/>
      <c r="L1637" s="67"/>
      <c r="M1637" s="67"/>
      <c r="N1637" s="67"/>
      <c r="O1637" s="67"/>
      <c r="P1637" s="67"/>
      <c r="Q1637" s="67"/>
      <c r="R1637" s="67"/>
      <c r="S1637" s="67"/>
      <c r="T1637" s="67"/>
      <c r="U1637" s="67"/>
      <c r="V1637" s="67"/>
      <c r="W1637" s="67"/>
      <c r="X1637" s="67"/>
      <c r="Y1637" s="67"/>
      <c r="Z1637" s="67"/>
      <c r="AA1637" s="67"/>
      <c r="AB1637" s="67"/>
      <c r="AC1637" s="67"/>
      <c r="AD1637" s="67"/>
    </row>
    <row r="1638" spans="2:30">
      <c r="B1638" s="67"/>
      <c r="C1638" s="67"/>
      <c r="D1638" s="67"/>
      <c r="E1638" s="67"/>
      <c r="F1638" s="67"/>
      <c r="G1638" s="67"/>
      <c r="H1638" s="67"/>
      <c r="I1638" s="67"/>
      <c r="J1638" s="67"/>
      <c r="K1638" s="67"/>
      <c r="L1638" s="67"/>
      <c r="M1638" s="67"/>
      <c r="N1638" s="67"/>
      <c r="O1638" s="67"/>
      <c r="P1638" s="67"/>
      <c r="Q1638" s="67"/>
      <c r="R1638" s="67"/>
      <c r="S1638" s="67"/>
      <c r="T1638" s="67"/>
      <c r="U1638" s="67"/>
      <c r="V1638" s="67"/>
      <c r="W1638" s="67"/>
      <c r="X1638" s="67"/>
      <c r="Y1638" s="67"/>
      <c r="Z1638" s="67"/>
      <c r="AA1638" s="67"/>
      <c r="AB1638" s="67"/>
      <c r="AC1638" s="67"/>
      <c r="AD1638" s="67"/>
    </row>
    <row r="1639" spans="2:30">
      <c r="B1639" s="67"/>
      <c r="C1639" s="67"/>
      <c r="D1639" s="67"/>
      <c r="E1639" s="67"/>
      <c r="F1639" s="67"/>
      <c r="G1639" s="67"/>
      <c r="H1639" s="67"/>
      <c r="I1639" s="67"/>
      <c r="J1639" s="67"/>
      <c r="K1639" s="67"/>
      <c r="L1639" s="67"/>
      <c r="M1639" s="67"/>
      <c r="N1639" s="67"/>
      <c r="O1639" s="67"/>
      <c r="P1639" s="67"/>
      <c r="Q1639" s="67"/>
      <c r="R1639" s="67"/>
      <c r="S1639" s="67"/>
      <c r="T1639" s="67"/>
      <c r="U1639" s="67"/>
      <c r="V1639" s="67"/>
      <c r="W1639" s="67"/>
      <c r="X1639" s="67"/>
      <c r="Y1639" s="67"/>
      <c r="Z1639" s="67"/>
      <c r="AA1639" s="67"/>
      <c r="AB1639" s="67"/>
      <c r="AC1639" s="67"/>
      <c r="AD1639" s="67"/>
    </row>
    <row r="1640" spans="2:30">
      <c r="B1640" s="67"/>
      <c r="C1640" s="67"/>
      <c r="D1640" s="67"/>
      <c r="E1640" s="67"/>
      <c r="F1640" s="67"/>
      <c r="G1640" s="67"/>
      <c r="H1640" s="67"/>
      <c r="I1640" s="67"/>
      <c r="J1640" s="67"/>
      <c r="K1640" s="67"/>
      <c r="L1640" s="67"/>
      <c r="M1640" s="67"/>
      <c r="N1640" s="67"/>
      <c r="O1640" s="67"/>
      <c r="P1640" s="67"/>
      <c r="Q1640" s="67"/>
      <c r="R1640" s="67"/>
      <c r="S1640" s="67"/>
      <c r="T1640" s="67"/>
      <c r="U1640" s="67"/>
      <c r="V1640" s="67"/>
      <c r="W1640" s="67"/>
      <c r="X1640" s="67"/>
      <c r="Y1640" s="67"/>
      <c r="Z1640" s="67"/>
      <c r="AA1640" s="67"/>
      <c r="AB1640" s="67"/>
      <c r="AC1640" s="67"/>
      <c r="AD1640" s="67"/>
    </row>
    <row r="1641" spans="2:30">
      <c r="B1641" s="67"/>
      <c r="C1641" s="67"/>
      <c r="D1641" s="67"/>
      <c r="E1641" s="67"/>
      <c r="F1641" s="67"/>
      <c r="G1641" s="67"/>
      <c r="H1641" s="67"/>
      <c r="I1641" s="67"/>
      <c r="J1641" s="67"/>
      <c r="K1641" s="67"/>
      <c r="L1641" s="67"/>
      <c r="M1641" s="67"/>
      <c r="N1641" s="67"/>
      <c r="O1641" s="67"/>
      <c r="P1641" s="67"/>
      <c r="Q1641" s="67"/>
      <c r="R1641" s="67"/>
      <c r="S1641" s="67"/>
      <c r="T1641" s="67"/>
      <c r="U1641" s="67"/>
      <c r="V1641" s="67"/>
      <c r="W1641" s="67"/>
      <c r="X1641" s="67"/>
      <c r="Y1641" s="67"/>
      <c r="Z1641" s="67"/>
      <c r="AA1641" s="67"/>
      <c r="AB1641" s="67"/>
      <c r="AC1641" s="67"/>
      <c r="AD1641" s="67"/>
    </row>
    <row r="1642" spans="2:30">
      <c r="B1642" s="67"/>
      <c r="C1642" s="67"/>
      <c r="D1642" s="67"/>
      <c r="E1642" s="67"/>
      <c r="F1642" s="67"/>
      <c r="G1642" s="67"/>
      <c r="H1642" s="67"/>
      <c r="I1642" s="67"/>
      <c r="J1642" s="67"/>
      <c r="K1642" s="67"/>
      <c r="L1642" s="67"/>
      <c r="M1642" s="67"/>
      <c r="N1642" s="67"/>
      <c r="O1642" s="67"/>
      <c r="P1642" s="67"/>
      <c r="Q1642" s="67"/>
      <c r="R1642" s="67"/>
      <c r="S1642" s="67"/>
      <c r="T1642" s="67"/>
      <c r="U1642" s="67"/>
      <c r="V1642" s="67"/>
      <c r="W1642" s="67"/>
      <c r="X1642" s="67"/>
      <c r="Y1642" s="67"/>
      <c r="Z1642" s="67"/>
      <c r="AA1642" s="67"/>
      <c r="AB1642" s="67"/>
      <c r="AC1642" s="67"/>
      <c r="AD1642" s="67"/>
    </row>
    <row r="1643" spans="2:30">
      <c r="B1643" s="67"/>
      <c r="C1643" s="67"/>
      <c r="D1643" s="67"/>
      <c r="E1643" s="67"/>
      <c r="F1643" s="67"/>
      <c r="G1643" s="67"/>
      <c r="H1643" s="67"/>
      <c r="I1643" s="67"/>
      <c r="J1643" s="67"/>
      <c r="K1643" s="67"/>
      <c r="L1643" s="67"/>
      <c r="M1643" s="67"/>
      <c r="N1643" s="67"/>
      <c r="O1643" s="67"/>
      <c r="P1643" s="67"/>
      <c r="Q1643" s="67"/>
      <c r="R1643" s="67"/>
      <c r="S1643" s="67"/>
      <c r="T1643" s="67"/>
      <c r="U1643" s="67"/>
      <c r="V1643" s="67"/>
      <c r="W1643" s="67"/>
      <c r="X1643" s="67"/>
      <c r="Y1643" s="67"/>
      <c r="Z1643" s="67"/>
      <c r="AA1643" s="67"/>
      <c r="AB1643" s="67"/>
      <c r="AC1643" s="67"/>
      <c r="AD1643" s="67"/>
    </row>
    <row r="1644" spans="2:30">
      <c r="B1644" s="67"/>
      <c r="C1644" s="67"/>
      <c r="D1644" s="67"/>
      <c r="E1644" s="67"/>
      <c r="F1644" s="67"/>
      <c r="G1644" s="67"/>
      <c r="H1644" s="67"/>
      <c r="I1644" s="67"/>
      <c r="J1644" s="67"/>
      <c r="K1644" s="67"/>
      <c r="L1644" s="67"/>
      <c r="M1644" s="67"/>
      <c r="N1644" s="67"/>
      <c r="O1644" s="67"/>
      <c r="P1644" s="67"/>
      <c r="Q1644" s="67"/>
      <c r="R1644" s="67"/>
      <c r="S1644" s="67"/>
      <c r="T1644" s="67"/>
      <c r="U1644" s="67"/>
      <c r="V1644" s="67"/>
      <c r="W1644" s="67"/>
      <c r="X1644" s="67"/>
      <c r="Y1644" s="67"/>
      <c r="Z1644" s="67"/>
      <c r="AA1644" s="67"/>
      <c r="AB1644" s="67"/>
      <c r="AC1644" s="67"/>
      <c r="AD1644" s="67"/>
    </row>
    <row r="1645" spans="2:30">
      <c r="B1645" s="67"/>
      <c r="C1645" s="67"/>
      <c r="D1645" s="67"/>
      <c r="E1645" s="67"/>
      <c r="F1645" s="67"/>
      <c r="G1645" s="67"/>
      <c r="H1645" s="67"/>
      <c r="I1645" s="67"/>
      <c r="J1645" s="67"/>
      <c r="K1645" s="67"/>
      <c r="L1645" s="67"/>
      <c r="M1645" s="67"/>
      <c r="N1645" s="67"/>
      <c r="O1645" s="67"/>
      <c r="P1645" s="67"/>
      <c r="Q1645" s="67"/>
      <c r="R1645" s="67"/>
      <c r="S1645" s="67"/>
      <c r="T1645" s="67"/>
      <c r="U1645" s="67"/>
      <c r="V1645" s="67"/>
      <c r="W1645" s="67"/>
      <c r="X1645" s="67"/>
      <c r="Y1645" s="67"/>
      <c r="Z1645" s="67"/>
      <c r="AA1645" s="67"/>
      <c r="AB1645" s="67"/>
      <c r="AC1645" s="67"/>
      <c r="AD1645" s="67"/>
    </row>
    <row r="1646" spans="2:30">
      <c r="B1646" s="67"/>
      <c r="C1646" s="67"/>
      <c r="D1646" s="67"/>
      <c r="E1646" s="67"/>
      <c r="F1646" s="67"/>
      <c r="G1646" s="67"/>
      <c r="H1646" s="67"/>
      <c r="I1646" s="67"/>
      <c r="J1646" s="67"/>
      <c r="K1646" s="67"/>
      <c r="L1646" s="67"/>
      <c r="M1646" s="67"/>
      <c r="N1646" s="67"/>
      <c r="O1646" s="67"/>
      <c r="P1646" s="67"/>
      <c r="Q1646" s="67"/>
      <c r="R1646" s="67"/>
      <c r="S1646" s="67"/>
      <c r="T1646" s="67"/>
      <c r="U1646" s="67"/>
      <c r="V1646" s="67"/>
      <c r="W1646" s="67"/>
      <c r="X1646" s="67"/>
      <c r="Y1646" s="67"/>
      <c r="Z1646" s="67"/>
      <c r="AA1646" s="67"/>
      <c r="AB1646" s="67"/>
      <c r="AC1646" s="67"/>
      <c r="AD1646" s="67"/>
    </row>
    <row r="1647" spans="2:30">
      <c r="B1647" s="67"/>
      <c r="C1647" s="67"/>
      <c r="D1647" s="67"/>
      <c r="E1647" s="67"/>
      <c r="F1647" s="67"/>
      <c r="G1647" s="67"/>
      <c r="H1647" s="67"/>
      <c r="I1647" s="67"/>
      <c r="J1647" s="67"/>
      <c r="K1647" s="67"/>
      <c r="L1647" s="67"/>
      <c r="M1647" s="67"/>
      <c r="N1647" s="67"/>
      <c r="O1647" s="67"/>
      <c r="P1647" s="67"/>
      <c r="Q1647" s="67"/>
      <c r="R1647" s="67"/>
      <c r="S1647" s="67"/>
      <c r="T1647" s="67"/>
      <c r="U1647" s="67"/>
      <c r="V1647" s="67"/>
      <c r="W1647" s="67"/>
      <c r="X1647" s="67"/>
      <c r="Y1647" s="67"/>
      <c r="Z1647" s="67"/>
      <c r="AA1647" s="67"/>
      <c r="AB1647" s="67"/>
      <c r="AC1647" s="67"/>
      <c r="AD1647" s="67"/>
    </row>
    <row r="1648" spans="2:30">
      <c r="B1648" s="67"/>
      <c r="C1648" s="67"/>
      <c r="D1648" s="67"/>
      <c r="E1648" s="67"/>
      <c r="F1648" s="67"/>
      <c r="G1648" s="67"/>
      <c r="H1648" s="67"/>
      <c r="I1648" s="67"/>
      <c r="J1648" s="67"/>
      <c r="K1648" s="67"/>
      <c r="L1648" s="67"/>
      <c r="M1648" s="67"/>
      <c r="N1648" s="67"/>
      <c r="O1648" s="67"/>
      <c r="P1648" s="67"/>
      <c r="Q1648" s="67"/>
      <c r="R1648" s="67"/>
      <c r="S1648" s="67"/>
      <c r="T1648" s="67"/>
      <c r="U1648" s="67"/>
      <c r="V1648" s="67"/>
      <c r="W1648" s="67"/>
      <c r="X1648" s="67"/>
      <c r="Y1648" s="67"/>
      <c r="Z1648" s="67"/>
      <c r="AA1648" s="67"/>
      <c r="AB1648" s="67"/>
      <c r="AC1648" s="67"/>
      <c r="AD1648" s="67"/>
    </row>
    <row r="1649" spans="2:30">
      <c r="B1649" s="67"/>
      <c r="C1649" s="67"/>
      <c r="D1649" s="67"/>
      <c r="E1649" s="67"/>
      <c r="F1649" s="67"/>
      <c r="G1649" s="67"/>
      <c r="H1649" s="67"/>
      <c r="I1649" s="67"/>
      <c r="J1649" s="67"/>
      <c r="K1649" s="67"/>
      <c r="L1649" s="67"/>
      <c r="M1649" s="67"/>
      <c r="N1649" s="67"/>
      <c r="O1649" s="67"/>
      <c r="P1649" s="67"/>
      <c r="Q1649" s="67"/>
      <c r="R1649" s="67"/>
      <c r="S1649" s="67"/>
      <c r="T1649" s="67"/>
      <c r="U1649" s="67"/>
      <c r="V1649" s="67"/>
      <c r="W1649" s="67"/>
      <c r="X1649" s="67"/>
      <c r="Y1649" s="67"/>
      <c r="Z1649" s="67"/>
      <c r="AA1649" s="67"/>
      <c r="AB1649" s="67"/>
      <c r="AC1649" s="67"/>
      <c r="AD1649" s="67"/>
    </row>
    <row r="1650" spans="2:30">
      <c r="B1650" s="67"/>
      <c r="C1650" s="67"/>
      <c r="D1650" s="67"/>
      <c r="E1650" s="67"/>
      <c r="F1650" s="67"/>
      <c r="G1650" s="67"/>
      <c r="H1650" s="67"/>
      <c r="I1650" s="67"/>
      <c r="J1650" s="67"/>
      <c r="K1650" s="67"/>
      <c r="L1650" s="67"/>
      <c r="M1650" s="67"/>
      <c r="N1650" s="67"/>
      <c r="O1650" s="67"/>
      <c r="P1650" s="67"/>
      <c r="Q1650" s="67"/>
      <c r="R1650" s="67"/>
      <c r="S1650" s="67"/>
      <c r="T1650" s="67"/>
      <c r="U1650" s="67"/>
      <c r="V1650" s="67"/>
      <c r="W1650" s="67"/>
      <c r="X1650" s="67"/>
      <c r="Y1650" s="67"/>
      <c r="Z1650" s="67"/>
      <c r="AA1650" s="67"/>
      <c r="AB1650" s="67"/>
      <c r="AC1650" s="67"/>
      <c r="AD1650" s="67"/>
    </row>
    <row r="1651" spans="2:30">
      <c r="B1651" s="67"/>
      <c r="C1651" s="67"/>
      <c r="D1651" s="67"/>
      <c r="E1651" s="67"/>
      <c r="F1651" s="67"/>
      <c r="G1651" s="67"/>
      <c r="H1651" s="67"/>
      <c r="I1651" s="67"/>
      <c r="J1651" s="67"/>
      <c r="K1651" s="67"/>
      <c r="L1651" s="67"/>
      <c r="M1651" s="67"/>
      <c r="N1651" s="67"/>
      <c r="O1651" s="67"/>
      <c r="P1651" s="67"/>
      <c r="Q1651" s="67"/>
      <c r="R1651" s="67"/>
      <c r="S1651" s="67"/>
      <c r="T1651" s="67"/>
      <c r="U1651" s="67"/>
      <c r="V1651" s="67"/>
      <c r="W1651" s="67"/>
      <c r="X1651" s="67"/>
      <c r="Y1651" s="67"/>
      <c r="Z1651" s="67"/>
      <c r="AA1651" s="67"/>
      <c r="AB1651" s="67"/>
      <c r="AC1651" s="67"/>
      <c r="AD1651" s="67"/>
    </row>
    <row r="1652" spans="2:30">
      <c r="B1652" s="67"/>
      <c r="C1652" s="67"/>
      <c r="D1652" s="67"/>
      <c r="E1652" s="67"/>
      <c r="F1652" s="67"/>
      <c r="G1652" s="67"/>
      <c r="H1652" s="67"/>
      <c r="I1652" s="67"/>
      <c r="J1652" s="67"/>
      <c r="K1652" s="67"/>
      <c r="L1652" s="67"/>
      <c r="M1652" s="67"/>
      <c r="N1652" s="67"/>
      <c r="O1652" s="67"/>
      <c r="P1652" s="67"/>
      <c r="Q1652" s="67"/>
      <c r="R1652" s="67"/>
      <c r="S1652" s="67"/>
      <c r="T1652" s="67"/>
      <c r="U1652" s="67"/>
      <c r="V1652" s="67"/>
      <c r="W1652" s="67"/>
      <c r="X1652" s="67"/>
      <c r="Y1652" s="67"/>
      <c r="Z1652" s="67"/>
      <c r="AA1652" s="67"/>
      <c r="AB1652" s="67"/>
      <c r="AC1652" s="67"/>
      <c r="AD1652" s="67"/>
    </row>
    <row r="1653" spans="2:30">
      <c r="B1653" s="67"/>
      <c r="C1653" s="67"/>
      <c r="D1653" s="67"/>
      <c r="E1653" s="67"/>
      <c r="F1653" s="67"/>
      <c r="G1653" s="67"/>
      <c r="H1653" s="67"/>
      <c r="I1653" s="67"/>
      <c r="J1653" s="67"/>
      <c r="K1653" s="67"/>
      <c r="L1653" s="67"/>
      <c r="M1653" s="67"/>
      <c r="N1653" s="67"/>
      <c r="O1653" s="67"/>
      <c r="P1653" s="67"/>
      <c r="Q1653" s="67"/>
      <c r="R1653" s="67"/>
      <c r="S1653" s="67"/>
      <c r="T1653" s="67"/>
      <c r="U1653" s="67"/>
      <c r="V1653" s="67"/>
      <c r="W1653" s="67"/>
      <c r="X1653" s="67"/>
      <c r="Y1653" s="67"/>
      <c r="Z1653" s="67"/>
      <c r="AA1653" s="67"/>
      <c r="AB1653" s="67"/>
      <c r="AC1653" s="67"/>
      <c r="AD1653" s="67"/>
    </row>
    <row r="1654" spans="2:30">
      <c r="B1654" s="67"/>
      <c r="C1654" s="67"/>
      <c r="D1654" s="67"/>
      <c r="E1654" s="67"/>
      <c r="F1654" s="67"/>
      <c r="G1654" s="67"/>
      <c r="H1654" s="67"/>
      <c r="I1654" s="67"/>
      <c r="J1654" s="67"/>
      <c r="K1654" s="67"/>
      <c r="L1654" s="67"/>
      <c r="M1654" s="67"/>
      <c r="N1654" s="67"/>
      <c r="O1654" s="67"/>
      <c r="P1654" s="67"/>
      <c r="Q1654" s="67"/>
      <c r="R1654" s="67"/>
      <c r="S1654" s="67"/>
      <c r="T1654" s="67"/>
      <c r="U1654" s="67"/>
      <c r="V1654" s="67"/>
      <c r="W1654" s="67"/>
      <c r="X1654" s="67"/>
      <c r="Y1654" s="67"/>
      <c r="Z1654" s="67"/>
      <c r="AA1654" s="67"/>
      <c r="AB1654" s="67"/>
      <c r="AC1654" s="67"/>
      <c r="AD1654" s="67"/>
    </row>
    <row r="1655" spans="2:30">
      <c r="B1655" s="67"/>
      <c r="C1655" s="67"/>
      <c r="D1655" s="67"/>
      <c r="E1655" s="67"/>
      <c r="F1655" s="67"/>
      <c r="G1655" s="67"/>
      <c r="H1655" s="67"/>
      <c r="I1655" s="67"/>
      <c r="J1655" s="67"/>
      <c r="K1655" s="67"/>
      <c r="L1655" s="67"/>
      <c r="M1655" s="67"/>
      <c r="N1655" s="67"/>
      <c r="O1655" s="67"/>
      <c r="P1655" s="67"/>
      <c r="Q1655" s="67"/>
      <c r="R1655" s="67"/>
      <c r="S1655" s="67"/>
      <c r="T1655" s="67"/>
      <c r="U1655" s="67"/>
      <c r="V1655" s="67"/>
      <c r="W1655" s="67"/>
      <c r="X1655" s="67"/>
      <c r="Y1655" s="67"/>
      <c r="Z1655" s="67"/>
      <c r="AA1655" s="67"/>
      <c r="AB1655" s="67"/>
      <c r="AC1655" s="67"/>
      <c r="AD1655" s="67"/>
    </row>
    <row r="1656" spans="2:30">
      <c r="B1656" s="67"/>
      <c r="C1656" s="67"/>
      <c r="D1656" s="67"/>
      <c r="E1656" s="67"/>
      <c r="F1656" s="67"/>
      <c r="G1656" s="67"/>
      <c r="H1656" s="67"/>
      <c r="I1656" s="67"/>
      <c r="J1656" s="67"/>
      <c r="K1656" s="67"/>
      <c r="L1656" s="67"/>
      <c r="M1656" s="67"/>
      <c r="N1656" s="67"/>
      <c r="O1656" s="67"/>
      <c r="P1656" s="67"/>
      <c r="Q1656" s="67"/>
      <c r="R1656" s="67"/>
      <c r="S1656" s="67"/>
      <c r="T1656" s="67"/>
      <c r="U1656" s="67"/>
      <c r="V1656" s="67"/>
      <c r="W1656" s="67"/>
      <c r="X1656" s="67"/>
      <c r="Y1656" s="67"/>
      <c r="Z1656" s="67"/>
      <c r="AA1656" s="67"/>
      <c r="AB1656" s="67"/>
      <c r="AC1656" s="67"/>
      <c r="AD1656" s="67"/>
    </row>
    <row r="1657" spans="2:30">
      <c r="B1657" s="67"/>
      <c r="C1657" s="67"/>
      <c r="D1657" s="67"/>
      <c r="E1657" s="67"/>
      <c r="F1657" s="67"/>
      <c r="G1657" s="67"/>
      <c r="H1657" s="67"/>
      <c r="I1657" s="67"/>
      <c r="J1657" s="67"/>
      <c r="K1657" s="67"/>
      <c r="L1657" s="67"/>
      <c r="M1657" s="67"/>
      <c r="N1657" s="67"/>
      <c r="O1657" s="67"/>
      <c r="P1657" s="67"/>
      <c r="Q1657" s="67"/>
      <c r="R1657" s="67"/>
      <c r="S1657" s="67"/>
      <c r="T1657" s="67"/>
      <c r="U1657" s="67"/>
      <c r="V1657" s="67"/>
      <c r="W1657" s="67"/>
      <c r="X1657" s="67"/>
      <c r="Y1657" s="67"/>
      <c r="Z1657" s="67"/>
      <c r="AA1657" s="67"/>
      <c r="AB1657" s="67"/>
      <c r="AC1657" s="67"/>
      <c r="AD1657" s="67"/>
    </row>
    <row r="1658" spans="2:30">
      <c r="B1658" s="67"/>
      <c r="C1658" s="67"/>
      <c r="D1658" s="67"/>
      <c r="E1658" s="67"/>
      <c r="F1658" s="67"/>
      <c r="G1658" s="67"/>
      <c r="H1658" s="67"/>
      <c r="I1658" s="67"/>
      <c r="J1658" s="67"/>
      <c r="K1658" s="67"/>
      <c r="L1658" s="67"/>
      <c r="M1658" s="67"/>
      <c r="N1658" s="67"/>
      <c r="O1658" s="67"/>
      <c r="P1658" s="67"/>
      <c r="Q1658" s="67"/>
      <c r="R1658" s="67"/>
      <c r="S1658" s="67"/>
      <c r="T1658" s="67"/>
      <c r="U1658" s="67"/>
      <c r="V1658" s="67"/>
      <c r="W1658" s="67"/>
      <c r="X1658" s="67"/>
      <c r="Y1658" s="67"/>
      <c r="Z1658" s="67"/>
      <c r="AA1658" s="67"/>
      <c r="AB1658" s="67"/>
      <c r="AC1658" s="67"/>
      <c r="AD1658" s="67"/>
    </row>
    <row r="1659" spans="2:30">
      <c r="B1659" s="67"/>
      <c r="C1659" s="67"/>
      <c r="D1659" s="67"/>
      <c r="E1659" s="67"/>
      <c r="F1659" s="67"/>
      <c r="G1659" s="67"/>
      <c r="H1659" s="67"/>
      <c r="I1659" s="67"/>
      <c r="J1659" s="67"/>
      <c r="K1659" s="67"/>
      <c r="L1659" s="67"/>
      <c r="M1659" s="67"/>
      <c r="N1659" s="67"/>
      <c r="O1659" s="67"/>
      <c r="P1659" s="67"/>
      <c r="Q1659" s="67"/>
      <c r="R1659" s="67"/>
      <c r="S1659" s="67"/>
      <c r="T1659" s="67"/>
      <c r="U1659" s="67"/>
      <c r="V1659" s="67"/>
      <c r="W1659" s="67"/>
      <c r="X1659" s="67"/>
      <c r="Y1659" s="67"/>
      <c r="Z1659" s="67"/>
      <c r="AA1659" s="67"/>
      <c r="AB1659" s="67"/>
      <c r="AC1659" s="67"/>
      <c r="AD1659" s="67"/>
    </row>
    <row r="1660" spans="2:30">
      <c r="B1660" s="67"/>
      <c r="C1660" s="67"/>
      <c r="D1660" s="67"/>
      <c r="E1660" s="67"/>
      <c r="F1660" s="67"/>
      <c r="G1660" s="67"/>
      <c r="H1660" s="67"/>
      <c r="I1660" s="67"/>
      <c r="J1660" s="67"/>
      <c r="K1660" s="67"/>
      <c r="L1660" s="67"/>
      <c r="M1660" s="67"/>
      <c r="N1660" s="67"/>
      <c r="O1660" s="67"/>
      <c r="P1660" s="67"/>
      <c r="Q1660" s="67"/>
      <c r="R1660" s="67"/>
      <c r="S1660" s="67"/>
      <c r="T1660" s="67"/>
      <c r="U1660" s="67"/>
      <c r="V1660" s="67"/>
      <c r="W1660" s="67"/>
      <c r="X1660" s="67"/>
      <c r="Y1660" s="67"/>
      <c r="Z1660" s="67"/>
      <c r="AA1660" s="67"/>
      <c r="AB1660" s="67"/>
      <c r="AC1660" s="67"/>
      <c r="AD1660" s="67"/>
    </row>
    <row r="1661" spans="2:30">
      <c r="B1661" s="67"/>
      <c r="C1661" s="67"/>
      <c r="D1661" s="67"/>
      <c r="E1661" s="67"/>
      <c r="F1661" s="67"/>
      <c r="G1661" s="67"/>
      <c r="H1661" s="67"/>
      <c r="I1661" s="67"/>
      <c r="J1661" s="67"/>
      <c r="K1661" s="67"/>
      <c r="L1661" s="67"/>
      <c r="M1661" s="67"/>
      <c r="N1661" s="67"/>
      <c r="O1661" s="67"/>
      <c r="P1661" s="67"/>
      <c r="Q1661" s="67"/>
      <c r="R1661" s="67"/>
      <c r="S1661" s="67"/>
      <c r="T1661" s="67"/>
      <c r="U1661" s="67"/>
      <c r="V1661" s="67"/>
      <c r="W1661" s="67"/>
      <c r="X1661" s="67"/>
      <c r="Y1661" s="67"/>
      <c r="Z1661" s="67"/>
      <c r="AA1661" s="67"/>
      <c r="AB1661" s="67"/>
      <c r="AC1661" s="67"/>
      <c r="AD1661" s="67"/>
    </row>
    <row r="1662" spans="2:30">
      <c r="B1662" s="67"/>
      <c r="C1662" s="67"/>
      <c r="D1662" s="67"/>
      <c r="E1662" s="67"/>
      <c r="F1662" s="67"/>
      <c r="G1662" s="67"/>
      <c r="H1662" s="67"/>
      <c r="I1662" s="67"/>
      <c r="J1662" s="67"/>
      <c r="K1662" s="67"/>
      <c r="L1662" s="67"/>
      <c r="M1662" s="67"/>
      <c r="N1662" s="67"/>
      <c r="O1662" s="67"/>
      <c r="P1662" s="67"/>
      <c r="Q1662" s="67"/>
      <c r="R1662" s="67"/>
      <c r="S1662" s="67"/>
      <c r="T1662" s="67"/>
      <c r="U1662" s="67"/>
      <c r="V1662" s="67"/>
      <c r="W1662" s="67"/>
      <c r="X1662" s="67"/>
      <c r="Y1662" s="67"/>
      <c r="Z1662" s="67"/>
      <c r="AA1662" s="67"/>
      <c r="AB1662" s="67"/>
      <c r="AC1662" s="67"/>
      <c r="AD1662" s="67"/>
    </row>
    <row r="1663" spans="2:30">
      <c r="B1663" s="67"/>
      <c r="C1663" s="67"/>
      <c r="D1663" s="67"/>
      <c r="E1663" s="67"/>
      <c r="F1663" s="67"/>
      <c r="G1663" s="67"/>
      <c r="H1663" s="67"/>
      <c r="I1663" s="67"/>
      <c r="J1663" s="67"/>
      <c r="K1663" s="67"/>
      <c r="L1663" s="67"/>
      <c r="M1663" s="67"/>
      <c r="N1663" s="67"/>
      <c r="O1663" s="67"/>
      <c r="P1663" s="67"/>
      <c r="Q1663" s="67"/>
      <c r="R1663" s="67"/>
      <c r="S1663" s="67"/>
      <c r="T1663" s="67"/>
      <c r="U1663" s="67"/>
      <c r="V1663" s="67"/>
      <c r="W1663" s="67"/>
      <c r="X1663" s="67"/>
      <c r="Y1663" s="67"/>
      <c r="Z1663" s="67"/>
      <c r="AA1663" s="67"/>
      <c r="AB1663" s="67"/>
      <c r="AC1663" s="67"/>
      <c r="AD1663" s="67"/>
    </row>
    <row r="1664" spans="2:30">
      <c r="B1664" s="67"/>
      <c r="C1664" s="67"/>
      <c r="D1664" s="67"/>
      <c r="E1664" s="67"/>
      <c r="F1664" s="67"/>
      <c r="G1664" s="67"/>
      <c r="H1664" s="67"/>
      <c r="I1664" s="67"/>
      <c r="J1664" s="67"/>
      <c r="K1664" s="67"/>
      <c r="L1664" s="67"/>
      <c r="M1664" s="67"/>
      <c r="N1664" s="67"/>
      <c r="O1664" s="67"/>
      <c r="P1664" s="67"/>
      <c r="Q1664" s="67"/>
      <c r="R1664" s="67"/>
      <c r="S1664" s="67"/>
      <c r="T1664" s="67"/>
      <c r="U1664" s="67"/>
      <c r="V1664" s="67"/>
      <c r="W1664" s="67"/>
      <c r="X1664" s="67"/>
      <c r="Y1664" s="67"/>
      <c r="Z1664" s="67"/>
      <c r="AA1664" s="67"/>
      <c r="AB1664" s="67"/>
      <c r="AC1664" s="67"/>
      <c r="AD1664" s="67"/>
    </row>
    <row r="1665" spans="2:30">
      <c r="B1665" s="67"/>
      <c r="C1665" s="67"/>
      <c r="D1665" s="67"/>
      <c r="E1665" s="67"/>
      <c r="F1665" s="67"/>
      <c r="G1665" s="67"/>
      <c r="H1665" s="67"/>
      <c r="I1665" s="67"/>
      <c r="J1665" s="67"/>
      <c r="K1665" s="67"/>
      <c r="L1665" s="67"/>
      <c r="M1665" s="67"/>
      <c r="N1665" s="67"/>
      <c r="O1665" s="67"/>
      <c r="P1665" s="67"/>
      <c r="Q1665" s="67"/>
      <c r="R1665" s="67"/>
      <c r="S1665" s="67"/>
      <c r="T1665" s="67"/>
      <c r="U1665" s="67"/>
      <c r="V1665" s="67"/>
      <c r="W1665" s="67"/>
      <c r="X1665" s="67"/>
      <c r="Y1665" s="67"/>
      <c r="Z1665" s="67"/>
      <c r="AA1665" s="67"/>
      <c r="AB1665" s="67"/>
      <c r="AC1665" s="67"/>
      <c r="AD1665" s="67"/>
    </row>
    <row r="1666" spans="2:30">
      <c r="B1666" s="67"/>
      <c r="C1666" s="67"/>
      <c r="D1666" s="67"/>
      <c r="E1666" s="67"/>
      <c r="F1666" s="67"/>
      <c r="G1666" s="67"/>
      <c r="H1666" s="67"/>
      <c r="I1666" s="67"/>
      <c r="J1666" s="67"/>
      <c r="K1666" s="67"/>
      <c r="L1666" s="67"/>
      <c r="M1666" s="67"/>
      <c r="N1666" s="67"/>
      <c r="O1666" s="67"/>
      <c r="P1666" s="67"/>
      <c r="Q1666" s="67"/>
      <c r="R1666" s="67"/>
      <c r="S1666" s="67"/>
      <c r="T1666" s="67"/>
      <c r="U1666" s="67"/>
      <c r="V1666" s="67"/>
      <c r="W1666" s="67"/>
      <c r="X1666" s="67"/>
      <c r="Y1666" s="67"/>
      <c r="Z1666" s="67"/>
      <c r="AA1666" s="67"/>
      <c r="AB1666" s="67"/>
      <c r="AC1666" s="67"/>
      <c r="AD1666" s="67"/>
    </row>
    <row r="1667" spans="2:30">
      <c r="B1667" s="67"/>
      <c r="C1667" s="67"/>
      <c r="D1667" s="67"/>
      <c r="E1667" s="67"/>
      <c r="F1667" s="67"/>
      <c r="G1667" s="67"/>
      <c r="H1667" s="67"/>
      <c r="I1667" s="67"/>
      <c r="J1667" s="67"/>
      <c r="K1667" s="67"/>
      <c r="L1667" s="67"/>
      <c r="M1667" s="67"/>
      <c r="N1667" s="67"/>
      <c r="O1667" s="67"/>
      <c r="P1667" s="67"/>
      <c r="Q1667" s="67"/>
      <c r="R1667" s="67"/>
      <c r="S1667" s="67"/>
      <c r="T1667" s="67"/>
      <c r="U1667" s="67"/>
      <c r="V1667" s="67"/>
      <c r="W1667" s="67"/>
      <c r="X1667" s="67"/>
      <c r="Y1667" s="67"/>
      <c r="Z1667" s="67"/>
      <c r="AA1667" s="67"/>
      <c r="AB1667" s="67"/>
      <c r="AC1667" s="67"/>
      <c r="AD1667" s="67"/>
    </row>
    <row r="1668" spans="2:30">
      <c r="B1668" s="67"/>
      <c r="C1668" s="67"/>
      <c r="D1668" s="67"/>
      <c r="E1668" s="67"/>
      <c r="F1668" s="67"/>
      <c r="G1668" s="67"/>
      <c r="H1668" s="67"/>
      <c r="I1668" s="67"/>
      <c r="J1668" s="67"/>
      <c r="K1668" s="67"/>
      <c r="L1668" s="67"/>
      <c r="M1668" s="67"/>
      <c r="N1668" s="67"/>
      <c r="O1668" s="67"/>
      <c r="P1668" s="67"/>
      <c r="Q1668" s="67"/>
      <c r="R1668" s="67"/>
      <c r="S1668" s="67"/>
      <c r="T1668" s="67"/>
      <c r="U1668" s="67"/>
      <c r="V1668" s="67"/>
      <c r="W1668" s="67"/>
      <c r="X1668" s="67"/>
      <c r="Y1668" s="67"/>
      <c r="Z1668" s="67"/>
      <c r="AA1668" s="67"/>
      <c r="AB1668" s="67"/>
      <c r="AC1668" s="67"/>
      <c r="AD1668" s="67"/>
    </row>
    <row r="1669" spans="2:30">
      <c r="B1669" s="67"/>
      <c r="C1669" s="67"/>
      <c r="D1669" s="67"/>
      <c r="E1669" s="67"/>
      <c r="F1669" s="67"/>
      <c r="G1669" s="67"/>
      <c r="H1669" s="67"/>
      <c r="I1669" s="67"/>
      <c r="J1669" s="67"/>
      <c r="K1669" s="67"/>
      <c r="L1669" s="67"/>
      <c r="M1669" s="67"/>
      <c r="N1669" s="67"/>
      <c r="O1669" s="67"/>
      <c r="P1669" s="67"/>
      <c r="Q1669" s="67"/>
      <c r="R1669" s="67"/>
      <c r="S1669" s="67"/>
      <c r="T1669" s="67"/>
      <c r="U1669" s="67"/>
      <c r="V1669" s="67"/>
      <c r="W1669" s="67"/>
      <c r="X1669" s="67"/>
      <c r="Y1669" s="67"/>
      <c r="Z1669" s="67"/>
      <c r="AA1669" s="67"/>
      <c r="AB1669" s="67"/>
      <c r="AC1669" s="67"/>
      <c r="AD1669" s="67"/>
    </row>
    <row r="1670" spans="2:30">
      <c r="B1670" s="67"/>
      <c r="C1670" s="67"/>
      <c r="D1670" s="67"/>
      <c r="E1670" s="67"/>
      <c r="F1670" s="67"/>
      <c r="G1670" s="67"/>
      <c r="H1670" s="67"/>
      <c r="I1670" s="67"/>
      <c r="J1670" s="67"/>
      <c r="K1670" s="67"/>
      <c r="L1670" s="67"/>
      <c r="M1670" s="67"/>
      <c r="N1670" s="67"/>
      <c r="O1670" s="67"/>
      <c r="P1670" s="67"/>
      <c r="Q1670" s="67"/>
      <c r="R1670" s="67"/>
      <c r="S1670" s="67"/>
      <c r="T1670" s="67"/>
      <c r="U1670" s="67"/>
      <c r="V1670" s="67"/>
      <c r="W1670" s="67"/>
      <c r="X1670" s="67"/>
      <c r="Y1670" s="67"/>
      <c r="Z1670" s="67"/>
      <c r="AA1670" s="67"/>
      <c r="AB1670" s="67"/>
      <c r="AC1670" s="67"/>
      <c r="AD1670" s="67"/>
    </row>
    <row r="1671" spans="2:30">
      <c r="B1671" s="67"/>
      <c r="C1671" s="67"/>
      <c r="D1671" s="67"/>
      <c r="E1671" s="67"/>
      <c r="F1671" s="67"/>
      <c r="G1671" s="67"/>
      <c r="H1671" s="67"/>
      <c r="I1671" s="67"/>
      <c r="J1671" s="67"/>
      <c r="K1671" s="67"/>
      <c r="L1671" s="67"/>
      <c r="M1671" s="67"/>
      <c r="N1671" s="67"/>
      <c r="O1671" s="67"/>
      <c r="P1671" s="67"/>
      <c r="Q1671" s="67"/>
      <c r="R1671" s="67"/>
      <c r="S1671" s="67"/>
      <c r="T1671" s="67"/>
      <c r="U1671" s="67"/>
      <c r="V1671" s="67"/>
      <c r="W1671" s="67"/>
      <c r="X1671" s="67"/>
      <c r="Y1671" s="67"/>
      <c r="Z1671" s="67"/>
      <c r="AA1671" s="67"/>
      <c r="AB1671" s="67"/>
      <c r="AC1671" s="67"/>
      <c r="AD1671" s="67"/>
    </row>
    <row r="1672" spans="2:30">
      <c r="B1672" s="67"/>
      <c r="C1672" s="67"/>
      <c r="D1672" s="67"/>
      <c r="E1672" s="67"/>
      <c r="F1672" s="67"/>
      <c r="G1672" s="67"/>
      <c r="H1672" s="67"/>
      <c r="I1672" s="67"/>
      <c r="J1672" s="67"/>
      <c r="K1672" s="67"/>
      <c r="L1672" s="67"/>
      <c r="M1672" s="67"/>
      <c r="N1672" s="67"/>
      <c r="O1672" s="67"/>
      <c r="P1672" s="67"/>
      <c r="Q1672" s="67"/>
      <c r="R1672" s="67"/>
      <c r="S1672" s="67"/>
      <c r="T1672" s="67"/>
      <c r="U1672" s="67"/>
      <c r="V1672" s="67"/>
      <c r="W1672" s="67"/>
      <c r="X1672" s="67"/>
      <c r="Y1672" s="67"/>
      <c r="Z1672" s="67"/>
      <c r="AA1672" s="67"/>
      <c r="AB1672" s="67"/>
      <c r="AC1672" s="67"/>
      <c r="AD1672" s="67"/>
    </row>
    <row r="1673" spans="2:30">
      <c r="B1673" s="67"/>
      <c r="C1673" s="67"/>
      <c r="D1673" s="67"/>
      <c r="E1673" s="67"/>
      <c r="F1673" s="67"/>
      <c r="G1673" s="67"/>
      <c r="H1673" s="67"/>
      <c r="I1673" s="67"/>
      <c r="J1673" s="67"/>
      <c r="K1673" s="67"/>
      <c r="L1673" s="67"/>
      <c r="M1673" s="67"/>
      <c r="N1673" s="67"/>
      <c r="O1673" s="67"/>
      <c r="P1673" s="67"/>
      <c r="Q1673" s="67"/>
      <c r="R1673" s="67"/>
      <c r="S1673" s="67"/>
      <c r="T1673" s="67"/>
      <c r="U1673" s="67"/>
      <c r="V1673" s="67"/>
      <c r="W1673" s="67"/>
      <c r="X1673" s="67"/>
      <c r="Y1673" s="67"/>
      <c r="Z1673" s="67"/>
      <c r="AA1673" s="67"/>
      <c r="AB1673" s="67"/>
      <c r="AC1673" s="67"/>
      <c r="AD1673" s="67"/>
    </row>
    <row r="1674" spans="2:30">
      <c r="B1674" s="67"/>
      <c r="C1674" s="67"/>
      <c r="D1674" s="67"/>
      <c r="E1674" s="67"/>
      <c r="F1674" s="67"/>
      <c r="G1674" s="67"/>
      <c r="H1674" s="67"/>
      <c r="I1674" s="67"/>
      <c r="J1674" s="67"/>
      <c r="K1674" s="67"/>
      <c r="L1674" s="67"/>
      <c r="M1674" s="67"/>
      <c r="N1674" s="67"/>
      <c r="O1674" s="67"/>
      <c r="P1674" s="67"/>
      <c r="Q1674" s="67"/>
      <c r="R1674" s="67"/>
      <c r="S1674" s="67"/>
      <c r="T1674" s="67"/>
      <c r="U1674" s="67"/>
      <c r="V1674" s="67"/>
      <c r="W1674" s="67"/>
      <c r="X1674" s="67"/>
      <c r="Y1674" s="67"/>
      <c r="Z1674" s="67"/>
      <c r="AA1674" s="67"/>
      <c r="AB1674" s="67"/>
      <c r="AC1674" s="67"/>
      <c r="AD1674" s="67"/>
    </row>
    <row r="1675" spans="2:30">
      <c r="B1675" s="67"/>
      <c r="C1675" s="67"/>
      <c r="D1675" s="67"/>
      <c r="E1675" s="67"/>
      <c r="F1675" s="67"/>
      <c r="G1675" s="67"/>
      <c r="H1675" s="67"/>
      <c r="I1675" s="67"/>
      <c r="J1675" s="67"/>
      <c r="K1675" s="67"/>
      <c r="L1675" s="67"/>
      <c r="M1675" s="67"/>
      <c r="N1675" s="67"/>
      <c r="O1675" s="67"/>
      <c r="P1675" s="67"/>
      <c r="Q1675" s="67"/>
      <c r="R1675" s="67"/>
      <c r="S1675" s="67"/>
      <c r="T1675" s="67"/>
      <c r="U1675" s="67"/>
      <c r="V1675" s="67"/>
      <c r="W1675" s="67"/>
      <c r="X1675" s="67"/>
      <c r="Y1675" s="67"/>
      <c r="Z1675" s="67"/>
      <c r="AA1675" s="67"/>
      <c r="AB1675" s="67"/>
      <c r="AC1675" s="67"/>
      <c r="AD1675" s="67"/>
    </row>
    <row r="1676" spans="2:30">
      <c r="B1676" s="67"/>
      <c r="C1676" s="67"/>
      <c r="D1676" s="67"/>
      <c r="E1676" s="67"/>
      <c r="F1676" s="67"/>
      <c r="G1676" s="67"/>
      <c r="H1676" s="67"/>
      <c r="I1676" s="67"/>
      <c r="J1676" s="67"/>
      <c r="K1676" s="67"/>
      <c r="L1676" s="67"/>
      <c r="M1676" s="67"/>
      <c r="N1676" s="67"/>
      <c r="O1676" s="67"/>
      <c r="P1676" s="67"/>
      <c r="Q1676" s="67"/>
      <c r="R1676" s="67"/>
      <c r="S1676" s="67"/>
      <c r="T1676" s="67"/>
      <c r="U1676" s="67"/>
      <c r="V1676" s="67"/>
      <c r="W1676" s="67"/>
      <c r="X1676" s="67"/>
      <c r="Y1676" s="67"/>
      <c r="Z1676" s="67"/>
      <c r="AA1676" s="67"/>
      <c r="AB1676" s="67"/>
      <c r="AC1676" s="67"/>
      <c r="AD1676" s="67"/>
    </row>
    <row r="1677" spans="2:30">
      <c r="B1677" s="67"/>
      <c r="C1677" s="67"/>
      <c r="D1677" s="67"/>
      <c r="E1677" s="67"/>
      <c r="F1677" s="67"/>
      <c r="G1677" s="67"/>
      <c r="H1677" s="67"/>
      <c r="I1677" s="67"/>
      <c r="J1677" s="67"/>
      <c r="K1677" s="67"/>
      <c r="L1677" s="67"/>
      <c r="M1677" s="67"/>
      <c r="N1677" s="67"/>
      <c r="O1677" s="67"/>
      <c r="P1677" s="67"/>
      <c r="Q1677" s="67"/>
      <c r="R1677" s="67"/>
      <c r="S1677" s="67"/>
      <c r="T1677" s="67"/>
      <c r="U1677" s="67"/>
      <c r="V1677" s="67"/>
      <c r="W1677" s="67"/>
      <c r="X1677" s="67"/>
      <c r="Y1677" s="67"/>
      <c r="Z1677" s="67"/>
      <c r="AA1677" s="67"/>
      <c r="AB1677" s="67"/>
      <c r="AC1677" s="67"/>
      <c r="AD1677" s="67"/>
    </row>
    <row r="1678" spans="2:30">
      <c r="B1678" s="67"/>
      <c r="C1678" s="67"/>
      <c r="D1678" s="67"/>
      <c r="E1678" s="67"/>
      <c r="F1678" s="67"/>
      <c r="G1678" s="67"/>
      <c r="H1678" s="67"/>
      <c r="I1678" s="67"/>
      <c r="J1678" s="67"/>
      <c r="K1678" s="67"/>
      <c r="L1678" s="67"/>
      <c r="M1678" s="67"/>
      <c r="N1678" s="67"/>
      <c r="O1678" s="67"/>
      <c r="P1678" s="67"/>
      <c r="Q1678" s="67"/>
      <c r="R1678" s="67"/>
      <c r="S1678" s="67"/>
      <c r="T1678" s="67"/>
      <c r="U1678" s="67"/>
      <c r="V1678" s="67"/>
      <c r="W1678" s="67"/>
      <c r="X1678" s="67"/>
      <c r="Y1678" s="67"/>
      <c r="Z1678" s="67"/>
      <c r="AA1678" s="67"/>
      <c r="AB1678" s="67"/>
      <c r="AC1678" s="67"/>
      <c r="AD1678" s="67"/>
    </row>
    <row r="1679" spans="2:30">
      <c r="B1679" s="67"/>
      <c r="C1679" s="67"/>
      <c r="D1679" s="67"/>
      <c r="E1679" s="67"/>
      <c r="F1679" s="67"/>
      <c r="G1679" s="67"/>
      <c r="H1679" s="67"/>
      <c r="I1679" s="67"/>
      <c r="J1679" s="67"/>
      <c r="K1679" s="67"/>
      <c r="L1679" s="67"/>
      <c r="M1679" s="67"/>
      <c r="N1679" s="67"/>
      <c r="O1679" s="67"/>
      <c r="P1679" s="67"/>
      <c r="Q1679" s="67"/>
      <c r="R1679" s="67"/>
      <c r="S1679" s="67"/>
      <c r="T1679" s="67"/>
      <c r="U1679" s="67"/>
      <c r="V1679" s="67"/>
      <c r="W1679" s="67"/>
      <c r="X1679" s="67"/>
      <c r="Y1679" s="67"/>
      <c r="Z1679" s="67"/>
      <c r="AA1679" s="67"/>
      <c r="AB1679" s="67"/>
      <c r="AC1679" s="67"/>
      <c r="AD1679" s="67"/>
    </row>
    <row r="1680" spans="2:30">
      <c r="B1680" s="67"/>
      <c r="C1680" s="67"/>
      <c r="D1680" s="67"/>
      <c r="E1680" s="67"/>
      <c r="F1680" s="67"/>
      <c r="G1680" s="67"/>
      <c r="H1680" s="67"/>
      <c r="I1680" s="67"/>
      <c r="J1680" s="67"/>
      <c r="K1680" s="67"/>
      <c r="L1680" s="67"/>
      <c r="M1680" s="67"/>
      <c r="N1680" s="67"/>
      <c r="O1680" s="67"/>
      <c r="P1680" s="67"/>
      <c r="Q1680" s="67"/>
      <c r="R1680" s="67"/>
      <c r="S1680" s="67"/>
      <c r="T1680" s="67"/>
      <c r="U1680" s="67"/>
      <c r="V1680" s="67"/>
      <c r="W1680" s="67"/>
      <c r="X1680" s="67"/>
      <c r="Y1680" s="67"/>
      <c r="Z1680" s="67"/>
      <c r="AA1680" s="67"/>
      <c r="AB1680" s="67"/>
      <c r="AC1680" s="67"/>
      <c r="AD1680" s="67"/>
    </row>
    <row r="1681" spans="2:30">
      <c r="B1681" s="67"/>
      <c r="C1681" s="67"/>
      <c r="D1681" s="67"/>
      <c r="E1681" s="67"/>
      <c r="F1681" s="67"/>
      <c r="G1681" s="67"/>
      <c r="H1681" s="67"/>
      <c r="I1681" s="67"/>
      <c r="J1681" s="67"/>
      <c r="K1681" s="67"/>
      <c r="L1681" s="67"/>
      <c r="M1681" s="67"/>
      <c r="N1681" s="67"/>
      <c r="O1681" s="67"/>
      <c r="P1681" s="67"/>
      <c r="Q1681" s="67"/>
      <c r="R1681" s="67"/>
      <c r="S1681" s="67"/>
      <c r="T1681" s="67"/>
      <c r="U1681" s="67"/>
      <c r="V1681" s="67"/>
      <c r="W1681" s="67"/>
      <c r="X1681" s="67"/>
      <c r="Y1681" s="67"/>
      <c r="Z1681" s="67"/>
      <c r="AA1681" s="67"/>
      <c r="AB1681" s="67"/>
      <c r="AC1681" s="67"/>
      <c r="AD1681" s="67"/>
    </row>
    <row r="1682" spans="2:30">
      <c r="B1682" s="67"/>
      <c r="C1682" s="67"/>
      <c r="D1682" s="67"/>
      <c r="E1682" s="67"/>
      <c r="F1682" s="67"/>
      <c r="G1682" s="67"/>
      <c r="H1682" s="67"/>
      <c r="I1682" s="67"/>
      <c r="J1682" s="67"/>
      <c r="K1682" s="67"/>
      <c r="L1682" s="67"/>
      <c r="M1682" s="67"/>
      <c r="N1682" s="67"/>
      <c r="O1682" s="67"/>
      <c r="P1682" s="67"/>
      <c r="Q1682" s="67"/>
      <c r="R1682" s="67"/>
      <c r="S1682" s="67"/>
      <c r="T1682" s="67"/>
      <c r="U1682" s="67"/>
      <c r="V1682" s="67"/>
      <c r="W1682" s="67"/>
      <c r="X1682" s="67"/>
      <c r="Y1682" s="67"/>
      <c r="Z1682" s="67"/>
      <c r="AA1682" s="67"/>
      <c r="AB1682" s="67"/>
      <c r="AC1682" s="67"/>
      <c r="AD1682" s="67"/>
    </row>
    <row r="1683" spans="2:30">
      <c r="B1683" s="67"/>
      <c r="C1683" s="67"/>
      <c r="D1683" s="67"/>
      <c r="E1683" s="67"/>
      <c r="F1683" s="67"/>
      <c r="G1683" s="67"/>
      <c r="H1683" s="67"/>
      <c r="I1683" s="67"/>
      <c r="J1683" s="67"/>
      <c r="K1683" s="67"/>
      <c r="L1683" s="67"/>
      <c r="M1683" s="67"/>
      <c r="N1683" s="67"/>
      <c r="O1683" s="67"/>
      <c r="P1683" s="67"/>
      <c r="Q1683" s="67"/>
      <c r="R1683" s="67"/>
      <c r="S1683" s="67"/>
      <c r="T1683" s="67"/>
      <c r="U1683" s="67"/>
      <c r="V1683" s="67"/>
      <c r="W1683" s="67"/>
      <c r="X1683" s="67"/>
      <c r="Y1683" s="67"/>
      <c r="Z1683" s="67"/>
      <c r="AA1683" s="67"/>
      <c r="AB1683" s="67"/>
      <c r="AC1683" s="67"/>
      <c r="AD1683" s="67"/>
    </row>
    <row r="1684" spans="2:30">
      <c r="B1684" s="67"/>
      <c r="C1684" s="67"/>
      <c r="D1684" s="67"/>
      <c r="E1684" s="67"/>
      <c r="F1684" s="67"/>
      <c r="G1684" s="67"/>
      <c r="H1684" s="67"/>
      <c r="I1684" s="67"/>
      <c r="J1684" s="67"/>
      <c r="K1684" s="67"/>
      <c r="L1684" s="67"/>
      <c r="M1684" s="67"/>
      <c r="N1684" s="67"/>
      <c r="O1684" s="67"/>
      <c r="P1684" s="67"/>
      <c r="Q1684" s="67"/>
      <c r="R1684" s="67"/>
      <c r="S1684" s="67"/>
      <c r="T1684" s="67"/>
      <c r="U1684" s="67"/>
      <c r="V1684" s="67"/>
      <c r="W1684" s="67"/>
      <c r="X1684" s="67"/>
      <c r="Y1684" s="67"/>
      <c r="Z1684" s="67"/>
      <c r="AA1684" s="67"/>
      <c r="AB1684" s="67"/>
      <c r="AC1684" s="67"/>
      <c r="AD1684" s="67"/>
    </row>
    <row r="1685" spans="2:30">
      <c r="B1685" s="67"/>
      <c r="C1685" s="67"/>
      <c r="D1685" s="67"/>
      <c r="E1685" s="67"/>
      <c r="F1685" s="67"/>
      <c r="G1685" s="67"/>
      <c r="H1685" s="67"/>
      <c r="I1685" s="67"/>
      <c r="J1685" s="67"/>
      <c r="K1685" s="67"/>
      <c r="L1685" s="67"/>
      <c r="M1685" s="67"/>
      <c r="N1685" s="67"/>
      <c r="O1685" s="67"/>
      <c r="P1685" s="67"/>
      <c r="Q1685" s="67"/>
      <c r="R1685" s="67"/>
      <c r="S1685" s="67"/>
      <c r="T1685" s="67"/>
      <c r="U1685" s="67"/>
      <c r="V1685" s="67"/>
      <c r="W1685" s="67"/>
      <c r="X1685" s="67"/>
      <c r="Y1685" s="67"/>
      <c r="Z1685" s="67"/>
      <c r="AA1685" s="67"/>
      <c r="AB1685" s="67"/>
      <c r="AC1685" s="67"/>
      <c r="AD1685" s="67"/>
    </row>
    <row r="1686" spans="2:30">
      <c r="B1686" s="67"/>
      <c r="C1686" s="67"/>
      <c r="D1686" s="67"/>
      <c r="E1686" s="67"/>
      <c r="F1686" s="67"/>
      <c r="G1686" s="67"/>
      <c r="H1686" s="67"/>
      <c r="I1686" s="67"/>
      <c r="J1686" s="67"/>
      <c r="K1686" s="67"/>
      <c r="L1686" s="67"/>
      <c r="M1686" s="67"/>
      <c r="N1686" s="67"/>
      <c r="O1686" s="67"/>
      <c r="P1686" s="67"/>
      <c r="Q1686" s="67"/>
      <c r="R1686" s="67"/>
      <c r="S1686" s="67"/>
      <c r="T1686" s="67"/>
      <c r="U1686" s="67"/>
      <c r="V1686" s="67"/>
      <c r="W1686" s="67"/>
      <c r="X1686" s="67"/>
      <c r="Y1686" s="67"/>
      <c r="Z1686" s="67"/>
      <c r="AA1686" s="67"/>
      <c r="AB1686" s="67"/>
      <c r="AC1686" s="67"/>
      <c r="AD1686" s="67"/>
    </row>
    <row r="1687" spans="2:30">
      <c r="B1687" s="67"/>
      <c r="C1687" s="67"/>
      <c r="D1687" s="67"/>
      <c r="E1687" s="67"/>
      <c r="F1687" s="67"/>
      <c r="G1687" s="67"/>
      <c r="H1687" s="67"/>
      <c r="I1687" s="67"/>
      <c r="J1687" s="67"/>
      <c r="K1687" s="67"/>
      <c r="L1687" s="67"/>
      <c r="M1687" s="67"/>
      <c r="N1687" s="67"/>
      <c r="O1687" s="67"/>
      <c r="P1687" s="67"/>
      <c r="Q1687" s="67"/>
      <c r="R1687" s="67"/>
      <c r="S1687" s="67"/>
      <c r="T1687" s="67"/>
      <c r="U1687" s="67"/>
      <c r="V1687" s="67"/>
      <c r="W1687" s="67"/>
      <c r="X1687" s="67"/>
      <c r="Y1687" s="67"/>
      <c r="Z1687" s="67"/>
      <c r="AA1687" s="67"/>
      <c r="AB1687" s="67"/>
      <c r="AC1687" s="67"/>
      <c r="AD1687" s="67"/>
    </row>
    <row r="1688" spans="2:30">
      <c r="B1688" s="67"/>
      <c r="C1688" s="67"/>
      <c r="D1688" s="67"/>
      <c r="E1688" s="67"/>
      <c r="F1688" s="67"/>
      <c r="G1688" s="67"/>
      <c r="H1688" s="67"/>
      <c r="I1688" s="67"/>
      <c r="J1688" s="67"/>
      <c r="K1688" s="67"/>
      <c r="L1688" s="67"/>
      <c r="M1688" s="67"/>
      <c r="N1688" s="67"/>
      <c r="O1688" s="67"/>
      <c r="P1688" s="67"/>
      <c r="Q1688" s="67"/>
      <c r="R1688" s="67"/>
      <c r="S1688" s="67"/>
      <c r="T1688" s="67"/>
      <c r="U1688" s="67"/>
      <c r="V1688" s="67"/>
      <c r="W1688" s="67"/>
      <c r="X1688" s="67"/>
      <c r="Y1688" s="67"/>
      <c r="Z1688" s="67"/>
      <c r="AA1688" s="67"/>
      <c r="AB1688" s="67"/>
      <c r="AC1688" s="67"/>
      <c r="AD1688" s="67"/>
    </row>
    <row r="1689" spans="2:30">
      <c r="B1689" s="67"/>
      <c r="C1689" s="67"/>
      <c r="D1689" s="67"/>
      <c r="E1689" s="67"/>
      <c r="F1689" s="67"/>
      <c r="G1689" s="67"/>
      <c r="H1689" s="67"/>
      <c r="I1689" s="67"/>
      <c r="J1689" s="67"/>
      <c r="K1689" s="67"/>
      <c r="L1689" s="67"/>
      <c r="M1689" s="67"/>
      <c r="N1689" s="67"/>
      <c r="O1689" s="67"/>
      <c r="P1689" s="67"/>
      <c r="Q1689" s="67"/>
      <c r="R1689" s="67"/>
      <c r="S1689" s="67"/>
      <c r="T1689" s="67"/>
      <c r="U1689" s="67"/>
      <c r="V1689" s="67"/>
      <c r="W1689" s="67"/>
      <c r="X1689" s="67"/>
      <c r="Y1689" s="67"/>
      <c r="Z1689" s="67"/>
      <c r="AA1689" s="67"/>
      <c r="AB1689" s="67"/>
      <c r="AC1689" s="67"/>
      <c r="AD1689" s="67"/>
    </row>
    <row r="1690" spans="2:30">
      <c r="B1690" s="67"/>
      <c r="C1690" s="67"/>
      <c r="D1690" s="67"/>
      <c r="E1690" s="67"/>
      <c r="F1690" s="67"/>
      <c r="G1690" s="67"/>
      <c r="H1690" s="67"/>
      <c r="I1690" s="67"/>
      <c r="J1690" s="67"/>
      <c r="K1690" s="67"/>
      <c r="L1690" s="67"/>
      <c r="M1690" s="67"/>
      <c r="N1690" s="67"/>
      <c r="O1690" s="67"/>
      <c r="P1690" s="67"/>
      <c r="Q1690" s="67"/>
      <c r="R1690" s="67"/>
      <c r="S1690" s="67"/>
      <c r="T1690" s="67"/>
      <c r="U1690" s="67"/>
      <c r="V1690" s="67"/>
      <c r="W1690" s="67"/>
      <c r="X1690" s="67"/>
      <c r="Y1690" s="67"/>
      <c r="Z1690" s="67"/>
      <c r="AA1690" s="67"/>
      <c r="AB1690" s="67"/>
      <c r="AC1690" s="67"/>
      <c r="AD1690" s="67"/>
    </row>
    <row r="1691" spans="2:30">
      <c r="B1691" s="67"/>
      <c r="C1691" s="67"/>
      <c r="D1691" s="67"/>
      <c r="E1691" s="67"/>
      <c r="F1691" s="67"/>
      <c r="G1691" s="67"/>
      <c r="H1691" s="67"/>
      <c r="I1691" s="67"/>
      <c r="J1691" s="67"/>
      <c r="K1691" s="67"/>
      <c r="L1691" s="67"/>
      <c r="M1691" s="67"/>
      <c r="N1691" s="67"/>
      <c r="O1691" s="67"/>
      <c r="P1691" s="67"/>
      <c r="Q1691" s="67"/>
      <c r="R1691" s="67"/>
      <c r="S1691" s="67"/>
      <c r="T1691" s="67"/>
      <c r="U1691" s="67"/>
      <c r="V1691" s="67"/>
      <c r="W1691" s="67"/>
      <c r="X1691" s="67"/>
      <c r="Y1691" s="67"/>
      <c r="Z1691" s="67"/>
      <c r="AA1691" s="67"/>
      <c r="AB1691" s="67"/>
      <c r="AC1691" s="67"/>
      <c r="AD1691" s="67"/>
    </row>
    <row r="1692" spans="2:30">
      <c r="B1692" s="67"/>
      <c r="C1692" s="67"/>
      <c r="D1692" s="67"/>
      <c r="E1692" s="67"/>
      <c r="F1692" s="67"/>
      <c r="G1692" s="67"/>
      <c r="H1692" s="67"/>
      <c r="I1692" s="67"/>
      <c r="J1692" s="67"/>
      <c r="K1692" s="67"/>
      <c r="L1692" s="67"/>
      <c r="M1692" s="67"/>
      <c r="N1692" s="67"/>
      <c r="O1692" s="67"/>
      <c r="P1692" s="67"/>
      <c r="Q1692" s="67"/>
      <c r="R1692" s="67"/>
      <c r="S1692" s="67"/>
      <c r="T1692" s="67"/>
      <c r="U1692" s="67"/>
      <c r="V1692" s="67"/>
      <c r="W1692" s="67"/>
      <c r="X1692" s="67"/>
      <c r="Y1692" s="67"/>
      <c r="Z1692" s="67"/>
      <c r="AA1692" s="67"/>
      <c r="AB1692" s="67"/>
      <c r="AC1692" s="67"/>
      <c r="AD1692" s="67"/>
    </row>
    <row r="1693" spans="2:30">
      <c r="B1693" s="67"/>
      <c r="C1693" s="67"/>
      <c r="D1693" s="67"/>
      <c r="E1693" s="67"/>
      <c r="F1693" s="67"/>
      <c r="G1693" s="67"/>
      <c r="H1693" s="67"/>
      <c r="I1693" s="67"/>
      <c r="J1693" s="67"/>
      <c r="K1693" s="67"/>
      <c r="L1693" s="67"/>
      <c r="M1693" s="67"/>
      <c r="N1693" s="67"/>
      <c r="O1693" s="67"/>
      <c r="P1693" s="67"/>
      <c r="Q1693" s="67"/>
      <c r="R1693" s="67"/>
      <c r="S1693" s="67"/>
      <c r="T1693" s="67"/>
      <c r="U1693" s="67"/>
      <c r="V1693" s="67"/>
      <c r="W1693" s="67"/>
      <c r="X1693" s="67"/>
      <c r="Y1693" s="67"/>
      <c r="Z1693" s="67"/>
      <c r="AA1693" s="67"/>
      <c r="AB1693" s="67"/>
      <c r="AC1693" s="67"/>
      <c r="AD1693" s="67"/>
    </row>
    <row r="1694" spans="2:30">
      <c r="B1694" s="67"/>
      <c r="C1694" s="67"/>
      <c r="D1694" s="67"/>
      <c r="E1694" s="67"/>
      <c r="F1694" s="67"/>
      <c r="G1694" s="67"/>
      <c r="H1694" s="67"/>
      <c r="I1694" s="67"/>
      <c r="J1694" s="67"/>
      <c r="K1694" s="67"/>
      <c r="L1694" s="67"/>
      <c r="M1694" s="67"/>
      <c r="N1694" s="67"/>
      <c r="O1694" s="67"/>
      <c r="P1694" s="67"/>
      <c r="Q1694" s="67"/>
      <c r="R1694" s="67"/>
      <c r="S1694" s="67"/>
      <c r="T1694" s="67"/>
      <c r="U1694" s="67"/>
      <c r="V1694" s="67"/>
      <c r="W1694" s="67"/>
      <c r="X1694" s="67"/>
      <c r="Y1694" s="67"/>
      <c r="Z1694" s="67"/>
      <c r="AA1694" s="67"/>
      <c r="AB1694" s="67"/>
      <c r="AC1694" s="67"/>
      <c r="AD1694" s="67"/>
    </row>
    <row r="1695" spans="2:30">
      <c r="B1695" s="67"/>
      <c r="C1695" s="67"/>
      <c r="D1695" s="67"/>
      <c r="E1695" s="67"/>
      <c r="F1695" s="67"/>
      <c r="G1695" s="67"/>
      <c r="H1695" s="67"/>
      <c r="I1695" s="67"/>
      <c r="J1695" s="67"/>
      <c r="K1695" s="67"/>
      <c r="L1695" s="67"/>
      <c r="M1695" s="67"/>
      <c r="N1695" s="67"/>
      <c r="O1695" s="67"/>
      <c r="P1695" s="67"/>
      <c r="Q1695" s="67"/>
      <c r="R1695" s="67"/>
      <c r="S1695" s="67"/>
      <c r="T1695" s="67"/>
      <c r="U1695" s="67"/>
      <c r="V1695" s="67"/>
      <c r="W1695" s="67"/>
      <c r="X1695" s="67"/>
      <c r="Y1695" s="67"/>
      <c r="Z1695" s="67"/>
      <c r="AA1695" s="67"/>
      <c r="AB1695" s="67"/>
      <c r="AC1695" s="67"/>
      <c r="AD1695" s="67"/>
    </row>
    <row r="1696" spans="2:30">
      <c r="B1696" s="67"/>
      <c r="C1696" s="67"/>
      <c r="D1696" s="67"/>
      <c r="E1696" s="67"/>
      <c r="F1696" s="67"/>
      <c r="G1696" s="67"/>
      <c r="H1696" s="67"/>
      <c r="I1696" s="67"/>
      <c r="J1696" s="67"/>
      <c r="K1696" s="67"/>
      <c r="L1696" s="67"/>
      <c r="M1696" s="67"/>
      <c r="N1696" s="67"/>
      <c r="O1696" s="67"/>
      <c r="P1696" s="67"/>
      <c r="Q1696" s="67"/>
      <c r="R1696" s="67"/>
      <c r="S1696" s="67"/>
      <c r="T1696" s="67"/>
      <c r="U1696" s="67"/>
      <c r="V1696" s="67"/>
      <c r="W1696" s="67"/>
      <c r="X1696" s="67"/>
      <c r="Y1696" s="67"/>
      <c r="Z1696" s="67"/>
      <c r="AA1696" s="67"/>
      <c r="AB1696" s="67"/>
      <c r="AC1696" s="67"/>
      <c r="AD1696" s="67"/>
    </row>
    <row r="1697" spans="2:30">
      <c r="B1697" s="67"/>
      <c r="C1697" s="67"/>
      <c r="D1697" s="67"/>
      <c r="E1697" s="67"/>
      <c r="F1697" s="67"/>
      <c r="G1697" s="67"/>
      <c r="H1697" s="67"/>
      <c r="I1697" s="67"/>
      <c r="J1697" s="67"/>
      <c r="K1697" s="67"/>
      <c r="L1697" s="67"/>
      <c r="M1697" s="67"/>
      <c r="N1697" s="67"/>
      <c r="O1697" s="67"/>
      <c r="P1697" s="67"/>
      <c r="Q1697" s="67"/>
      <c r="R1697" s="67"/>
      <c r="S1697" s="67"/>
      <c r="T1697" s="67"/>
      <c r="U1697" s="67"/>
      <c r="V1697" s="67"/>
      <c r="W1697" s="67"/>
      <c r="X1697" s="67"/>
      <c r="Y1697" s="67"/>
      <c r="Z1697" s="67"/>
      <c r="AA1697" s="67"/>
      <c r="AB1697" s="67"/>
      <c r="AC1697" s="67"/>
      <c r="AD1697" s="67"/>
    </row>
    <row r="1698" spans="2:30">
      <c r="B1698" s="67"/>
      <c r="C1698" s="67"/>
      <c r="D1698" s="67"/>
      <c r="E1698" s="67"/>
      <c r="F1698" s="67"/>
      <c r="G1698" s="67"/>
      <c r="H1698" s="67"/>
      <c r="I1698" s="67"/>
      <c r="J1698" s="67"/>
      <c r="K1698" s="67"/>
      <c r="L1698" s="67"/>
      <c r="M1698" s="67"/>
      <c r="N1698" s="67"/>
      <c r="O1698" s="67"/>
      <c r="P1698" s="67"/>
      <c r="Q1698" s="67"/>
      <c r="R1698" s="67"/>
      <c r="S1698" s="67"/>
      <c r="T1698" s="67"/>
      <c r="U1698" s="67"/>
      <c r="V1698" s="67"/>
      <c r="W1698" s="67"/>
      <c r="X1698" s="67"/>
      <c r="Y1698" s="67"/>
      <c r="Z1698" s="67"/>
      <c r="AA1698" s="67"/>
      <c r="AB1698" s="67"/>
      <c r="AC1698" s="67"/>
      <c r="AD1698" s="67"/>
    </row>
    <row r="1699" spans="2:30">
      <c r="B1699" s="67"/>
      <c r="C1699" s="67"/>
      <c r="D1699" s="67"/>
      <c r="E1699" s="67"/>
      <c r="F1699" s="67"/>
      <c r="G1699" s="67"/>
      <c r="H1699" s="67"/>
      <c r="I1699" s="67"/>
      <c r="J1699" s="67"/>
      <c r="K1699" s="67"/>
      <c r="L1699" s="67"/>
      <c r="M1699" s="67"/>
      <c r="N1699" s="67"/>
      <c r="O1699" s="67"/>
      <c r="P1699" s="67"/>
      <c r="Q1699" s="67"/>
      <c r="R1699" s="67"/>
      <c r="S1699" s="67"/>
      <c r="T1699" s="67"/>
      <c r="U1699" s="67"/>
      <c r="V1699" s="67"/>
      <c r="W1699" s="67"/>
      <c r="X1699" s="67"/>
      <c r="Y1699" s="67"/>
      <c r="Z1699" s="67"/>
      <c r="AA1699" s="67"/>
      <c r="AB1699" s="67"/>
      <c r="AC1699" s="67"/>
      <c r="AD1699" s="67"/>
    </row>
    <row r="1700" spans="2:30">
      <c r="B1700" s="67"/>
      <c r="C1700" s="67"/>
      <c r="D1700" s="67"/>
      <c r="E1700" s="67"/>
      <c r="F1700" s="67"/>
      <c r="G1700" s="67"/>
      <c r="H1700" s="67"/>
      <c r="I1700" s="67"/>
      <c r="J1700" s="67"/>
      <c r="K1700" s="67"/>
      <c r="L1700" s="67"/>
      <c r="M1700" s="67"/>
      <c r="N1700" s="67"/>
      <c r="O1700" s="67"/>
      <c r="P1700" s="67"/>
      <c r="Q1700" s="67"/>
      <c r="R1700" s="67"/>
      <c r="S1700" s="67"/>
      <c r="T1700" s="67"/>
      <c r="U1700" s="67"/>
      <c r="V1700" s="67"/>
      <c r="W1700" s="67"/>
      <c r="X1700" s="67"/>
      <c r="Y1700" s="67"/>
      <c r="Z1700" s="67"/>
      <c r="AA1700" s="67"/>
      <c r="AB1700" s="67"/>
      <c r="AC1700" s="67"/>
      <c r="AD1700" s="67"/>
    </row>
    <row r="1701" spans="2:30">
      <c r="B1701" s="67"/>
      <c r="C1701" s="67"/>
      <c r="D1701" s="67"/>
      <c r="E1701" s="67"/>
      <c r="F1701" s="67"/>
      <c r="G1701" s="67"/>
      <c r="H1701" s="67"/>
      <c r="I1701" s="67"/>
      <c r="J1701" s="67"/>
      <c r="K1701" s="67"/>
      <c r="L1701" s="67"/>
      <c r="M1701" s="67"/>
      <c r="N1701" s="67"/>
      <c r="O1701" s="67"/>
      <c r="P1701" s="67"/>
      <c r="Q1701" s="67"/>
      <c r="R1701" s="67"/>
      <c r="S1701" s="67"/>
      <c r="T1701" s="67"/>
      <c r="U1701" s="67"/>
      <c r="V1701" s="67"/>
      <c r="W1701" s="67"/>
      <c r="X1701" s="67"/>
      <c r="Y1701" s="67"/>
      <c r="Z1701" s="67"/>
      <c r="AA1701" s="67"/>
      <c r="AB1701" s="67"/>
      <c r="AC1701" s="67"/>
      <c r="AD1701" s="67"/>
    </row>
    <row r="1702" spans="2:30">
      <c r="B1702" s="67"/>
      <c r="C1702" s="67"/>
      <c r="D1702" s="67"/>
      <c r="E1702" s="67"/>
      <c r="F1702" s="67"/>
      <c r="G1702" s="67"/>
      <c r="H1702" s="67"/>
      <c r="I1702" s="67"/>
      <c r="J1702" s="67"/>
      <c r="K1702" s="67"/>
      <c r="L1702" s="67"/>
      <c r="M1702" s="67"/>
      <c r="N1702" s="67"/>
      <c r="O1702" s="67"/>
      <c r="P1702" s="67"/>
      <c r="Q1702" s="67"/>
      <c r="R1702" s="67"/>
      <c r="S1702" s="67"/>
      <c r="T1702" s="67"/>
      <c r="U1702" s="67"/>
      <c r="V1702" s="67"/>
      <c r="W1702" s="67"/>
      <c r="X1702" s="67"/>
      <c r="Y1702" s="67"/>
      <c r="Z1702" s="67"/>
      <c r="AA1702" s="67"/>
      <c r="AB1702" s="67"/>
      <c r="AC1702" s="67"/>
      <c r="AD1702" s="67"/>
    </row>
    <row r="1703" spans="2:30">
      <c r="B1703" s="67"/>
      <c r="C1703" s="67"/>
      <c r="D1703" s="67"/>
      <c r="E1703" s="67"/>
      <c r="F1703" s="67"/>
      <c r="G1703" s="67"/>
      <c r="H1703" s="67"/>
      <c r="I1703" s="67"/>
      <c r="J1703" s="67"/>
      <c r="K1703" s="67"/>
      <c r="L1703" s="67"/>
      <c r="M1703" s="67"/>
      <c r="N1703" s="67"/>
      <c r="O1703" s="67"/>
      <c r="P1703" s="67"/>
      <c r="Q1703" s="67"/>
      <c r="R1703" s="67"/>
      <c r="S1703" s="67"/>
      <c r="T1703" s="67"/>
      <c r="U1703" s="67"/>
      <c r="V1703" s="67"/>
      <c r="W1703" s="67"/>
      <c r="X1703" s="67"/>
      <c r="Y1703" s="67"/>
      <c r="Z1703" s="67"/>
      <c r="AA1703" s="67"/>
      <c r="AB1703" s="67"/>
      <c r="AC1703" s="67"/>
      <c r="AD1703" s="67"/>
    </row>
    <row r="1704" spans="2:30">
      <c r="B1704" s="67"/>
      <c r="C1704" s="67"/>
      <c r="D1704" s="67"/>
      <c r="E1704" s="67"/>
      <c r="F1704" s="67"/>
      <c r="G1704" s="67"/>
      <c r="H1704" s="67"/>
      <c r="I1704" s="67"/>
      <c r="J1704" s="67"/>
      <c r="K1704" s="67"/>
      <c r="L1704" s="67"/>
      <c r="M1704" s="67"/>
      <c r="N1704" s="67"/>
      <c r="O1704" s="67"/>
      <c r="P1704" s="67"/>
      <c r="Q1704" s="67"/>
      <c r="R1704" s="67"/>
      <c r="S1704" s="67"/>
      <c r="T1704" s="67"/>
      <c r="U1704" s="67"/>
      <c r="V1704" s="67"/>
      <c r="W1704" s="67"/>
      <c r="X1704" s="67"/>
      <c r="Y1704" s="67"/>
      <c r="Z1704" s="67"/>
      <c r="AA1704" s="67"/>
      <c r="AB1704" s="67"/>
      <c r="AC1704" s="67"/>
      <c r="AD1704" s="67"/>
    </row>
    <row r="1705" spans="2:30">
      <c r="B1705" s="67"/>
      <c r="C1705" s="67"/>
      <c r="D1705" s="67"/>
      <c r="E1705" s="67"/>
      <c r="F1705" s="67"/>
      <c r="G1705" s="67"/>
      <c r="H1705" s="67"/>
      <c r="I1705" s="67"/>
      <c r="J1705" s="67"/>
      <c r="K1705" s="67"/>
      <c r="L1705" s="67"/>
      <c r="M1705" s="67"/>
      <c r="N1705" s="67"/>
      <c r="O1705" s="67"/>
      <c r="P1705" s="67"/>
      <c r="Q1705" s="67"/>
      <c r="R1705" s="67"/>
      <c r="S1705" s="67"/>
      <c r="T1705" s="67"/>
      <c r="U1705" s="67"/>
      <c r="V1705" s="67"/>
      <c r="W1705" s="67"/>
      <c r="X1705" s="67"/>
      <c r="Y1705" s="67"/>
      <c r="Z1705" s="67"/>
      <c r="AA1705" s="67"/>
      <c r="AB1705" s="67"/>
      <c r="AC1705" s="67"/>
      <c r="AD1705" s="67"/>
    </row>
    <row r="1706" spans="2:30">
      <c r="B1706" s="67"/>
      <c r="C1706" s="67"/>
      <c r="D1706" s="67"/>
      <c r="E1706" s="67"/>
      <c r="F1706" s="67"/>
      <c r="G1706" s="67"/>
      <c r="H1706" s="67"/>
      <c r="I1706" s="67"/>
      <c r="J1706" s="67"/>
      <c r="K1706" s="67"/>
      <c r="L1706" s="67"/>
      <c r="M1706" s="67"/>
      <c r="N1706" s="67"/>
      <c r="O1706" s="67"/>
      <c r="P1706" s="67"/>
      <c r="Q1706" s="67"/>
      <c r="R1706" s="67"/>
      <c r="S1706" s="67"/>
      <c r="T1706" s="67"/>
      <c r="U1706" s="67"/>
      <c r="V1706" s="67"/>
      <c r="W1706" s="67"/>
      <c r="X1706" s="67"/>
      <c r="Y1706" s="67"/>
      <c r="Z1706" s="67"/>
      <c r="AA1706" s="67"/>
      <c r="AB1706" s="67"/>
      <c r="AC1706" s="67"/>
      <c r="AD1706" s="67"/>
    </row>
    <row r="1707" spans="2:30">
      <c r="B1707" s="67"/>
      <c r="C1707" s="67"/>
      <c r="D1707" s="67"/>
      <c r="E1707" s="67"/>
      <c r="F1707" s="67"/>
      <c r="G1707" s="67"/>
      <c r="H1707" s="67"/>
      <c r="I1707" s="67"/>
      <c r="J1707" s="67"/>
      <c r="K1707" s="67"/>
      <c r="L1707" s="67"/>
      <c r="M1707" s="67"/>
      <c r="N1707" s="67"/>
      <c r="O1707" s="67"/>
      <c r="P1707" s="67"/>
      <c r="Q1707" s="67"/>
      <c r="R1707" s="67"/>
      <c r="S1707" s="67"/>
      <c r="T1707" s="67"/>
      <c r="U1707" s="67"/>
      <c r="V1707" s="67"/>
      <c r="W1707" s="67"/>
      <c r="X1707" s="67"/>
      <c r="Y1707" s="67"/>
      <c r="Z1707" s="67"/>
      <c r="AA1707" s="67"/>
      <c r="AB1707" s="67"/>
      <c r="AC1707" s="67"/>
      <c r="AD1707" s="67"/>
    </row>
    <row r="1708" spans="2:30">
      <c r="B1708" s="67"/>
      <c r="C1708" s="67"/>
      <c r="D1708" s="67"/>
      <c r="E1708" s="67"/>
      <c r="F1708" s="67"/>
      <c r="G1708" s="67"/>
      <c r="H1708" s="67"/>
      <c r="I1708" s="67"/>
      <c r="J1708" s="67"/>
      <c r="K1708" s="67"/>
      <c r="L1708" s="67"/>
      <c r="M1708" s="67"/>
      <c r="N1708" s="67"/>
      <c r="O1708" s="67"/>
      <c r="P1708" s="67"/>
      <c r="Q1708" s="67"/>
      <c r="R1708" s="67"/>
      <c r="S1708" s="67"/>
      <c r="T1708" s="67"/>
      <c r="U1708" s="67"/>
      <c r="V1708" s="67"/>
      <c r="W1708" s="67"/>
      <c r="X1708" s="67"/>
      <c r="Y1708" s="67"/>
      <c r="Z1708" s="67"/>
      <c r="AA1708" s="67"/>
      <c r="AB1708" s="67"/>
      <c r="AC1708" s="67"/>
      <c r="AD1708" s="67"/>
    </row>
    <row r="1709" spans="2:30">
      <c r="B1709" s="67"/>
      <c r="C1709" s="67"/>
      <c r="D1709" s="67"/>
      <c r="E1709" s="67"/>
      <c r="F1709" s="67"/>
      <c r="G1709" s="67"/>
      <c r="H1709" s="67"/>
      <c r="I1709" s="67"/>
      <c r="J1709" s="67"/>
      <c r="K1709" s="67"/>
      <c r="L1709" s="67"/>
      <c r="M1709" s="67"/>
      <c r="N1709" s="67"/>
      <c r="O1709" s="67"/>
      <c r="P1709" s="67"/>
      <c r="Q1709" s="67"/>
      <c r="R1709" s="67"/>
      <c r="S1709" s="67"/>
      <c r="T1709" s="67"/>
      <c r="U1709" s="67"/>
      <c r="V1709" s="67"/>
      <c r="W1709" s="67"/>
      <c r="X1709" s="67"/>
      <c r="Y1709" s="67"/>
      <c r="Z1709" s="67"/>
      <c r="AA1709" s="67"/>
      <c r="AB1709" s="67"/>
      <c r="AC1709" s="67"/>
      <c r="AD1709" s="67"/>
    </row>
    <row r="1710" spans="2:30">
      <c r="B1710" s="67"/>
      <c r="C1710" s="67"/>
      <c r="D1710" s="67"/>
      <c r="E1710" s="67"/>
      <c r="F1710" s="67"/>
      <c r="G1710" s="67"/>
      <c r="H1710" s="67"/>
      <c r="I1710" s="67"/>
      <c r="J1710" s="67"/>
      <c r="K1710" s="67"/>
      <c r="L1710" s="67"/>
      <c r="M1710" s="67"/>
      <c r="N1710" s="67"/>
      <c r="O1710" s="67"/>
      <c r="P1710" s="67"/>
      <c r="Q1710" s="67"/>
      <c r="R1710" s="67"/>
      <c r="S1710" s="67"/>
      <c r="T1710" s="67"/>
      <c r="U1710" s="67"/>
      <c r="V1710" s="67"/>
      <c r="W1710" s="67"/>
      <c r="X1710" s="67"/>
      <c r="Y1710" s="67"/>
      <c r="Z1710" s="67"/>
      <c r="AA1710" s="67"/>
      <c r="AB1710" s="67"/>
      <c r="AC1710" s="67"/>
      <c r="AD1710" s="67"/>
    </row>
    <row r="1711" spans="2:30">
      <c r="B1711" s="67"/>
      <c r="C1711" s="67"/>
      <c r="D1711" s="67"/>
      <c r="E1711" s="67"/>
      <c r="F1711" s="67"/>
      <c r="G1711" s="67"/>
      <c r="H1711" s="67"/>
      <c r="I1711" s="67"/>
      <c r="J1711" s="67"/>
      <c r="K1711" s="67"/>
      <c r="L1711" s="67"/>
      <c r="M1711" s="67"/>
      <c r="N1711" s="67"/>
      <c r="O1711" s="67"/>
      <c r="P1711" s="67"/>
      <c r="Q1711" s="67"/>
      <c r="R1711" s="67"/>
      <c r="S1711" s="67"/>
      <c r="T1711" s="67"/>
      <c r="U1711" s="67"/>
      <c r="V1711" s="67"/>
      <c r="W1711" s="67"/>
      <c r="X1711" s="67"/>
      <c r="Y1711" s="67"/>
      <c r="Z1711" s="67"/>
      <c r="AA1711" s="67"/>
      <c r="AB1711" s="67"/>
      <c r="AC1711" s="67"/>
      <c r="AD1711" s="67"/>
    </row>
    <row r="1712" spans="2:30">
      <c r="B1712" s="67"/>
      <c r="C1712" s="67"/>
      <c r="D1712" s="67"/>
      <c r="E1712" s="67"/>
      <c r="F1712" s="67"/>
      <c r="G1712" s="67"/>
      <c r="H1712" s="67"/>
      <c r="I1712" s="67"/>
      <c r="J1712" s="67"/>
      <c r="K1712" s="67"/>
      <c r="L1712" s="67"/>
      <c r="M1712" s="67"/>
      <c r="N1712" s="67"/>
      <c r="O1712" s="67"/>
      <c r="P1712" s="67"/>
      <c r="Q1712" s="67"/>
      <c r="R1712" s="67"/>
      <c r="S1712" s="67"/>
      <c r="T1712" s="67"/>
      <c r="U1712" s="67"/>
      <c r="V1712" s="67"/>
      <c r="W1712" s="67"/>
      <c r="X1712" s="67"/>
      <c r="Y1712" s="67"/>
      <c r="Z1712" s="67"/>
      <c r="AA1712" s="67"/>
      <c r="AB1712" s="67"/>
      <c r="AC1712" s="67"/>
      <c r="AD1712" s="67"/>
    </row>
    <row r="1713" spans="2:30">
      <c r="B1713" s="67"/>
      <c r="C1713" s="67"/>
      <c r="D1713" s="67"/>
      <c r="E1713" s="67"/>
      <c r="F1713" s="67"/>
      <c r="G1713" s="67"/>
      <c r="H1713" s="67"/>
      <c r="I1713" s="67"/>
      <c r="J1713" s="67"/>
      <c r="K1713" s="67"/>
      <c r="L1713" s="67"/>
      <c r="M1713" s="67"/>
      <c r="N1713" s="67"/>
      <c r="O1713" s="67"/>
      <c r="P1713" s="67"/>
      <c r="Q1713" s="67"/>
      <c r="R1713" s="67"/>
      <c r="S1713" s="67"/>
      <c r="T1713" s="67"/>
      <c r="U1713" s="67"/>
      <c r="V1713" s="67"/>
      <c r="W1713" s="67"/>
      <c r="X1713" s="67"/>
      <c r="Y1713" s="67"/>
      <c r="Z1713" s="67"/>
      <c r="AA1713" s="67"/>
      <c r="AB1713" s="67"/>
      <c r="AC1713" s="67"/>
      <c r="AD1713" s="67"/>
    </row>
    <row r="1714" spans="2:30">
      <c r="B1714" s="67"/>
      <c r="C1714" s="67"/>
      <c r="D1714" s="67"/>
      <c r="E1714" s="67"/>
      <c r="F1714" s="67"/>
      <c r="G1714" s="67"/>
      <c r="H1714" s="67"/>
      <c r="I1714" s="67"/>
      <c r="J1714" s="67"/>
      <c r="K1714" s="67"/>
      <c r="L1714" s="67"/>
      <c r="M1714" s="67"/>
      <c r="N1714" s="67"/>
      <c r="O1714" s="67"/>
      <c r="P1714" s="67"/>
      <c r="Q1714" s="67"/>
      <c r="R1714" s="67"/>
      <c r="S1714" s="67"/>
      <c r="T1714" s="67"/>
      <c r="U1714" s="67"/>
      <c r="V1714" s="67"/>
      <c r="W1714" s="67"/>
      <c r="X1714" s="67"/>
      <c r="Y1714" s="67"/>
      <c r="Z1714" s="67"/>
      <c r="AA1714" s="67"/>
      <c r="AB1714" s="67"/>
      <c r="AC1714" s="67"/>
      <c r="AD1714" s="67"/>
    </row>
    <row r="1715" spans="2:30">
      <c r="B1715" s="67"/>
      <c r="C1715" s="67"/>
      <c r="D1715" s="67"/>
      <c r="E1715" s="67"/>
      <c r="F1715" s="67"/>
      <c r="G1715" s="67"/>
      <c r="H1715" s="67"/>
      <c r="I1715" s="67"/>
      <c r="J1715" s="67"/>
      <c r="K1715" s="67"/>
      <c r="L1715" s="67"/>
      <c r="M1715" s="67"/>
      <c r="N1715" s="67"/>
      <c r="O1715" s="67"/>
      <c r="P1715" s="67"/>
      <c r="Q1715" s="67"/>
      <c r="R1715" s="67"/>
      <c r="S1715" s="67"/>
      <c r="T1715" s="67"/>
      <c r="U1715" s="67"/>
      <c r="V1715" s="67"/>
      <c r="W1715" s="67"/>
      <c r="X1715" s="67"/>
      <c r="Y1715" s="67"/>
      <c r="Z1715" s="67"/>
      <c r="AA1715" s="67"/>
      <c r="AB1715" s="67"/>
      <c r="AC1715" s="67"/>
      <c r="AD1715" s="67"/>
    </row>
    <row r="1716" spans="2:30">
      <c r="B1716" s="67"/>
      <c r="C1716" s="67"/>
      <c r="D1716" s="67"/>
      <c r="E1716" s="67"/>
      <c r="F1716" s="67"/>
      <c r="G1716" s="67"/>
      <c r="H1716" s="67"/>
      <c r="I1716" s="67"/>
      <c r="J1716" s="67"/>
      <c r="K1716" s="67"/>
      <c r="L1716" s="67"/>
      <c r="M1716" s="67"/>
      <c r="N1716" s="67"/>
      <c r="O1716" s="67"/>
      <c r="P1716" s="67"/>
      <c r="Q1716" s="67"/>
      <c r="R1716" s="67"/>
      <c r="S1716" s="67"/>
      <c r="T1716" s="67"/>
      <c r="U1716" s="67"/>
      <c r="V1716" s="67"/>
      <c r="W1716" s="67"/>
      <c r="X1716" s="67"/>
      <c r="Y1716" s="67"/>
      <c r="Z1716" s="67"/>
      <c r="AA1716" s="67"/>
      <c r="AB1716" s="67"/>
      <c r="AC1716" s="67"/>
      <c r="AD1716" s="67"/>
    </row>
    <row r="1717" spans="2:30">
      <c r="B1717" s="67"/>
      <c r="C1717" s="67"/>
      <c r="D1717" s="67"/>
      <c r="E1717" s="67"/>
      <c r="F1717" s="67"/>
      <c r="G1717" s="67"/>
      <c r="H1717" s="67"/>
      <c r="I1717" s="67"/>
      <c r="J1717" s="67"/>
      <c r="K1717" s="67"/>
      <c r="L1717" s="67"/>
      <c r="M1717" s="67"/>
      <c r="N1717" s="67"/>
      <c r="O1717" s="67"/>
      <c r="P1717" s="67"/>
      <c r="Q1717" s="67"/>
      <c r="R1717" s="67"/>
      <c r="S1717" s="67"/>
      <c r="T1717" s="67"/>
      <c r="U1717" s="67"/>
      <c r="V1717" s="67"/>
      <c r="W1717" s="67"/>
      <c r="X1717" s="67"/>
      <c r="Y1717" s="67"/>
      <c r="Z1717" s="67"/>
      <c r="AA1717" s="67"/>
      <c r="AB1717" s="67"/>
      <c r="AC1717" s="67"/>
      <c r="AD1717" s="67"/>
    </row>
    <row r="1718" spans="2:30">
      <c r="B1718" s="67"/>
      <c r="C1718" s="67"/>
      <c r="D1718" s="67"/>
      <c r="E1718" s="67"/>
      <c r="F1718" s="67"/>
      <c r="G1718" s="67"/>
      <c r="H1718" s="67"/>
      <c r="I1718" s="67"/>
      <c r="J1718" s="67"/>
      <c r="K1718" s="67"/>
      <c r="L1718" s="67"/>
      <c r="M1718" s="67"/>
      <c r="N1718" s="67"/>
      <c r="O1718" s="67"/>
      <c r="P1718" s="67"/>
      <c r="Q1718" s="67"/>
      <c r="R1718" s="67"/>
      <c r="S1718" s="67"/>
      <c r="T1718" s="67"/>
      <c r="U1718" s="67"/>
      <c r="V1718" s="67"/>
      <c r="W1718" s="67"/>
      <c r="X1718" s="67"/>
      <c r="Y1718" s="67"/>
      <c r="Z1718" s="67"/>
      <c r="AA1718" s="67"/>
      <c r="AB1718" s="67"/>
      <c r="AC1718" s="67"/>
      <c r="AD1718" s="67"/>
    </row>
    <row r="1719" spans="2:30">
      <c r="B1719" s="67"/>
      <c r="C1719" s="67"/>
      <c r="D1719" s="67"/>
      <c r="E1719" s="67"/>
      <c r="F1719" s="67"/>
      <c r="G1719" s="67"/>
      <c r="H1719" s="67"/>
      <c r="I1719" s="67"/>
      <c r="J1719" s="67"/>
      <c r="K1719" s="67"/>
      <c r="L1719" s="67"/>
      <c r="M1719" s="67"/>
      <c r="N1719" s="67"/>
      <c r="O1719" s="67"/>
      <c r="P1719" s="67"/>
      <c r="Q1719" s="67"/>
      <c r="R1719" s="67"/>
      <c r="S1719" s="67"/>
      <c r="T1719" s="67"/>
      <c r="U1719" s="67"/>
      <c r="V1719" s="67"/>
      <c r="W1719" s="67"/>
      <c r="X1719" s="67"/>
      <c r="Y1719" s="67"/>
      <c r="Z1719" s="67"/>
      <c r="AA1719" s="67"/>
      <c r="AB1719" s="67"/>
      <c r="AC1719" s="67"/>
      <c r="AD1719" s="67"/>
    </row>
    <row r="1720" spans="2:30">
      <c r="B1720" s="67"/>
      <c r="C1720" s="67"/>
      <c r="D1720" s="67"/>
      <c r="E1720" s="67"/>
      <c r="F1720" s="67"/>
      <c r="G1720" s="67"/>
      <c r="H1720" s="67"/>
      <c r="I1720" s="67"/>
      <c r="J1720" s="67"/>
      <c r="K1720" s="67"/>
      <c r="L1720" s="67"/>
      <c r="M1720" s="67"/>
      <c r="N1720" s="67"/>
      <c r="O1720" s="67"/>
      <c r="P1720" s="67"/>
      <c r="Q1720" s="67"/>
      <c r="R1720" s="67"/>
      <c r="S1720" s="67"/>
      <c r="T1720" s="67"/>
      <c r="U1720" s="67"/>
      <c r="V1720" s="67"/>
      <c r="W1720" s="67"/>
      <c r="X1720" s="67"/>
      <c r="Y1720" s="67"/>
      <c r="Z1720" s="67"/>
      <c r="AA1720" s="67"/>
      <c r="AB1720" s="67"/>
      <c r="AC1720" s="67"/>
      <c r="AD1720" s="67"/>
    </row>
    <row r="1721" spans="2:30">
      <c r="B1721" s="67"/>
      <c r="C1721" s="67"/>
      <c r="D1721" s="67"/>
      <c r="E1721" s="67"/>
      <c r="F1721" s="67"/>
      <c r="G1721" s="67"/>
      <c r="H1721" s="67"/>
      <c r="I1721" s="67"/>
      <c r="J1721" s="67"/>
      <c r="K1721" s="67"/>
      <c r="L1721" s="67"/>
      <c r="M1721" s="67"/>
      <c r="N1721" s="67"/>
      <c r="O1721" s="67"/>
      <c r="P1721" s="67"/>
      <c r="Q1721" s="67"/>
      <c r="R1721" s="67"/>
      <c r="S1721" s="67"/>
      <c r="T1721" s="67"/>
      <c r="U1721" s="67"/>
      <c r="V1721" s="67"/>
      <c r="W1721" s="67"/>
      <c r="X1721" s="67"/>
      <c r="Y1721" s="67"/>
      <c r="Z1721" s="67"/>
      <c r="AA1721" s="67"/>
      <c r="AB1721" s="67"/>
      <c r="AC1721" s="67"/>
      <c r="AD1721" s="67"/>
    </row>
    <row r="1722" spans="2:30">
      <c r="B1722" s="67"/>
      <c r="C1722" s="67"/>
      <c r="D1722" s="67"/>
      <c r="E1722" s="67"/>
      <c r="F1722" s="67"/>
      <c r="G1722" s="67"/>
      <c r="H1722" s="67"/>
      <c r="I1722" s="67"/>
      <c r="J1722" s="67"/>
      <c r="K1722" s="67"/>
      <c r="L1722" s="67"/>
      <c r="M1722" s="67"/>
      <c r="N1722" s="67"/>
      <c r="O1722" s="67"/>
      <c r="P1722" s="67"/>
      <c r="Q1722" s="67"/>
      <c r="R1722" s="67"/>
      <c r="S1722" s="67"/>
      <c r="T1722" s="67"/>
      <c r="U1722" s="67"/>
      <c r="V1722" s="67"/>
      <c r="W1722" s="67"/>
      <c r="X1722" s="67"/>
      <c r="Y1722" s="67"/>
      <c r="Z1722" s="67"/>
      <c r="AA1722" s="67"/>
      <c r="AB1722" s="67"/>
      <c r="AC1722" s="67"/>
      <c r="AD1722" s="67"/>
    </row>
    <row r="1723" spans="2:30">
      <c r="B1723" s="67"/>
      <c r="C1723" s="67"/>
      <c r="D1723" s="67"/>
      <c r="E1723" s="67"/>
      <c r="F1723" s="67"/>
      <c r="G1723" s="67"/>
      <c r="H1723" s="67"/>
      <c r="I1723" s="67"/>
      <c r="J1723" s="67"/>
      <c r="K1723" s="67"/>
      <c r="L1723" s="67"/>
      <c r="M1723" s="67"/>
      <c r="N1723" s="67"/>
      <c r="O1723" s="67"/>
      <c r="P1723" s="67"/>
      <c r="Q1723" s="67"/>
      <c r="R1723" s="67"/>
      <c r="S1723" s="67"/>
      <c r="T1723" s="67"/>
      <c r="U1723" s="67"/>
      <c r="V1723" s="67"/>
      <c r="W1723" s="67"/>
      <c r="X1723" s="67"/>
      <c r="Y1723" s="67"/>
      <c r="Z1723" s="67"/>
      <c r="AA1723" s="67"/>
      <c r="AB1723" s="67"/>
      <c r="AC1723" s="67"/>
      <c r="AD1723" s="67"/>
    </row>
    <row r="1724" spans="2:30">
      <c r="B1724" s="67"/>
      <c r="C1724" s="67"/>
      <c r="D1724" s="67"/>
      <c r="E1724" s="67"/>
      <c r="F1724" s="67"/>
      <c r="G1724" s="67"/>
      <c r="H1724" s="67"/>
      <c r="I1724" s="67"/>
      <c r="J1724" s="67"/>
      <c r="K1724" s="67"/>
      <c r="L1724" s="67"/>
      <c r="M1724" s="67"/>
      <c r="N1724" s="67"/>
      <c r="O1724" s="67"/>
      <c r="P1724" s="67"/>
      <c r="Q1724" s="67"/>
      <c r="R1724" s="67"/>
      <c r="S1724" s="67"/>
      <c r="T1724" s="67"/>
      <c r="U1724" s="67"/>
      <c r="V1724" s="67"/>
      <c r="W1724" s="67"/>
      <c r="X1724" s="67"/>
      <c r="Y1724" s="67"/>
      <c r="Z1724" s="67"/>
      <c r="AA1724" s="67"/>
      <c r="AB1724" s="67"/>
      <c r="AC1724" s="67"/>
      <c r="AD1724" s="67"/>
    </row>
    <row r="1725" spans="2:30">
      <c r="B1725" s="67"/>
      <c r="C1725" s="67"/>
      <c r="D1725" s="67"/>
      <c r="E1725" s="67"/>
      <c r="F1725" s="67"/>
      <c r="G1725" s="67"/>
      <c r="H1725" s="67"/>
      <c r="I1725" s="67"/>
      <c r="J1725" s="67"/>
      <c r="K1725" s="67"/>
      <c r="L1725" s="67"/>
      <c r="M1725" s="67"/>
      <c r="N1725" s="67"/>
      <c r="O1725" s="67"/>
      <c r="P1725" s="67"/>
      <c r="Q1725" s="67"/>
      <c r="R1725" s="67"/>
      <c r="S1725" s="67"/>
      <c r="T1725" s="67"/>
      <c r="U1725" s="67"/>
      <c r="V1725" s="67"/>
      <c r="W1725" s="67"/>
      <c r="X1725" s="67"/>
      <c r="Y1725" s="67"/>
      <c r="Z1725" s="67"/>
      <c r="AA1725" s="67"/>
      <c r="AB1725" s="67"/>
      <c r="AC1725" s="67"/>
      <c r="AD1725" s="67"/>
    </row>
    <row r="1726" spans="2:30">
      <c r="B1726" s="67"/>
      <c r="C1726" s="67"/>
      <c r="D1726" s="67"/>
      <c r="E1726" s="67"/>
      <c r="F1726" s="67"/>
      <c r="G1726" s="67"/>
      <c r="H1726" s="67"/>
      <c r="I1726" s="67"/>
      <c r="J1726" s="67"/>
      <c r="K1726" s="67"/>
      <c r="L1726" s="67"/>
      <c r="M1726" s="67"/>
      <c r="N1726" s="67"/>
      <c r="O1726" s="67"/>
      <c r="P1726" s="67"/>
      <c r="Q1726" s="67"/>
      <c r="R1726" s="67"/>
      <c r="S1726" s="67"/>
      <c r="T1726" s="67"/>
      <c r="U1726" s="67"/>
      <c r="V1726" s="67"/>
      <c r="W1726" s="67"/>
      <c r="X1726" s="67"/>
      <c r="Y1726" s="67"/>
      <c r="Z1726" s="67"/>
      <c r="AA1726" s="67"/>
      <c r="AB1726" s="67"/>
      <c r="AC1726" s="67"/>
      <c r="AD1726" s="67"/>
    </row>
    <row r="1727" spans="2:30">
      <c r="B1727" s="67"/>
      <c r="C1727" s="67"/>
      <c r="D1727" s="67"/>
      <c r="E1727" s="67"/>
      <c r="F1727" s="67"/>
      <c r="G1727" s="67"/>
      <c r="H1727" s="67"/>
      <c r="I1727" s="67"/>
      <c r="J1727" s="67"/>
      <c r="K1727" s="67"/>
      <c r="L1727" s="67"/>
      <c r="M1727" s="67"/>
      <c r="N1727" s="67"/>
      <c r="O1727" s="67"/>
      <c r="P1727" s="67"/>
      <c r="Q1727" s="67"/>
      <c r="R1727" s="67"/>
      <c r="S1727" s="67"/>
      <c r="T1727" s="67"/>
      <c r="U1727" s="67"/>
      <c r="V1727" s="67"/>
      <c r="W1727" s="67"/>
      <c r="X1727" s="67"/>
      <c r="Y1727" s="67"/>
      <c r="Z1727" s="67"/>
      <c r="AA1727" s="67"/>
      <c r="AB1727" s="67"/>
      <c r="AC1727" s="67"/>
      <c r="AD1727" s="67"/>
    </row>
    <row r="1728" spans="2:30">
      <c r="B1728" s="67"/>
      <c r="C1728" s="67"/>
      <c r="D1728" s="67"/>
      <c r="E1728" s="67"/>
      <c r="F1728" s="67"/>
      <c r="G1728" s="67"/>
      <c r="H1728" s="67"/>
      <c r="I1728" s="67"/>
      <c r="J1728" s="67"/>
      <c r="K1728" s="67"/>
      <c r="L1728" s="67"/>
      <c r="M1728" s="67"/>
      <c r="N1728" s="67"/>
      <c r="O1728" s="67"/>
      <c r="P1728" s="67"/>
      <c r="Q1728" s="67"/>
      <c r="R1728" s="67"/>
      <c r="S1728" s="67"/>
      <c r="T1728" s="67"/>
      <c r="U1728" s="67"/>
      <c r="V1728" s="67"/>
      <c r="W1728" s="67"/>
      <c r="X1728" s="67"/>
      <c r="Y1728" s="67"/>
      <c r="Z1728" s="67"/>
      <c r="AA1728" s="67"/>
      <c r="AB1728" s="67"/>
      <c r="AC1728" s="67"/>
      <c r="AD1728" s="67"/>
    </row>
    <row r="1729" spans="2:30">
      <c r="B1729" s="67"/>
      <c r="C1729" s="67"/>
      <c r="D1729" s="67"/>
      <c r="E1729" s="67"/>
      <c r="F1729" s="67"/>
      <c r="G1729" s="67"/>
      <c r="H1729" s="67"/>
      <c r="I1729" s="67"/>
      <c r="J1729" s="67"/>
      <c r="K1729" s="67"/>
      <c r="L1729" s="67"/>
      <c r="M1729" s="67"/>
      <c r="N1729" s="67"/>
      <c r="O1729" s="67"/>
      <c r="P1729" s="67"/>
      <c r="Q1729" s="67"/>
      <c r="R1729" s="67"/>
      <c r="S1729" s="67"/>
      <c r="T1729" s="67"/>
      <c r="U1729" s="67"/>
      <c r="V1729" s="67"/>
      <c r="W1729" s="67"/>
      <c r="X1729" s="67"/>
      <c r="Y1729" s="67"/>
      <c r="Z1729" s="67"/>
      <c r="AA1729" s="67"/>
      <c r="AB1729" s="67"/>
      <c r="AC1729" s="67"/>
      <c r="AD1729" s="67"/>
    </row>
    <row r="1730" spans="2:30">
      <c r="B1730" s="67"/>
      <c r="C1730" s="67"/>
      <c r="D1730" s="67"/>
      <c r="E1730" s="67"/>
      <c r="F1730" s="67"/>
      <c r="G1730" s="67"/>
      <c r="H1730" s="67"/>
      <c r="I1730" s="67"/>
      <c r="J1730" s="67"/>
      <c r="K1730" s="67"/>
      <c r="L1730" s="67"/>
      <c r="M1730" s="67"/>
      <c r="N1730" s="67"/>
      <c r="O1730" s="67"/>
      <c r="P1730" s="67"/>
      <c r="Q1730" s="67"/>
      <c r="R1730" s="67"/>
      <c r="S1730" s="67"/>
      <c r="T1730" s="67"/>
      <c r="U1730" s="67"/>
      <c r="V1730" s="67"/>
      <c r="W1730" s="67"/>
      <c r="X1730" s="67"/>
      <c r="Y1730" s="67"/>
      <c r="Z1730" s="67"/>
      <c r="AA1730" s="67"/>
      <c r="AB1730" s="67"/>
      <c r="AC1730" s="67"/>
      <c r="AD1730" s="67"/>
    </row>
    <row r="1731" spans="2:30">
      <c r="B1731" s="67"/>
      <c r="C1731" s="67"/>
      <c r="D1731" s="67"/>
      <c r="E1731" s="67"/>
      <c r="F1731" s="67"/>
      <c r="G1731" s="67"/>
      <c r="H1731" s="67"/>
      <c r="I1731" s="67"/>
      <c r="J1731" s="67"/>
      <c r="K1731" s="67"/>
      <c r="L1731" s="67"/>
      <c r="M1731" s="67"/>
      <c r="N1731" s="67"/>
      <c r="O1731" s="67"/>
      <c r="P1731" s="67"/>
      <c r="Q1731" s="67"/>
      <c r="R1731" s="67"/>
      <c r="S1731" s="67"/>
      <c r="T1731" s="67"/>
      <c r="U1731" s="67"/>
      <c r="V1731" s="67"/>
      <c r="W1731" s="67"/>
      <c r="X1731" s="67"/>
      <c r="Y1731" s="67"/>
      <c r="Z1731" s="67"/>
      <c r="AA1731" s="67"/>
      <c r="AB1731" s="67"/>
      <c r="AC1731" s="67"/>
      <c r="AD1731" s="67"/>
    </row>
    <row r="1732" spans="2:30">
      <c r="B1732" s="67"/>
      <c r="C1732" s="67"/>
      <c r="D1732" s="67"/>
      <c r="E1732" s="67"/>
      <c r="F1732" s="67"/>
      <c r="G1732" s="67"/>
      <c r="H1732" s="67"/>
      <c r="I1732" s="67"/>
      <c r="J1732" s="67"/>
      <c r="K1732" s="67"/>
      <c r="L1732" s="67"/>
      <c r="M1732" s="67"/>
      <c r="N1732" s="67"/>
      <c r="O1732" s="67"/>
      <c r="P1732" s="67"/>
      <c r="Q1732" s="67"/>
      <c r="R1732" s="67"/>
      <c r="S1732" s="67"/>
      <c r="T1732" s="67"/>
      <c r="U1732" s="67"/>
      <c r="V1732" s="67"/>
      <c r="W1732" s="67"/>
      <c r="X1732" s="67"/>
      <c r="Y1732" s="67"/>
      <c r="Z1732" s="67"/>
      <c r="AA1732" s="67"/>
      <c r="AB1732" s="67"/>
      <c r="AC1732" s="67"/>
      <c r="AD1732" s="67"/>
    </row>
    <row r="1733" spans="2:30">
      <c r="B1733" s="67"/>
      <c r="C1733" s="67"/>
      <c r="D1733" s="67"/>
      <c r="E1733" s="67"/>
      <c r="F1733" s="67"/>
      <c r="G1733" s="67"/>
      <c r="H1733" s="67"/>
      <c r="I1733" s="67"/>
      <c r="J1733" s="67"/>
      <c r="K1733" s="67"/>
      <c r="L1733" s="67"/>
      <c r="M1733" s="67"/>
      <c r="N1733" s="67"/>
      <c r="O1733" s="67"/>
      <c r="P1733" s="67"/>
      <c r="Q1733" s="67"/>
      <c r="R1733" s="67"/>
      <c r="S1733" s="67"/>
      <c r="T1733" s="67"/>
      <c r="U1733" s="67"/>
      <c r="V1733" s="67"/>
      <c r="W1733" s="67"/>
      <c r="X1733" s="67"/>
      <c r="Y1733" s="67"/>
      <c r="Z1733" s="67"/>
      <c r="AA1733" s="67"/>
      <c r="AB1733" s="67"/>
      <c r="AC1733" s="67"/>
      <c r="AD1733" s="67"/>
    </row>
    <row r="1734" spans="2:30">
      <c r="B1734" s="67"/>
      <c r="C1734" s="67"/>
      <c r="D1734" s="67"/>
      <c r="E1734" s="67"/>
      <c r="F1734" s="67"/>
      <c r="G1734" s="67"/>
      <c r="H1734" s="67"/>
      <c r="I1734" s="67"/>
      <c r="J1734" s="67"/>
      <c r="K1734" s="67"/>
      <c r="L1734" s="67"/>
      <c r="M1734" s="67"/>
      <c r="N1734" s="67"/>
      <c r="O1734" s="67"/>
      <c r="P1734" s="67"/>
      <c r="Q1734" s="67"/>
      <c r="R1734" s="67"/>
      <c r="S1734" s="67"/>
      <c r="T1734" s="67"/>
      <c r="U1734" s="67"/>
      <c r="V1734" s="67"/>
      <c r="W1734" s="67"/>
      <c r="X1734" s="67"/>
      <c r="Y1734" s="67"/>
      <c r="Z1734" s="67"/>
      <c r="AA1734" s="67"/>
      <c r="AB1734" s="67"/>
      <c r="AC1734" s="67"/>
      <c r="AD1734" s="67"/>
    </row>
    <row r="1735" spans="2:30">
      <c r="B1735" s="67"/>
      <c r="C1735" s="67"/>
      <c r="D1735" s="67"/>
      <c r="E1735" s="67"/>
      <c r="F1735" s="67"/>
      <c r="G1735" s="67"/>
      <c r="H1735" s="67"/>
      <c r="I1735" s="67"/>
      <c r="J1735" s="67"/>
      <c r="K1735" s="67"/>
      <c r="L1735" s="67"/>
      <c r="M1735" s="67"/>
      <c r="N1735" s="67"/>
      <c r="O1735" s="67"/>
      <c r="P1735" s="67"/>
      <c r="Q1735" s="67"/>
      <c r="R1735" s="67"/>
      <c r="S1735" s="67"/>
      <c r="T1735" s="67"/>
      <c r="U1735" s="67"/>
      <c r="V1735" s="67"/>
      <c r="W1735" s="67"/>
      <c r="X1735" s="67"/>
      <c r="Y1735" s="67"/>
      <c r="Z1735" s="67"/>
      <c r="AA1735" s="67"/>
      <c r="AB1735" s="67"/>
      <c r="AC1735" s="67"/>
      <c r="AD1735" s="67"/>
    </row>
    <row r="1736" spans="2:30">
      <c r="B1736" s="67"/>
      <c r="C1736" s="67"/>
      <c r="D1736" s="67"/>
      <c r="E1736" s="67"/>
      <c r="F1736" s="67"/>
      <c r="G1736" s="67"/>
      <c r="H1736" s="67"/>
      <c r="I1736" s="67"/>
      <c r="J1736" s="67"/>
      <c r="K1736" s="67"/>
      <c r="L1736" s="67"/>
      <c r="M1736" s="67"/>
      <c r="N1736" s="67"/>
      <c r="O1736" s="67"/>
      <c r="P1736" s="67"/>
      <c r="Q1736" s="67"/>
      <c r="R1736" s="67"/>
      <c r="S1736" s="67"/>
      <c r="T1736" s="67"/>
      <c r="U1736" s="67"/>
      <c r="V1736" s="67"/>
      <c r="W1736" s="67"/>
      <c r="X1736" s="67"/>
      <c r="Y1736" s="67"/>
      <c r="Z1736" s="67"/>
      <c r="AA1736" s="67"/>
      <c r="AB1736" s="67"/>
      <c r="AC1736" s="67"/>
      <c r="AD1736" s="67"/>
    </row>
    <row r="1737" spans="2:30">
      <c r="B1737" s="67"/>
      <c r="C1737" s="67"/>
      <c r="D1737" s="67"/>
      <c r="E1737" s="67"/>
      <c r="F1737" s="67"/>
      <c r="G1737" s="67"/>
      <c r="H1737" s="67"/>
      <c r="I1737" s="67"/>
      <c r="J1737" s="67"/>
      <c r="K1737" s="67"/>
      <c r="L1737" s="67"/>
      <c r="M1737" s="67"/>
      <c r="N1737" s="67"/>
      <c r="O1737" s="67"/>
      <c r="P1737" s="67"/>
      <c r="Q1737" s="67"/>
      <c r="R1737" s="67"/>
      <c r="S1737" s="67"/>
      <c r="T1737" s="67"/>
      <c r="U1737" s="67"/>
      <c r="V1737" s="67"/>
      <c r="W1737" s="67"/>
      <c r="X1737" s="67"/>
      <c r="Y1737" s="67"/>
      <c r="Z1737" s="67"/>
      <c r="AA1737" s="67"/>
      <c r="AB1737" s="67"/>
      <c r="AC1737" s="67"/>
      <c r="AD1737" s="67"/>
    </row>
    <row r="1738" spans="2:30">
      <c r="B1738" s="67"/>
      <c r="C1738" s="67"/>
      <c r="D1738" s="67"/>
      <c r="E1738" s="67"/>
      <c r="F1738" s="67"/>
      <c r="G1738" s="67"/>
      <c r="H1738" s="67"/>
      <c r="I1738" s="67"/>
      <c r="J1738" s="67"/>
      <c r="K1738" s="67"/>
      <c r="L1738" s="67"/>
      <c r="M1738" s="67"/>
      <c r="N1738" s="67"/>
      <c r="O1738" s="67"/>
      <c r="P1738" s="67"/>
      <c r="Q1738" s="67"/>
      <c r="R1738" s="67"/>
      <c r="S1738" s="67"/>
      <c r="T1738" s="67"/>
      <c r="U1738" s="67"/>
      <c r="V1738" s="67"/>
      <c r="W1738" s="67"/>
      <c r="X1738" s="67"/>
      <c r="Y1738" s="67"/>
      <c r="Z1738" s="67"/>
      <c r="AA1738" s="67"/>
      <c r="AB1738" s="67"/>
      <c r="AC1738" s="67"/>
      <c r="AD1738" s="67"/>
    </row>
    <row r="1739" spans="2:30">
      <c r="B1739" s="67"/>
      <c r="C1739" s="67"/>
      <c r="D1739" s="67"/>
      <c r="E1739" s="67"/>
      <c r="F1739" s="67"/>
      <c r="G1739" s="67"/>
      <c r="H1739" s="67"/>
      <c r="I1739" s="67"/>
      <c r="J1739" s="67"/>
      <c r="K1739" s="67"/>
      <c r="L1739" s="67"/>
      <c r="M1739" s="67"/>
      <c r="N1739" s="67"/>
      <c r="O1739" s="67"/>
      <c r="P1739" s="67"/>
      <c r="Q1739" s="67"/>
      <c r="R1739" s="67"/>
      <c r="S1739" s="67"/>
      <c r="T1739" s="67"/>
      <c r="U1739" s="67"/>
      <c r="V1739" s="67"/>
      <c r="W1739" s="67"/>
      <c r="X1739" s="67"/>
      <c r="Y1739" s="67"/>
      <c r="Z1739" s="67"/>
      <c r="AA1739" s="67"/>
      <c r="AB1739" s="67"/>
      <c r="AC1739" s="67"/>
      <c r="AD1739" s="67"/>
    </row>
    <row r="1740" spans="2:30">
      <c r="B1740" s="67"/>
      <c r="C1740" s="67"/>
      <c r="D1740" s="67"/>
      <c r="E1740" s="67"/>
      <c r="F1740" s="67"/>
      <c r="G1740" s="67"/>
      <c r="H1740" s="67"/>
      <c r="I1740" s="67"/>
      <c r="J1740" s="67"/>
      <c r="K1740" s="67"/>
      <c r="L1740" s="67"/>
      <c r="M1740" s="67"/>
      <c r="N1740" s="67"/>
      <c r="O1740" s="67"/>
      <c r="P1740" s="67"/>
      <c r="Q1740" s="67"/>
      <c r="R1740" s="67"/>
      <c r="S1740" s="67"/>
      <c r="T1740" s="67"/>
      <c r="U1740" s="67"/>
      <c r="V1740" s="67"/>
      <c r="W1740" s="67"/>
      <c r="X1740" s="67"/>
      <c r="Y1740" s="67"/>
      <c r="Z1740" s="67"/>
      <c r="AA1740" s="67"/>
      <c r="AB1740" s="67"/>
      <c r="AC1740" s="67"/>
      <c r="AD1740" s="67"/>
    </row>
    <row r="1741" spans="2:30">
      <c r="B1741" s="67"/>
      <c r="C1741" s="67"/>
      <c r="D1741" s="67"/>
      <c r="E1741" s="67"/>
      <c r="F1741" s="67"/>
      <c r="G1741" s="67"/>
      <c r="H1741" s="67"/>
      <c r="I1741" s="67"/>
      <c r="J1741" s="67"/>
      <c r="K1741" s="67"/>
      <c r="L1741" s="67"/>
      <c r="M1741" s="67"/>
      <c r="N1741" s="67"/>
      <c r="O1741" s="67"/>
      <c r="P1741" s="67"/>
      <c r="Q1741" s="67"/>
      <c r="R1741" s="67"/>
      <c r="S1741" s="67"/>
      <c r="T1741" s="67"/>
      <c r="U1741" s="67"/>
      <c r="V1741" s="67"/>
      <c r="W1741" s="67"/>
      <c r="X1741" s="67"/>
      <c r="Y1741" s="67"/>
      <c r="Z1741" s="67"/>
      <c r="AA1741" s="67"/>
      <c r="AB1741" s="67"/>
      <c r="AC1741" s="67"/>
      <c r="AD1741" s="67"/>
    </row>
    <row r="1742" spans="2:30">
      <c r="B1742" s="67"/>
      <c r="C1742" s="67"/>
      <c r="D1742" s="67"/>
      <c r="E1742" s="67"/>
      <c r="F1742" s="67"/>
      <c r="G1742" s="67"/>
      <c r="H1742" s="67"/>
      <c r="I1742" s="67"/>
      <c r="J1742" s="67"/>
      <c r="K1742" s="67"/>
      <c r="L1742" s="67"/>
      <c r="M1742" s="67"/>
      <c r="N1742" s="67"/>
      <c r="O1742" s="67"/>
      <c r="P1742" s="67"/>
      <c r="Q1742" s="67"/>
      <c r="R1742" s="67"/>
      <c r="S1742" s="67"/>
      <c r="T1742" s="67"/>
      <c r="U1742" s="67"/>
      <c r="V1742" s="67"/>
      <c r="W1742" s="67"/>
      <c r="X1742" s="67"/>
      <c r="Y1742" s="67"/>
      <c r="Z1742" s="67"/>
      <c r="AA1742" s="67"/>
      <c r="AB1742" s="67"/>
      <c r="AC1742" s="67"/>
      <c r="AD1742" s="67"/>
    </row>
    <row r="1743" spans="2:30">
      <c r="B1743" s="67"/>
      <c r="C1743" s="67"/>
      <c r="D1743" s="67"/>
      <c r="E1743" s="67"/>
      <c r="F1743" s="67"/>
      <c r="G1743" s="67"/>
      <c r="H1743" s="67"/>
      <c r="I1743" s="67"/>
      <c r="J1743" s="67"/>
      <c r="K1743" s="67"/>
      <c r="L1743" s="67"/>
      <c r="M1743" s="67"/>
      <c r="N1743" s="67"/>
      <c r="O1743" s="67"/>
      <c r="P1743" s="67"/>
      <c r="Q1743" s="67"/>
      <c r="R1743" s="67"/>
      <c r="S1743" s="67"/>
      <c r="T1743" s="67"/>
      <c r="U1743" s="67"/>
      <c r="V1743" s="67"/>
      <c r="W1743" s="67"/>
      <c r="X1743" s="67"/>
      <c r="Y1743" s="67"/>
      <c r="Z1743" s="67"/>
      <c r="AA1743" s="67"/>
      <c r="AB1743" s="67"/>
      <c r="AC1743" s="67"/>
      <c r="AD1743" s="67"/>
    </row>
    <row r="1744" spans="2:30">
      <c r="B1744" s="67"/>
      <c r="C1744" s="67"/>
      <c r="D1744" s="67"/>
      <c r="E1744" s="67"/>
      <c r="F1744" s="67"/>
      <c r="G1744" s="67"/>
      <c r="H1744" s="67"/>
      <c r="I1744" s="67"/>
      <c r="J1744" s="67"/>
      <c r="K1744" s="67"/>
      <c r="L1744" s="67"/>
      <c r="M1744" s="67"/>
      <c r="N1744" s="67"/>
      <c r="O1744" s="67"/>
      <c r="P1744" s="67"/>
      <c r="Q1744" s="67"/>
      <c r="R1744" s="67"/>
      <c r="S1744" s="67"/>
      <c r="T1744" s="67"/>
      <c r="U1744" s="67"/>
      <c r="V1744" s="67"/>
      <c r="W1744" s="67"/>
      <c r="X1744" s="67"/>
      <c r="Y1744" s="67"/>
      <c r="Z1744" s="67"/>
      <c r="AA1744" s="67"/>
      <c r="AB1744" s="67"/>
      <c r="AC1744" s="67"/>
      <c r="AD1744" s="67"/>
    </row>
    <row r="1745" spans="2:30">
      <c r="B1745" s="67"/>
      <c r="C1745" s="67"/>
      <c r="D1745" s="67"/>
      <c r="E1745" s="67"/>
      <c r="F1745" s="67"/>
      <c r="G1745" s="67"/>
      <c r="H1745" s="67"/>
      <c r="I1745" s="67"/>
      <c r="J1745" s="67"/>
      <c r="K1745" s="67"/>
      <c r="L1745" s="67"/>
      <c r="M1745" s="67"/>
      <c r="N1745" s="67"/>
      <c r="O1745" s="67"/>
      <c r="P1745" s="67"/>
      <c r="Q1745" s="67"/>
      <c r="R1745" s="67"/>
      <c r="S1745" s="67"/>
      <c r="T1745" s="67"/>
      <c r="U1745" s="67"/>
      <c r="V1745" s="67"/>
      <c r="W1745" s="67"/>
      <c r="X1745" s="67"/>
      <c r="Y1745" s="67"/>
      <c r="Z1745" s="67"/>
      <c r="AA1745" s="67"/>
      <c r="AB1745" s="67"/>
      <c r="AC1745" s="67"/>
      <c r="AD1745" s="67"/>
    </row>
    <row r="1746" spans="2:30">
      <c r="B1746" s="67"/>
      <c r="C1746" s="67"/>
      <c r="D1746" s="67"/>
      <c r="E1746" s="67"/>
      <c r="F1746" s="67"/>
      <c r="G1746" s="67"/>
      <c r="H1746" s="67"/>
      <c r="I1746" s="67"/>
      <c r="J1746" s="67"/>
      <c r="K1746" s="67"/>
      <c r="L1746" s="67"/>
      <c r="M1746" s="67"/>
      <c r="N1746" s="67"/>
      <c r="O1746" s="67"/>
      <c r="P1746" s="67"/>
      <c r="Q1746" s="67"/>
      <c r="R1746" s="67"/>
      <c r="S1746" s="67"/>
      <c r="T1746" s="67"/>
      <c r="U1746" s="67"/>
      <c r="V1746" s="67"/>
      <c r="W1746" s="67"/>
      <c r="X1746" s="67"/>
      <c r="Y1746" s="67"/>
      <c r="Z1746" s="67"/>
      <c r="AA1746" s="67"/>
      <c r="AB1746" s="67"/>
      <c r="AC1746" s="67"/>
      <c r="AD1746" s="67"/>
    </row>
    <row r="1747" spans="2:30">
      <c r="B1747" s="67"/>
      <c r="C1747" s="67"/>
      <c r="D1747" s="67"/>
      <c r="E1747" s="67"/>
      <c r="F1747" s="67"/>
      <c r="G1747" s="67"/>
      <c r="H1747" s="67"/>
      <c r="I1747" s="67"/>
      <c r="J1747" s="67"/>
      <c r="K1747" s="67"/>
      <c r="L1747" s="67"/>
      <c r="M1747" s="67"/>
      <c r="N1747" s="67"/>
      <c r="O1747" s="67"/>
      <c r="P1747" s="67"/>
      <c r="Q1747" s="67"/>
      <c r="R1747" s="67"/>
      <c r="S1747" s="67"/>
      <c r="T1747" s="67"/>
      <c r="U1747" s="67"/>
      <c r="V1747" s="67"/>
      <c r="W1747" s="67"/>
      <c r="X1747" s="67"/>
      <c r="Y1747" s="67"/>
      <c r="Z1747" s="67"/>
      <c r="AA1747" s="67"/>
      <c r="AB1747" s="67"/>
      <c r="AC1747" s="67"/>
      <c r="AD1747" s="67"/>
    </row>
    <row r="1748" spans="2:30">
      <c r="B1748" s="67"/>
      <c r="C1748" s="67"/>
      <c r="D1748" s="67"/>
      <c r="E1748" s="67"/>
      <c r="F1748" s="67"/>
      <c r="G1748" s="67"/>
      <c r="H1748" s="67"/>
      <c r="I1748" s="67"/>
      <c r="J1748" s="67"/>
      <c r="K1748" s="67"/>
      <c r="L1748" s="67"/>
      <c r="M1748" s="67"/>
      <c r="N1748" s="67"/>
      <c r="O1748" s="67"/>
      <c r="P1748" s="67"/>
      <c r="Q1748" s="67"/>
      <c r="R1748" s="67"/>
      <c r="S1748" s="67"/>
      <c r="T1748" s="67"/>
      <c r="U1748" s="67"/>
      <c r="V1748" s="67"/>
      <c r="W1748" s="67"/>
      <c r="X1748" s="67"/>
      <c r="Y1748" s="67"/>
      <c r="Z1748" s="67"/>
      <c r="AA1748" s="67"/>
      <c r="AB1748" s="67"/>
      <c r="AC1748" s="67"/>
      <c r="AD1748" s="67"/>
    </row>
    <row r="1749" spans="2:30">
      <c r="B1749" s="67"/>
      <c r="C1749" s="67"/>
      <c r="D1749" s="67"/>
      <c r="E1749" s="67"/>
      <c r="F1749" s="67"/>
      <c r="G1749" s="67"/>
      <c r="H1749" s="67"/>
      <c r="I1749" s="67"/>
      <c r="J1749" s="67"/>
      <c r="K1749" s="67"/>
      <c r="L1749" s="67"/>
      <c r="M1749" s="67"/>
      <c r="N1749" s="67"/>
      <c r="O1749" s="67"/>
      <c r="P1749" s="67"/>
      <c r="Q1749" s="67"/>
      <c r="R1749" s="67"/>
      <c r="S1749" s="67"/>
      <c r="T1749" s="67"/>
      <c r="U1749" s="67"/>
      <c r="V1749" s="67"/>
      <c r="W1749" s="67"/>
      <c r="X1749" s="67"/>
      <c r="Y1749" s="67"/>
      <c r="Z1749" s="67"/>
      <c r="AA1749" s="67"/>
      <c r="AB1749" s="67"/>
      <c r="AC1749" s="67"/>
      <c r="AD1749" s="67"/>
    </row>
    <row r="1750" spans="2:30">
      <c r="B1750" s="67"/>
      <c r="C1750" s="67"/>
      <c r="D1750" s="67"/>
      <c r="E1750" s="67"/>
      <c r="F1750" s="67"/>
      <c r="G1750" s="67"/>
      <c r="H1750" s="67"/>
      <c r="I1750" s="67"/>
      <c r="J1750" s="67"/>
      <c r="K1750" s="67"/>
      <c r="L1750" s="67"/>
      <c r="M1750" s="67"/>
      <c r="N1750" s="67"/>
      <c r="O1750" s="67"/>
      <c r="P1750" s="67"/>
      <c r="Q1750" s="67"/>
      <c r="R1750" s="67"/>
      <c r="S1750" s="67"/>
      <c r="T1750" s="67"/>
      <c r="U1750" s="67"/>
      <c r="V1750" s="67"/>
      <c r="W1750" s="67"/>
      <c r="X1750" s="67"/>
      <c r="Y1750" s="67"/>
      <c r="Z1750" s="67"/>
      <c r="AA1750" s="67"/>
      <c r="AB1750" s="67"/>
      <c r="AC1750" s="67"/>
      <c r="AD1750" s="67"/>
    </row>
    <row r="1751" spans="2:30">
      <c r="B1751" s="67"/>
      <c r="C1751" s="67"/>
      <c r="D1751" s="67"/>
      <c r="E1751" s="67"/>
      <c r="F1751" s="67"/>
      <c r="G1751" s="67"/>
      <c r="H1751" s="67"/>
      <c r="I1751" s="67"/>
      <c r="J1751" s="67"/>
      <c r="K1751" s="67"/>
      <c r="L1751" s="67"/>
      <c r="M1751" s="67"/>
      <c r="N1751" s="67"/>
      <c r="O1751" s="67"/>
      <c r="P1751" s="67"/>
      <c r="Q1751" s="67"/>
      <c r="R1751" s="67"/>
      <c r="S1751" s="67"/>
      <c r="T1751" s="67"/>
      <c r="U1751" s="67"/>
      <c r="V1751" s="67"/>
      <c r="W1751" s="67"/>
      <c r="X1751" s="67"/>
      <c r="Y1751" s="67"/>
      <c r="Z1751" s="67"/>
      <c r="AA1751" s="67"/>
      <c r="AB1751" s="67"/>
      <c r="AC1751" s="67"/>
      <c r="AD1751" s="67"/>
    </row>
    <row r="1752" spans="2:30">
      <c r="B1752" s="67"/>
      <c r="C1752" s="67"/>
      <c r="D1752" s="67"/>
      <c r="E1752" s="67"/>
      <c r="F1752" s="67"/>
      <c r="G1752" s="67"/>
      <c r="H1752" s="67"/>
      <c r="I1752" s="67"/>
      <c r="J1752" s="67"/>
      <c r="K1752" s="67"/>
      <c r="L1752" s="67"/>
      <c r="M1752" s="67"/>
      <c r="N1752" s="67"/>
      <c r="O1752" s="67"/>
      <c r="P1752" s="67"/>
      <c r="Q1752" s="67"/>
      <c r="R1752" s="67"/>
      <c r="S1752" s="67"/>
      <c r="T1752" s="67"/>
      <c r="U1752" s="67"/>
      <c r="V1752" s="67"/>
      <c r="W1752" s="67"/>
      <c r="X1752" s="67"/>
      <c r="Y1752" s="67"/>
      <c r="Z1752" s="67"/>
      <c r="AA1752" s="67"/>
      <c r="AB1752" s="67"/>
      <c r="AC1752" s="67"/>
      <c r="AD1752" s="67"/>
    </row>
    <row r="1753" spans="2:30">
      <c r="B1753" s="67"/>
      <c r="C1753" s="67"/>
      <c r="D1753" s="67"/>
      <c r="E1753" s="67"/>
      <c r="F1753" s="67"/>
      <c r="G1753" s="67"/>
      <c r="H1753" s="67"/>
      <c r="I1753" s="67"/>
      <c r="J1753" s="67"/>
      <c r="K1753" s="67"/>
      <c r="L1753" s="67"/>
      <c r="M1753" s="67"/>
      <c r="N1753" s="67"/>
      <c r="O1753" s="67"/>
      <c r="P1753" s="67"/>
      <c r="Q1753" s="67"/>
      <c r="R1753" s="67"/>
      <c r="S1753" s="67"/>
      <c r="T1753" s="67"/>
      <c r="U1753" s="67"/>
      <c r="V1753" s="67"/>
      <c r="W1753" s="67"/>
      <c r="X1753" s="67"/>
      <c r="Y1753" s="67"/>
      <c r="Z1753" s="67"/>
      <c r="AA1753" s="67"/>
      <c r="AB1753" s="67"/>
      <c r="AC1753" s="67"/>
      <c r="AD1753" s="67"/>
    </row>
    <row r="1754" spans="2:30">
      <c r="B1754" s="67"/>
      <c r="C1754" s="67"/>
      <c r="D1754" s="67"/>
      <c r="E1754" s="67"/>
      <c r="F1754" s="67"/>
      <c r="G1754" s="67"/>
      <c r="H1754" s="67"/>
      <c r="I1754" s="67"/>
      <c r="J1754" s="67"/>
      <c r="K1754" s="67"/>
      <c r="L1754" s="67"/>
      <c r="M1754" s="67"/>
      <c r="N1754" s="67"/>
      <c r="O1754" s="67"/>
      <c r="P1754" s="67"/>
      <c r="Q1754" s="67"/>
      <c r="R1754" s="67"/>
      <c r="S1754" s="67"/>
      <c r="T1754" s="67"/>
      <c r="U1754" s="67"/>
      <c r="V1754" s="67"/>
      <c r="W1754" s="67"/>
      <c r="X1754" s="67"/>
      <c r="Y1754" s="67"/>
      <c r="Z1754" s="67"/>
      <c r="AA1754" s="67"/>
      <c r="AB1754" s="67"/>
      <c r="AC1754" s="67"/>
      <c r="AD1754" s="67"/>
    </row>
    <row r="1755" spans="2:30">
      <c r="B1755" s="67"/>
      <c r="C1755" s="67"/>
      <c r="D1755" s="67"/>
      <c r="E1755" s="67"/>
      <c r="F1755" s="67"/>
      <c r="G1755" s="67"/>
      <c r="H1755" s="67"/>
      <c r="I1755" s="67"/>
      <c r="J1755" s="67"/>
      <c r="K1755" s="67"/>
      <c r="L1755" s="67"/>
      <c r="M1755" s="67"/>
      <c r="N1755" s="67"/>
      <c r="O1755" s="67"/>
      <c r="P1755" s="67"/>
      <c r="Q1755" s="67"/>
      <c r="R1755" s="67"/>
      <c r="S1755" s="67"/>
      <c r="T1755" s="67"/>
      <c r="U1755" s="67"/>
      <c r="V1755" s="67"/>
      <c r="W1755" s="67"/>
      <c r="X1755" s="67"/>
      <c r="Y1755" s="67"/>
      <c r="Z1755" s="67"/>
      <c r="AA1755" s="67"/>
      <c r="AB1755" s="67"/>
      <c r="AC1755" s="67"/>
      <c r="AD1755" s="67"/>
    </row>
    <row r="1756" spans="2:30">
      <c r="B1756" s="67"/>
      <c r="C1756" s="67"/>
      <c r="D1756" s="67"/>
      <c r="E1756" s="67"/>
      <c r="F1756" s="67"/>
      <c r="G1756" s="67"/>
      <c r="H1756" s="67"/>
      <c r="I1756" s="67"/>
      <c r="J1756" s="67"/>
      <c r="K1756" s="67"/>
      <c r="L1756" s="67"/>
      <c r="M1756" s="67"/>
      <c r="N1756" s="67"/>
      <c r="O1756" s="67"/>
      <c r="P1756" s="67"/>
      <c r="Q1756" s="67"/>
      <c r="R1756" s="67"/>
      <c r="S1756" s="67"/>
      <c r="T1756" s="67"/>
      <c r="U1756" s="67"/>
      <c r="V1756" s="67"/>
      <c r="W1756" s="67"/>
      <c r="X1756" s="67"/>
      <c r="Y1756" s="67"/>
      <c r="Z1756" s="67"/>
      <c r="AA1756" s="67"/>
      <c r="AB1756" s="67"/>
      <c r="AC1756" s="67"/>
      <c r="AD1756" s="67"/>
    </row>
    <row r="1757" spans="2:30">
      <c r="B1757" s="67"/>
      <c r="C1757" s="67"/>
      <c r="D1757" s="67"/>
      <c r="E1757" s="67"/>
      <c r="F1757" s="67"/>
      <c r="G1757" s="67"/>
      <c r="H1757" s="67"/>
      <c r="I1757" s="67"/>
      <c r="J1757" s="67"/>
      <c r="K1757" s="67"/>
      <c r="L1757" s="67"/>
      <c r="M1757" s="67"/>
      <c r="N1757" s="67"/>
      <c r="O1757" s="67"/>
      <c r="P1757" s="67"/>
      <c r="Q1757" s="67"/>
      <c r="R1757" s="67"/>
      <c r="S1757" s="67"/>
      <c r="T1757" s="67"/>
      <c r="U1757" s="67"/>
      <c r="V1757" s="67"/>
      <c r="W1757" s="67"/>
      <c r="X1757" s="67"/>
      <c r="Y1757" s="67"/>
      <c r="Z1757" s="67"/>
      <c r="AA1757" s="67"/>
      <c r="AB1757" s="67"/>
      <c r="AC1757" s="67"/>
      <c r="AD1757" s="67"/>
    </row>
    <row r="1758" spans="2:30">
      <c r="B1758" s="67"/>
      <c r="C1758" s="67"/>
      <c r="D1758" s="67"/>
      <c r="E1758" s="67"/>
      <c r="F1758" s="67"/>
      <c r="G1758" s="67"/>
      <c r="H1758" s="67"/>
      <c r="I1758" s="67"/>
      <c r="J1758" s="67"/>
      <c r="K1758" s="67"/>
      <c r="L1758" s="67"/>
      <c r="M1758" s="67"/>
      <c r="N1758" s="67"/>
      <c r="O1758" s="67"/>
      <c r="P1758" s="67"/>
      <c r="Q1758" s="67"/>
      <c r="R1758" s="67"/>
      <c r="S1758" s="67"/>
      <c r="T1758" s="67"/>
      <c r="U1758" s="67"/>
      <c r="V1758" s="67"/>
      <c r="W1758" s="67"/>
      <c r="X1758" s="67"/>
      <c r="Y1758" s="67"/>
      <c r="Z1758" s="67"/>
      <c r="AA1758" s="67"/>
      <c r="AB1758" s="67"/>
      <c r="AC1758" s="67"/>
      <c r="AD1758" s="67"/>
    </row>
    <row r="1759" spans="2:30">
      <c r="B1759" s="67"/>
      <c r="C1759" s="67"/>
      <c r="D1759" s="67"/>
      <c r="E1759" s="67"/>
      <c r="F1759" s="67"/>
      <c r="G1759" s="67"/>
      <c r="H1759" s="67"/>
      <c r="I1759" s="67"/>
      <c r="J1759" s="67"/>
      <c r="K1759" s="67"/>
      <c r="L1759" s="67"/>
      <c r="M1759" s="67"/>
      <c r="N1759" s="67"/>
      <c r="O1759" s="67"/>
      <c r="P1759" s="67"/>
      <c r="Q1759" s="67"/>
      <c r="R1759" s="67"/>
      <c r="S1759" s="67"/>
      <c r="T1759" s="67"/>
      <c r="U1759" s="67"/>
      <c r="V1759" s="67"/>
      <c r="W1759" s="67"/>
      <c r="X1759" s="67"/>
      <c r="Y1759" s="67"/>
      <c r="Z1759" s="67"/>
      <c r="AA1759" s="67"/>
      <c r="AB1759" s="67"/>
      <c r="AC1759" s="67"/>
      <c r="AD1759" s="67"/>
    </row>
    <row r="1760" spans="2:30">
      <c r="B1760" s="67"/>
      <c r="C1760" s="67"/>
      <c r="D1760" s="67"/>
      <c r="E1760" s="67"/>
      <c r="F1760" s="67"/>
      <c r="G1760" s="67"/>
      <c r="H1760" s="67"/>
      <c r="I1760" s="67"/>
      <c r="J1760" s="67"/>
      <c r="K1760" s="67"/>
      <c r="L1760" s="67"/>
      <c r="M1760" s="67"/>
      <c r="N1760" s="67"/>
      <c r="O1760" s="67"/>
      <c r="P1760" s="67"/>
      <c r="Q1760" s="67"/>
      <c r="R1760" s="67"/>
      <c r="S1760" s="67"/>
      <c r="T1760" s="67"/>
      <c r="U1760" s="67"/>
      <c r="V1760" s="67"/>
      <c r="W1760" s="67"/>
      <c r="X1760" s="67"/>
      <c r="Y1760" s="67"/>
      <c r="Z1760" s="67"/>
      <c r="AA1760" s="67"/>
      <c r="AB1760" s="67"/>
      <c r="AC1760" s="67"/>
      <c r="AD1760" s="67"/>
    </row>
    <row r="1761" spans="2:30">
      <c r="B1761" s="67"/>
      <c r="C1761" s="67"/>
      <c r="D1761" s="67"/>
      <c r="E1761" s="67"/>
      <c r="F1761" s="67"/>
      <c r="G1761" s="67"/>
      <c r="H1761" s="67"/>
      <c r="I1761" s="67"/>
      <c r="J1761" s="67"/>
      <c r="K1761" s="67"/>
      <c r="L1761" s="67"/>
      <c r="M1761" s="67"/>
      <c r="N1761" s="67"/>
      <c r="O1761" s="67"/>
      <c r="P1761" s="67"/>
      <c r="Q1761" s="67"/>
      <c r="R1761" s="67"/>
      <c r="S1761" s="67"/>
      <c r="T1761" s="67"/>
      <c r="U1761" s="67"/>
      <c r="V1761" s="67"/>
      <c r="W1761" s="67"/>
      <c r="X1761" s="67"/>
      <c r="Y1761" s="67"/>
      <c r="Z1761" s="67"/>
      <c r="AA1761" s="67"/>
      <c r="AB1761" s="67"/>
      <c r="AC1761" s="67"/>
      <c r="AD1761" s="67"/>
    </row>
    <row r="1762" spans="2:30">
      <c r="B1762" s="67"/>
      <c r="C1762" s="67"/>
      <c r="D1762" s="67"/>
      <c r="E1762" s="67"/>
      <c r="F1762" s="67"/>
      <c r="G1762" s="67"/>
      <c r="H1762" s="67"/>
      <c r="I1762" s="67"/>
      <c r="J1762" s="67"/>
      <c r="K1762" s="67"/>
      <c r="L1762" s="67"/>
      <c r="M1762" s="67"/>
      <c r="N1762" s="67"/>
      <c r="O1762" s="67"/>
      <c r="P1762" s="67"/>
      <c r="Q1762" s="67"/>
      <c r="R1762" s="67"/>
      <c r="S1762" s="67"/>
      <c r="T1762" s="67"/>
      <c r="U1762" s="67"/>
      <c r="V1762" s="67"/>
      <c r="W1762" s="67"/>
      <c r="X1762" s="67"/>
      <c r="Y1762" s="67"/>
      <c r="Z1762" s="67"/>
      <c r="AA1762" s="67"/>
      <c r="AB1762" s="67"/>
      <c r="AC1762" s="67"/>
      <c r="AD1762" s="67"/>
    </row>
    <row r="1763" spans="2:30">
      <c r="B1763" s="67"/>
      <c r="C1763" s="67"/>
      <c r="D1763" s="67"/>
      <c r="E1763" s="67"/>
      <c r="F1763" s="67"/>
      <c r="G1763" s="67"/>
      <c r="H1763" s="67"/>
      <c r="I1763" s="67"/>
      <c r="J1763" s="67"/>
      <c r="K1763" s="67"/>
      <c r="L1763" s="67"/>
      <c r="M1763" s="67"/>
      <c r="N1763" s="67"/>
      <c r="O1763" s="67"/>
      <c r="P1763" s="67"/>
      <c r="Q1763" s="67"/>
      <c r="R1763" s="67"/>
      <c r="S1763" s="67"/>
      <c r="T1763" s="67"/>
      <c r="U1763" s="67"/>
      <c r="V1763" s="67"/>
      <c r="W1763" s="67"/>
      <c r="X1763" s="67"/>
      <c r="Y1763" s="67"/>
      <c r="Z1763" s="67"/>
      <c r="AA1763" s="67"/>
      <c r="AB1763" s="67"/>
      <c r="AC1763" s="67"/>
      <c r="AD1763" s="67"/>
    </row>
    <row r="1764" spans="2:30">
      <c r="B1764" s="67"/>
      <c r="C1764" s="67"/>
      <c r="D1764" s="67"/>
      <c r="E1764" s="67"/>
      <c r="F1764" s="67"/>
      <c r="G1764" s="67"/>
      <c r="H1764" s="67"/>
      <c r="I1764" s="67"/>
      <c r="J1764" s="67"/>
      <c r="K1764" s="67"/>
      <c r="L1764" s="67"/>
      <c r="M1764" s="67"/>
      <c r="N1764" s="67"/>
      <c r="O1764" s="67"/>
      <c r="P1764" s="67"/>
      <c r="Q1764" s="67"/>
      <c r="R1764" s="67"/>
      <c r="S1764" s="67"/>
      <c r="T1764" s="67"/>
      <c r="U1764" s="67"/>
      <c r="V1764" s="67"/>
      <c r="W1764" s="67"/>
      <c r="X1764" s="67"/>
      <c r="Y1764" s="67"/>
      <c r="Z1764" s="67"/>
      <c r="AA1764" s="67"/>
      <c r="AB1764" s="67"/>
      <c r="AC1764" s="67"/>
      <c r="AD1764" s="67"/>
    </row>
    <row r="1765" spans="2:30">
      <c r="B1765" s="67"/>
      <c r="C1765" s="67"/>
      <c r="D1765" s="67"/>
      <c r="E1765" s="67"/>
      <c r="F1765" s="67"/>
      <c r="G1765" s="67"/>
      <c r="H1765" s="67"/>
      <c r="I1765" s="67"/>
      <c r="J1765" s="67"/>
      <c r="K1765" s="67"/>
      <c r="L1765" s="67"/>
      <c r="M1765" s="67"/>
      <c r="N1765" s="67"/>
      <c r="O1765" s="67"/>
      <c r="P1765" s="67"/>
      <c r="Q1765" s="67"/>
      <c r="R1765" s="67"/>
      <c r="S1765" s="67"/>
      <c r="T1765" s="67"/>
      <c r="U1765" s="67"/>
      <c r="V1765" s="67"/>
      <c r="W1765" s="67"/>
      <c r="X1765" s="67"/>
      <c r="Y1765" s="67"/>
      <c r="Z1765" s="67"/>
      <c r="AA1765" s="67"/>
      <c r="AB1765" s="67"/>
      <c r="AC1765" s="67"/>
      <c r="AD1765" s="67"/>
    </row>
    <row r="1766" spans="2:30">
      <c r="B1766" s="67"/>
      <c r="C1766" s="67"/>
      <c r="D1766" s="67"/>
      <c r="E1766" s="67"/>
      <c r="F1766" s="67"/>
      <c r="G1766" s="67"/>
      <c r="H1766" s="67"/>
      <c r="I1766" s="67"/>
      <c r="J1766" s="67"/>
      <c r="K1766" s="67"/>
      <c r="L1766" s="67"/>
      <c r="M1766" s="67"/>
      <c r="N1766" s="67"/>
      <c r="O1766" s="67"/>
      <c r="P1766" s="67"/>
      <c r="Q1766" s="67"/>
      <c r="R1766" s="67"/>
      <c r="S1766" s="67"/>
      <c r="T1766" s="67"/>
      <c r="U1766" s="67"/>
      <c r="V1766" s="67"/>
      <c r="W1766" s="67"/>
      <c r="X1766" s="67"/>
      <c r="Y1766" s="67"/>
      <c r="Z1766" s="67"/>
      <c r="AA1766" s="67"/>
      <c r="AB1766" s="67"/>
      <c r="AC1766" s="67"/>
      <c r="AD1766" s="67"/>
    </row>
    <row r="1767" spans="2:30">
      <c r="B1767" s="67"/>
      <c r="C1767" s="67"/>
      <c r="D1767" s="67"/>
      <c r="E1767" s="67"/>
      <c r="F1767" s="67"/>
      <c r="G1767" s="67"/>
      <c r="H1767" s="67"/>
      <c r="I1767" s="67"/>
      <c r="J1767" s="67"/>
      <c r="K1767" s="67"/>
      <c r="L1767" s="67"/>
      <c r="M1767" s="67"/>
      <c r="N1767" s="67"/>
      <c r="O1767" s="67"/>
      <c r="P1767" s="67"/>
      <c r="Q1767" s="67"/>
      <c r="R1767" s="67"/>
      <c r="S1767" s="67"/>
      <c r="T1767" s="67"/>
      <c r="U1767" s="67"/>
      <c r="V1767" s="67"/>
      <c r="W1767" s="67"/>
      <c r="X1767" s="67"/>
      <c r="Y1767" s="67"/>
      <c r="Z1767" s="67"/>
      <c r="AA1767" s="67"/>
      <c r="AB1767" s="67"/>
      <c r="AC1767" s="67"/>
      <c r="AD1767" s="67"/>
    </row>
    <row r="1768" spans="2:30">
      <c r="B1768" s="67"/>
      <c r="C1768" s="67"/>
      <c r="D1768" s="67"/>
      <c r="E1768" s="67"/>
      <c r="F1768" s="67"/>
      <c r="G1768" s="67"/>
      <c r="H1768" s="67"/>
      <c r="I1768" s="67"/>
      <c r="J1768" s="67"/>
      <c r="K1768" s="67"/>
      <c r="L1768" s="67"/>
      <c r="M1768" s="67"/>
      <c r="N1768" s="67"/>
      <c r="O1768" s="67"/>
      <c r="P1768" s="67"/>
      <c r="Q1768" s="67"/>
      <c r="R1768" s="67"/>
      <c r="S1768" s="67"/>
      <c r="T1768" s="67"/>
      <c r="U1768" s="67"/>
      <c r="V1768" s="67"/>
      <c r="W1768" s="67"/>
      <c r="X1768" s="67"/>
      <c r="Y1768" s="67"/>
      <c r="Z1768" s="67"/>
      <c r="AA1768" s="67"/>
      <c r="AB1768" s="67"/>
      <c r="AC1768" s="67"/>
      <c r="AD1768" s="67"/>
    </row>
    <row r="1769" spans="2:30">
      <c r="B1769" s="67"/>
      <c r="C1769" s="67"/>
      <c r="D1769" s="67"/>
      <c r="E1769" s="67"/>
      <c r="F1769" s="67"/>
      <c r="G1769" s="67"/>
      <c r="H1769" s="67"/>
      <c r="I1769" s="67"/>
      <c r="J1769" s="67"/>
      <c r="K1769" s="67"/>
      <c r="L1769" s="67"/>
      <c r="M1769" s="67"/>
      <c r="N1769" s="67"/>
      <c r="O1769" s="67"/>
      <c r="P1769" s="67"/>
      <c r="Q1769" s="67"/>
      <c r="R1769" s="67"/>
      <c r="S1769" s="67"/>
      <c r="T1769" s="67"/>
      <c r="U1769" s="67"/>
      <c r="V1769" s="67"/>
      <c r="W1769" s="67"/>
      <c r="X1769" s="67"/>
      <c r="Y1769" s="67"/>
      <c r="Z1769" s="67"/>
      <c r="AA1769" s="67"/>
      <c r="AB1769" s="67"/>
      <c r="AC1769" s="67"/>
      <c r="AD1769" s="67"/>
    </row>
    <row r="1770" spans="2:30">
      <c r="B1770" s="67"/>
      <c r="C1770" s="67"/>
      <c r="D1770" s="67"/>
      <c r="E1770" s="67"/>
      <c r="F1770" s="67"/>
      <c r="G1770" s="67"/>
      <c r="H1770" s="67"/>
      <c r="I1770" s="67"/>
      <c r="J1770" s="67"/>
      <c r="K1770" s="67"/>
      <c r="L1770" s="67"/>
      <c r="M1770" s="67"/>
      <c r="N1770" s="67"/>
      <c r="O1770" s="67"/>
      <c r="P1770" s="67"/>
      <c r="Q1770" s="67"/>
      <c r="R1770" s="67"/>
      <c r="S1770" s="67"/>
      <c r="T1770" s="67"/>
      <c r="U1770" s="67"/>
      <c r="V1770" s="67"/>
      <c r="W1770" s="67"/>
      <c r="X1770" s="67"/>
      <c r="Y1770" s="67"/>
      <c r="Z1770" s="67"/>
      <c r="AA1770" s="67"/>
      <c r="AB1770" s="67"/>
      <c r="AC1770" s="67"/>
      <c r="AD1770" s="67"/>
    </row>
    <row r="1771" spans="2:30">
      <c r="B1771" s="67"/>
      <c r="C1771" s="67"/>
      <c r="D1771" s="67"/>
      <c r="E1771" s="67"/>
      <c r="F1771" s="67"/>
      <c r="G1771" s="67"/>
      <c r="H1771" s="67"/>
      <c r="I1771" s="67"/>
      <c r="J1771" s="67"/>
      <c r="K1771" s="67"/>
      <c r="L1771" s="67"/>
      <c r="M1771" s="67"/>
      <c r="N1771" s="67"/>
      <c r="O1771" s="67"/>
      <c r="P1771" s="67"/>
      <c r="Q1771" s="67"/>
      <c r="R1771" s="67"/>
      <c r="S1771" s="67"/>
      <c r="T1771" s="67"/>
      <c r="U1771" s="67"/>
      <c r="V1771" s="67"/>
      <c r="W1771" s="67"/>
      <c r="X1771" s="67"/>
      <c r="Y1771" s="67"/>
      <c r="Z1771" s="67"/>
      <c r="AA1771" s="67"/>
      <c r="AB1771" s="67"/>
      <c r="AC1771" s="67"/>
      <c r="AD1771" s="67"/>
    </row>
    <row r="1772" spans="2:30">
      <c r="B1772" s="67"/>
      <c r="C1772" s="67"/>
      <c r="D1772" s="67"/>
      <c r="E1772" s="67"/>
      <c r="F1772" s="67"/>
      <c r="G1772" s="67"/>
      <c r="H1772" s="67"/>
      <c r="I1772" s="67"/>
      <c r="J1772" s="67"/>
      <c r="K1772" s="67"/>
      <c r="L1772" s="67"/>
      <c r="M1772" s="67"/>
      <c r="N1772" s="67"/>
      <c r="O1772" s="67"/>
      <c r="P1772" s="67"/>
      <c r="Q1772" s="67"/>
      <c r="R1772" s="67"/>
      <c r="S1772" s="67"/>
      <c r="T1772" s="67"/>
      <c r="U1772" s="67"/>
      <c r="V1772" s="67"/>
      <c r="W1772" s="67"/>
      <c r="X1772" s="67"/>
      <c r="Y1772" s="67"/>
      <c r="Z1772" s="67"/>
      <c r="AA1772" s="67"/>
      <c r="AB1772" s="67"/>
      <c r="AC1772" s="67"/>
      <c r="AD1772" s="67"/>
    </row>
    <row r="1773" spans="2:30">
      <c r="B1773" s="67"/>
      <c r="C1773" s="67"/>
      <c r="D1773" s="67"/>
      <c r="E1773" s="67"/>
      <c r="F1773" s="67"/>
      <c r="G1773" s="67"/>
      <c r="H1773" s="67"/>
      <c r="I1773" s="67"/>
      <c r="J1773" s="67"/>
      <c r="K1773" s="67"/>
      <c r="L1773" s="67"/>
      <c r="M1773" s="67"/>
      <c r="N1773" s="67"/>
      <c r="O1773" s="67"/>
      <c r="P1773" s="67"/>
      <c r="Q1773" s="67"/>
      <c r="R1773" s="67"/>
      <c r="S1773" s="67"/>
      <c r="T1773" s="67"/>
      <c r="U1773" s="67"/>
      <c r="V1773" s="67"/>
      <c r="W1773" s="67"/>
      <c r="X1773" s="67"/>
      <c r="Y1773" s="67"/>
      <c r="Z1773" s="67"/>
      <c r="AA1773" s="67"/>
      <c r="AB1773" s="67"/>
      <c r="AC1773" s="67"/>
      <c r="AD1773" s="67"/>
    </row>
    <row r="1774" spans="2:30">
      <c r="B1774" s="67"/>
      <c r="C1774" s="67"/>
      <c r="D1774" s="67"/>
      <c r="E1774" s="67"/>
      <c r="F1774" s="67"/>
      <c r="G1774" s="67"/>
      <c r="H1774" s="67"/>
      <c r="I1774" s="67"/>
      <c r="J1774" s="67"/>
      <c r="K1774" s="67"/>
      <c r="L1774" s="67"/>
      <c r="M1774" s="67"/>
      <c r="N1774" s="67"/>
      <c r="O1774" s="67"/>
      <c r="P1774" s="67"/>
      <c r="Q1774" s="67"/>
      <c r="R1774" s="67"/>
      <c r="S1774" s="67"/>
      <c r="T1774" s="67"/>
      <c r="U1774" s="67"/>
      <c r="V1774" s="67"/>
      <c r="W1774" s="67"/>
      <c r="X1774" s="67"/>
      <c r="Y1774" s="67"/>
      <c r="Z1774" s="67"/>
      <c r="AA1774" s="67"/>
      <c r="AB1774" s="67"/>
      <c r="AC1774" s="67"/>
      <c r="AD1774" s="67"/>
    </row>
    <row r="1775" spans="2:30">
      <c r="B1775" s="67"/>
      <c r="C1775" s="67"/>
      <c r="D1775" s="67"/>
      <c r="E1775" s="67"/>
      <c r="F1775" s="67"/>
      <c r="G1775" s="67"/>
      <c r="H1775" s="67"/>
      <c r="I1775" s="67"/>
      <c r="J1775" s="67"/>
      <c r="K1775" s="67"/>
      <c r="L1775" s="67"/>
      <c r="M1775" s="67"/>
      <c r="N1775" s="67"/>
      <c r="O1775" s="67"/>
      <c r="P1775" s="67"/>
      <c r="Q1775" s="67"/>
      <c r="R1775" s="67"/>
      <c r="S1775" s="67"/>
      <c r="T1775" s="67"/>
      <c r="U1775" s="67"/>
      <c r="V1775" s="67"/>
      <c r="W1775" s="67"/>
      <c r="X1775" s="67"/>
      <c r="Y1775" s="67"/>
      <c r="Z1775" s="67"/>
      <c r="AA1775" s="67"/>
      <c r="AB1775" s="67"/>
      <c r="AC1775" s="67"/>
      <c r="AD1775" s="67"/>
    </row>
    <row r="1776" spans="2:30">
      <c r="B1776" s="67"/>
      <c r="C1776" s="67"/>
      <c r="D1776" s="67"/>
      <c r="E1776" s="67"/>
      <c r="F1776" s="67"/>
      <c r="G1776" s="67"/>
      <c r="H1776" s="67"/>
      <c r="I1776" s="67"/>
      <c r="J1776" s="67"/>
      <c r="K1776" s="67"/>
      <c r="L1776" s="67"/>
      <c r="M1776" s="67"/>
      <c r="N1776" s="67"/>
      <c r="O1776" s="67"/>
      <c r="P1776" s="67"/>
      <c r="Q1776" s="67"/>
      <c r="R1776" s="67"/>
      <c r="S1776" s="67"/>
      <c r="T1776" s="67"/>
      <c r="U1776" s="67"/>
      <c r="V1776" s="67"/>
      <c r="W1776" s="67"/>
      <c r="X1776" s="67"/>
      <c r="Y1776" s="67"/>
      <c r="Z1776" s="67"/>
      <c r="AA1776" s="67"/>
      <c r="AB1776" s="67"/>
      <c r="AC1776" s="67"/>
      <c r="AD1776" s="67"/>
    </row>
    <row r="1777" spans="2:30">
      <c r="B1777" s="67"/>
      <c r="C1777" s="67"/>
      <c r="D1777" s="67"/>
      <c r="E1777" s="67"/>
      <c r="F1777" s="67"/>
      <c r="G1777" s="67"/>
      <c r="H1777" s="67"/>
      <c r="I1777" s="67"/>
      <c r="J1777" s="67"/>
      <c r="K1777" s="67"/>
      <c r="L1777" s="67"/>
      <c r="M1777" s="67"/>
      <c r="N1777" s="67"/>
      <c r="O1777" s="67"/>
      <c r="P1777" s="67"/>
      <c r="Q1777" s="67"/>
      <c r="R1777" s="67"/>
      <c r="S1777" s="67"/>
      <c r="T1777" s="67"/>
      <c r="U1777" s="67"/>
      <c r="V1777" s="67"/>
      <c r="W1777" s="67"/>
      <c r="X1777" s="67"/>
      <c r="Y1777" s="67"/>
      <c r="Z1777" s="67"/>
      <c r="AA1777" s="67"/>
      <c r="AB1777" s="67"/>
      <c r="AC1777" s="67"/>
      <c r="AD1777" s="67"/>
    </row>
    <row r="1778" spans="2:30">
      <c r="B1778" s="67"/>
      <c r="C1778" s="67"/>
      <c r="D1778" s="67"/>
      <c r="E1778" s="67"/>
      <c r="F1778" s="67"/>
      <c r="G1778" s="67"/>
      <c r="H1778" s="67"/>
      <c r="I1778" s="67"/>
      <c r="J1778" s="67"/>
      <c r="K1778" s="67"/>
      <c r="L1778" s="67"/>
      <c r="M1778" s="67"/>
      <c r="N1778" s="67"/>
      <c r="O1778" s="67"/>
      <c r="P1778" s="67"/>
      <c r="Q1778" s="67"/>
      <c r="R1778" s="67"/>
      <c r="S1778" s="67"/>
      <c r="T1778" s="67"/>
      <c r="U1778" s="67"/>
      <c r="V1778" s="67"/>
      <c r="W1778" s="67"/>
      <c r="X1778" s="67"/>
      <c r="Y1778" s="67"/>
      <c r="Z1778" s="67"/>
      <c r="AA1778" s="67"/>
      <c r="AB1778" s="67"/>
      <c r="AC1778" s="67"/>
      <c r="AD1778" s="67"/>
    </row>
    <row r="1779" spans="2:30">
      <c r="B1779" s="67"/>
      <c r="C1779" s="67"/>
      <c r="D1779" s="67"/>
      <c r="E1779" s="67"/>
      <c r="F1779" s="67"/>
      <c r="G1779" s="67"/>
      <c r="H1779" s="67"/>
      <c r="I1779" s="67"/>
      <c r="J1779" s="67"/>
      <c r="K1779" s="67"/>
      <c r="L1779" s="67"/>
      <c r="M1779" s="67"/>
      <c r="N1779" s="67"/>
      <c r="O1779" s="67"/>
      <c r="P1779" s="67"/>
      <c r="Q1779" s="67"/>
      <c r="R1779" s="67"/>
      <c r="S1779" s="67"/>
      <c r="T1779" s="67"/>
      <c r="U1779" s="67"/>
      <c r="V1779" s="67"/>
      <c r="W1779" s="67"/>
      <c r="X1779" s="67"/>
      <c r="Y1779" s="67"/>
      <c r="Z1779" s="67"/>
      <c r="AA1779" s="67"/>
      <c r="AB1779" s="67"/>
      <c r="AC1779" s="67"/>
      <c r="AD1779" s="67"/>
    </row>
    <row r="1780" spans="2:30">
      <c r="B1780" s="67"/>
      <c r="C1780" s="67"/>
      <c r="D1780" s="67"/>
      <c r="E1780" s="67"/>
      <c r="F1780" s="67"/>
      <c r="G1780" s="67"/>
      <c r="H1780" s="67"/>
      <c r="I1780" s="67"/>
      <c r="J1780" s="67"/>
      <c r="K1780" s="67"/>
      <c r="L1780" s="67"/>
      <c r="M1780" s="67"/>
      <c r="N1780" s="67"/>
      <c r="O1780" s="67"/>
      <c r="P1780" s="67"/>
      <c r="Q1780" s="67"/>
      <c r="R1780" s="67"/>
      <c r="S1780" s="67"/>
      <c r="T1780" s="67"/>
      <c r="U1780" s="67"/>
      <c r="V1780" s="67"/>
      <c r="W1780" s="67"/>
      <c r="X1780" s="67"/>
      <c r="Y1780" s="67"/>
      <c r="Z1780" s="67"/>
      <c r="AA1780" s="67"/>
      <c r="AB1780" s="67"/>
      <c r="AC1780" s="67"/>
      <c r="AD1780" s="67"/>
    </row>
    <row r="1781" spans="2:30">
      <c r="B1781" s="67"/>
      <c r="C1781" s="67"/>
      <c r="D1781" s="67"/>
      <c r="E1781" s="67"/>
      <c r="F1781" s="67"/>
      <c r="G1781" s="67"/>
      <c r="H1781" s="67"/>
      <c r="I1781" s="67"/>
      <c r="J1781" s="67"/>
      <c r="K1781" s="67"/>
      <c r="L1781" s="67"/>
      <c r="M1781" s="67"/>
      <c r="N1781" s="67"/>
      <c r="O1781" s="67"/>
      <c r="P1781" s="67"/>
      <c r="Q1781" s="67"/>
      <c r="R1781" s="67"/>
      <c r="S1781" s="67"/>
      <c r="T1781" s="67"/>
      <c r="U1781" s="67"/>
      <c r="V1781" s="67"/>
      <c r="W1781" s="67"/>
      <c r="X1781" s="67"/>
      <c r="Y1781" s="67"/>
      <c r="Z1781" s="67"/>
      <c r="AA1781" s="67"/>
      <c r="AB1781" s="67"/>
      <c r="AC1781" s="67"/>
      <c r="AD1781" s="67"/>
    </row>
    <row r="1782" spans="2:30">
      <c r="B1782" s="67"/>
      <c r="C1782" s="67"/>
      <c r="D1782" s="67"/>
      <c r="E1782" s="67"/>
      <c r="F1782" s="67"/>
      <c r="G1782" s="67"/>
      <c r="H1782" s="67"/>
      <c r="I1782" s="67"/>
      <c r="J1782" s="67"/>
      <c r="K1782" s="67"/>
      <c r="L1782" s="67"/>
      <c r="M1782" s="67"/>
      <c r="N1782" s="67"/>
      <c r="O1782" s="67"/>
      <c r="P1782" s="67"/>
      <c r="Q1782" s="67"/>
      <c r="R1782" s="67"/>
      <c r="S1782" s="67"/>
      <c r="T1782" s="67"/>
      <c r="U1782" s="67"/>
      <c r="V1782" s="67"/>
      <c r="W1782" s="67"/>
      <c r="X1782" s="67"/>
      <c r="Y1782" s="67"/>
      <c r="Z1782" s="67"/>
      <c r="AA1782" s="67"/>
      <c r="AB1782" s="67"/>
      <c r="AC1782" s="67"/>
      <c r="AD1782" s="67"/>
    </row>
    <row r="1783" spans="2:30">
      <c r="B1783" s="67"/>
      <c r="C1783" s="67"/>
      <c r="D1783" s="67"/>
      <c r="E1783" s="67"/>
      <c r="F1783" s="67"/>
      <c r="G1783" s="67"/>
      <c r="H1783" s="67"/>
      <c r="I1783" s="67"/>
      <c r="J1783" s="67"/>
      <c r="K1783" s="67"/>
      <c r="L1783" s="67"/>
      <c r="M1783" s="67"/>
      <c r="N1783" s="67"/>
      <c r="O1783" s="67"/>
      <c r="P1783" s="67"/>
      <c r="Q1783" s="67"/>
      <c r="R1783" s="67"/>
      <c r="S1783" s="67"/>
      <c r="T1783" s="67"/>
      <c r="U1783" s="67"/>
      <c r="V1783" s="67"/>
      <c r="W1783" s="67"/>
      <c r="X1783" s="67"/>
      <c r="Y1783" s="67"/>
      <c r="Z1783" s="67"/>
      <c r="AA1783" s="67"/>
      <c r="AB1783" s="67"/>
      <c r="AC1783" s="67"/>
      <c r="AD1783" s="67"/>
    </row>
    <row r="1784" spans="2:30">
      <c r="B1784" s="67"/>
      <c r="C1784" s="67"/>
      <c r="D1784" s="67"/>
      <c r="E1784" s="67"/>
      <c r="F1784" s="67"/>
      <c r="G1784" s="67"/>
      <c r="H1784" s="67"/>
      <c r="I1784" s="67"/>
      <c r="J1784" s="67"/>
      <c r="K1784" s="67"/>
      <c r="L1784" s="67"/>
      <c r="M1784" s="67"/>
      <c r="N1784" s="67"/>
      <c r="O1784" s="67"/>
      <c r="P1784" s="67"/>
      <c r="Q1784" s="67"/>
      <c r="R1784" s="67"/>
      <c r="S1784" s="67"/>
      <c r="T1784" s="67"/>
      <c r="U1784" s="67"/>
      <c r="V1784" s="67"/>
      <c r="W1784" s="67"/>
      <c r="X1784" s="67"/>
      <c r="Y1784" s="67"/>
      <c r="Z1784" s="67"/>
      <c r="AA1784" s="67"/>
      <c r="AB1784" s="67"/>
      <c r="AC1784" s="67"/>
      <c r="AD1784" s="67"/>
    </row>
    <row r="1785" spans="2:30">
      <c r="B1785" s="67"/>
      <c r="C1785" s="67"/>
      <c r="D1785" s="67"/>
      <c r="E1785" s="67"/>
      <c r="F1785" s="67"/>
      <c r="G1785" s="67"/>
      <c r="H1785" s="67"/>
      <c r="I1785" s="67"/>
      <c r="J1785" s="67"/>
      <c r="K1785" s="67"/>
      <c r="L1785" s="67"/>
      <c r="M1785" s="67"/>
      <c r="N1785" s="67"/>
      <c r="O1785" s="67"/>
      <c r="P1785" s="67"/>
      <c r="Q1785" s="67"/>
      <c r="R1785" s="67"/>
      <c r="S1785" s="67"/>
      <c r="T1785" s="67"/>
      <c r="U1785" s="67"/>
      <c r="V1785" s="67"/>
      <c r="W1785" s="67"/>
      <c r="X1785" s="67"/>
      <c r="Y1785" s="67"/>
      <c r="Z1785" s="67"/>
      <c r="AA1785" s="67"/>
      <c r="AB1785" s="67"/>
      <c r="AC1785" s="67"/>
      <c r="AD1785" s="67"/>
    </row>
    <row r="1786" spans="2:30">
      <c r="B1786" s="67"/>
      <c r="C1786" s="67"/>
      <c r="D1786" s="67"/>
      <c r="E1786" s="67"/>
      <c r="F1786" s="67"/>
      <c r="G1786" s="67"/>
      <c r="H1786" s="67"/>
      <c r="I1786" s="67"/>
      <c r="J1786" s="67"/>
      <c r="K1786" s="67"/>
      <c r="L1786" s="67"/>
      <c r="M1786" s="67"/>
      <c r="N1786" s="67"/>
      <c r="O1786" s="67"/>
      <c r="P1786" s="67"/>
      <c r="Q1786" s="67"/>
      <c r="R1786" s="67"/>
      <c r="S1786" s="67"/>
      <c r="T1786" s="67"/>
      <c r="U1786" s="67"/>
      <c r="V1786" s="67"/>
      <c r="W1786" s="67"/>
      <c r="X1786" s="67"/>
      <c r="Y1786" s="67"/>
      <c r="Z1786" s="67"/>
      <c r="AA1786" s="67"/>
      <c r="AB1786" s="67"/>
      <c r="AC1786" s="67"/>
      <c r="AD1786" s="67"/>
    </row>
    <row r="1787" spans="2:30">
      <c r="B1787" s="67"/>
      <c r="C1787" s="67"/>
      <c r="D1787" s="67"/>
      <c r="E1787" s="67"/>
      <c r="F1787" s="67"/>
      <c r="G1787" s="67"/>
      <c r="H1787" s="67"/>
      <c r="I1787" s="67"/>
      <c r="J1787" s="67"/>
      <c r="K1787" s="67"/>
      <c r="L1787" s="67"/>
      <c r="M1787" s="67"/>
      <c r="N1787" s="67"/>
      <c r="O1787" s="67"/>
      <c r="P1787" s="67"/>
      <c r="Q1787" s="67"/>
      <c r="R1787" s="67"/>
      <c r="S1787" s="67"/>
      <c r="T1787" s="67"/>
      <c r="U1787" s="67"/>
      <c r="V1787" s="67"/>
      <c r="W1787" s="67"/>
      <c r="X1787" s="67"/>
      <c r="Y1787" s="67"/>
      <c r="Z1787" s="67"/>
      <c r="AA1787" s="67"/>
      <c r="AB1787" s="67"/>
      <c r="AC1787" s="67"/>
      <c r="AD1787" s="67"/>
    </row>
    <row r="1788" spans="2:30">
      <c r="B1788" s="67"/>
      <c r="C1788" s="67"/>
      <c r="D1788" s="67"/>
      <c r="E1788" s="67"/>
      <c r="F1788" s="67"/>
      <c r="G1788" s="67"/>
      <c r="H1788" s="67"/>
      <c r="I1788" s="67"/>
      <c r="J1788" s="67"/>
      <c r="K1788" s="67"/>
      <c r="L1788" s="67"/>
      <c r="M1788" s="67"/>
      <c r="N1788" s="67"/>
      <c r="O1788" s="67"/>
      <c r="P1788" s="67"/>
      <c r="Q1788" s="67"/>
      <c r="R1788" s="67"/>
      <c r="S1788" s="67"/>
      <c r="T1788" s="67"/>
      <c r="U1788" s="67"/>
      <c r="V1788" s="67"/>
      <c r="W1788" s="67"/>
      <c r="X1788" s="67"/>
      <c r="Y1788" s="67"/>
      <c r="Z1788" s="67"/>
      <c r="AA1788" s="67"/>
      <c r="AB1788" s="67"/>
      <c r="AC1788" s="67"/>
      <c r="AD1788" s="67"/>
    </row>
    <row r="1789" spans="2:30">
      <c r="B1789" s="67"/>
      <c r="C1789" s="67"/>
      <c r="D1789" s="67"/>
      <c r="E1789" s="67"/>
      <c r="F1789" s="67"/>
      <c r="G1789" s="67"/>
      <c r="H1789" s="67"/>
      <c r="I1789" s="67"/>
      <c r="J1789" s="67"/>
      <c r="K1789" s="67"/>
      <c r="L1789" s="67"/>
      <c r="M1789" s="67"/>
      <c r="N1789" s="67"/>
      <c r="O1789" s="67"/>
      <c r="P1789" s="67"/>
      <c r="Q1789" s="67"/>
      <c r="R1789" s="67"/>
      <c r="S1789" s="67"/>
      <c r="T1789" s="67"/>
      <c r="U1789" s="67"/>
      <c r="V1789" s="67"/>
      <c r="W1789" s="67"/>
      <c r="X1789" s="67"/>
      <c r="Y1789" s="67"/>
      <c r="Z1789" s="67"/>
      <c r="AA1789" s="67"/>
      <c r="AB1789" s="67"/>
      <c r="AC1789" s="67"/>
      <c r="AD1789" s="67"/>
    </row>
    <row r="1790" spans="2:30">
      <c r="B1790" s="67"/>
      <c r="C1790" s="67"/>
      <c r="D1790" s="67"/>
      <c r="E1790" s="67"/>
      <c r="F1790" s="67"/>
      <c r="G1790" s="67"/>
      <c r="H1790" s="67"/>
      <c r="I1790" s="67"/>
      <c r="J1790" s="67"/>
      <c r="K1790" s="67"/>
      <c r="L1790" s="67"/>
      <c r="M1790" s="67"/>
      <c r="N1790" s="67"/>
      <c r="O1790" s="67"/>
      <c r="P1790" s="67"/>
      <c r="Q1790" s="67"/>
      <c r="R1790" s="67"/>
      <c r="S1790" s="67"/>
      <c r="T1790" s="67"/>
      <c r="U1790" s="67"/>
      <c r="V1790" s="67"/>
      <c r="W1790" s="67"/>
      <c r="X1790" s="67"/>
      <c r="Y1790" s="67"/>
      <c r="Z1790" s="67"/>
      <c r="AA1790" s="67"/>
      <c r="AB1790" s="67"/>
      <c r="AC1790" s="67"/>
      <c r="AD1790" s="67"/>
    </row>
    <row r="1791" spans="2:30">
      <c r="B1791" s="67"/>
      <c r="C1791" s="67"/>
      <c r="D1791" s="67"/>
      <c r="E1791" s="67"/>
      <c r="F1791" s="67"/>
      <c r="G1791" s="67"/>
      <c r="H1791" s="67"/>
      <c r="I1791" s="67"/>
      <c r="J1791" s="67"/>
      <c r="K1791" s="67"/>
      <c r="L1791" s="67"/>
      <c r="M1791" s="67"/>
      <c r="N1791" s="67"/>
      <c r="O1791" s="67"/>
      <c r="P1791" s="67"/>
      <c r="Q1791" s="67"/>
      <c r="R1791" s="67"/>
      <c r="S1791" s="67"/>
      <c r="T1791" s="67"/>
      <c r="U1791" s="67"/>
      <c r="V1791" s="67"/>
      <c r="W1791" s="67"/>
      <c r="X1791" s="67"/>
      <c r="Y1791" s="67"/>
      <c r="Z1791" s="67"/>
      <c r="AA1791" s="67"/>
      <c r="AB1791" s="67"/>
      <c r="AC1791" s="67"/>
      <c r="AD1791" s="67"/>
    </row>
    <row r="1792" spans="2:30">
      <c r="B1792" s="67"/>
      <c r="C1792" s="67"/>
      <c r="D1792" s="67"/>
      <c r="E1792" s="67"/>
      <c r="F1792" s="67"/>
      <c r="G1792" s="67"/>
      <c r="H1792" s="67"/>
      <c r="I1792" s="67"/>
      <c r="J1792" s="67"/>
      <c r="K1792" s="67"/>
      <c r="L1792" s="67"/>
      <c r="M1792" s="67"/>
      <c r="N1792" s="67"/>
      <c r="O1792" s="67"/>
      <c r="P1792" s="67"/>
      <c r="Q1792" s="67"/>
      <c r="R1792" s="67"/>
      <c r="S1792" s="67"/>
      <c r="T1792" s="67"/>
      <c r="U1792" s="67"/>
      <c r="V1792" s="67"/>
      <c r="W1792" s="67"/>
      <c r="X1792" s="67"/>
      <c r="Y1792" s="67"/>
      <c r="Z1792" s="67"/>
      <c r="AA1792" s="67"/>
      <c r="AB1792" s="67"/>
      <c r="AC1792" s="67"/>
      <c r="AD1792" s="67"/>
    </row>
    <row r="1793" spans="2:30">
      <c r="B1793" s="67"/>
      <c r="C1793" s="67"/>
      <c r="D1793" s="67"/>
      <c r="E1793" s="67"/>
      <c r="F1793" s="67"/>
      <c r="G1793" s="67"/>
      <c r="H1793" s="67"/>
      <c r="I1793" s="67"/>
      <c r="J1793" s="67"/>
      <c r="K1793" s="67"/>
      <c r="L1793" s="67"/>
      <c r="M1793" s="67"/>
      <c r="N1793" s="67"/>
      <c r="O1793" s="67"/>
      <c r="P1793" s="67"/>
      <c r="Q1793" s="67"/>
      <c r="R1793" s="67"/>
      <c r="S1793" s="67"/>
      <c r="T1793" s="67"/>
      <c r="U1793" s="67"/>
      <c r="V1793" s="67"/>
      <c r="W1793" s="67"/>
      <c r="X1793" s="67"/>
      <c r="Y1793" s="67"/>
      <c r="Z1793" s="67"/>
      <c r="AA1793" s="67"/>
      <c r="AB1793" s="67"/>
      <c r="AC1793" s="67"/>
      <c r="AD1793" s="67"/>
    </row>
    <row r="1794" spans="2:30">
      <c r="B1794" s="67"/>
      <c r="C1794" s="67"/>
      <c r="D1794" s="67"/>
      <c r="E1794" s="67"/>
      <c r="F1794" s="67"/>
      <c r="G1794" s="67"/>
      <c r="H1794" s="67"/>
      <c r="I1794" s="67"/>
      <c r="J1794" s="67"/>
      <c r="K1794" s="67"/>
      <c r="L1794" s="67"/>
      <c r="M1794" s="67"/>
      <c r="N1794" s="67"/>
      <c r="O1794" s="67"/>
      <c r="P1794" s="67"/>
      <c r="Q1794" s="67"/>
      <c r="R1794" s="67"/>
      <c r="S1794" s="67"/>
      <c r="T1794" s="67"/>
      <c r="U1794" s="67"/>
      <c r="V1794" s="67"/>
      <c r="W1794" s="67"/>
      <c r="X1794" s="67"/>
      <c r="Y1794" s="67"/>
      <c r="Z1794" s="67"/>
      <c r="AA1794" s="67"/>
      <c r="AB1794" s="67"/>
      <c r="AC1794" s="67"/>
      <c r="AD1794" s="67"/>
    </row>
    <row r="1795" spans="2:30">
      <c r="B1795" s="67"/>
      <c r="C1795" s="67"/>
      <c r="D1795" s="67"/>
      <c r="E1795" s="67"/>
      <c r="F1795" s="67"/>
      <c r="G1795" s="67"/>
      <c r="H1795" s="67"/>
      <c r="I1795" s="67"/>
      <c r="J1795" s="67"/>
      <c r="K1795" s="67"/>
      <c r="L1795" s="67"/>
      <c r="M1795" s="67"/>
      <c r="N1795" s="67"/>
      <c r="O1795" s="67"/>
      <c r="P1795" s="67"/>
      <c r="Q1795" s="67"/>
      <c r="R1795" s="67"/>
      <c r="S1795" s="67"/>
      <c r="T1795" s="67"/>
      <c r="U1795" s="67"/>
      <c r="V1795" s="67"/>
      <c r="W1795" s="67"/>
      <c r="X1795" s="67"/>
      <c r="Y1795" s="67"/>
      <c r="Z1795" s="67"/>
      <c r="AA1795" s="67"/>
      <c r="AB1795" s="67"/>
      <c r="AC1795" s="67"/>
      <c r="AD1795" s="67"/>
    </row>
    <row r="1796" spans="2:30">
      <c r="B1796" s="67"/>
      <c r="C1796" s="67"/>
      <c r="D1796" s="67"/>
      <c r="E1796" s="67"/>
      <c r="F1796" s="67"/>
      <c r="G1796" s="67"/>
      <c r="H1796" s="67"/>
      <c r="I1796" s="67"/>
      <c r="J1796" s="67"/>
      <c r="K1796" s="67"/>
      <c r="L1796" s="67"/>
      <c r="M1796" s="67"/>
      <c r="N1796" s="67"/>
      <c r="O1796" s="67"/>
      <c r="P1796" s="67"/>
      <c r="Q1796" s="67"/>
      <c r="R1796" s="67"/>
      <c r="S1796" s="67"/>
      <c r="T1796" s="67"/>
      <c r="U1796" s="67"/>
      <c r="V1796" s="67"/>
      <c r="W1796" s="67"/>
      <c r="X1796" s="67"/>
      <c r="Y1796" s="67"/>
      <c r="Z1796" s="67"/>
      <c r="AA1796" s="67"/>
      <c r="AB1796" s="67"/>
      <c r="AC1796" s="67"/>
      <c r="AD1796" s="67"/>
    </row>
    <row r="1797" spans="2:30">
      <c r="B1797" s="67"/>
      <c r="C1797" s="67"/>
      <c r="D1797" s="67"/>
      <c r="E1797" s="67"/>
      <c r="F1797" s="67"/>
      <c r="G1797" s="67"/>
      <c r="H1797" s="67"/>
      <c r="I1797" s="67"/>
      <c r="J1797" s="67"/>
      <c r="K1797" s="67"/>
      <c r="L1797" s="67"/>
      <c r="M1797" s="67"/>
      <c r="N1797" s="67"/>
      <c r="O1797" s="67"/>
      <c r="P1797" s="67"/>
      <c r="Q1797" s="67"/>
      <c r="R1797" s="67"/>
      <c r="S1797" s="67"/>
      <c r="T1797" s="67"/>
      <c r="U1797" s="67"/>
      <c r="V1797" s="67"/>
      <c r="W1797" s="67"/>
      <c r="X1797" s="67"/>
      <c r="Y1797" s="67"/>
      <c r="Z1797" s="67"/>
      <c r="AA1797" s="67"/>
      <c r="AB1797" s="67"/>
      <c r="AC1797" s="67"/>
      <c r="AD1797" s="67"/>
    </row>
    <row r="1798" spans="2:30">
      <c r="B1798" s="67"/>
      <c r="C1798" s="67"/>
      <c r="D1798" s="67"/>
      <c r="E1798" s="67"/>
      <c r="F1798" s="67"/>
      <c r="G1798" s="67"/>
      <c r="H1798" s="67"/>
      <c r="I1798" s="67"/>
      <c r="J1798" s="67"/>
      <c r="K1798" s="67"/>
      <c r="L1798" s="67"/>
      <c r="M1798" s="67"/>
      <c r="N1798" s="67"/>
      <c r="O1798" s="67"/>
      <c r="P1798" s="67"/>
      <c r="Q1798" s="67"/>
      <c r="R1798" s="67"/>
      <c r="S1798" s="67"/>
      <c r="T1798" s="67"/>
      <c r="U1798" s="67"/>
      <c r="V1798" s="67"/>
      <c r="W1798" s="67"/>
      <c r="X1798" s="67"/>
      <c r="Y1798" s="67"/>
      <c r="Z1798" s="67"/>
      <c r="AA1798" s="67"/>
      <c r="AB1798" s="67"/>
      <c r="AC1798" s="67"/>
      <c r="AD1798" s="67"/>
    </row>
    <row r="1799" spans="2:30">
      <c r="B1799" s="67"/>
      <c r="C1799" s="67"/>
      <c r="D1799" s="67"/>
      <c r="E1799" s="67"/>
      <c r="F1799" s="67"/>
      <c r="G1799" s="67"/>
      <c r="H1799" s="67"/>
      <c r="I1799" s="67"/>
      <c r="J1799" s="67"/>
      <c r="K1799" s="67"/>
      <c r="L1799" s="67"/>
      <c r="M1799" s="67"/>
      <c r="N1799" s="67"/>
      <c r="O1799" s="67"/>
      <c r="P1799" s="67"/>
      <c r="Q1799" s="67"/>
      <c r="R1799" s="67"/>
      <c r="S1799" s="67"/>
      <c r="T1799" s="67"/>
      <c r="U1799" s="67"/>
      <c r="V1799" s="67"/>
      <c r="W1799" s="67"/>
      <c r="X1799" s="67"/>
      <c r="Y1799" s="67"/>
      <c r="Z1799" s="67"/>
      <c r="AA1799" s="67"/>
      <c r="AB1799" s="67"/>
      <c r="AC1799" s="67"/>
      <c r="AD1799" s="67"/>
    </row>
    <row r="1800" spans="2:30">
      <c r="B1800" s="67"/>
      <c r="C1800" s="67"/>
      <c r="D1800" s="67"/>
      <c r="E1800" s="67"/>
      <c r="F1800" s="67"/>
      <c r="G1800" s="67"/>
      <c r="H1800" s="67"/>
      <c r="I1800" s="67"/>
      <c r="J1800" s="67"/>
      <c r="K1800" s="67"/>
      <c r="L1800" s="67"/>
      <c r="M1800" s="67"/>
      <c r="N1800" s="67"/>
      <c r="O1800" s="67"/>
      <c r="P1800" s="67"/>
      <c r="Q1800" s="67"/>
      <c r="R1800" s="67"/>
      <c r="S1800" s="67"/>
      <c r="T1800" s="67"/>
      <c r="U1800" s="67"/>
      <c r="V1800" s="67"/>
      <c r="W1800" s="67"/>
      <c r="X1800" s="67"/>
      <c r="Y1800" s="67"/>
      <c r="Z1800" s="67"/>
      <c r="AA1800" s="67"/>
      <c r="AB1800" s="67"/>
      <c r="AC1800" s="67"/>
      <c r="AD1800" s="67"/>
    </row>
    <row r="1801" spans="2:30">
      <c r="B1801" s="67"/>
      <c r="C1801" s="67"/>
      <c r="D1801" s="67"/>
      <c r="E1801" s="67"/>
      <c r="F1801" s="67"/>
      <c r="G1801" s="67"/>
      <c r="H1801" s="67"/>
      <c r="I1801" s="67"/>
      <c r="J1801" s="67"/>
      <c r="K1801" s="67"/>
      <c r="L1801" s="67"/>
      <c r="M1801" s="67"/>
      <c r="N1801" s="67"/>
      <c r="O1801" s="67"/>
      <c r="P1801" s="67"/>
      <c r="Q1801" s="67"/>
      <c r="R1801" s="67"/>
      <c r="S1801" s="67"/>
      <c r="T1801" s="67"/>
      <c r="U1801" s="67"/>
      <c r="V1801" s="67"/>
      <c r="W1801" s="67"/>
      <c r="X1801" s="67"/>
      <c r="Y1801" s="67"/>
      <c r="Z1801" s="67"/>
      <c r="AA1801" s="67"/>
      <c r="AB1801" s="67"/>
      <c r="AC1801" s="67"/>
      <c r="AD1801" s="67"/>
    </row>
    <row r="1802" spans="2:30">
      <c r="B1802" s="67"/>
      <c r="C1802" s="67"/>
      <c r="D1802" s="67"/>
      <c r="E1802" s="67"/>
      <c r="F1802" s="67"/>
      <c r="G1802" s="67"/>
      <c r="H1802" s="67"/>
      <c r="I1802" s="67"/>
      <c r="J1802" s="67"/>
      <c r="K1802" s="67"/>
      <c r="L1802" s="67"/>
      <c r="M1802" s="67"/>
      <c r="N1802" s="67"/>
      <c r="O1802" s="67"/>
      <c r="P1802" s="67"/>
      <c r="Q1802" s="67"/>
      <c r="R1802" s="67"/>
      <c r="S1802" s="67"/>
      <c r="T1802" s="67"/>
      <c r="U1802" s="67"/>
      <c r="V1802" s="67"/>
      <c r="W1802" s="67"/>
      <c r="X1802" s="67"/>
      <c r="Y1802" s="67"/>
      <c r="Z1802" s="67"/>
      <c r="AA1802" s="67"/>
      <c r="AB1802" s="67"/>
      <c r="AC1802" s="67"/>
      <c r="AD1802" s="67"/>
    </row>
    <row r="1803" spans="2:30">
      <c r="B1803" s="67"/>
      <c r="C1803" s="67"/>
      <c r="D1803" s="67"/>
      <c r="E1803" s="67"/>
      <c r="F1803" s="67"/>
      <c r="G1803" s="67"/>
      <c r="H1803" s="67"/>
      <c r="I1803" s="67"/>
      <c r="J1803" s="67"/>
      <c r="K1803" s="67"/>
      <c r="L1803" s="67"/>
      <c r="M1803" s="67"/>
      <c r="N1803" s="67"/>
      <c r="O1803" s="67"/>
      <c r="P1803" s="67"/>
      <c r="Q1803" s="67"/>
      <c r="R1803" s="67"/>
      <c r="S1803" s="67"/>
      <c r="T1803" s="67"/>
      <c r="U1803" s="67"/>
      <c r="V1803" s="67"/>
      <c r="W1803" s="67"/>
      <c r="X1803" s="67"/>
      <c r="Y1803" s="67"/>
      <c r="Z1803" s="67"/>
      <c r="AA1803" s="67"/>
      <c r="AB1803" s="67"/>
      <c r="AC1803" s="67"/>
      <c r="AD1803" s="67"/>
    </row>
    <row r="1804" spans="2:30">
      <c r="B1804" s="67"/>
      <c r="C1804" s="67"/>
      <c r="D1804" s="67"/>
      <c r="E1804" s="67"/>
      <c r="F1804" s="67"/>
      <c r="G1804" s="67"/>
      <c r="H1804" s="67"/>
      <c r="I1804" s="67"/>
      <c r="J1804" s="67"/>
      <c r="K1804" s="67"/>
      <c r="L1804" s="67"/>
      <c r="M1804" s="67"/>
      <c r="N1804" s="67"/>
      <c r="O1804" s="67"/>
      <c r="P1804" s="67"/>
      <c r="Q1804" s="67"/>
      <c r="R1804" s="67"/>
      <c r="S1804" s="67"/>
      <c r="T1804" s="67"/>
      <c r="U1804" s="67"/>
      <c r="V1804" s="67"/>
      <c r="W1804" s="67"/>
      <c r="X1804" s="67"/>
      <c r="Y1804" s="67"/>
      <c r="Z1804" s="67"/>
      <c r="AA1804" s="67"/>
      <c r="AB1804" s="67"/>
      <c r="AC1804" s="67"/>
      <c r="AD1804" s="67"/>
    </row>
    <row r="1805" spans="2:30">
      <c r="B1805" s="67"/>
      <c r="C1805" s="67"/>
      <c r="D1805" s="67"/>
      <c r="E1805" s="67"/>
      <c r="F1805" s="67"/>
      <c r="G1805" s="67"/>
      <c r="H1805" s="67"/>
      <c r="I1805" s="67"/>
      <c r="J1805" s="67"/>
      <c r="K1805" s="67"/>
      <c r="L1805" s="67"/>
      <c r="M1805" s="67"/>
      <c r="N1805" s="67"/>
      <c r="O1805" s="67"/>
      <c r="P1805" s="67"/>
      <c r="Q1805" s="67"/>
      <c r="R1805" s="67"/>
      <c r="S1805" s="67"/>
      <c r="T1805" s="67"/>
      <c r="U1805" s="67"/>
      <c r="V1805" s="67"/>
      <c r="W1805" s="67"/>
      <c r="X1805" s="67"/>
      <c r="Y1805" s="67"/>
      <c r="Z1805" s="67"/>
      <c r="AA1805" s="67"/>
      <c r="AB1805" s="67"/>
      <c r="AC1805" s="67"/>
      <c r="AD1805" s="67"/>
    </row>
    <row r="1806" spans="2:30">
      <c r="B1806" s="67"/>
      <c r="C1806" s="67"/>
      <c r="D1806" s="67"/>
      <c r="E1806" s="67"/>
      <c r="F1806" s="67"/>
      <c r="G1806" s="67"/>
      <c r="H1806" s="67"/>
      <c r="I1806" s="67"/>
      <c r="J1806" s="67"/>
      <c r="K1806" s="67"/>
      <c r="L1806" s="67"/>
      <c r="M1806" s="67"/>
      <c r="N1806" s="67"/>
      <c r="O1806" s="67"/>
      <c r="P1806" s="67"/>
      <c r="Q1806" s="67"/>
      <c r="R1806" s="67"/>
      <c r="S1806" s="67"/>
      <c r="T1806" s="67"/>
      <c r="U1806" s="67"/>
      <c r="V1806" s="67"/>
      <c r="W1806" s="67"/>
      <c r="X1806" s="67"/>
      <c r="Y1806" s="67"/>
      <c r="Z1806" s="67"/>
      <c r="AA1806" s="67"/>
      <c r="AB1806" s="67"/>
      <c r="AC1806" s="67"/>
      <c r="AD1806" s="67"/>
    </row>
    <row r="1807" spans="2:30">
      <c r="B1807" s="67"/>
      <c r="C1807" s="67"/>
      <c r="D1807" s="67"/>
      <c r="E1807" s="67"/>
      <c r="F1807" s="67"/>
      <c r="G1807" s="67"/>
      <c r="H1807" s="67"/>
      <c r="I1807" s="67"/>
      <c r="J1807" s="67"/>
      <c r="K1807" s="67"/>
      <c r="L1807" s="67"/>
      <c r="M1807" s="67"/>
      <c r="N1807" s="67"/>
      <c r="O1807" s="67"/>
      <c r="P1807" s="67"/>
      <c r="Q1807" s="67"/>
      <c r="R1807" s="67"/>
      <c r="S1807" s="67"/>
      <c r="T1807" s="67"/>
      <c r="U1807" s="67"/>
      <c r="V1807" s="67"/>
      <c r="W1807" s="67"/>
      <c r="X1807" s="67"/>
      <c r="Y1807" s="67"/>
      <c r="Z1807" s="67"/>
      <c r="AA1807" s="67"/>
      <c r="AB1807" s="67"/>
      <c r="AC1807" s="67"/>
      <c r="AD1807" s="67"/>
    </row>
    <row r="1808" spans="2:30">
      <c r="B1808" s="67"/>
      <c r="C1808" s="67"/>
      <c r="D1808" s="67"/>
      <c r="E1808" s="67"/>
      <c r="F1808" s="67"/>
      <c r="G1808" s="67"/>
      <c r="H1808" s="67"/>
      <c r="I1808" s="67"/>
      <c r="J1808" s="67"/>
      <c r="K1808" s="67"/>
      <c r="L1808" s="67"/>
      <c r="M1808" s="67"/>
      <c r="N1808" s="67"/>
      <c r="O1808" s="67"/>
      <c r="P1808" s="67"/>
      <c r="Q1808" s="67"/>
      <c r="R1808" s="67"/>
      <c r="S1808" s="67"/>
      <c r="T1808" s="67"/>
      <c r="U1808" s="67"/>
      <c r="V1808" s="67"/>
      <c r="W1808" s="67"/>
      <c r="X1808" s="67"/>
      <c r="Y1808" s="67"/>
      <c r="Z1808" s="67"/>
      <c r="AA1808" s="67"/>
      <c r="AB1808" s="67"/>
      <c r="AC1808" s="67"/>
      <c r="AD1808" s="67"/>
    </row>
    <row r="1809" spans="2:30">
      <c r="B1809" s="67"/>
      <c r="C1809" s="67"/>
      <c r="D1809" s="67"/>
      <c r="E1809" s="67"/>
      <c r="F1809" s="67"/>
      <c r="G1809" s="67"/>
      <c r="H1809" s="67"/>
      <c r="I1809" s="67"/>
      <c r="J1809" s="67"/>
      <c r="K1809" s="67"/>
      <c r="L1809" s="67"/>
      <c r="M1809" s="67"/>
      <c r="N1809" s="67"/>
      <c r="O1809" s="67"/>
      <c r="P1809" s="67"/>
      <c r="Q1809" s="67"/>
      <c r="R1809" s="67"/>
      <c r="S1809" s="67"/>
      <c r="T1809" s="67"/>
      <c r="U1809" s="67"/>
      <c r="V1809" s="67"/>
      <c r="W1809" s="67"/>
      <c r="X1809" s="67"/>
      <c r="Y1809" s="67"/>
      <c r="Z1809" s="67"/>
      <c r="AA1809" s="67"/>
      <c r="AB1809" s="67"/>
      <c r="AC1809" s="67"/>
      <c r="AD1809" s="67"/>
    </row>
    <row r="1810" spans="2:30">
      <c r="B1810" s="67"/>
      <c r="C1810" s="67"/>
      <c r="D1810" s="67"/>
      <c r="E1810" s="67"/>
      <c r="F1810" s="67"/>
      <c r="G1810" s="67"/>
      <c r="H1810" s="67"/>
      <c r="I1810" s="67"/>
      <c r="J1810" s="67"/>
      <c r="K1810" s="67"/>
      <c r="L1810" s="67"/>
      <c r="M1810" s="67"/>
      <c r="N1810" s="67"/>
      <c r="O1810" s="67"/>
      <c r="P1810" s="67"/>
      <c r="Q1810" s="67"/>
      <c r="R1810" s="67"/>
      <c r="S1810" s="67"/>
      <c r="T1810" s="67"/>
      <c r="U1810" s="67"/>
      <c r="V1810" s="67"/>
      <c r="W1810" s="67"/>
      <c r="X1810" s="67"/>
      <c r="Y1810" s="67"/>
      <c r="Z1810" s="67"/>
      <c r="AA1810" s="67"/>
      <c r="AB1810" s="67"/>
      <c r="AC1810" s="67"/>
      <c r="AD1810" s="67"/>
    </row>
    <row r="1811" spans="2:30">
      <c r="B1811" s="67"/>
      <c r="C1811" s="67"/>
      <c r="D1811" s="67"/>
      <c r="E1811" s="67"/>
      <c r="F1811" s="67"/>
      <c r="G1811" s="67"/>
      <c r="H1811" s="67"/>
      <c r="I1811" s="67"/>
      <c r="J1811" s="67"/>
      <c r="K1811" s="67"/>
      <c r="L1811" s="67"/>
      <c r="M1811" s="67"/>
      <c r="N1811" s="67"/>
      <c r="O1811" s="67"/>
      <c r="P1811" s="67"/>
      <c r="Q1811" s="67"/>
      <c r="R1811" s="67"/>
      <c r="S1811" s="67"/>
      <c r="T1811" s="67"/>
      <c r="U1811" s="67"/>
      <c r="V1811" s="67"/>
      <c r="W1811" s="67"/>
      <c r="X1811" s="67"/>
      <c r="Y1811" s="67"/>
      <c r="Z1811" s="67"/>
      <c r="AA1811" s="67"/>
      <c r="AB1811" s="67"/>
      <c r="AC1811" s="67"/>
      <c r="AD1811" s="67"/>
    </row>
    <row r="1812" spans="2:30">
      <c r="B1812" s="67"/>
      <c r="C1812" s="67"/>
      <c r="D1812" s="67"/>
      <c r="E1812" s="67"/>
      <c r="F1812" s="67"/>
      <c r="G1812" s="67"/>
      <c r="H1812" s="67"/>
      <c r="I1812" s="67"/>
      <c r="J1812" s="67"/>
      <c r="K1812" s="67"/>
      <c r="L1812" s="67"/>
      <c r="M1812" s="67"/>
      <c r="N1812" s="67"/>
      <c r="O1812" s="67"/>
      <c r="P1812" s="67"/>
      <c r="Q1812" s="67"/>
      <c r="R1812" s="67"/>
      <c r="S1812" s="67"/>
      <c r="T1812" s="67"/>
      <c r="U1812" s="67"/>
      <c r="V1812" s="67"/>
      <c r="W1812" s="67"/>
      <c r="X1812" s="67"/>
      <c r="Y1812" s="67"/>
      <c r="Z1812" s="67"/>
      <c r="AA1812" s="67"/>
      <c r="AB1812" s="67"/>
      <c r="AC1812" s="67"/>
      <c r="AD1812" s="67"/>
    </row>
    <row r="1813" spans="2:30">
      <c r="B1813" s="67"/>
      <c r="C1813" s="67"/>
      <c r="D1813" s="67"/>
      <c r="E1813" s="67"/>
      <c r="F1813" s="67"/>
      <c r="G1813" s="67"/>
      <c r="H1813" s="67"/>
      <c r="I1813" s="67"/>
      <c r="J1813" s="67"/>
      <c r="K1813" s="67"/>
      <c r="L1813" s="67"/>
      <c r="M1813" s="67"/>
      <c r="N1813" s="67"/>
      <c r="O1813" s="67"/>
      <c r="P1813" s="67"/>
      <c r="Q1813" s="67"/>
      <c r="R1813" s="67"/>
      <c r="S1813" s="67"/>
      <c r="T1813" s="67"/>
      <c r="U1813" s="67"/>
      <c r="V1813" s="67"/>
      <c r="W1813" s="67"/>
      <c r="X1813" s="67"/>
      <c r="Y1813" s="67"/>
      <c r="Z1813" s="67"/>
      <c r="AA1813" s="67"/>
      <c r="AB1813" s="67"/>
      <c r="AC1813" s="67"/>
      <c r="AD1813" s="67"/>
    </row>
    <row r="1814" spans="2:30">
      <c r="B1814" s="67"/>
      <c r="C1814" s="67"/>
      <c r="D1814" s="67"/>
      <c r="E1814" s="67"/>
      <c r="F1814" s="67"/>
      <c r="G1814" s="67"/>
      <c r="H1814" s="67"/>
      <c r="I1814" s="67"/>
      <c r="J1814" s="67"/>
      <c r="K1814" s="67"/>
      <c r="L1814" s="67"/>
      <c r="M1814" s="67"/>
      <c r="N1814" s="67"/>
      <c r="O1814" s="67"/>
      <c r="P1814" s="67"/>
      <c r="Q1814" s="67"/>
      <c r="R1814" s="67"/>
      <c r="S1814" s="67"/>
      <c r="T1814" s="67"/>
      <c r="U1814" s="67"/>
      <c r="V1814" s="67"/>
      <c r="W1814" s="67"/>
      <c r="X1814" s="67"/>
      <c r="Y1814" s="67"/>
      <c r="Z1814" s="67"/>
      <c r="AA1814" s="67"/>
      <c r="AB1814" s="67"/>
      <c r="AC1814" s="67"/>
      <c r="AD1814" s="67"/>
    </row>
    <row r="1815" spans="2:30">
      <c r="B1815" s="67"/>
      <c r="C1815" s="67"/>
      <c r="D1815" s="67"/>
      <c r="E1815" s="67"/>
      <c r="F1815" s="67"/>
      <c r="G1815" s="67"/>
      <c r="H1815" s="67"/>
      <c r="I1815" s="67"/>
      <c r="J1815" s="67"/>
      <c r="K1815" s="67"/>
      <c r="L1815" s="67"/>
      <c r="M1815" s="67"/>
      <c r="N1815" s="67"/>
      <c r="O1815" s="67"/>
      <c r="P1815" s="67"/>
      <c r="Q1815" s="67"/>
      <c r="R1815" s="67"/>
      <c r="S1815" s="67"/>
      <c r="T1815" s="67"/>
      <c r="U1815" s="67"/>
      <c r="V1815" s="67"/>
      <c r="W1815" s="67"/>
      <c r="X1815" s="67"/>
      <c r="Y1815" s="67"/>
      <c r="Z1815" s="67"/>
      <c r="AA1815" s="67"/>
      <c r="AB1815" s="67"/>
      <c r="AC1815" s="67"/>
      <c r="AD1815" s="67"/>
    </row>
    <row r="1816" spans="2:30">
      <c r="B1816" s="67"/>
      <c r="C1816" s="67"/>
      <c r="D1816" s="67"/>
      <c r="E1816" s="67"/>
      <c r="F1816" s="67"/>
      <c r="G1816" s="67"/>
      <c r="H1816" s="67"/>
      <c r="I1816" s="67"/>
      <c r="J1816" s="67"/>
      <c r="K1816" s="67"/>
      <c r="L1816" s="67"/>
      <c r="M1816" s="67"/>
      <c r="N1816" s="67"/>
      <c r="O1816" s="67"/>
      <c r="P1816" s="67"/>
      <c r="Q1816" s="67"/>
      <c r="R1816" s="67"/>
      <c r="S1816" s="67"/>
      <c r="T1816" s="67"/>
      <c r="U1816" s="67"/>
      <c r="V1816" s="67"/>
      <c r="W1816" s="67"/>
      <c r="X1816" s="67"/>
      <c r="Y1816" s="67"/>
      <c r="Z1816" s="67"/>
      <c r="AA1816" s="67"/>
      <c r="AB1816" s="67"/>
      <c r="AC1816" s="67"/>
      <c r="AD1816" s="67"/>
    </row>
    <row r="1817" spans="2:30">
      <c r="B1817" s="67"/>
      <c r="C1817" s="67"/>
      <c r="D1817" s="67"/>
      <c r="E1817" s="67"/>
      <c r="F1817" s="67"/>
      <c r="G1817" s="67"/>
      <c r="H1817" s="67"/>
      <c r="I1817" s="67"/>
      <c r="J1817" s="67"/>
      <c r="K1817" s="67"/>
      <c r="L1817" s="67"/>
      <c r="M1817" s="67"/>
      <c r="N1817" s="67"/>
      <c r="O1817" s="67"/>
      <c r="P1817" s="67"/>
      <c r="Q1817" s="67"/>
      <c r="R1817" s="67"/>
      <c r="S1817" s="67"/>
      <c r="T1817" s="67"/>
      <c r="U1817" s="67"/>
      <c r="V1817" s="67"/>
      <c r="W1817" s="67"/>
      <c r="X1817" s="67"/>
      <c r="Y1817" s="67"/>
      <c r="Z1817" s="67"/>
      <c r="AA1817" s="67"/>
      <c r="AB1817" s="67"/>
      <c r="AC1817" s="67"/>
      <c r="AD1817" s="67"/>
    </row>
    <row r="1818" spans="2:30">
      <c r="B1818" s="67"/>
      <c r="C1818" s="67"/>
      <c r="D1818" s="67"/>
      <c r="E1818" s="67"/>
      <c r="F1818" s="67"/>
      <c r="G1818" s="67"/>
      <c r="H1818" s="67"/>
      <c r="I1818" s="67"/>
      <c r="J1818" s="67"/>
      <c r="K1818" s="67"/>
      <c r="L1818" s="67"/>
      <c r="M1818" s="67"/>
      <c r="N1818" s="67"/>
      <c r="O1818" s="67"/>
      <c r="P1818" s="67"/>
      <c r="Q1818" s="67"/>
      <c r="R1818" s="67"/>
      <c r="S1818" s="67"/>
      <c r="T1818" s="67"/>
      <c r="U1818" s="67"/>
      <c r="V1818" s="67"/>
      <c r="W1818" s="67"/>
      <c r="X1818" s="67"/>
      <c r="Y1818" s="67"/>
      <c r="Z1818" s="67"/>
      <c r="AA1818" s="67"/>
      <c r="AB1818" s="67"/>
      <c r="AC1818" s="67"/>
      <c r="AD1818" s="67"/>
    </row>
    <row r="1819" spans="2:30">
      <c r="B1819" s="67"/>
      <c r="C1819" s="67"/>
      <c r="D1819" s="67"/>
      <c r="E1819" s="67"/>
      <c r="F1819" s="67"/>
      <c r="G1819" s="67"/>
      <c r="H1819" s="67"/>
      <c r="I1819" s="67"/>
      <c r="J1819" s="67"/>
      <c r="K1819" s="67"/>
      <c r="L1819" s="67"/>
      <c r="M1819" s="67"/>
      <c r="N1819" s="67"/>
      <c r="O1819" s="67"/>
      <c r="P1819" s="67"/>
      <c r="Q1819" s="67"/>
      <c r="R1819" s="67"/>
      <c r="S1819" s="67"/>
      <c r="T1819" s="67"/>
      <c r="U1819" s="67"/>
      <c r="V1819" s="67"/>
      <c r="W1819" s="67"/>
      <c r="X1819" s="67"/>
      <c r="Y1819" s="67"/>
      <c r="Z1819" s="67"/>
      <c r="AA1819" s="67"/>
      <c r="AB1819" s="67"/>
      <c r="AC1819" s="67"/>
      <c r="AD1819" s="67"/>
    </row>
    <row r="1820" spans="2:30">
      <c r="B1820" s="67"/>
      <c r="C1820" s="67"/>
      <c r="D1820" s="67"/>
      <c r="E1820" s="67"/>
      <c r="F1820" s="67"/>
      <c r="G1820" s="67"/>
      <c r="H1820" s="67"/>
      <c r="I1820" s="67"/>
      <c r="J1820" s="67"/>
      <c r="K1820" s="67"/>
      <c r="L1820" s="67"/>
      <c r="M1820" s="67"/>
      <c r="N1820" s="67"/>
      <c r="O1820" s="67"/>
      <c r="P1820" s="67"/>
      <c r="Q1820" s="67"/>
      <c r="R1820" s="67"/>
      <c r="S1820" s="67"/>
      <c r="T1820" s="67"/>
      <c r="U1820" s="67"/>
      <c r="V1820" s="67"/>
      <c r="W1820" s="67"/>
      <c r="X1820" s="67"/>
      <c r="Y1820" s="67"/>
      <c r="Z1820" s="67"/>
      <c r="AA1820" s="67"/>
      <c r="AB1820" s="67"/>
      <c r="AC1820" s="67"/>
      <c r="AD1820" s="67"/>
    </row>
    <row r="1821" spans="2:30">
      <c r="B1821" s="67"/>
      <c r="C1821" s="67"/>
      <c r="D1821" s="67"/>
      <c r="E1821" s="67"/>
      <c r="F1821" s="67"/>
      <c r="G1821" s="67"/>
      <c r="H1821" s="67"/>
      <c r="I1821" s="67"/>
      <c r="J1821" s="67"/>
      <c r="K1821" s="67"/>
      <c r="L1821" s="67"/>
      <c r="M1821" s="67"/>
      <c r="N1821" s="67"/>
      <c r="O1821" s="67"/>
      <c r="P1821" s="67"/>
      <c r="Q1821" s="67"/>
      <c r="R1821" s="67"/>
      <c r="S1821" s="67"/>
      <c r="T1821" s="67"/>
      <c r="U1821" s="67"/>
      <c r="V1821" s="67"/>
      <c r="W1821" s="67"/>
      <c r="X1821" s="67"/>
      <c r="Y1821" s="67"/>
      <c r="Z1821" s="67"/>
      <c r="AA1821" s="67"/>
      <c r="AB1821" s="67"/>
      <c r="AC1821" s="67"/>
      <c r="AD1821" s="67"/>
    </row>
    <row r="1822" spans="2:30">
      <c r="B1822" s="67"/>
      <c r="C1822" s="67"/>
      <c r="D1822" s="67"/>
      <c r="E1822" s="67"/>
      <c r="F1822" s="67"/>
      <c r="G1822" s="67"/>
      <c r="H1822" s="67"/>
      <c r="I1822" s="67"/>
      <c r="J1822" s="67"/>
      <c r="K1822" s="67"/>
      <c r="L1822" s="67"/>
      <c r="M1822" s="67"/>
      <c r="N1822" s="67"/>
      <c r="O1822" s="67"/>
      <c r="P1822" s="67"/>
      <c r="Q1822" s="67"/>
      <c r="R1822" s="67"/>
      <c r="S1822" s="67"/>
      <c r="T1822" s="67"/>
      <c r="U1822" s="67"/>
      <c r="V1822" s="67"/>
      <c r="W1822" s="67"/>
      <c r="X1822" s="67"/>
      <c r="Y1822" s="67"/>
      <c r="Z1822" s="67"/>
      <c r="AA1822" s="67"/>
      <c r="AB1822" s="67"/>
      <c r="AC1822" s="67"/>
      <c r="AD1822" s="67"/>
    </row>
    <row r="1823" spans="2:30">
      <c r="B1823" s="67"/>
      <c r="C1823" s="67"/>
      <c r="D1823" s="67"/>
      <c r="E1823" s="67"/>
      <c r="F1823" s="67"/>
      <c r="G1823" s="67"/>
      <c r="H1823" s="67"/>
      <c r="I1823" s="67"/>
      <c r="J1823" s="67"/>
      <c r="K1823" s="67"/>
      <c r="L1823" s="67"/>
      <c r="M1823" s="67"/>
      <c r="N1823" s="67"/>
      <c r="O1823" s="67"/>
      <c r="P1823" s="67"/>
      <c r="Q1823" s="67"/>
      <c r="R1823" s="67"/>
      <c r="S1823" s="67"/>
      <c r="T1823" s="67"/>
      <c r="U1823" s="67"/>
      <c r="V1823" s="67"/>
      <c r="W1823" s="67"/>
      <c r="X1823" s="67"/>
      <c r="Y1823" s="67"/>
      <c r="Z1823" s="67"/>
      <c r="AA1823" s="67"/>
      <c r="AB1823" s="67"/>
      <c r="AC1823" s="67"/>
      <c r="AD1823" s="67"/>
    </row>
    <row r="1824" spans="2:30">
      <c r="B1824" s="67"/>
      <c r="C1824" s="67"/>
      <c r="D1824" s="67"/>
      <c r="E1824" s="67"/>
      <c r="F1824" s="67"/>
      <c r="G1824" s="67"/>
      <c r="H1824" s="67"/>
      <c r="I1824" s="67"/>
      <c r="J1824" s="67"/>
      <c r="K1824" s="67"/>
      <c r="L1824" s="67"/>
      <c r="M1824" s="67"/>
      <c r="N1824" s="67"/>
      <c r="O1824" s="67"/>
      <c r="P1824" s="67"/>
      <c r="Q1824" s="67"/>
      <c r="R1824" s="67"/>
      <c r="S1824" s="67"/>
      <c r="T1824" s="67"/>
      <c r="U1824" s="67"/>
      <c r="V1824" s="67"/>
      <c r="W1824" s="67"/>
      <c r="X1824" s="67"/>
      <c r="Y1824" s="67"/>
      <c r="Z1824" s="67"/>
      <c r="AA1824" s="67"/>
      <c r="AB1824" s="67"/>
      <c r="AC1824" s="67"/>
      <c r="AD1824" s="67"/>
    </row>
    <row r="1825" spans="2:30">
      <c r="B1825" s="67"/>
      <c r="C1825" s="67"/>
      <c r="D1825" s="67"/>
      <c r="E1825" s="67"/>
      <c r="F1825" s="67"/>
      <c r="G1825" s="67"/>
      <c r="H1825" s="67"/>
      <c r="I1825" s="67"/>
      <c r="J1825" s="67"/>
      <c r="K1825" s="67"/>
      <c r="L1825" s="67"/>
      <c r="M1825" s="67"/>
      <c r="N1825" s="67"/>
      <c r="O1825" s="67"/>
      <c r="P1825" s="67"/>
      <c r="Q1825" s="67"/>
      <c r="R1825" s="67"/>
      <c r="S1825" s="67"/>
      <c r="T1825" s="67"/>
      <c r="U1825" s="67"/>
      <c r="V1825" s="67"/>
      <c r="W1825" s="67"/>
      <c r="X1825" s="67"/>
      <c r="Y1825" s="67"/>
      <c r="Z1825" s="67"/>
      <c r="AA1825" s="67"/>
      <c r="AB1825" s="67"/>
      <c r="AC1825" s="67"/>
      <c r="AD1825" s="67"/>
    </row>
    <row r="1826" spans="2:30">
      <c r="B1826" s="67"/>
      <c r="C1826" s="67"/>
      <c r="D1826" s="67"/>
      <c r="E1826" s="67"/>
      <c r="F1826" s="67"/>
      <c r="G1826" s="67"/>
      <c r="H1826" s="67"/>
      <c r="I1826" s="67"/>
      <c r="J1826" s="67"/>
      <c r="K1826" s="67"/>
      <c r="L1826" s="67"/>
      <c r="M1826" s="67"/>
      <c r="N1826" s="67"/>
      <c r="O1826" s="67"/>
      <c r="P1826" s="67"/>
      <c r="Q1826" s="67"/>
      <c r="R1826" s="67"/>
      <c r="S1826" s="67"/>
      <c r="T1826" s="67"/>
      <c r="U1826" s="67"/>
      <c r="V1826" s="67"/>
      <c r="W1826" s="67"/>
      <c r="X1826" s="67"/>
      <c r="Y1826" s="67"/>
      <c r="Z1826" s="67"/>
      <c r="AA1826" s="67"/>
      <c r="AB1826" s="67"/>
      <c r="AC1826" s="67"/>
      <c r="AD1826" s="67"/>
    </row>
    <row r="1827" spans="2:30">
      <c r="B1827" s="67"/>
      <c r="C1827" s="67"/>
      <c r="D1827" s="67"/>
      <c r="E1827" s="67"/>
      <c r="F1827" s="67"/>
      <c r="G1827" s="67"/>
      <c r="H1827" s="67"/>
      <c r="I1827" s="67"/>
      <c r="J1827" s="67"/>
      <c r="K1827" s="67"/>
      <c r="L1827" s="67"/>
      <c r="M1827" s="67"/>
      <c r="N1827" s="67"/>
      <c r="O1827" s="67"/>
      <c r="P1827" s="67"/>
      <c r="Q1827" s="67"/>
      <c r="R1827" s="67"/>
      <c r="S1827" s="67"/>
      <c r="T1827" s="67"/>
      <c r="U1827" s="67"/>
      <c r="V1827" s="67"/>
      <c r="W1827" s="67"/>
      <c r="X1827" s="67"/>
      <c r="Y1827" s="67"/>
      <c r="Z1827" s="67"/>
      <c r="AA1827" s="67"/>
      <c r="AB1827" s="67"/>
      <c r="AC1827" s="67"/>
      <c r="AD1827" s="67"/>
    </row>
    <row r="1828" spans="2:30">
      <c r="B1828" s="67"/>
      <c r="C1828" s="67"/>
      <c r="D1828" s="67"/>
      <c r="E1828" s="67"/>
      <c r="F1828" s="67"/>
      <c r="G1828" s="67"/>
      <c r="H1828" s="67"/>
      <c r="I1828" s="67"/>
      <c r="J1828" s="67"/>
      <c r="K1828" s="67"/>
      <c r="L1828" s="67"/>
      <c r="M1828" s="67"/>
      <c r="N1828" s="67"/>
      <c r="O1828" s="67"/>
      <c r="P1828" s="67"/>
      <c r="Q1828" s="67"/>
      <c r="R1828" s="67"/>
      <c r="S1828" s="67"/>
      <c r="T1828" s="67"/>
      <c r="U1828" s="67"/>
      <c r="V1828" s="67"/>
      <c r="W1828" s="67"/>
      <c r="X1828" s="67"/>
      <c r="Y1828" s="67"/>
      <c r="Z1828" s="67"/>
      <c r="AA1828" s="67"/>
      <c r="AB1828" s="67"/>
      <c r="AC1828" s="67"/>
      <c r="AD1828" s="67"/>
    </row>
    <row r="1829" spans="2:30">
      <c r="B1829" s="67"/>
      <c r="C1829" s="67"/>
      <c r="D1829" s="67"/>
      <c r="E1829" s="67"/>
      <c r="F1829" s="67"/>
      <c r="G1829" s="67"/>
      <c r="H1829" s="67"/>
      <c r="I1829" s="67"/>
      <c r="J1829" s="67"/>
      <c r="K1829" s="67"/>
      <c r="L1829" s="67"/>
      <c r="M1829" s="67"/>
      <c r="N1829" s="67"/>
      <c r="O1829" s="67"/>
      <c r="P1829" s="67"/>
      <c r="Q1829" s="67"/>
      <c r="R1829" s="67"/>
      <c r="S1829" s="67"/>
      <c r="T1829" s="67"/>
      <c r="U1829" s="67"/>
      <c r="V1829" s="67"/>
      <c r="W1829" s="67"/>
      <c r="X1829" s="67"/>
      <c r="Y1829" s="67"/>
      <c r="Z1829" s="67"/>
      <c r="AA1829" s="67"/>
      <c r="AB1829" s="67"/>
      <c r="AC1829" s="67"/>
      <c r="AD1829" s="67"/>
    </row>
    <row r="1830" spans="2:30">
      <c r="B1830" s="67"/>
      <c r="C1830" s="67"/>
      <c r="D1830" s="67"/>
      <c r="E1830" s="67"/>
      <c r="F1830" s="67"/>
      <c r="G1830" s="67"/>
      <c r="H1830" s="67"/>
      <c r="I1830" s="67"/>
      <c r="J1830" s="67"/>
      <c r="K1830" s="67"/>
      <c r="L1830" s="67"/>
      <c r="M1830" s="67"/>
      <c r="N1830" s="67"/>
      <c r="O1830" s="67"/>
      <c r="P1830" s="67"/>
      <c r="Q1830" s="67"/>
      <c r="R1830" s="67"/>
      <c r="S1830" s="67"/>
      <c r="T1830" s="67"/>
      <c r="U1830" s="67"/>
      <c r="V1830" s="67"/>
      <c r="W1830" s="67"/>
      <c r="X1830" s="67"/>
      <c r="Y1830" s="67"/>
      <c r="Z1830" s="67"/>
      <c r="AA1830" s="67"/>
      <c r="AB1830" s="67"/>
      <c r="AC1830" s="67"/>
      <c r="AD1830" s="67"/>
    </row>
    <row r="1831" spans="2:30">
      <c r="B1831" s="67"/>
      <c r="C1831" s="67"/>
      <c r="D1831" s="67"/>
      <c r="E1831" s="67"/>
      <c r="F1831" s="67"/>
      <c r="G1831" s="67"/>
      <c r="H1831" s="67"/>
      <c r="I1831" s="67"/>
      <c r="J1831" s="67"/>
      <c r="K1831" s="67"/>
      <c r="L1831" s="67"/>
      <c r="M1831" s="67"/>
      <c r="N1831" s="67"/>
      <c r="O1831" s="67"/>
      <c r="P1831" s="67"/>
      <c r="Q1831" s="67"/>
      <c r="R1831" s="67"/>
      <c r="S1831" s="67"/>
      <c r="T1831" s="67"/>
      <c r="U1831" s="67"/>
      <c r="V1831" s="67"/>
      <c r="W1831" s="67"/>
      <c r="X1831" s="67"/>
      <c r="Y1831" s="67"/>
      <c r="Z1831" s="67"/>
      <c r="AA1831" s="67"/>
      <c r="AB1831" s="67"/>
      <c r="AC1831" s="67"/>
      <c r="AD1831" s="67"/>
    </row>
    <row r="1832" spans="2:30">
      <c r="B1832" s="67"/>
      <c r="C1832" s="67"/>
      <c r="D1832" s="67"/>
      <c r="E1832" s="67"/>
      <c r="F1832" s="67"/>
      <c r="G1832" s="67"/>
      <c r="H1832" s="67"/>
      <c r="I1832" s="67"/>
      <c r="J1832" s="67"/>
      <c r="K1832" s="67"/>
      <c r="L1832" s="67"/>
      <c r="M1832" s="67"/>
      <c r="N1832" s="67"/>
      <c r="O1832" s="67"/>
      <c r="P1832" s="67"/>
      <c r="Q1832" s="67"/>
      <c r="R1832" s="67"/>
      <c r="S1832" s="67"/>
      <c r="T1832" s="67"/>
      <c r="U1832" s="67"/>
      <c r="V1832" s="67"/>
      <c r="W1832" s="67"/>
      <c r="X1832" s="67"/>
      <c r="Y1832" s="67"/>
      <c r="Z1832" s="67"/>
      <c r="AA1832" s="67"/>
      <c r="AB1832" s="67"/>
      <c r="AC1832" s="67"/>
      <c r="AD1832" s="67"/>
    </row>
    <row r="1833" spans="2:30">
      <c r="B1833" s="67"/>
      <c r="C1833" s="67"/>
      <c r="D1833" s="67"/>
      <c r="E1833" s="67"/>
      <c r="F1833" s="67"/>
      <c r="G1833" s="67"/>
      <c r="H1833" s="67"/>
      <c r="I1833" s="67"/>
      <c r="J1833" s="67"/>
      <c r="K1833" s="67"/>
      <c r="L1833" s="67"/>
      <c r="M1833" s="67"/>
      <c r="N1833" s="67"/>
      <c r="O1833" s="67"/>
      <c r="P1833" s="67"/>
      <c r="Q1833" s="67"/>
      <c r="R1833" s="67"/>
      <c r="S1833" s="67"/>
      <c r="T1833" s="67"/>
      <c r="U1833" s="67"/>
      <c r="V1833" s="67"/>
      <c r="W1833" s="67"/>
      <c r="X1833" s="67"/>
      <c r="Y1833" s="67"/>
      <c r="Z1833" s="67"/>
      <c r="AA1833" s="67"/>
      <c r="AB1833" s="67"/>
      <c r="AC1833" s="67"/>
      <c r="AD1833" s="67"/>
    </row>
    <row r="1834" spans="2:30">
      <c r="B1834" s="67"/>
      <c r="C1834" s="67"/>
      <c r="D1834" s="67"/>
      <c r="E1834" s="67"/>
      <c r="F1834" s="67"/>
      <c r="G1834" s="67"/>
      <c r="H1834" s="67"/>
      <c r="I1834" s="67"/>
      <c r="J1834" s="67"/>
      <c r="K1834" s="67"/>
      <c r="L1834" s="67"/>
      <c r="M1834" s="67"/>
      <c r="N1834" s="67"/>
      <c r="O1834" s="67"/>
      <c r="P1834" s="67"/>
      <c r="Q1834" s="67"/>
      <c r="R1834" s="67"/>
      <c r="S1834" s="67"/>
      <c r="T1834" s="67"/>
      <c r="U1834" s="67"/>
      <c r="V1834" s="67"/>
      <c r="W1834" s="67"/>
      <c r="X1834" s="67"/>
      <c r="Y1834" s="67"/>
      <c r="Z1834" s="67"/>
      <c r="AA1834" s="67"/>
      <c r="AB1834" s="67"/>
      <c r="AC1834" s="67"/>
      <c r="AD1834" s="67"/>
    </row>
    <row r="1835" spans="2:30">
      <c r="B1835" s="67"/>
      <c r="C1835" s="67"/>
      <c r="D1835" s="67"/>
      <c r="E1835" s="67"/>
      <c r="F1835" s="67"/>
      <c r="G1835" s="67"/>
      <c r="H1835" s="67"/>
      <c r="I1835" s="67"/>
      <c r="J1835" s="67"/>
      <c r="K1835" s="67"/>
      <c r="L1835" s="67"/>
      <c r="M1835" s="67"/>
      <c r="N1835" s="67"/>
      <c r="O1835" s="67"/>
      <c r="P1835" s="67"/>
      <c r="Q1835" s="67"/>
      <c r="R1835" s="67"/>
      <c r="S1835" s="67"/>
      <c r="T1835" s="67"/>
      <c r="U1835" s="67"/>
      <c r="V1835" s="67"/>
      <c r="W1835" s="67"/>
      <c r="X1835" s="67"/>
      <c r="Y1835" s="67"/>
      <c r="Z1835" s="67"/>
      <c r="AA1835" s="67"/>
      <c r="AB1835" s="67"/>
      <c r="AC1835" s="67"/>
      <c r="AD1835" s="67"/>
    </row>
    <row r="1836" spans="2:30">
      <c r="B1836" s="67"/>
      <c r="C1836" s="67"/>
      <c r="D1836" s="67"/>
      <c r="E1836" s="67"/>
      <c r="F1836" s="67"/>
      <c r="G1836" s="67"/>
      <c r="H1836" s="67"/>
      <c r="I1836" s="67"/>
      <c r="J1836" s="67"/>
      <c r="K1836" s="67"/>
      <c r="L1836" s="67"/>
      <c r="M1836" s="67"/>
      <c r="N1836" s="67"/>
      <c r="O1836" s="67"/>
      <c r="P1836" s="67"/>
      <c r="Q1836" s="67"/>
      <c r="R1836" s="67"/>
      <c r="S1836" s="67"/>
      <c r="T1836" s="67"/>
      <c r="U1836" s="67"/>
      <c r="V1836" s="67"/>
      <c r="W1836" s="67"/>
      <c r="X1836" s="67"/>
      <c r="Y1836" s="67"/>
      <c r="Z1836" s="67"/>
      <c r="AA1836" s="67"/>
      <c r="AB1836" s="67"/>
      <c r="AC1836" s="67"/>
      <c r="AD1836" s="67"/>
    </row>
    <row r="1837" spans="2:30">
      <c r="B1837" s="67"/>
      <c r="C1837" s="67"/>
      <c r="D1837" s="67"/>
      <c r="E1837" s="67"/>
      <c r="F1837" s="67"/>
      <c r="G1837" s="67"/>
      <c r="H1837" s="67"/>
      <c r="I1837" s="67"/>
      <c r="J1837" s="67"/>
      <c r="K1837" s="67"/>
      <c r="L1837" s="67"/>
      <c r="M1837" s="67"/>
      <c r="N1837" s="67"/>
      <c r="O1837" s="67"/>
      <c r="P1837" s="67"/>
      <c r="Q1837" s="67"/>
      <c r="R1837" s="67"/>
      <c r="S1837" s="67"/>
      <c r="T1837" s="67"/>
      <c r="U1837" s="67"/>
      <c r="V1837" s="67"/>
      <c r="W1837" s="67"/>
      <c r="X1837" s="67"/>
      <c r="Y1837" s="67"/>
      <c r="Z1837" s="67"/>
      <c r="AA1837" s="67"/>
      <c r="AB1837" s="67"/>
      <c r="AC1837" s="67"/>
      <c r="AD1837" s="67"/>
    </row>
    <row r="1838" spans="2:30">
      <c r="B1838" s="67"/>
      <c r="C1838" s="67"/>
      <c r="D1838" s="67"/>
      <c r="E1838" s="67"/>
      <c r="F1838" s="67"/>
      <c r="G1838" s="67"/>
      <c r="H1838" s="67"/>
      <c r="I1838" s="67"/>
      <c r="J1838" s="67"/>
      <c r="K1838" s="67"/>
      <c r="L1838" s="67"/>
      <c r="M1838" s="67"/>
      <c r="N1838" s="67"/>
      <c r="O1838" s="67"/>
      <c r="P1838" s="67"/>
      <c r="Q1838" s="67"/>
      <c r="R1838" s="67"/>
      <c r="S1838" s="67"/>
      <c r="T1838" s="67"/>
      <c r="U1838" s="67"/>
      <c r="V1838" s="67"/>
      <c r="W1838" s="67"/>
      <c r="X1838" s="67"/>
      <c r="Y1838" s="67"/>
      <c r="Z1838" s="67"/>
      <c r="AA1838" s="67"/>
      <c r="AB1838" s="67"/>
      <c r="AC1838" s="67"/>
      <c r="AD1838" s="67"/>
    </row>
    <row r="1839" spans="2:30">
      <c r="B1839" s="67"/>
      <c r="C1839" s="67"/>
      <c r="D1839" s="67"/>
      <c r="E1839" s="67"/>
      <c r="F1839" s="67"/>
      <c r="G1839" s="67"/>
      <c r="H1839" s="67"/>
      <c r="I1839" s="67"/>
      <c r="J1839" s="67"/>
      <c r="K1839" s="67"/>
      <c r="L1839" s="67"/>
      <c r="M1839" s="67"/>
      <c r="N1839" s="67"/>
      <c r="O1839" s="67"/>
      <c r="P1839" s="67"/>
      <c r="Q1839" s="67"/>
      <c r="R1839" s="67"/>
      <c r="S1839" s="67"/>
      <c r="T1839" s="67"/>
      <c r="U1839" s="67"/>
      <c r="V1839" s="67"/>
      <c r="W1839" s="67"/>
      <c r="X1839" s="67"/>
      <c r="Y1839" s="67"/>
      <c r="Z1839" s="67"/>
      <c r="AA1839" s="67"/>
      <c r="AB1839" s="67"/>
      <c r="AC1839" s="67"/>
      <c r="AD1839" s="67"/>
    </row>
    <row r="1840" spans="2:30">
      <c r="B1840" s="67"/>
      <c r="C1840" s="67"/>
      <c r="D1840" s="67"/>
      <c r="E1840" s="67"/>
      <c r="F1840" s="67"/>
      <c r="G1840" s="67"/>
      <c r="H1840" s="67"/>
      <c r="I1840" s="67"/>
      <c r="J1840" s="67"/>
      <c r="K1840" s="67"/>
      <c r="L1840" s="67"/>
      <c r="M1840" s="67"/>
      <c r="N1840" s="67"/>
      <c r="O1840" s="67"/>
      <c r="P1840" s="67"/>
      <c r="Q1840" s="67"/>
      <c r="R1840" s="67"/>
      <c r="S1840" s="67"/>
      <c r="T1840" s="67"/>
      <c r="U1840" s="67"/>
      <c r="V1840" s="67"/>
      <c r="W1840" s="67"/>
      <c r="X1840" s="67"/>
      <c r="Y1840" s="67"/>
      <c r="Z1840" s="67"/>
      <c r="AA1840" s="67"/>
      <c r="AB1840" s="67"/>
      <c r="AC1840" s="67"/>
      <c r="AD1840" s="67"/>
    </row>
    <row r="1841" spans="2:30">
      <c r="B1841" s="67"/>
      <c r="C1841" s="67"/>
      <c r="D1841" s="67"/>
      <c r="E1841" s="67"/>
      <c r="F1841" s="67"/>
      <c r="G1841" s="67"/>
      <c r="H1841" s="67"/>
      <c r="I1841" s="67"/>
      <c r="J1841" s="67"/>
      <c r="K1841" s="67"/>
      <c r="L1841" s="67"/>
      <c r="M1841" s="67"/>
      <c r="N1841" s="67"/>
      <c r="O1841" s="67"/>
      <c r="P1841" s="67"/>
      <c r="Q1841" s="67"/>
      <c r="R1841" s="67"/>
      <c r="S1841" s="67"/>
      <c r="T1841" s="67"/>
      <c r="U1841" s="67"/>
      <c r="V1841" s="67"/>
      <c r="W1841" s="67"/>
      <c r="X1841" s="67"/>
      <c r="Y1841" s="67"/>
      <c r="Z1841" s="67"/>
      <c r="AA1841" s="67"/>
      <c r="AB1841" s="67"/>
      <c r="AC1841" s="67"/>
      <c r="AD1841" s="67"/>
    </row>
    <row r="1842" spans="2:30">
      <c r="B1842" s="67"/>
      <c r="C1842" s="67"/>
      <c r="D1842" s="67"/>
      <c r="E1842" s="67"/>
      <c r="F1842" s="67"/>
      <c r="G1842" s="67"/>
      <c r="H1842" s="67"/>
      <c r="I1842" s="67"/>
      <c r="J1842" s="67"/>
      <c r="K1842" s="67"/>
      <c r="L1842" s="67"/>
      <c r="M1842" s="67"/>
      <c r="N1842" s="67"/>
      <c r="O1842" s="67"/>
      <c r="P1842" s="67"/>
      <c r="Q1842" s="67"/>
      <c r="R1842" s="67"/>
      <c r="S1842" s="67"/>
      <c r="T1842" s="67"/>
      <c r="U1842" s="67"/>
      <c r="V1842" s="67"/>
      <c r="W1842" s="67"/>
      <c r="X1842" s="67"/>
      <c r="Y1842" s="67"/>
      <c r="Z1842" s="67"/>
      <c r="AA1842" s="67"/>
      <c r="AB1842" s="67"/>
      <c r="AC1842" s="67"/>
      <c r="AD1842" s="67"/>
    </row>
    <row r="1843" spans="2:30">
      <c r="B1843" s="67"/>
      <c r="C1843" s="67"/>
      <c r="D1843" s="67"/>
      <c r="E1843" s="67"/>
      <c r="F1843" s="67"/>
      <c r="G1843" s="67"/>
      <c r="H1843" s="67"/>
      <c r="I1843" s="67"/>
      <c r="J1843" s="67"/>
      <c r="K1843" s="67"/>
      <c r="L1843" s="67"/>
      <c r="M1843" s="67"/>
      <c r="N1843" s="67"/>
      <c r="O1843" s="67"/>
      <c r="P1843" s="67"/>
      <c r="Q1843" s="67"/>
      <c r="R1843" s="67"/>
      <c r="S1843" s="67"/>
      <c r="T1843" s="67"/>
      <c r="U1843" s="67"/>
      <c r="V1843" s="67"/>
      <c r="W1843" s="67"/>
      <c r="X1843" s="67"/>
      <c r="Y1843" s="67"/>
      <c r="Z1843" s="67"/>
      <c r="AA1843" s="67"/>
      <c r="AB1843" s="67"/>
      <c r="AC1843" s="67"/>
      <c r="AD1843" s="67"/>
    </row>
    <row r="1844" spans="2:30">
      <c r="B1844" s="67"/>
      <c r="C1844" s="67"/>
      <c r="D1844" s="67"/>
      <c r="E1844" s="67"/>
      <c r="F1844" s="67"/>
      <c r="G1844" s="67"/>
      <c r="H1844" s="67"/>
      <c r="I1844" s="67"/>
      <c r="J1844" s="67"/>
      <c r="K1844" s="67"/>
      <c r="L1844" s="67"/>
      <c r="M1844" s="67"/>
      <c r="N1844" s="67"/>
      <c r="O1844" s="67"/>
      <c r="P1844" s="67"/>
      <c r="Q1844" s="67"/>
      <c r="R1844" s="67"/>
      <c r="S1844" s="67"/>
      <c r="T1844" s="67"/>
      <c r="U1844" s="67"/>
      <c r="V1844" s="67"/>
      <c r="W1844" s="67"/>
      <c r="X1844" s="67"/>
      <c r="Y1844" s="67"/>
      <c r="Z1844" s="67"/>
      <c r="AA1844" s="67"/>
      <c r="AB1844" s="67"/>
      <c r="AC1844" s="67"/>
      <c r="AD1844" s="67"/>
    </row>
    <row r="1845" spans="2:30">
      <c r="B1845" s="67"/>
      <c r="C1845" s="67"/>
      <c r="D1845" s="67"/>
      <c r="E1845" s="67"/>
      <c r="F1845" s="67"/>
      <c r="G1845" s="67"/>
      <c r="H1845" s="67"/>
      <c r="I1845" s="67"/>
      <c r="J1845" s="67"/>
      <c r="K1845" s="67"/>
      <c r="L1845" s="67"/>
      <c r="M1845" s="67"/>
      <c r="N1845" s="67"/>
      <c r="O1845" s="67"/>
      <c r="P1845" s="67"/>
      <c r="Q1845" s="67"/>
      <c r="R1845" s="67"/>
      <c r="S1845" s="67"/>
      <c r="T1845" s="67"/>
      <c r="U1845" s="67"/>
      <c r="V1845" s="67"/>
      <c r="W1845" s="67"/>
      <c r="X1845" s="67"/>
      <c r="Y1845" s="67"/>
      <c r="Z1845" s="67"/>
      <c r="AA1845" s="67"/>
      <c r="AB1845" s="67"/>
      <c r="AC1845" s="67"/>
      <c r="AD1845" s="67"/>
    </row>
    <row r="1846" spans="2:30">
      <c r="B1846" s="67"/>
      <c r="C1846" s="67"/>
      <c r="D1846" s="67"/>
      <c r="E1846" s="67"/>
      <c r="F1846" s="67"/>
      <c r="G1846" s="67"/>
      <c r="H1846" s="67"/>
      <c r="I1846" s="67"/>
      <c r="J1846" s="67"/>
      <c r="K1846" s="67"/>
      <c r="L1846" s="67"/>
      <c r="M1846" s="67"/>
      <c r="N1846" s="67"/>
      <c r="O1846" s="67"/>
      <c r="P1846" s="67"/>
      <c r="Q1846" s="67"/>
      <c r="R1846" s="67"/>
      <c r="S1846" s="67"/>
      <c r="T1846" s="67"/>
      <c r="U1846" s="67"/>
      <c r="V1846" s="67"/>
      <c r="W1846" s="67"/>
      <c r="X1846" s="67"/>
      <c r="Y1846" s="67"/>
      <c r="Z1846" s="67"/>
      <c r="AA1846" s="67"/>
      <c r="AB1846" s="67"/>
      <c r="AC1846" s="67"/>
      <c r="AD1846" s="67"/>
    </row>
    <row r="1847" spans="2:30">
      <c r="B1847" s="67"/>
      <c r="C1847" s="67"/>
      <c r="D1847" s="67"/>
      <c r="E1847" s="67"/>
      <c r="F1847" s="67"/>
      <c r="G1847" s="67"/>
      <c r="H1847" s="67"/>
      <c r="I1847" s="67"/>
      <c r="J1847" s="67"/>
      <c r="K1847" s="67"/>
      <c r="L1847" s="67"/>
      <c r="M1847" s="67"/>
      <c r="N1847" s="67"/>
      <c r="O1847" s="67"/>
      <c r="P1847" s="67"/>
      <c r="Q1847" s="67"/>
      <c r="R1847" s="67"/>
      <c r="S1847" s="67"/>
      <c r="T1847" s="67"/>
      <c r="U1847" s="67"/>
      <c r="V1847" s="67"/>
      <c r="W1847" s="67"/>
      <c r="X1847" s="67"/>
      <c r="Y1847" s="67"/>
      <c r="Z1847" s="67"/>
      <c r="AA1847" s="67"/>
      <c r="AB1847" s="67"/>
      <c r="AC1847" s="67"/>
      <c r="AD1847" s="67"/>
    </row>
    <row r="1848" spans="2:30">
      <c r="B1848" s="67"/>
      <c r="C1848" s="67"/>
      <c r="D1848" s="67"/>
      <c r="E1848" s="67"/>
      <c r="F1848" s="67"/>
      <c r="G1848" s="67"/>
      <c r="H1848" s="67"/>
      <c r="I1848" s="67"/>
      <c r="J1848" s="67"/>
      <c r="K1848" s="67"/>
      <c r="L1848" s="67"/>
      <c r="M1848" s="67"/>
      <c r="N1848" s="67"/>
      <c r="O1848" s="67"/>
      <c r="P1848" s="67"/>
      <c r="Q1848" s="67"/>
      <c r="R1848" s="67"/>
      <c r="S1848" s="67"/>
      <c r="T1848" s="67"/>
      <c r="U1848" s="67"/>
      <c r="V1848" s="67"/>
      <c r="W1848" s="67"/>
      <c r="X1848" s="67"/>
      <c r="Y1848" s="67"/>
      <c r="Z1848" s="67"/>
      <c r="AA1848" s="67"/>
      <c r="AB1848" s="67"/>
      <c r="AC1848" s="67"/>
      <c r="AD1848" s="67"/>
    </row>
    <row r="1849" spans="2:30">
      <c r="B1849" s="67"/>
      <c r="C1849" s="67"/>
      <c r="D1849" s="67"/>
      <c r="E1849" s="67"/>
      <c r="F1849" s="67"/>
      <c r="G1849" s="67"/>
      <c r="H1849" s="67"/>
      <c r="I1849" s="67"/>
      <c r="J1849" s="67"/>
      <c r="K1849" s="67"/>
      <c r="L1849" s="67"/>
      <c r="M1849" s="67"/>
      <c r="N1849" s="67"/>
      <c r="O1849" s="67"/>
      <c r="P1849" s="67"/>
      <c r="Q1849" s="67"/>
      <c r="R1849" s="67"/>
      <c r="S1849" s="67"/>
      <c r="T1849" s="67"/>
      <c r="U1849" s="67"/>
      <c r="V1849" s="67"/>
      <c r="W1849" s="67"/>
      <c r="X1849" s="67"/>
      <c r="Y1849" s="67"/>
      <c r="Z1849" s="67"/>
      <c r="AA1849" s="67"/>
      <c r="AB1849" s="67"/>
      <c r="AC1849" s="67"/>
      <c r="AD1849" s="67"/>
    </row>
    <row r="1850" spans="2:30">
      <c r="B1850" s="67"/>
      <c r="C1850" s="67"/>
      <c r="D1850" s="67"/>
      <c r="E1850" s="67"/>
      <c r="F1850" s="67"/>
      <c r="G1850" s="67"/>
      <c r="H1850" s="67"/>
      <c r="I1850" s="67"/>
      <c r="J1850" s="67"/>
      <c r="K1850" s="67"/>
      <c r="L1850" s="67"/>
      <c r="M1850" s="67"/>
      <c r="N1850" s="67"/>
      <c r="O1850" s="67"/>
      <c r="P1850" s="67"/>
      <c r="Q1850" s="67"/>
      <c r="R1850" s="67"/>
      <c r="S1850" s="67"/>
      <c r="T1850" s="67"/>
      <c r="U1850" s="67"/>
      <c r="V1850" s="67"/>
      <c r="W1850" s="67"/>
      <c r="X1850" s="67"/>
      <c r="Y1850" s="67"/>
      <c r="Z1850" s="67"/>
      <c r="AA1850" s="67"/>
      <c r="AB1850" s="67"/>
      <c r="AC1850" s="67"/>
      <c r="AD1850" s="67"/>
    </row>
    <row r="1851" spans="2:30">
      <c r="B1851" s="67"/>
      <c r="C1851" s="67"/>
      <c r="D1851" s="67"/>
      <c r="E1851" s="67"/>
      <c r="F1851" s="67"/>
      <c r="G1851" s="67"/>
      <c r="H1851" s="67"/>
      <c r="I1851" s="67"/>
      <c r="J1851" s="67"/>
      <c r="K1851" s="67"/>
      <c r="L1851" s="67"/>
      <c r="M1851" s="67"/>
      <c r="N1851" s="67"/>
      <c r="O1851" s="67"/>
      <c r="P1851" s="67"/>
      <c r="Q1851" s="67"/>
      <c r="R1851" s="67"/>
      <c r="S1851" s="67"/>
      <c r="T1851" s="67"/>
      <c r="U1851" s="67"/>
      <c r="V1851" s="67"/>
      <c r="W1851" s="67"/>
      <c r="X1851" s="67"/>
      <c r="Y1851" s="67"/>
      <c r="Z1851" s="67"/>
      <c r="AA1851" s="67"/>
      <c r="AB1851" s="67"/>
      <c r="AC1851" s="67"/>
      <c r="AD1851" s="67"/>
    </row>
    <row r="1852" spans="2:30">
      <c r="B1852" s="67"/>
      <c r="C1852" s="67"/>
      <c r="D1852" s="67"/>
      <c r="E1852" s="67"/>
      <c r="F1852" s="67"/>
      <c r="G1852" s="67"/>
      <c r="H1852" s="67"/>
      <c r="I1852" s="67"/>
      <c r="J1852" s="67"/>
      <c r="K1852" s="67"/>
      <c r="L1852" s="67"/>
      <c r="M1852" s="67"/>
      <c r="N1852" s="67"/>
      <c r="O1852" s="67"/>
      <c r="P1852" s="67"/>
      <c r="Q1852" s="67"/>
      <c r="R1852" s="67"/>
      <c r="S1852" s="67"/>
      <c r="T1852" s="67"/>
      <c r="U1852" s="67"/>
      <c r="V1852" s="67"/>
      <c r="W1852" s="67"/>
      <c r="X1852" s="67"/>
      <c r="Y1852" s="67"/>
      <c r="Z1852" s="67"/>
      <c r="AA1852" s="67"/>
      <c r="AB1852" s="67"/>
      <c r="AC1852" s="67"/>
      <c r="AD1852" s="67"/>
    </row>
    <row r="1853" spans="2:30">
      <c r="B1853" s="67"/>
      <c r="C1853" s="67"/>
      <c r="D1853" s="67"/>
      <c r="E1853" s="67"/>
      <c r="F1853" s="67"/>
      <c r="G1853" s="67"/>
      <c r="H1853" s="67"/>
      <c r="I1853" s="67"/>
      <c r="J1853" s="67"/>
      <c r="K1853" s="67"/>
      <c r="L1853" s="67"/>
      <c r="M1853" s="67"/>
      <c r="N1853" s="67"/>
      <c r="O1853" s="67"/>
      <c r="P1853" s="67"/>
      <c r="Q1853" s="67"/>
      <c r="R1853" s="67"/>
      <c r="S1853" s="67"/>
      <c r="T1853" s="67"/>
      <c r="U1853" s="67"/>
      <c r="V1853" s="67"/>
      <c r="W1853" s="67"/>
      <c r="X1853" s="67"/>
      <c r="Y1853" s="67"/>
      <c r="Z1853" s="67"/>
      <c r="AA1853" s="67"/>
      <c r="AB1853" s="67"/>
      <c r="AC1853" s="67"/>
      <c r="AD1853" s="67"/>
    </row>
    <row r="1854" spans="2:30">
      <c r="B1854" s="67"/>
      <c r="C1854" s="67"/>
      <c r="D1854" s="67"/>
      <c r="E1854" s="67"/>
      <c r="F1854" s="67"/>
      <c r="G1854" s="67"/>
      <c r="H1854" s="67"/>
      <c r="I1854" s="67"/>
      <c r="J1854" s="67"/>
      <c r="K1854" s="67"/>
      <c r="L1854" s="67"/>
      <c r="M1854" s="67"/>
      <c r="N1854" s="67"/>
      <c r="O1854" s="67"/>
      <c r="P1854" s="67"/>
      <c r="Q1854" s="67"/>
      <c r="R1854" s="67"/>
      <c r="S1854" s="67"/>
      <c r="T1854" s="67"/>
      <c r="U1854" s="67"/>
      <c r="V1854" s="67"/>
      <c r="W1854" s="67"/>
      <c r="X1854" s="67"/>
      <c r="Y1854" s="67"/>
      <c r="Z1854" s="67"/>
      <c r="AA1854" s="67"/>
      <c r="AB1854" s="67"/>
      <c r="AC1854" s="67"/>
      <c r="AD1854" s="67"/>
    </row>
    <row r="1855" spans="2:30">
      <c r="B1855" s="67"/>
      <c r="C1855" s="67"/>
      <c r="D1855" s="67"/>
      <c r="E1855" s="67"/>
      <c r="F1855" s="67"/>
      <c r="G1855" s="67"/>
      <c r="H1855" s="67"/>
      <c r="I1855" s="67"/>
      <c r="J1855" s="67"/>
      <c r="K1855" s="67"/>
      <c r="L1855" s="67"/>
      <c r="M1855" s="67"/>
      <c r="N1855" s="67"/>
      <c r="O1855" s="67"/>
      <c r="P1855" s="67"/>
      <c r="Q1855" s="67"/>
      <c r="R1855" s="67"/>
      <c r="S1855" s="67"/>
      <c r="T1855" s="67"/>
      <c r="U1855" s="67"/>
      <c r="V1855" s="67"/>
      <c r="W1855" s="67"/>
      <c r="X1855" s="67"/>
      <c r="Y1855" s="67"/>
      <c r="Z1855" s="67"/>
      <c r="AA1855" s="67"/>
      <c r="AB1855" s="67"/>
      <c r="AC1855" s="67"/>
      <c r="AD1855" s="67"/>
    </row>
    <row r="1856" spans="2:30">
      <c r="B1856" s="67"/>
      <c r="C1856" s="67"/>
      <c r="D1856" s="67"/>
      <c r="E1856" s="67"/>
      <c r="F1856" s="67"/>
      <c r="G1856" s="67"/>
      <c r="H1856" s="67"/>
      <c r="I1856" s="67"/>
      <c r="J1856" s="67"/>
      <c r="K1856" s="67"/>
      <c r="L1856" s="67"/>
      <c r="M1856" s="67"/>
      <c r="N1856" s="67"/>
      <c r="O1856" s="67"/>
      <c r="P1856" s="67"/>
      <c r="Q1856" s="67"/>
      <c r="R1856" s="67"/>
      <c r="S1856" s="67"/>
      <c r="T1856" s="67"/>
      <c r="U1856" s="67"/>
      <c r="V1856" s="67"/>
      <c r="W1856" s="67"/>
      <c r="X1856" s="67"/>
      <c r="Y1856" s="67"/>
      <c r="Z1856" s="67"/>
      <c r="AA1856" s="67"/>
      <c r="AB1856" s="67"/>
      <c r="AC1856" s="67"/>
      <c r="AD1856" s="67"/>
    </row>
    <row r="1857" spans="2:30">
      <c r="B1857" s="67"/>
      <c r="C1857" s="67"/>
      <c r="D1857" s="67"/>
      <c r="E1857" s="67"/>
      <c r="F1857" s="67"/>
      <c r="G1857" s="67"/>
      <c r="H1857" s="67"/>
      <c r="I1857" s="67"/>
      <c r="J1857" s="67"/>
      <c r="K1857" s="67"/>
      <c r="L1857" s="67"/>
      <c r="M1857" s="67"/>
      <c r="N1857" s="67"/>
      <c r="O1857" s="67"/>
      <c r="P1857" s="67"/>
      <c r="Q1857" s="67"/>
      <c r="R1857" s="67"/>
      <c r="S1857" s="67"/>
      <c r="T1857" s="67"/>
      <c r="U1857" s="67"/>
      <c r="V1857" s="67"/>
      <c r="W1857" s="67"/>
      <c r="X1857" s="67"/>
      <c r="Y1857" s="67"/>
      <c r="Z1857" s="67"/>
      <c r="AA1857" s="67"/>
      <c r="AB1857" s="67"/>
      <c r="AC1857" s="67"/>
      <c r="AD1857" s="67"/>
    </row>
    <row r="1858" spans="2:30">
      <c r="B1858" s="67"/>
      <c r="C1858" s="67"/>
      <c r="D1858" s="67"/>
      <c r="E1858" s="67"/>
      <c r="F1858" s="67"/>
      <c r="G1858" s="67"/>
      <c r="H1858" s="67"/>
      <c r="I1858" s="67"/>
      <c r="J1858" s="67"/>
      <c r="K1858" s="67"/>
      <c r="L1858" s="67"/>
      <c r="M1858" s="67"/>
      <c r="N1858" s="67"/>
      <c r="O1858" s="67"/>
      <c r="P1858" s="67"/>
      <c r="Q1858" s="67"/>
      <c r="R1858" s="67"/>
      <c r="S1858" s="67"/>
      <c r="T1858" s="67"/>
      <c r="U1858" s="67"/>
      <c r="V1858" s="67"/>
      <c r="W1858" s="67"/>
      <c r="X1858" s="67"/>
      <c r="Y1858" s="67"/>
      <c r="Z1858" s="67"/>
      <c r="AA1858" s="67"/>
      <c r="AB1858" s="67"/>
      <c r="AC1858" s="67"/>
      <c r="AD1858" s="67"/>
    </row>
    <row r="1859" spans="2:30">
      <c r="B1859" s="67"/>
      <c r="C1859" s="67"/>
      <c r="D1859" s="67"/>
      <c r="E1859" s="67"/>
      <c r="F1859" s="67"/>
      <c r="G1859" s="67"/>
      <c r="H1859" s="67"/>
      <c r="I1859" s="67"/>
      <c r="J1859" s="67"/>
      <c r="K1859" s="67"/>
      <c r="L1859" s="67"/>
      <c r="M1859" s="67"/>
      <c r="N1859" s="67"/>
      <c r="O1859" s="67"/>
      <c r="P1859" s="67"/>
      <c r="Q1859" s="67"/>
      <c r="R1859" s="67"/>
      <c r="S1859" s="67"/>
      <c r="T1859" s="67"/>
      <c r="U1859" s="67"/>
      <c r="V1859" s="67"/>
      <c r="W1859" s="67"/>
      <c r="X1859" s="67"/>
      <c r="Y1859" s="67"/>
      <c r="Z1859" s="67"/>
      <c r="AA1859" s="67"/>
      <c r="AB1859" s="67"/>
      <c r="AC1859" s="67"/>
      <c r="AD1859" s="67"/>
    </row>
    <row r="1860" spans="2:30">
      <c r="B1860" s="67"/>
      <c r="C1860" s="67"/>
      <c r="D1860" s="67"/>
      <c r="E1860" s="67"/>
      <c r="F1860" s="67"/>
      <c r="G1860" s="67"/>
      <c r="H1860" s="67"/>
      <c r="I1860" s="67"/>
      <c r="J1860" s="67"/>
      <c r="K1860" s="67"/>
      <c r="L1860" s="67"/>
      <c r="M1860" s="67"/>
      <c r="N1860" s="67"/>
      <c r="O1860" s="67"/>
      <c r="P1860" s="67"/>
      <c r="Q1860" s="67"/>
      <c r="R1860" s="67"/>
      <c r="S1860" s="67"/>
      <c r="T1860" s="67"/>
      <c r="U1860" s="67"/>
      <c r="V1860" s="67"/>
      <c r="W1860" s="67"/>
      <c r="X1860" s="67"/>
      <c r="Y1860" s="67"/>
      <c r="Z1860" s="67"/>
      <c r="AA1860" s="67"/>
      <c r="AB1860" s="67"/>
      <c r="AC1860" s="67"/>
      <c r="AD1860" s="67"/>
    </row>
    <row r="1861" spans="2:30">
      <c r="B1861" s="67"/>
      <c r="C1861" s="67"/>
      <c r="D1861" s="67"/>
      <c r="E1861" s="67"/>
      <c r="F1861" s="67"/>
      <c r="G1861" s="67"/>
      <c r="H1861" s="67"/>
      <c r="I1861" s="67"/>
      <c r="J1861" s="67"/>
      <c r="K1861" s="67"/>
      <c r="L1861" s="67"/>
      <c r="M1861" s="67"/>
      <c r="N1861" s="67"/>
      <c r="O1861" s="67"/>
      <c r="P1861" s="67"/>
      <c r="Q1861" s="67"/>
      <c r="R1861" s="67"/>
      <c r="S1861" s="67"/>
      <c r="T1861" s="67"/>
      <c r="U1861" s="67"/>
      <c r="V1861" s="67"/>
      <c r="W1861" s="67"/>
      <c r="X1861" s="67"/>
      <c r="Y1861" s="67"/>
      <c r="Z1861" s="67"/>
      <c r="AA1861" s="67"/>
      <c r="AB1861" s="67"/>
      <c r="AC1861" s="67"/>
      <c r="AD1861" s="67"/>
    </row>
    <row r="1862" spans="2:30">
      <c r="B1862" s="67"/>
      <c r="C1862" s="67"/>
      <c r="D1862" s="67"/>
      <c r="E1862" s="67"/>
      <c r="F1862" s="67"/>
      <c r="G1862" s="67"/>
      <c r="H1862" s="67"/>
      <c r="I1862" s="67"/>
      <c r="J1862" s="67"/>
      <c r="K1862" s="67"/>
      <c r="L1862" s="67"/>
      <c r="M1862" s="67"/>
      <c r="N1862" s="67"/>
      <c r="O1862" s="67"/>
      <c r="P1862" s="67"/>
      <c r="Q1862" s="67"/>
      <c r="R1862" s="67"/>
      <c r="S1862" s="67"/>
      <c r="T1862" s="67"/>
      <c r="U1862" s="67"/>
      <c r="V1862" s="67"/>
      <c r="W1862" s="67"/>
      <c r="X1862" s="67"/>
      <c r="Y1862" s="67"/>
      <c r="Z1862" s="67"/>
      <c r="AA1862" s="67"/>
      <c r="AB1862" s="67"/>
      <c r="AC1862" s="67"/>
      <c r="AD1862" s="67"/>
    </row>
    <row r="1863" spans="2:30">
      <c r="B1863" s="67"/>
      <c r="C1863" s="67"/>
      <c r="D1863" s="67"/>
      <c r="E1863" s="67"/>
      <c r="F1863" s="67"/>
      <c r="G1863" s="67"/>
      <c r="H1863" s="67"/>
      <c r="I1863" s="67"/>
      <c r="J1863" s="67"/>
      <c r="K1863" s="67"/>
      <c r="L1863" s="67"/>
      <c r="M1863" s="67"/>
      <c r="N1863" s="67"/>
      <c r="O1863" s="67"/>
      <c r="P1863" s="67"/>
      <c r="Q1863" s="67"/>
      <c r="R1863" s="67"/>
      <c r="S1863" s="67"/>
      <c r="T1863" s="67"/>
      <c r="U1863" s="67"/>
      <c r="V1863" s="67"/>
      <c r="W1863" s="67"/>
      <c r="X1863" s="67"/>
      <c r="Y1863" s="67"/>
      <c r="Z1863" s="67"/>
      <c r="AA1863" s="67"/>
      <c r="AB1863" s="67"/>
      <c r="AC1863" s="67"/>
      <c r="AD1863" s="67"/>
    </row>
    <row r="1864" spans="2:30">
      <c r="B1864" s="67"/>
      <c r="C1864" s="67"/>
      <c r="D1864" s="67"/>
      <c r="E1864" s="67"/>
      <c r="F1864" s="67"/>
      <c r="G1864" s="67"/>
      <c r="H1864" s="67"/>
      <c r="I1864" s="67"/>
      <c r="J1864" s="67"/>
      <c r="K1864" s="67"/>
      <c r="L1864" s="67"/>
      <c r="M1864" s="67"/>
      <c r="N1864" s="67"/>
      <c r="O1864" s="67"/>
      <c r="P1864" s="67"/>
      <c r="Q1864" s="67"/>
      <c r="R1864" s="67"/>
      <c r="S1864" s="67"/>
      <c r="T1864" s="67"/>
      <c r="U1864" s="67"/>
      <c r="V1864" s="67"/>
      <c r="W1864" s="67"/>
      <c r="X1864" s="67"/>
      <c r="Y1864" s="67"/>
      <c r="Z1864" s="67"/>
      <c r="AA1864" s="67"/>
      <c r="AB1864" s="67"/>
      <c r="AC1864" s="67"/>
      <c r="AD1864" s="67"/>
    </row>
    <row r="1865" spans="2:30">
      <c r="B1865" s="67"/>
      <c r="C1865" s="67"/>
      <c r="D1865" s="67"/>
      <c r="E1865" s="67"/>
      <c r="F1865" s="67"/>
      <c r="G1865" s="67"/>
      <c r="H1865" s="67"/>
      <c r="I1865" s="67"/>
      <c r="J1865" s="67"/>
      <c r="K1865" s="67"/>
      <c r="L1865" s="67"/>
      <c r="M1865" s="67"/>
      <c r="N1865" s="67"/>
      <c r="O1865" s="67"/>
      <c r="P1865" s="67"/>
      <c r="Q1865" s="67"/>
      <c r="R1865" s="67"/>
      <c r="S1865" s="67"/>
      <c r="T1865" s="67"/>
      <c r="U1865" s="67"/>
      <c r="V1865" s="67"/>
      <c r="W1865" s="67"/>
      <c r="X1865" s="67"/>
      <c r="Y1865" s="67"/>
      <c r="Z1865" s="67"/>
      <c r="AA1865" s="67"/>
      <c r="AB1865" s="67"/>
      <c r="AC1865" s="67"/>
      <c r="AD1865" s="67"/>
    </row>
    <row r="1866" spans="2:30">
      <c r="B1866" s="67"/>
      <c r="C1866" s="67"/>
      <c r="D1866" s="67"/>
      <c r="E1866" s="67"/>
      <c r="F1866" s="67"/>
      <c r="G1866" s="67"/>
      <c r="H1866" s="67"/>
      <c r="I1866" s="67"/>
      <c r="J1866" s="67"/>
      <c r="K1866" s="67"/>
      <c r="L1866" s="67"/>
      <c r="M1866" s="67"/>
      <c r="N1866" s="67"/>
      <c r="O1866" s="67"/>
      <c r="P1866" s="67"/>
      <c r="Q1866" s="67"/>
      <c r="R1866" s="67"/>
      <c r="S1866" s="67"/>
      <c r="T1866" s="67"/>
      <c r="U1866" s="67"/>
      <c r="V1866" s="67"/>
      <c r="W1866" s="67"/>
      <c r="X1866" s="67"/>
      <c r="Y1866" s="67"/>
      <c r="Z1866" s="67"/>
      <c r="AA1866" s="67"/>
      <c r="AB1866" s="67"/>
      <c r="AC1866" s="67"/>
      <c r="AD1866" s="67"/>
    </row>
    <row r="1867" spans="2:30">
      <c r="B1867" s="67"/>
      <c r="C1867" s="67"/>
      <c r="D1867" s="67"/>
      <c r="E1867" s="67"/>
      <c r="F1867" s="67"/>
      <c r="G1867" s="67"/>
      <c r="H1867" s="67"/>
      <c r="I1867" s="67"/>
      <c r="J1867" s="67"/>
      <c r="K1867" s="67"/>
      <c r="L1867" s="67"/>
      <c r="M1867" s="67"/>
      <c r="N1867" s="67"/>
      <c r="O1867" s="67"/>
      <c r="P1867" s="67"/>
      <c r="Q1867" s="67"/>
      <c r="R1867" s="67"/>
      <c r="S1867" s="67"/>
      <c r="T1867" s="67"/>
      <c r="U1867" s="67"/>
      <c r="V1867" s="67"/>
      <c r="W1867" s="67"/>
      <c r="X1867" s="67"/>
      <c r="Y1867" s="67"/>
      <c r="Z1867" s="67"/>
      <c r="AA1867" s="67"/>
      <c r="AB1867" s="67"/>
      <c r="AC1867" s="67"/>
      <c r="AD1867" s="67"/>
    </row>
    <row r="1868" spans="2:30">
      <c r="B1868" s="67"/>
      <c r="C1868" s="67"/>
      <c r="D1868" s="67"/>
      <c r="E1868" s="67"/>
      <c r="F1868" s="67"/>
      <c r="G1868" s="67"/>
      <c r="H1868" s="67"/>
      <c r="I1868" s="67"/>
      <c r="J1868" s="67"/>
      <c r="K1868" s="67"/>
      <c r="L1868" s="67"/>
      <c r="M1868" s="67"/>
      <c r="N1868" s="67"/>
      <c r="O1868" s="67"/>
      <c r="P1868" s="67"/>
      <c r="Q1868" s="67"/>
      <c r="R1868" s="67"/>
      <c r="S1868" s="67"/>
      <c r="T1868" s="67"/>
      <c r="U1868" s="67"/>
      <c r="V1868" s="67"/>
      <c r="W1868" s="67"/>
      <c r="X1868" s="67"/>
      <c r="Y1868" s="67"/>
      <c r="Z1868" s="67"/>
      <c r="AA1868" s="67"/>
      <c r="AB1868" s="67"/>
      <c r="AC1868" s="67"/>
      <c r="AD1868" s="67"/>
    </row>
    <row r="1869" spans="2:30">
      <c r="B1869" s="67"/>
      <c r="C1869" s="67"/>
      <c r="D1869" s="67"/>
      <c r="E1869" s="67"/>
      <c r="F1869" s="67"/>
      <c r="G1869" s="67"/>
      <c r="H1869" s="67"/>
      <c r="I1869" s="67"/>
      <c r="J1869" s="67"/>
      <c r="K1869" s="67"/>
      <c r="L1869" s="67"/>
      <c r="M1869" s="67"/>
      <c r="N1869" s="67"/>
      <c r="O1869" s="67"/>
      <c r="P1869" s="67"/>
      <c r="Q1869" s="67"/>
      <c r="R1869" s="67"/>
      <c r="S1869" s="67"/>
      <c r="T1869" s="67"/>
      <c r="U1869" s="67"/>
      <c r="V1869" s="67"/>
      <c r="W1869" s="67"/>
      <c r="X1869" s="67"/>
      <c r="Y1869" s="67"/>
      <c r="Z1869" s="67"/>
      <c r="AA1869" s="67"/>
      <c r="AB1869" s="67"/>
      <c r="AC1869" s="67"/>
      <c r="AD1869" s="67"/>
    </row>
    <row r="1870" spans="2:30">
      <c r="B1870" s="67"/>
      <c r="C1870" s="67"/>
      <c r="D1870" s="67"/>
      <c r="E1870" s="67"/>
      <c r="F1870" s="67"/>
      <c r="G1870" s="67"/>
      <c r="H1870" s="67"/>
      <c r="I1870" s="67"/>
      <c r="J1870" s="67"/>
      <c r="K1870" s="67"/>
      <c r="L1870" s="67"/>
      <c r="M1870" s="67"/>
      <c r="N1870" s="67"/>
      <c r="O1870" s="67"/>
      <c r="P1870" s="67"/>
      <c r="Q1870" s="67"/>
      <c r="R1870" s="67"/>
      <c r="S1870" s="67"/>
      <c r="T1870" s="67"/>
      <c r="U1870" s="67"/>
      <c r="V1870" s="67"/>
      <c r="W1870" s="67"/>
      <c r="X1870" s="67"/>
      <c r="Y1870" s="67"/>
      <c r="Z1870" s="67"/>
      <c r="AA1870" s="67"/>
      <c r="AB1870" s="67"/>
      <c r="AC1870" s="67"/>
      <c r="AD1870" s="67"/>
    </row>
    <row r="1871" spans="2:30">
      <c r="B1871" s="67"/>
      <c r="C1871" s="67"/>
      <c r="D1871" s="67"/>
      <c r="E1871" s="67"/>
      <c r="F1871" s="67"/>
      <c r="G1871" s="67"/>
      <c r="H1871" s="67"/>
      <c r="I1871" s="67"/>
      <c r="J1871" s="67"/>
      <c r="K1871" s="67"/>
      <c r="L1871" s="67"/>
      <c r="M1871" s="67"/>
      <c r="N1871" s="67"/>
      <c r="O1871" s="67"/>
      <c r="P1871" s="67"/>
      <c r="Q1871" s="67"/>
      <c r="R1871" s="67"/>
      <c r="S1871" s="67"/>
      <c r="T1871" s="67"/>
      <c r="U1871" s="67"/>
      <c r="V1871" s="67"/>
      <c r="W1871" s="67"/>
      <c r="X1871" s="67"/>
      <c r="Y1871" s="67"/>
      <c r="Z1871" s="67"/>
      <c r="AA1871" s="67"/>
      <c r="AB1871" s="67"/>
      <c r="AC1871" s="67"/>
      <c r="AD1871" s="67"/>
    </row>
    <row r="1872" spans="2:30">
      <c r="B1872" s="67"/>
      <c r="C1872" s="67"/>
      <c r="D1872" s="67"/>
      <c r="E1872" s="67"/>
      <c r="F1872" s="67"/>
      <c r="G1872" s="67"/>
      <c r="H1872" s="67"/>
      <c r="I1872" s="67"/>
      <c r="J1872" s="67"/>
      <c r="K1872" s="67"/>
      <c r="L1872" s="67"/>
      <c r="M1872" s="67"/>
      <c r="N1872" s="67"/>
      <c r="O1872" s="67"/>
      <c r="P1872" s="67"/>
      <c r="Q1872" s="67"/>
      <c r="R1872" s="67"/>
      <c r="S1872" s="67"/>
      <c r="T1872" s="67"/>
      <c r="U1872" s="67"/>
      <c r="V1872" s="67"/>
      <c r="W1872" s="67"/>
      <c r="X1872" s="67"/>
      <c r="Y1872" s="67"/>
      <c r="Z1872" s="67"/>
      <c r="AA1872" s="67"/>
      <c r="AB1872" s="67"/>
      <c r="AC1872" s="67"/>
      <c r="AD1872" s="67"/>
    </row>
    <row r="1873" spans="2:30">
      <c r="B1873" s="67"/>
      <c r="C1873" s="67"/>
      <c r="D1873" s="67"/>
      <c r="E1873" s="67"/>
      <c r="F1873" s="67"/>
      <c r="G1873" s="67"/>
      <c r="H1873" s="67"/>
      <c r="I1873" s="67"/>
      <c r="J1873" s="67"/>
      <c r="K1873" s="67"/>
      <c r="L1873" s="67"/>
      <c r="M1873" s="67"/>
      <c r="N1873" s="67"/>
      <c r="O1873" s="67"/>
      <c r="P1873" s="67"/>
      <c r="Q1873" s="67"/>
      <c r="R1873" s="67"/>
      <c r="S1873" s="67"/>
      <c r="T1873" s="67"/>
      <c r="U1873" s="67"/>
      <c r="V1873" s="67"/>
      <c r="W1873" s="67"/>
      <c r="X1873" s="67"/>
      <c r="Y1873" s="67"/>
      <c r="Z1873" s="67"/>
      <c r="AA1873" s="67"/>
      <c r="AB1873" s="67"/>
      <c r="AC1873" s="67"/>
      <c r="AD1873" s="67"/>
    </row>
    <row r="1874" spans="2:30">
      <c r="B1874" s="67"/>
      <c r="C1874" s="67"/>
      <c r="D1874" s="67"/>
      <c r="E1874" s="67"/>
      <c r="F1874" s="67"/>
      <c r="G1874" s="67"/>
      <c r="H1874" s="67"/>
      <c r="I1874" s="67"/>
      <c r="J1874" s="67"/>
      <c r="K1874" s="67"/>
      <c r="L1874" s="67"/>
      <c r="M1874" s="67"/>
      <c r="N1874" s="67"/>
      <c r="O1874" s="67"/>
      <c r="P1874" s="67"/>
      <c r="Q1874" s="67"/>
      <c r="R1874" s="67"/>
      <c r="S1874" s="67"/>
      <c r="T1874" s="67"/>
      <c r="U1874" s="67"/>
      <c r="V1874" s="67"/>
      <c r="W1874" s="67"/>
      <c r="X1874" s="67"/>
      <c r="Y1874" s="67"/>
      <c r="Z1874" s="67"/>
      <c r="AA1874" s="67"/>
      <c r="AB1874" s="67"/>
      <c r="AC1874" s="67"/>
      <c r="AD1874" s="67"/>
    </row>
    <row r="1875" spans="2:30">
      <c r="B1875" s="67"/>
      <c r="C1875" s="67"/>
      <c r="D1875" s="67"/>
      <c r="E1875" s="67"/>
      <c r="F1875" s="67"/>
      <c r="G1875" s="67"/>
      <c r="H1875" s="67"/>
      <c r="I1875" s="67"/>
      <c r="J1875" s="67"/>
      <c r="K1875" s="67"/>
      <c r="L1875" s="67"/>
      <c r="M1875" s="67"/>
      <c r="N1875" s="67"/>
      <c r="O1875" s="67"/>
      <c r="P1875" s="67"/>
      <c r="Q1875" s="67"/>
      <c r="R1875" s="67"/>
      <c r="S1875" s="67"/>
      <c r="T1875" s="67"/>
      <c r="U1875" s="67"/>
      <c r="V1875" s="67"/>
      <c r="W1875" s="67"/>
      <c r="X1875" s="67"/>
      <c r="Y1875" s="67"/>
      <c r="Z1875" s="67"/>
      <c r="AA1875" s="67"/>
      <c r="AB1875" s="67"/>
      <c r="AC1875" s="67"/>
      <c r="AD1875" s="67"/>
    </row>
    <row r="1876" spans="2:30">
      <c r="B1876" s="67"/>
      <c r="C1876" s="67"/>
      <c r="D1876" s="67"/>
      <c r="E1876" s="67"/>
      <c r="F1876" s="67"/>
      <c r="G1876" s="67"/>
      <c r="H1876" s="67"/>
      <c r="I1876" s="67"/>
      <c r="J1876" s="67"/>
      <c r="K1876" s="67"/>
      <c r="L1876" s="67"/>
      <c r="M1876" s="67"/>
      <c r="N1876" s="67"/>
      <c r="O1876" s="67"/>
      <c r="P1876" s="67"/>
      <c r="Q1876" s="67"/>
      <c r="R1876" s="67"/>
      <c r="S1876" s="67"/>
      <c r="T1876" s="67"/>
      <c r="U1876" s="67"/>
      <c r="V1876" s="67"/>
      <c r="W1876" s="67"/>
      <c r="X1876" s="67"/>
      <c r="Y1876" s="67"/>
      <c r="Z1876" s="67"/>
      <c r="AA1876" s="67"/>
      <c r="AB1876" s="67"/>
      <c r="AC1876" s="67"/>
      <c r="AD1876" s="67"/>
    </row>
    <row r="1877" spans="2:30">
      <c r="B1877" s="67"/>
      <c r="C1877" s="67"/>
      <c r="D1877" s="67"/>
      <c r="E1877" s="67"/>
      <c r="F1877" s="67"/>
      <c r="G1877" s="67"/>
      <c r="H1877" s="67"/>
      <c r="I1877" s="67"/>
      <c r="J1877" s="67"/>
      <c r="K1877" s="67"/>
      <c r="L1877" s="67"/>
      <c r="M1877" s="67"/>
      <c r="N1877" s="67"/>
      <c r="O1877" s="67"/>
      <c r="P1877" s="67"/>
      <c r="Q1877" s="67"/>
      <c r="R1877" s="67"/>
      <c r="S1877" s="67"/>
      <c r="T1877" s="67"/>
      <c r="U1877" s="67"/>
      <c r="V1877" s="67"/>
      <c r="W1877" s="67"/>
      <c r="X1877" s="67"/>
      <c r="Y1877" s="67"/>
      <c r="Z1877" s="67"/>
      <c r="AA1877" s="67"/>
      <c r="AB1877" s="67"/>
      <c r="AC1877" s="67"/>
      <c r="AD1877" s="67"/>
    </row>
    <row r="1878" spans="2:30">
      <c r="B1878" s="67"/>
      <c r="C1878" s="67"/>
      <c r="D1878" s="67"/>
      <c r="E1878" s="67"/>
      <c r="F1878" s="67"/>
      <c r="G1878" s="67"/>
      <c r="H1878" s="67"/>
      <c r="I1878" s="67"/>
      <c r="J1878" s="67"/>
      <c r="K1878" s="67"/>
      <c r="L1878" s="67"/>
      <c r="M1878" s="67"/>
      <c r="N1878" s="67"/>
      <c r="O1878" s="67"/>
      <c r="P1878" s="67"/>
      <c r="Q1878" s="67"/>
      <c r="R1878" s="67"/>
      <c r="S1878" s="67"/>
      <c r="T1878" s="67"/>
      <c r="U1878" s="67"/>
      <c r="V1878" s="67"/>
      <c r="W1878" s="67"/>
      <c r="X1878" s="67"/>
      <c r="Y1878" s="67"/>
      <c r="Z1878" s="67"/>
      <c r="AA1878" s="67"/>
      <c r="AB1878" s="67"/>
      <c r="AC1878" s="67"/>
      <c r="AD1878" s="67"/>
    </row>
    <row r="1879" spans="2:30">
      <c r="B1879" s="67"/>
      <c r="C1879" s="67"/>
      <c r="D1879" s="67"/>
      <c r="E1879" s="67"/>
      <c r="F1879" s="67"/>
      <c r="G1879" s="67"/>
      <c r="H1879" s="67"/>
      <c r="I1879" s="67"/>
      <c r="J1879" s="67"/>
      <c r="K1879" s="67"/>
      <c r="L1879" s="67"/>
      <c r="M1879" s="67"/>
      <c r="N1879" s="67"/>
      <c r="O1879" s="67"/>
      <c r="P1879" s="67"/>
      <c r="Q1879" s="67"/>
      <c r="R1879" s="67"/>
      <c r="S1879" s="67"/>
      <c r="T1879" s="67"/>
      <c r="U1879" s="67"/>
      <c r="V1879" s="67"/>
      <c r="W1879" s="67"/>
      <c r="X1879" s="67"/>
      <c r="Y1879" s="67"/>
      <c r="Z1879" s="67"/>
      <c r="AA1879" s="67"/>
      <c r="AB1879" s="67"/>
      <c r="AC1879" s="67"/>
      <c r="AD1879" s="67"/>
    </row>
    <row r="1880" spans="2:30">
      <c r="B1880" s="67"/>
      <c r="C1880" s="67"/>
      <c r="D1880" s="67"/>
      <c r="E1880" s="67"/>
      <c r="F1880" s="67"/>
      <c r="G1880" s="67"/>
      <c r="H1880" s="67"/>
      <c r="I1880" s="67"/>
      <c r="J1880" s="67"/>
      <c r="K1880" s="67"/>
      <c r="L1880" s="67"/>
      <c r="M1880" s="67"/>
      <c r="N1880" s="67"/>
      <c r="O1880" s="67"/>
      <c r="P1880" s="67"/>
      <c r="Q1880" s="67"/>
      <c r="R1880" s="67"/>
      <c r="S1880" s="67"/>
      <c r="T1880" s="67"/>
      <c r="U1880" s="67"/>
      <c r="V1880" s="67"/>
      <c r="W1880" s="67"/>
      <c r="X1880" s="67"/>
      <c r="Y1880" s="67"/>
      <c r="Z1880" s="67"/>
      <c r="AA1880" s="67"/>
      <c r="AB1880" s="67"/>
      <c r="AC1880" s="67"/>
      <c r="AD1880" s="67"/>
    </row>
    <row r="1881" spans="2:30">
      <c r="B1881" s="67"/>
      <c r="C1881" s="67"/>
      <c r="D1881" s="67"/>
      <c r="E1881" s="67"/>
      <c r="F1881" s="67"/>
      <c r="G1881" s="67"/>
      <c r="H1881" s="67"/>
      <c r="I1881" s="67"/>
      <c r="J1881" s="67"/>
      <c r="K1881" s="67"/>
      <c r="L1881" s="67"/>
      <c r="M1881" s="67"/>
      <c r="N1881" s="67"/>
      <c r="O1881" s="67"/>
      <c r="P1881" s="67"/>
      <c r="Q1881" s="67"/>
      <c r="R1881" s="67"/>
      <c r="S1881" s="67"/>
      <c r="T1881" s="67"/>
      <c r="U1881" s="67"/>
      <c r="V1881" s="67"/>
      <c r="W1881" s="67"/>
      <c r="X1881" s="67"/>
      <c r="Y1881" s="67"/>
      <c r="Z1881" s="67"/>
      <c r="AA1881" s="67"/>
      <c r="AB1881" s="67"/>
      <c r="AC1881" s="67"/>
      <c r="AD1881" s="67"/>
    </row>
    <row r="1882" spans="2:30">
      <c r="B1882" s="67"/>
      <c r="C1882" s="67"/>
      <c r="D1882" s="67"/>
      <c r="E1882" s="67"/>
      <c r="F1882" s="67"/>
      <c r="G1882" s="67"/>
      <c r="H1882" s="67"/>
      <c r="I1882" s="67"/>
      <c r="J1882" s="67"/>
      <c r="K1882" s="67"/>
      <c r="L1882" s="67"/>
      <c r="M1882" s="67"/>
      <c r="N1882" s="67"/>
      <c r="O1882" s="67"/>
      <c r="P1882" s="67"/>
      <c r="Q1882" s="67"/>
      <c r="R1882" s="67"/>
      <c r="S1882" s="67"/>
      <c r="T1882" s="67"/>
      <c r="U1882" s="67"/>
      <c r="V1882" s="67"/>
      <c r="W1882" s="67"/>
      <c r="X1882" s="67"/>
      <c r="Y1882" s="67"/>
      <c r="Z1882" s="67"/>
      <c r="AA1882" s="67"/>
      <c r="AB1882" s="67"/>
      <c r="AC1882" s="67"/>
      <c r="AD1882" s="67"/>
    </row>
    <row r="1883" spans="2:30">
      <c r="B1883" s="67"/>
      <c r="C1883" s="67"/>
      <c r="D1883" s="67"/>
      <c r="E1883" s="67"/>
      <c r="F1883" s="67"/>
      <c r="G1883" s="67"/>
      <c r="H1883" s="67"/>
      <c r="I1883" s="67"/>
      <c r="J1883" s="67"/>
      <c r="K1883" s="67"/>
      <c r="L1883" s="67"/>
      <c r="M1883" s="67"/>
      <c r="N1883" s="67"/>
      <c r="O1883" s="67"/>
      <c r="P1883" s="67"/>
      <c r="Q1883" s="67"/>
      <c r="R1883" s="67"/>
      <c r="S1883" s="67"/>
      <c r="T1883" s="67"/>
      <c r="U1883" s="67"/>
      <c r="V1883" s="67"/>
      <c r="W1883" s="67"/>
      <c r="X1883" s="67"/>
      <c r="Y1883" s="67"/>
      <c r="Z1883" s="67"/>
      <c r="AA1883" s="67"/>
      <c r="AB1883" s="67"/>
      <c r="AC1883" s="67"/>
      <c r="AD1883" s="67"/>
    </row>
    <row r="1884" spans="2:30">
      <c r="B1884" s="67"/>
      <c r="C1884" s="67"/>
      <c r="D1884" s="67"/>
      <c r="E1884" s="67"/>
      <c r="F1884" s="67"/>
      <c r="G1884" s="67"/>
      <c r="H1884" s="67"/>
      <c r="I1884" s="67"/>
      <c r="J1884" s="67"/>
      <c r="K1884" s="67"/>
      <c r="L1884" s="67"/>
      <c r="M1884" s="67"/>
      <c r="N1884" s="67"/>
      <c r="O1884" s="67"/>
      <c r="P1884" s="67"/>
      <c r="Q1884" s="67"/>
      <c r="R1884" s="67"/>
      <c r="S1884" s="67"/>
      <c r="T1884" s="67"/>
      <c r="U1884" s="67"/>
      <c r="V1884" s="67"/>
      <c r="W1884" s="67"/>
      <c r="X1884" s="67"/>
      <c r="Y1884" s="67"/>
      <c r="Z1884" s="67"/>
      <c r="AA1884" s="67"/>
      <c r="AB1884" s="67"/>
      <c r="AC1884" s="67"/>
      <c r="AD1884" s="67"/>
    </row>
    <row r="1885" spans="2:30">
      <c r="B1885" s="67"/>
      <c r="C1885" s="67"/>
      <c r="D1885" s="67"/>
      <c r="E1885" s="67"/>
      <c r="F1885" s="67"/>
      <c r="G1885" s="67"/>
      <c r="H1885" s="67"/>
      <c r="I1885" s="67"/>
      <c r="J1885" s="67"/>
      <c r="K1885" s="67"/>
      <c r="L1885" s="67"/>
      <c r="M1885" s="67"/>
      <c r="N1885" s="67"/>
      <c r="O1885" s="67"/>
      <c r="P1885" s="67"/>
      <c r="Q1885" s="67"/>
      <c r="R1885" s="67"/>
      <c r="S1885" s="67"/>
      <c r="T1885" s="67"/>
      <c r="U1885" s="67"/>
      <c r="V1885" s="67"/>
      <c r="W1885" s="67"/>
      <c r="X1885" s="67"/>
      <c r="Y1885" s="67"/>
      <c r="Z1885" s="67"/>
      <c r="AA1885" s="67"/>
      <c r="AB1885" s="67"/>
      <c r="AC1885" s="67"/>
      <c r="AD1885" s="67"/>
    </row>
    <row r="1886" spans="2:30">
      <c r="B1886" s="67"/>
      <c r="C1886" s="67"/>
      <c r="D1886" s="67"/>
      <c r="E1886" s="67"/>
      <c r="F1886" s="67"/>
      <c r="G1886" s="67"/>
      <c r="H1886" s="67"/>
      <c r="I1886" s="67"/>
      <c r="J1886" s="67"/>
      <c r="K1886" s="67"/>
      <c r="L1886" s="67"/>
      <c r="M1886" s="67"/>
      <c r="N1886" s="67"/>
      <c r="O1886" s="67"/>
      <c r="P1886" s="67"/>
      <c r="Q1886" s="67"/>
      <c r="R1886" s="67"/>
      <c r="S1886" s="67"/>
      <c r="T1886" s="67"/>
      <c r="U1886" s="67"/>
      <c r="V1886" s="67"/>
      <c r="W1886" s="67"/>
      <c r="X1886" s="67"/>
      <c r="Y1886" s="67"/>
      <c r="Z1886" s="67"/>
      <c r="AA1886" s="67"/>
      <c r="AB1886" s="67"/>
      <c r="AC1886" s="67"/>
      <c r="AD1886" s="67"/>
    </row>
    <row r="1887" spans="2:30">
      <c r="B1887" s="67"/>
      <c r="C1887" s="67"/>
      <c r="D1887" s="67"/>
      <c r="E1887" s="67"/>
      <c r="F1887" s="67"/>
      <c r="G1887" s="67"/>
      <c r="H1887" s="67"/>
      <c r="I1887" s="67"/>
      <c r="J1887" s="67"/>
      <c r="K1887" s="67"/>
      <c r="L1887" s="67"/>
      <c r="M1887" s="67"/>
      <c r="N1887" s="67"/>
      <c r="O1887" s="67"/>
      <c r="P1887" s="67"/>
      <c r="Q1887" s="67"/>
      <c r="R1887" s="67"/>
      <c r="S1887" s="67"/>
      <c r="T1887" s="67"/>
      <c r="U1887" s="67"/>
      <c r="V1887" s="67"/>
      <c r="W1887" s="67"/>
      <c r="X1887" s="67"/>
      <c r="Y1887" s="67"/>
      <c r="Z1887" s="67"/>
      <c r="AA1887" s="67"/>
      <c r="AB1887" s="67"/>
      <c r="AC1887" s="67"/>
      <c r="AD1887" s="67"/>
    </row>
    <row r="1888" spans="2:30">
      <c r="B1888" s="67"/>
      <c r="C1888" s="67"/>
      <c r="D1888" s="67"/>
      <c r="E1888" s="67"/>
      <c r="F1888" s="67"/>
      <c r="G1888" s="67"/>
      <c r="H1888" s="67"/>
      <c r="I1888" s="67"/>
      <c r="J1888" s="67"/>
      <c r="K1888" s="67"/>
      <c r="L1888" s="67"/>
      <c r="M1888" s="67"/>
      <c r="N1888" s="67"/>
      <c r="O1888" s="67"/>
      <c r="P1888" s="67"/>
      <c r="Q1888" s="67"/>
      <c r="R1888" s="67"/>
      <c r="S1888" s="67"/>
      <c r="T1888" s="67"/>
      <c r="U1888" s="67"/>
      <c r="V1888" s="67"/>
      <c r="W1888" s="67"/>
      <c r="X1888" s="67"/>
      <c r="Y1888" s="67"/>
      <c r="Z1888" s="67"/>
      <c r="AA1888" s="67"/>
      <c r="AB1888" s="67"/>
      <c r="AC1888" s="67"/>
      <c r="AD1888" s="67"/>
    </row>
    <row r="1889" spans="2:30">
      <c r="B1889" s="67"/>
      <c r="C1889" s="67"/>
      <c r="D1889" s="67"/>
      <c r="E1889" s="67"/>
      <c r="F1889" s="67"/>
      <c r="G1889" s="67"/>
      <c r="H1889" s="67"/>
      <c r="I1889" s="67"/>
      <c r="J1889" s="67"/>
      <c r="K1889" s="67"/>
      <c r="L1889" s="67"/>
      <c r="M1889" s="67"/>
      <c r="N1889" s="67"/>
      <c r="O1889" s="67"/>
      <c r="P1889" s="67"/>
      <c r="Q1889" s="67"/>
      <c r="R1889" s="67"/>
      <c r="S1889" s="67"/>
      <c r="T1889" s="67"/>
      <c r="U1889" s="67"/>
      <c r="V1889" s="67"/>
      <c r="W1889" s="67"/>
      <c r="X1889" s="67"/>
      <c r="Y1889" s="67"/>
      <c r="Z1889" s="67"/>
      <c r="AA1889" s="67"/>
      <c r="AB1889" s="67"/>
      <c r="AC1889" s="67"/>
      <c r="AD1889" s="67"/>
    </row>
    <row r="1890" spans="2:30">
      <c r="B1890" s="67"/>
      <c r="C1890" s="67"/>
      <c r="D1890" s="67"/>
      <c r="E1890" s="67"/>
      <c r="F1890" s="67"/>
      <c r="G1890" s="67"/>
      <c r="H1890" s="67"/>
      <c r="I1890" s="67"/>
      <c r="J1890" s="67"/>
      <c r="K1890" s="67"/>
      <c r="L1890" s="67"/>
      <c r="M1890" s="67"/>
      <c r="N1890" s="67"/>
      <c r="O1890" s="67"/>
      <c r="P1890" s="67"/>
      <c r="Q1890" s="67"/>
      <c r="R1890" s="67"/>
      <c r="S1890" s="67"/>
      <c r="T1890" s="67"/>
      <c r="U1890" s="67"/>
      <c r="V1890" s="67"/>
      <c r="W1890" s="67"/>
      <c r="X1890" s="67"/>
      <c r="Y1890" s="67"/>
      <c r="Z1890" s="67"/>
      <c r="AA1890" s="67"/>
      <c r="AB1890" s="67"/>
      <c r="AC1890" s="67"/>
      <c r="AD1890" s="67"/>
    </row>
    <row r="1891" spans="2:30">
      <c r="B1891" s="67"/>
      <c r="C1891" s="67"/>
      <c r="D1891" s="67"/>
      <c r="E1891" s="67"/>
      <c r="F1891" s="67"/>
      <c r="G1891" s="67"/>
      <c r="H1891" s="67"/>
      <c r="I1891" s="67"/>
      <c r="J1891" s="67"/>
      <c r="K1891" s="67"/>
      <c r="L1891" s="67"/>
      <c r="M1891" s="67"/>
      <c r="N1891" s="67"/>
      <c r="O1891" s="67"/>
      <c r="P1891" s="67"/>
      <c r="Q1891" s="67"/>
      <c r="R1891" s="67"/>
      <c r="S1891" s="67"/>
      <c r="T1891" s="67"/>
      <c r="U1891" s="67"/>
      <c r="V1891" s="67"/>
      <c r="W1891" s="67"/>
      <c r="X1891" s="67"/>
      <c r="Y1891" s="67"/>
      <c r="Z1891" s="67"/>
      <c r="AA1891" s="67"/>
      <c r="AB1891" s="67"/>
      <c r="AC1891" s="67"/>
      <c r="AD1891" s="67"/>
    </row>
    <row r="1892" spans="2:30">
      <c r="B1892" s="67"/>
      <c r="C1892" s="67"/>
      <c r="D1892" s="67"/>
      <c r="E1892" s="67"/>
      <c r="F1892" s="67"/>
      <c r="G1892" s="67"/>
      <c r="H1892" s="67"/>
      <c r="I1892" s="67"/>
      <c r="J1892" s="67"/>
      <c r="K1892" s="67"/>
      <c r="L1892" s="67"/>
      <c r="M1892" s="67"/>
      <c r="N1892" s="67"/>
      <c r="O1892" s="67"/>
      <c r="P1892" s="67"/>
      <c r="Q1892" s="67"/>
      <c r="R1892" s="67"/>
      <c r="S1892" s="67"/>
      <c r="T1892" s="67"/>
      <c r="U1892" s="67"/>
      <c r="V1892" s="67"/>
      <c r="W1892" s="67"/>
      <c r="X1892" s="67"/>
      <c r="Y1892" s="67"/>
      <c r="Z1892" s="67"/>
      <c r="AA1892" s="67"/>
      <c r="AB1892" s="67"/>
      <c r="AC1892" s="67"/>
      <c r="AD1892" s="67"/>
    </row>
    <row r="1893" spans="2:30">
      <c r="B1893" s="67"/>
      <c r="C1893" s="67"/>
      <c r="D1893" s="67"/>
      <c r="E1893" s="67"/>
      <c r="F1893" s="67"/>
      <c r="G1893" s="67"/>
      <c r="H1893" s="67"/>
      <c r="I1893" s="67"/>
      <c r="J1893" s="67"/>
      <c r="K1893" s="67"/>
      <c r="L1893" s="67"/>
      <c r="M1893" s="67"/>
      <c r="N1893" s="67"/>
      <c r="O1893" s="67"/>
      <c r="P1893" s="67"/>
      <c r="Q1893" s="67"/>
      <c r="R1893" s="67"/>
      <c r="S1893" s="67"/>
      <c r="T1893" s="67"/>
      <c r="U1893" s="67"/>
      <c r="V1893" s="67"/>
      <c r="W1893" s="67"/>
      <c r="X1893" s="67"/>
      <c r="Y1893" s="67"/>
      <c r="Z1893" s="67"/>
      <c r="AA1893" s="67"/>
      <c r="AB1893" s="67"/>
      <c r="AC1893" s="67"/>
      <c r="AD1893" s="67"/>
    </row>
    <row r="1894" spans="2:30">
      <c r="B1894" s="67"/>
      <c r="C1894" s="67"/>
      <c r="D1894" s="67"/>
      <c r="E1894" s="67"/>
      <c r="F1894" s="67"/>
      <c r="G1894" s="67"/>
      <c r="H1894" s="67"/>
      <c r="I1894" s="67"/>
      <c r="J1894" s="67"/>
      <c r="K1894" s="67"/>
      <c r="L1894" s="67"/>
      <c r="M1894" s="67"/>
      <c r="N1894" s="67"/>
      <c r="O1894" s="67"/>
      <c r="P1894" s="67"/>
      <c r="Q1894" s="67"/>
      <c r="R1894" s="67"/>
      <c r="S1894" s="67"/>
      <c r="T1894" s="67"/>
      <c r="U1894" s="67"/>
      <c r="V1894" s="67"/>
      <c r="W1894" s="67"/>
      <c r="X1894" s="67"/>
      <c r="Y1894" s="67"/>
      <c r="Z1894" s="67"/>
      <c r="AA1894" s="67"/>
      <c r="AB1894" s="67"/>
      <c r="AC1894" s="67"/>
      <c r="AD1894" s="67"/>
    </row>
    <row r="1895" spans="2:30">
      <c r="B1895" s="67"/>
      <c r="C1895" s="67"/>
      <c r="D1895" s="67"/>
      <c r="E1895" s="67"/>
      <c r="F1895" s="67"/>
      <c r="G1895" s="67"/>
      <c r="H1895" s="67"/>
      <c r="I1895" s="67"/>
      <c r="J1895" s="67"/>
      <c r="K1895" s="67"/>
      <c r="L1895" s="67"/>
      <c r="M1895" s="67"/>
      <c r="N1895" s="67"/>
      <c r="O1895" s="67"/>
      <c r="P1895" s="67"/>
      <c r="Q1895" s="67"/>
      <c r="R1895" s="67"/>
      <c r="S1895" s="67"/>
      <c r="T1895" s="67"/>
      <c r="U1895" s="67"/>
      <c r="V1895" s="67"/>
      <c r="W1895" s="67"/>
      <c r="X1895" s="67"/>
      <c r="Y1895" s="67"/>
      <c r="Z1895" s="67"/>
      <c r="AA1895" s="67"/>
      <c r="AB1895" s="67"/>
      <c r="AC1895" s="67"/>
      <c r="AD1895" s="67"/>
    </row>
    <row r="1896" spans="2:30">
      <c r="B1896" s="67"/>
      <c r="C1896" s="67"/>
      <c r="D1896" s="67"/>
      <c r="E1896" s="67"/>
      <c r="F1896" s="67"/>
      <c r="G1896" s="67"/>
      <c r="H1896" s="67"/>
      <c r="I1896" s="67"/>
      <c r="J1896" s="67"/>
      <c r="K1896" s="67"/>
      <c r="L1896" s="67"/>
      <c r="M1896" s="67"/>
      <c r="N1896" s="67"/>
      <c r="O1896" s="67"/>
      <c r="P1896" s="67"/>
      <c r="Q1896" s="67"/>
      <c r="R1896" s="67"/>
      <c r="S1896" s="67"/>
      <c r="T1896" s="67"/>
      <c r="U1896" s="67"/>
      <c r="V1896" s="67"/>
      <c r="W1896" s="67"/>
      <c r="X1896" s="67"/>
      <c r="Y1896" s="67"/>
      <c r="Z1896" s="67"/>
      <c r="AA1896" s="67"/>
      <c r="AB1896" s="67"/>
      <c r="AC1896" s="67"/>
      <c r="AD1896" s="67"/>
    </row>
    <row r="1897" spans="2:30">
      <c r="B1897" s="67"/>
      <c r="C1897" s="67"/>
      <c r="D1897" s="67"/>
      <c r="E1897" s="67"/>
      <c r="F1897" s="67"/>
      <c r="G1897" s="67"/>
      <c r="H1897" s="67"/>
      <c r="I1897" s="67"/>
      <c r="J1897" s="67"/>
      <c r="K1897" s="67"/>
      <c r="L1897" s="67"/>
      <c r="M1897" s="67"/>
      <c r="N1897" s="67"/>
      <c r="O1897" s="67"/>
      <c r="P1897" s="67"/>
      <c r="Q1897" s="67"/>
      <c r="R1897" s="67"/>
      <c r="S1897" s="67"/>
      <c r="T1897" s="67"/>
      <c r="U1897" s="67"/>
      <c r="V1897" s="67"/>
      <c r="W1897" s="67"/>
      <c r="X1897" s="67"/>
      <c r="Y1897" s="67"/>
      <c r="Z1897" s="67"/>
      <c r="AA1897" s="67"/>
      <c r="AB1897" s="67"/>
      <c r="AC1897" s="67"/>
      <c r="AD1897" s="67"/>
    </row>
    <row r="1898" spans="2:30">
      <c r="B1898" s="67"/>
      <c r="C1898" s="67"/>
      <c r="D1898" s="67"/>
      <c r="E1898" s="67"/>
      <c r="F1898" s="67"/>
      <c r="G1898" s="67"/>
      <c r="H1898" s="67"/>
      <c r="I1898" s="67"/>
      <c r="J1898" s="67"/>
      <c r="K1898" s="67"/>
      <c r="L1898" s="67"/>
      <c r="M1898" s="67"/>
      <c r="N1898" s="67"/>
      <c r="O1898" s="67"/>
      <c r="P1898" s="67"/>
      <c r="Q1898" s="67"/>
      <c r="R1898" s="67"/>
      <c r="S1898" s="67"/>
      <c r="T1898" s="67"/>
      <c r="U1898" s="67"/>
      <c r="V1898" s="67"/>
      <c r="W1898" s="67"/>
      <c r="X1898" s="67"/>
      <c r="Y1898" s="67"/>
      <c r="Z1898" s="67"/>
      <c r="AA1898" s="67"/>
      <c r="AB1898" s="67"/>
      <c r="AC1898" s="67"/>
      <c r="AD1898" s="67"/>
    </row>
    <row r="1899" spans="2:30">
      <c r="B1899" s="67"/>
      <c r="C1899" s="67"/>
      <c r="D1899" s="67"/>
      <c r="E1899" s="67"/>
      <c r="F1899" s="67"/>
      <c r="G1899" s="67"/>
      <c r="H1899" s="67"/>
      <c r="I1899" s="67"/>
      <c r="J1899" s="67"/>
      <c r="K1899" s="67"/>
      <c r="L1899" s="67"/>
      <c r="M1899" s="67"/>
      <c r="N1899" s="67"/>
      <c r="O1899" s="67"/>
      <c r="P1899" s="67"/>
      <c r="Q1899" s="67"/>
      <c r="R1899" s="67"/>
      <c r="S1899" s="67"/>
      <c r="T1899" s="67"/>
      <c r="U1899" s="67"/>
      <c r="V1899" s="67"/>
      <c r="W1899" s="67"/>
      <c r="X1899" s="67"/>
      <c r="Y1899" s="67"/>
      <c r="Z1899" s="67"/>
      <c r="AA1899" s="67"/>
      <c r="AB1899" s="67"/>
      <c r="AC1899" s="67"/>
      <c r="AD1899" s="67"/>
    </row>
    <row r="1900" spans="2:30">
      <c r="B1900" s="67"/>
      <c r="C1900" s="67"/>
      <c r="D1900" s="67"/>
      <c r="E1900" s="67"/>
      <c r="F1900" s="67"/>
      <c r="G1900" s="67"/>
      <c r="H1900" s="67"/>
      <c r="I1900" s="67"/>
      <c r="J1900" s="67"/>
      <c r="K1900" s="67"/>
      <c r="L1900" s="67"/>
      <c r="M1900" s="67"/>
      <c r="N1900" s="67"/>
      <c r="O1900" s="67"/>
      <c r="P1900" s="67"/>
      <c r="Q1900" s="67"/>
      <c r="R1900" s="67"/>
      <c r="S1900" s="67"/>
      <c r="T1900" s="67"/>
      <c r="U1900" s="67"/>
      <c r="V1900" s="67"/>
      <c r="W1900" s="67"/>
      <c r="X1900" s="67"/>
      <c r="Y1900" s="67"/>
      <c r="Z1900" s="67"/>
      <c r="AA1900" s="67"/>
      <c r="AB1900" s="67"/>
      <c r="AC1900" s="67"/>
      <c r="AD1900" s="67"/>
    </row>
    <row r="1901" spans="2:30">
      <c r="B1901" s="67"/>
      <c r="C1901" s="67"/>
      <c r="D1901" s="67"/>
      <c r="E1901" s="67"/>
      <c r="F1901" s="67"/>
      <c r="G1901" s="67"/>
      <c r="H1901" s="67"/>
      <c r="I1901" s="67"/>
      <c r="J1901" s="67"/>
      <c r="K1901" s="67"/>
      <c r="L1901" s="67"/>
      <c r="M1901" s="67"/>
      <c r="N1901" s="67"/>
      <c r="O1901" s="67"/>
      <c r="P1901" s="67"/>
      <c r="Q1901" s="67"/>
      <c r="R1901" s="67"/>
      <c r="S1901" s="67"/>
      <c r="T1901" s="67"/>
      <c r="U1901" s="67"/>
      <c r="V1901" s="67"/>
      <c r="W1901" s="67"/>
      <c r="X1901" s="67"/>
      <c r="Y1901" s="67"/>
      <c r="Z1901" s="67"/>
      <c r="AA1901" s="67"/>
      <c r="AB1901" s="67"/>
      <c r="AC1901" s="67"/>
      <c r="AD1901" s="67"/>
    </row>
    <row r="1902" spans="2:30">
      <c r="B1902" s="67"/>
      <c r="C1902" s="67"/>
      <c r="D1902" s="67"/>
      <c r="E1902" s="67"/>
      <c r="F1902" s="67"/>
      <c r="G1902" s="67"/>
      <c r="H1902" s="67"/>
      <c r="I1902" s="67"/>
      <c r="J1902" s="67"/>
      <c r="K1902" s="67"/>
      <c r="L1902" s="67"/>
      <c r="M1902" s="67"/>
      <c r="N1902" s="67"/>
      <c r="O1902" s="67"/>
      <c r="P1902" s="67"/>
      <c r="Q1902" s="67"/>
      <c r="R1902" s="67"/>
      <c r="S1902" s="67"/>
      <c r="T1902" s="67"/>
      <c r="U1902" s="67"/>
      <c r="V1902" s="67"/>
      <c r="W1902" s="67"/>
      <c r="X1902" s="67"/>
      <c r="Y1902" s="67"/>
      <c r="Z1902" s="67"/>
      <c r="AA1902" s="67"/>
      <c r="AB1902" s="67"/>
      <c r="AC1902" s="67"/>
      <c r="AD1902" s="67"/>
    </row>
    <row r="1903" spans="2:30">
      <c r="B1903" s="67"/>
      <c r="C1903" s="67"/>
      <c r="D1903" s="67"/>
      <c r="E1903" s="67"/>
      <c r="F1903" s="67"/>
      <c r="G1903" s="67"/>
      <c r="H1903" s="67"/>
      <c r="I1903" s="67"/>
      <c r="J1903" s="67"/>
      <c r="K1903" s="67"/>
      <c r="L1903" s="67"/>
      <c r="M1903" s="67"/>
      <c r="N1903" s="67"/>
      <c r="O1903" s="67"/>
      <c r="P1903" s="67"/>
      <c r="Q1903" s="67"/>
      <c r="R1903" s="67"/>
      <c r="S1903" s="67"/>
      <c r="T1903" s="67"/>
      <c r="U1903" s="67"/>
      <c r="V1903" s="67"/>
      <c r="W1903" s="67"/>
      <c r="X1903" s="67"/>
      <c r="Y1903" s="67"/>
      <c r="Z1903" s="67"/>
      <c r="AA1903" s="67"/>
      <c r="AB1903" s="67"/>
      <c r="AC1903" s="67"/>
      <c r="AD1903" s="67"/>
    </row>
    <row r="1904" spans="2:30">
      <c r="B1904" s="67"/>
      <c r="C1904" s="67"/>
      <c r="D1904" s="67"/>
      <c r="E1904" s="67"/>
      <c r="F1904" s="67"/>
      <c r="G1904" s="67"/>
      <c r="H1904" s="67"/>
      <c r="I1904" s="67"/>
      <c r="J1904" s="67"/>
      <c r="K1904" s="67"/>
      <c r="L1904" s="67"/>
      <c r="M1904" s="67"/>
      <c r="N1904" s="67"/>
      <c r="O1904" s="67"/>
      <c r="P1904" s="67"/>
      <c r="Q1904" s="67"/>
      <c r="R1904" s="67"/>
      <c r="S1904" s="67"/>
      <c r="T1904" s="67"/>
      <c r="U1904" s="67"/>
      <c r="V1904" s="67"/>
      <c r="W1904" s="67"/>
      <c r="X1904" s="67"/>
      <c r="Y1904" s="67"/>
      <c r="Z1904" s="67"/>
      <c r="AA1904" s="67"/>
      <c r="AB1904" s="67"/>
      <c r="AC1904" s="67"/>
      <c r="AD1904" s="67"/>
    </row>
    <row r="1905" spans="2:30">
      <c r="B1905" s="67"/>
      <c r="C1905" s="67"/>
      <c r="D1905" s="67"/>
      <c r="E1905" s="67"/>
      <c r="F1905" s="67"/>
      <c r="G1905" s="67"/>
      <c r="H1905" s="67"/>
      <c r="I1905" s="67"/>
      <c r="J1905" s="67"/>
      <c r="K1905" s="67"/>
      <c r="L1905" s="67"/>
      <c r="M1905" s="67"/>
      <c r="N1905" s="67"/>
      <c r="O1905" s="67"/>
      <c r="P1905" s="67"/>
      <c r="Q1905" s="67"/>
      <c r="R1905" s="67"/>
      <c r="S1905" s="67"/>
      <c r="T1905" s="67"/>
      <c r="U1905" s="67"/>
      <c r="V1905" s="67"/>
      <c r="W1905" s="67"/>
      <c r="X1905" s="67"/>
      <c r="Y1905" s="67"/>
      <c r="Z1905" s="67"/>
      <c r="AA1905" s="67"/>
      <c r="AB1905" s="67"/>
      <c r="AC1905" s="67"/>
      <c r="AD1905" s="67"/>
    </row>
    <row r="1906" spans="2:30">
      <c r="B1906" s="67"/>
      <c r="C1906" s="67"/>
      <c r="D1906" s="67"/>
      <c r="E1906" s="67"/>
      <c r="F1906" s="67"/>
      <c r="G1906" s="67"/>
      <c r="H1906" s="67"/>
      <c r="I1906" s="67"/>
      <c r="J1906" s="67"/>
      <c r="K1906" s="67"/>
      <c r="L1906" s="67"/>
      <c r="M1906" s="67"/>
      <c r="N1906" s="67"/>
      <c r="O1906" s="67"/>
      <c r="P1906" s="67"/>
      <c r="Q1906" s="67"/>
      <c r="R1906" s="67"/>
      <c r="S1906" s="67"/>
      <c r="T1906" s="67"/>
      <c r="U1906" s="67"/>
      <c r="V1906" s="67"/>
      <c r="W1906" s="67"/>
      <c r="X1906" s="67"/>
      <c r="Y1906" s="67"/>
      <c r="Z1906" s="67"/>
      <c r="AA1906" s="67"/>
      <c r="AB1906" s="67"/>
      <c r="AC1906" s="67"/>
      <c r="AD1906" s="67"/>
    </row>
    <row r="1907" spans="2:30">
      <c r="B1907" s="67"/>
      <c r="C1907" s="67"/>
      <c r="D1907" s="67"/>
      <c r="E1907" s="67"/>
      <c r="F1907" s="67"/>
      <c r="G1907" s="67"/>
      <c r="H1907" s="67"/>
      <c r="I1907" s="67"/>
      <c r="J1907" s="67"/>
      <c r="K1907" s="67"/>
      <c r="L1907" s="67"/>
      <c r="M1907" s="67"/>
      <c r="N1907" s="67"/>
      <c r="O1907" s="67"/>
      <c r="P1907" s="67"/>
      <c r="Q1907" s="67"/>
      <c r="R1907" s="67"/>
      <c r="S1907" s="67"/>
      <c r="T1907" s="67"/>
      <c r="U1907" s="67"/>
      <c r="V1907" s="67"/>
      <c r="W1907" s="67"/>
      <c r="X1907" s="67"/>
      <c r="Y1907" s="67"/>
      <c r="Z1907" s="67"/>
      <c r="AA1907" s="67"/>
      <c r="AB1907" s="67"/>
      <c r="AC1907" s="67"/>
      <c r="AD1907" s="67"/>
    </row>
    <row r="1908" spans="2:30">
      <c r="B1908" s="67"/>
      <c r="C1908" s="67"/>
      <c r="D1908" s="67"/>
      <c r="E1908" s="67"/>
      <c r="F1908" s="67"/>
      <c r="G1908" s="67"/>
      <c r="H1908" s="67"/>
      <c r="I1908" s="67"/>
      <c r="J1908" s="67"/>
      <c r="K1908" s="67"/>
      <c r="L1908" s="67"/>
      <c r="M1908" s="67"/>
      <c r="N1908" s="67"/>
      <c r="O1908" s="67"/>
      <c r="P1908" s="67"/>
      <c r="Q1908" s="67"/>
      <c r="R1908" s="67"/>
      <c r="S1908" s="67"/>
      <c r="T1908" s="67"/>
      <c r="U1908" s="67"/>
      <c r="V1908" s="67"/>
      <c r="W1908" s="67"/>
      <c r="X1908" s="67"/>
      <c r="Y1908" s="67"/>
      <c r="Z1908" s="67"/>
      <c r="AA1908" s="67"/>
      <c r="AB1908" s="67"/>
      <c r="AC1908" s="67"/>
      <c r="AD1908" s="67"/>
    </row>
    <row r="1909" spans="2:30">
      <c r="B1909" s="67"/>
      <c r="C1909" s="67"/>
      <c r="D1909" s="67"/>
      <c r="E1909" s="67"/>
      <c r="F1909" s="67"/>
      <c r="G1909" s="67"/>
      <c r="H1909" s="67"/>
      <c r="I1909" s="67"/>
      <c r="J1909" s="67"/>
      <c r="K1909" s="67"/>
      <c r="L1909" s="67"/>
      <c r="M1909" s="67"/>
      <c r="N1909" s="67"/>
      <c r="O1909" s="67"/>
      <c r="P1909" s="67"/>
      <c r="Q1909" s="67"/>
      <c r="R1909" s="67"/>
      <c r="S1909" s="67"/>
      <c r="T1909" s="67"/>
      <c r="U1909" s="67"/>
      <c r="V1909" s="67"/>
      <c r="W1909" s="67"/>
      <c r="X1909" s="67"/>
      <c r="Y1909" s="67"/>
      <c r="Z1909" s="67"/>
      <c r="AA1909" s="67"/>
      <c r="AB1909" s="67"/>
      <c r="AC1909" s="67"/>
      <c r="AD1909" s="67"/>
    </row>
    <row r="1910" spans="2:30">
      <c r="B1910" s="67"/>
      <c r="C1910" s="67"/>
      <c r="D1910" s="67"/>
      <c r="E1910" s="67"/>
      <c r="F1910" s="67"/>
      <c r="G1910" s="67"/>
      <c r="H1910" s="67"/>
      <c r="I1910" s="67"/>
      <c r="J1910" s="67"/>
      <c r="K1910" s="67"/>
      <c r="L1910" s="67"/>
      <c r="M1910" s="67"/>
      <c r="N1910" s="67"/>
      <c r="O1910" s="67"/>
      <c r="P1910" s="67"/>
      <c r="Q1910" s="67"/>
      <c r="R1910" s="67"/>
      <c r="S1910" s="67"/>
      <c r="T1910" s="67"/>
      <c r="U1910" s="67"/>
      <c r="V1910" s="67"/>
      <c r="W1910" s="67"/>
      <c r="X1910" s="67"/>
      <c r="Y1910" s="67"/>
      <c r="Z1910" s="67"/>
      <c r="AA1910" s="67"/>
      <c r="AB1910" s="67"/>
      <c r="AC1910" s="67"/>
      <c r="AD1910" s="67"/>
    </row>
    <row r="1911" spans="2:30">
      <c r="B1911" s="67"/>
      <c r="C1911" s="67"/>
      <c r="D1911" s="67"/>
      <c r="E1911" s="67"/>
      <c r="F1911" s="67"/>
      <c r="G1911" s="67"/>
      <c r="H1911" s="67"/>
      <c r="I1911" s="67"/>
      <c r="J1911" s="67"/>
      <c r="K1911" s="67"/>
      <c r="L1911" s="67"/>
      <c r="M1911" s="67"/>
      <c r="N1911" s="67"/>
      <c r="O1911" s="67"/>
      <c r="P1911" s="67"/>
      <c r="Q1911" s="67"/>
      <c r="R1911" s="67"/>
      <c r="S1911" s="67"/>
      <c r="T1911" s="67"/>
      <c r="U1911" s="67"/>
      <c r="V1911" s="67"/>
      <c r="W1911" s="67"/>
      <c r="X1911" s="67"/>
      <c r="Y1911" s="67"/>
      <c r="Z1911" s="67"/>
      <c r="AA1911" s="67"/>
      <c r="AB1911" s="67"/>
      <c r="AC1911" s="67"/>
      <c r="AD1911" s="67"/>
    </row>
    <row r="1912" spans="2:30">
      <c r="B1912" s="67"/>
      <c r="C1912" s="67"/>
      <c r="D1912" s="67"/>
      <c r="E1912" s="67"/>
      <c r="F1912" s="67"/>
      <c r="G1912" s="67"/>
      <c r="H1912" s="67"/>
      <c r="I1912" s="67"/>
      <c r="J1912" s="67"/>
      <c r="K1912" s="67"/>
      <c r="L1912" s="67"/>
      <c r="M1912" s="67"/>
      <c r="N1912" s="67"/>
      <c r="O1912" s="67"/>
      <c r="P1912" s="67"/>
      <c r="Q1912" s="67"/>
      <c r="R1912" s="67"/>
      <c r="S1912" s="67"/>
      <c r="T1912" s="67"/>
      <c r="U1912" s="67"/>
      <c r="V1912" s="67"/>
      <c r="W1912" s="67"/>
      <c r="X1912" s="67"/>
      <c r="Y1912" s="67"/>
      <c r="Z1912" s="67"/>
      <c r="AA1912" s="67"/>
      <c r="AB1912" s="67"/>
      <c r="AC1912" s="67"/>
      <c r="AD1912" s="67"/>
    </row>
    <row r="1913" spans="2:30">
      <c r="B1913" s="67"/>
      <c r="C1913" s="67"/>
      <c r="D1913" s="67"/>
      <c r="E1913" s="67"/>
      <c r="F1913" s="67"/>
      <c r="G1913" s="67"/>
      <c r="H1913" s="67"/>
      <c r="I1913" s="67"/>
      <c r="J1913" s="67"/>
      <c r="K1913" s="67"/>
      <c r="L1913" s="67"/>
      <c r="M1913" s="67"/>
      <c r="N1913" s="67"/>
      <c r="O1913" s="67"/>
      <c r="P1913" s="67"/>
      <c r="Q1913" s="67"/>
      <c r="R1913" s="67"/>
      <c r="S1913" s="67"/>
      <c r="T1913" s="67"/>
      <c r="U1913" s="67"/>
      <c r="V1913" s="67"/>
      <c r="W1913" s="67"/>
      <c r="X1913" s="67"/>
      <c r="Y1913" s="67"/>
      <c r="Z1913" s="67"/>
      <c r="AA1913" s="67"/>
      <c r="AB1913" s="67"/>
      <c r="AC1913" s="67"/>
      <c r="AD1913" s="67"/>
    </row>
    <row r="1914" spans="2:30">
      <c r="B1914" s="67"/>
      <c r="C1914" s="67"/>
      <c r="D1914" s="67"/>
      <c r="E1914" s="67"/>
      <c r="F1914" s="67"/>
      <c r="G1914" s="67"/>
      <c r="H1914" s="67"/>
      <c r="I1914" s="67"/>
      <c r="J1914" s="67"/>
      <c r="K1914" s="67"/>
      <c r="L1914" s="67"/>
      <c r="M1914" s="67"/>
      <c r="N1914" s="67"/>
      <c r="O1914" s="67"/>
      <c r="P1914" s="67"/>
      <c r="Q1914" s="67"/>
      <c r="R1914" s="67"/>
      <c r="S1914" s="67"/>
      <c r="T1914" s="67"/>
      <c r="U1914" s="67"/>
      <c r="V1914" s="67"/>
      <c r="W1914" s="67"/>
      <c r="X1914" s="67"/>
      <c r="Y1914" s="67"/>
      <c r="Z1914" s="67"/>
      <c r="AA1914" s="67"/>
      <c r="AB1914" s="67"/>
      <c r="AC1914" s="67"/>
      <c r="AD1914" s="67"/>
    </row>
    <row r="1915" spans="2:30">
      <c r="B1915" s="67"/>
      <c r="C1915" s="67"/>
      <c r="D1915" s="67"/>
      <c r="E1915" s="67"/>
      <c r="F1915" s="67"/>
      <c r="G1915" s="67"/>
      <c r="H1915" s="67"/>
      <c r="I1915" s="67"/>
      <c r="J1915" s="67"/>
      <c r="K1915" s="67"/>
      <c r="L1915" s="67"/>
      <c r="M1915" s="67"/>
      <c r="N1915" s="67"/>
      <c r="O1915" s="67"/>
      <c r="P1915" s="67"/>
      <c r="Q1915" s="67"/>
      <c r="R1915" s="67"/>
      <c r="S1915" s="67"/>
      <c r="T1915" s="67"/>
      <c r="U1915" s="67"/>
      <c r="V1915" s="67"/>
      <c r="W1915" s="67"/>
      <c r="X1915" s="67"/>
      <c r="Y1915" s="67"/>
      <c r="Z1915" s="67"/>
      <c r="AA1915" s="67"/>
      <c r="AB1915" s="67"/>
      <c r="AC1915" s="67"/>
      <c r="AD1915" s="67"/>
    </row>
    <row r="1916" spans="2:30">
      <c r="B1916" s="67"/>
      <c r="C1916" s="67"/>
      <c r="D1916" s="67"/>
      <c r="E1916" s="67"/>
      <c r="F1916" s="67"/>
      <c r="G1916" s="67"/>
      <c r="H1916" s="67"/>
      <c r="I1916" s="67"/>
      <c r="J1916" s="67"/>
      <c r="K1916" s="67"/>
      <c r="L1916" s="67"/>
      <c r="M1916" s="67"/>
      <c r="N1916" s="67"/>
      <c r="O1916" s="67"/>
      <c r="P1916" s="67"/>
      <c r="Q1916" s="67"/>
      <c r="R1916" s="67"/>
      <c r="S1916" s="67"/>
      <c r="T1916" s="67"/>
      <c r="U1916" s="67"/>
      <c r="V1916" s="67"/>
      <c r="W1916" s="67"/>
      <c r="X1916" s="67"/>
      <c r="Y1916" s="67"/>
      <c r="Z1916" s="67"/>
      <c r="AA1916" s="67"/>
      <c r="AB1916" s="67"/>
      <c r="AC1916" s="67"/>
      <c r="AD1916" s="67"/>
    </row>
    <row r="1917" spans="2:30">
      <c r="B1917" s="67"/>
      <c r="C1917" s="67"/>
      <c r="D1917" s="67"/>
      <c r="E1917" s="67"/>
      <c r="F1917" s="67"/>
      <c r="G1917" s="67"/>
      <c r="H1917" s="67"/>
      <c r="I1917" s="67"/>
      <c r="J1917" s="67"/>
      <c r="K1917" s="67"/>
      <c r="L1917" s="67"/>
      <c r="M1917" s="67"/>
      <c r="N1917" s="67"/>
      <c r="O1917" s="67"/>
      <c r="P1917" s="67"/>
      <c r="Q1917" s="67"/>
      <c r="R1917" s="67"/>
      <c r="S1917" s="67"/>
      <c r="T1917" s="67"/>
      <c r="U1917" s="67"/>
      <c r="V1917" s="67"/>
      <c r="W1917" s="67"/>
      <c r="X1917" s="67"/>
      <c r="Y1917" s="67"/>
      <c r="Z1917" s="67"/>
      <c r="AA1917" s="67"/>
      <c r="AB1917" s="67"/>
      <c r="AC1917" s="67"/>
      <c r="AD1917" s="67"/>
    </row>
    <row r="1918" spans="2:30">
      <c r="B1918" s="67"/>
      <c r="C1918" s="67"/>
      <c r="D1918" s="67"/>
      <c r="E1918" s="67"/>
      <c r="F1918" s="67"/>
      <c r="G1918" s="67"/>
      <c r="H1918" s="67"/>
      <c r="I1918" s="67"/>
      <c r="J1918" s="67"/>
      <c r="K1918" s="67"/>
      <c r="L1918" s="67"/>
      <c r="M1918" s="67"/>
      <c r="N1918" s="67"/>
      <c r="O1918" s="67"/>
      <c r="P1918" s="67"/>
      <c r="Q1918" s="67"/>
      <c r="R1918" s="67"/>
      <c r="S1918" s="67"/>
      <c r="T1918" s="67"/>
      <c r="U1918" s="67"/>
      <c r="V1918" s="67"/>
      <c r="W1918" s="67"/>
      <c r="X1918" s="67"/>
      <c r="Y1918" s="67"/>
      <c r="Z1918" s="67"/>
      <c r="AA1918" s="67"/>
      <c r="AB1918" s="67"/>
      <c r="AC1918" s="67"/>
      <c r="AD1918" s="67"/>
    </row>
    <row r="1919" spans="2:30">
      <c r="B1919" s="67"/>
      <c r="C1919" s="67"/>
      <c r="D1919" s="67"/>
      <c r="E1919" s="67"/>
      <c r="F1919" s="67"/>
      <c r="G1919" s="67"/>
      <c r="H1919" s="67"/>
      <c r="I1919" s="67"/>
      <c r="J1919" s="67"/>
      <c r="K1919" s="67"/>
      <c r="L1919" s="67"/>
      <c r="M1919" s="67"/>
      <c r="N1919" s="67"/>
      <c r="O1919" s="67"/>
      <c r="P1919" s="67"/>
      <c r="Q1919" s="67"/>
      <c r="R1919" s="67"/>
      <c r="S1919" s="67"/>
      <c r="T1919" s="67"/>
      <c r="U1919" s="67"/>
      <c r="V1919" s="67"/>
      <c r="W1919" s="67"/>
      <c r="X1919" s="67"/>
      <c r="Y1919" s="67"/>
      <c r="Z1919" s="67"/>
      <c r="AA1919" s="67"/>
      <c r="AB1919" s="67"/>
      <c r="AC1919" s="67"/>
      <c r="AD1919" s="67"/>
    </row>
    <row r="1920" spans="2:30">
      <c r="B1920" s="67"/>
      <c r="C1920" s="67"/>
      <c r="D1920" s="67"/>
      <c r="E1920" s="67"/>
      <c r="F1920" s="67"/>
      <c r="G1920" s="67"/>
      <c r="H1920" s="67"/>
      <c r="I1920" s="67"/>
      <c r="J1920" s="67"/>
      <c r="K1920" s="67"/>
      <c r="L1920" s="67"/>
      <c r="M1920" s="67"/>
      <c r="N1920" s="67"/>
      <c r="O1920" s="67"/>
      <c r="P1920" s="67"/>
      <c r="Q1920" s="67"/>
      <c r="R1920" s="67"/>
      <c r="S1920" s="67"/>
      <c r="T1920" s="67"/>
      <c r="U1920" s="67"/>
      <c r="V1920" s="67"/>
      <c r="W1920" s="67"/>
      <c r="X1920" s="67"/>
      <c r="Y1920" s="67"/>
      <c r="Z1920" s="67"/>
      <c r="AA1920" s="67"/>
      <c r="AB1920" s="67"/>
      <c r="AC1920" s="67"/>
      <c r="AD1920" s="67"/>
    </row>
    <row r="1921" spans="2:30">
      <c r="B1921" s="67"/>
      <c r="C1921" s="67"/>
      <c r="D1921" s="67"/>
      <c r="E1921" s="67"/>
      <c r="F1921" s="67"/>
      <c r="G1921" s="67"/>
      <c r="H1921" s="67"/>
      <c r="I1921" s="67"/>
      <c r="J1921" s="67"/>
      <c r="K1921" s="67"/>
      <c r="L1921" s="67"/>
      <c r="M1921" s="67"/>
      <c r="N1921" s="67"/>
      <c r="O1921" s="67"/>
      <c r="P1921" s="67"/>
      <c r="Q1921" s="67"/>
      <c r="R1921" s="67"/>
      <c r="S1921" s="67"/>
      <c r="T1921" s="67"/>
      <c r="U1921" s="67"/>
      <c r="V1921" s="67"/>
      <c r="W1921" s="67"/>
      <c r="X1921" s="67"/>
      <c r="Y1921" s="67"/>
      <c r="Z1921" s="67"/>
      <c r="AA1921" s="67"/>
      <c r="AB1921" s="67"/>
      <c r="AC1921" s="67"/>
      <c r="AD1921" s="67"/>
    </row>
    <row r="1922" spans="2:30">
      <c r="B1922" s="67"/>
      <c r="C1922" s="67"/>
      <c r="D1922" s="67"/>
      <c r="E1922" s="67"/>
      <c r="F1922" s="67"/>
      <c r="G1922" s="67"/>
      <c r="H1922" s="67"/>
      <c r="I1922" s="67"/>
      <c r="J1922" s="67"/>
      <c r="K1922" s="67"/>
      <c r="L1922" s="67"/>
      <c r="M1922" s="67"/>
      <c r="N1922" s="67"/>
      <c r="O1922" s="67"/>
      <c r="P1922" s="67"/>
      <c r="Q1922" s="67"/>
      <c r="R1922" s="67"/>
      <c r="S1922" s="67"/>
      <c r="T1922" s="67"/>
      <c r="U1922" s="67"/>
      <c r="V1922" s="67"/>
      <c r="W1922" s="67"/>
      <c r="X1922" s="67"/>
      <c r="Y1922" s="67"/>
      <c r="Z1922" s="67"/>
      <c r="AA1922" s="67"/>
      <c r="AB1922" s="67"/>
      <c r="AC1922" s="67"/>
      <c r="AD1922" s="67"/>
    </row>
    <row r="1923" spans="2:30">
      <c r="B1923" s="67"/>
      <c r="C1923" s="67"/>
      <c r="D1923" s="67"/>
      <c r="E1923" s="67"/>
      <c r="F1923" s="67"/>
      <c r="G1923" s="67"/>
      <c r="H1923" s="67"/>
      <c r="I1923" s="67"/>
      <c r="J1923" s="67"/>
      <c r="K1923" s="67"/>
      <c r="L1923" s="67"/>
      <c r="M1923" s="67"/>
      <c r="N1923" s="67"/>
      <c r="O1923" s="67"/>
      <c r="P1923" s="67"/>
      <c r="Q1923" s="67"/>
      <c r="R1923" s="67"/>
      <c r="S1923" s="67"/>
      <c r="T1923" s="67"/>
      <c r="U1923" s="67"/>
      <c r="V1923" s="67"/>
      <c r="W1923" s="67"/>
      <c r="X1923" s="67"/>
      <c r="Y1923" s="67"/>
      <c r="Z1923" s="67"/>
      <c r="AA1923" s="67"/>
      <c r="AB1923" s="67"/>
      <c r="AC1923" s="67"/>
      <c r="AD1923" s="67"/>
    </row>
    <row r="1924" spans="2:30">
      <c r="B1924" s="67"/>
      <c r="C1924" s="67"/>
      <c r="D1924" s="67"/>
      <c r="E1924" s="67"/>
      <c r="F1924" s="67"/>
      <c r="G1924" s="67"/>
      <c r="H1924" s="67"/>
      <c r="I1924" s="67"/>
      <c r="J1924" s="67"/>
      <c r="K1924" s="67"/>
      <c r="L1924" s="67"/>
      <c r="M1924" s="67"/>
      <c r="N1924" s="67"/>
      <c r="O1924" s="67"/>
      <c r="P1924" s="67"/>
      <c r="Q1924" s="67"/>
      <c r="R1924" s="67"/>
      <c r="S1924" s="67"/>
      <c r="T1924" s="67"/>
      <c r="U1924" s="67"/>
      <c r="V1924" s="67"/>
      <c r="W1924" s="67"/>
      <c r="X1924" s="67"/>
      <c r="Y1924" s="67"/>
      <c r="Z1924" s="67"/>
      <c r="AA1924" s="67"/>
      <c r="AB1924" s="67"/>
      <c r="AC1924" s="67"/>
      <c r="AD1924" s="67"/>
    </row>
    <row r="1925" spans="2:30">
      <c r="B1925" s="67"/>
      <c r="C1925" s="67"/>
      <c r="D1925" s="67"/>
      <c r="E1925" s="67"/>
      <c r="F1925" s="67"/>
      <c r="G1925" s="67"/>
      <c r="H1925" s="67"/>
      <c r="I1925" s="67"/>
      <c r="J1925" s="67"/>
      <c r="K1925" s="67"/>
      <c r="L1925" s="67"/>
      <c r="M1925" s="67"/>
      <c r="N1925" s="67"/>
      <c r="O1925" s="67"/>
      <c r="P1925" s="67"/>
      <c r="Q1925" s="67"/>
      <c r="R1925" s="67"/>
      <c r="S1925" s="67"/>
      <c r="T1925" s="67"/>
      <c r="U1925" s="67"/>
      <c r="V1925" s="67"/>
      <c r="W1925" s="67"/>
      <c r="X1925" s="67"/>
      <c r="Y1925" s="67"/>
      <c r="Z1925" s="67"/>
      <c r="AA1925" s="67"/>
      <c r="AB1925" s="67"/>
      <c r="AC1925" s="67"/>
      <c r="AD1925" s="67"/>
    </row>
    <row r="1926" spans="2:30">
      <c r="B1926" s="67"/>
      <c r="C1926" s="67"/>
      <c r="D1926" s="67"/>
      <c r="E1926" s="67"/>
      <c r="F1926" s="67"/>
      <c r="G1926" s="67"/>
      <c r="H1926" s="67"/>
      <c r="I1926" s="67"/>
      <c r="J1926" s="67"/>
      <c r="K1926" s="67"/>
      <c r="L1926" s="67"/>
      <c r="M1926" s="67"/>
      <c r="N1926" s="67"/>
      <c r="O1926" s="67"/>
      <c r="P1926" s="67"/>
      <c r="Q1926" s="67"/>
      <c r="R1926" s="67"/>
      <c r="S1926" s="67"/>
      <c r="T1926" s="67"/>
      <c r="U1926" s="67"/>
      <c r="V1926" s="67"/>
      <c r="W1926" s="67"/>
      <c r="X1926" s="67"/>
      <c r="Y1926" s="67"/>
      <c r="Z1926" s="67"/>
      <c r="AA1926" s="67"/>
      <c r="AB1926" s="67"/>
      <c r="AC1926" s="67"/>
      <c r="AD1926" s="67"/>
    </row>
    <row r="1927" spans="2:30">
      <c r="B1927" s="67"/>
      <c r="C1927" s="67"/>
      <c r="D1927" s="67"/>
      <c r="E1927" s="67"/>
      <c r="F1927" s="67"/>
      <c r="G1927" s="67"/>
      <c r="H1927" s="67"/>
      <c r="I1927" s="67"/>
      <c r="J1927" s="67"/>
      <c r="K1927" s="67"/>
      <c r="L1927" s="67"/>
      <c r="M1927" s="67"/>
      <c r="N1927" s="67"/>
      <c r="O1927" s="67"/>
      <c r="P1927" s="67"/>
      <c r="Q1927" s="67"/>
      <c r="R1927" s="67"/>
      <c r="S1927" s="67"/>
      <c r="T1927" s="67"/>
      <c r="U1927" s="67"/>
      <c r="V1927" s="67"/>
      <c r="W1927" s="67"/>
      <c r="X1927" s="67"/>
      <c r="Y1927" s="67"/>
      <c r="Z1927" s="67"/>
      <c r="AA1927" s="67"/>
      <c r="AB1927" s="67"/>
      <c r="AC1927" s="67"/>
      <c r="AD1927" s="67"/>
    </row>
    <row r="1928" spans="2:30">
      <c r="B1928" s="67"/>
      <c r="C1928" s="67"/>
      <c r="D1928" s="67"/>
      <c r="E1928" s="67"/>
      <c r="F1928" s="67"/>
      <c r="G1928" s="67"/>
      <c r="H1928" s="67"/>
      <c r="I1928" s="67"/>
      <c r="J1928" s="67"/>
      <c r="K1928" s="67"/>
      <c r="L1928" s="67"/>
      <c r="M1928" s="67"/>
      <c r="N1928" s="67"/>
      <c r="O1928" s="67"/>
      <c r="P1928" s="67"/>
      <c r="Q1928" s="67"/>
      <c r="R1928" s="67"/>
      <c r="S1928" s="67"/>
      <c r="T1928" s="67"/>
      <c r="U1928" s="67"/>
      <c r="V1928" s="67"/>
      <c r="W1928" s="67"/>
      <c r="X1928" s="67"/>
      <c r="Y1928" s="67"/>
      <c r="Z1928" s="67"/>
      <c r="AA1928" s="67"/>
      <c r="AB1928" s="67"/>
      <c r="AC1928" s="67"/>
      <c r="AD1928" s="67"/>
    </row>
    <row r="1929" spans="2:30">
      <c r="B1929" s="67"/>
      <c r="C1929" s="67"/>
      <c r="D1929" s="67"/>
      <c r="E1929" s="67"/>
      <c r="F1929" s="67"/>
      <c r="G1929" s="67"/>
      <c r="H1929" s="67"/>
      <c r="I1929" s="67"/>
      <c r="J1929" s="67"/>
      <c r="K1929" s="67"/>
      <c r="L1929" s="67"/>
      <c r="M1929" s="67"/>
      <c r="N1929" s="67"/>
      <c r="O1929" s="67"/>
      <c r="P1929" s="67"/>
      <c r="Q1929" s="67"/>
      <c r="R1929" s="67"/>
      <c r="S1929" s="67"/>
      <c r="T1929" s="67"/>
      <c r="U1929" s="67"/>
      <c r="V1929" s="67"/>
      <c r="W1929" s="67"/>
      <c r="X1929" s="67"/>
      <c r="Y1929" s="67"/>
      <c r="Z1929" s="67"/>
      <c r="AA1929" s="67"/>
      <c r="AB1929" s="67"/>
      <c r="AC1929" s="67"/>
      <c r="AD1929" s="67"/>
    </row>
    <row r="1930" spans="2:30">
      <c r="B1930" s="67"/>
      <c r="C1930" s="67"/>
      <c r="D1930" s="67"/>
      <c r="E1930" s="67"/>
      <c r="F1930" s="67"/>
      <c r="G1930" s="67"/>
      <c r="H1930" s="67"/>
      <c r="I1930" s="67"/>
      <c r="J1930" s="67"/>
      <c r="K1930" s="67"/>
      <c r="L1930" s="67"/>
      <c r="M1930" s="67"/>
      <c r="N1930" s="67"/>
      <c r="O1930" s="67"/>
      <c r="P1930" s="67"/>
      <c r="Q1930" s="67"/>
      <c r="R1930" s="67"/>
      <c r="S1930" s="67"/>
      <c r="T1930" s="67"/>
      <c r="U1930" s="67"/>
      <c r="V1930" s="67"/>
      <c r="W1930" s="67"/>
      <c r="X1930" s="67"/>
      <c r="Y1930" s="67"/>
      <c r="Z1930" s="67"/>
      <c r="AA1930" s="67"/>
      <c r="AB1930" s="67"/>
      <c r="AC1930" s="67"/>
      <c r="AD1930" s="67"/>
    </row>
    <row r="1931" spans="2:30">
      <c r="B1931" s="67"/>
      <c r="C1931" s="67"/>
      <c r="D1931" s="67"/>
      <c r="E1931" s="67"/>
      <c r="F1931" s="67"/>
      <c r="G1931" s="67"/>
      <c r="H1931" s="67"/>
      <c r="I1931" s="67"/>
      <c r="J1931" s="67"/>
      <c r="K1931" s="67"/>
      <c r="L1931" s="67"/>
      <c r="M1931" s="67"/>
      <c r="N1931" s="67"/>
      <c r="O1931" s="67"/>
      <c r="P1931" s="67"/>
      <c r="Q1931" s="67"/>
      <c r="R1931" s="67"/>
      <c r="S1931" s="67"/>
      <c r="T1931" s="67"/>
      <c r="U1931" s="67"/>
      <c r="V1931" s="67"/>
      <c r="W1931" s="67"/>
      <c r="X1931" s="67"/>
      <c r="Y1931" s="67"/>
      <c r="Z1931" s="67"/>
      <c r="AA1931" s="67"/>
      <c r="AB1931" s="67"/>
      <c r="AC1931" s="67"/>
      <c r="AD1931" s="67"/>
    </row>
    <row r="1932" spans="2:30">
      <c r="B1932" s="67"/>
      <c r="C1932" s="67"/>
      <c r="D1932" s="67"/>
      <c r="E1932" s="67"/>
      <c r="F1932" s="67"/>
      <c r="G1932" s="67"/>
      <c r="H1932" s="67"/>
      <c r="I1932" s="67"/>
      <c r="J1932" s="67"/>
      <c r="K1932" s="67"/>
      <c r="L1932" s="67"/>
      <c r="M1932" s="67"/>
      <c r="N1932" s="67"/>
      <c r="O1932" s="67"/>
      <c r="P1932" s="67"/>
      <c r="Q1932" s="67"/>
      <c r="R1932" s="67"/>
      <c r="S1932" s="67"/>
      <c r="T1932" s="67"/>
      <c r="U1932" s="67"/>
      <c r="V1932" s="67"/>
      <c r="W1932" s="67"/>
      <c r="X1932" s="67"/>
      <c r="Y1932" s="67"/>
      <c r="Z1932" s="67"/>
      <c r="AA1932" s="67"/>
      <c r="AB1932" s="67"/>
      <c r="AC1932" s="67"/>
      <c r="AD1932" s="67"/>
    </row>
    <row r="1933" spans="2:30">
      <c r="B1933" s="67"/>
      <c r="C1933" s="67"/>
      <c r="D1933" s="67"/>
      <c r="E1933" s="67"/>
      <c r="F1933" s="67"/>
      <c r="G1933" s="67"/>
      <c r="H1933" s="67"/>
      <c r="I1933" s="67"/>
      <c r="J1933" s="67"/>
      <c r="K1933" s="67"/>
      <c r="L1933" s="67"/>
      <c r="M1933" s="67"/>
      <c r="N1933" s="67"/>
      <c r="O1933" s="67"/>
      <c r="P1933" s="67"/>
      <c r="Q1933" s="67"/>
      <c r="R1933" s="67"/>
      <c r="S1933" s="67"/>
      <c r="T1933" s="67"/>
      <c r="U1933" s="67"/>
      <c r="V1933" s="67"/>
      <c r="W1933" s="67"/>
      <c r="X1933" s="67"/>
      <c r="Y1933" s="67"/>
      <c r="Z1933" s="67"/>
      <c r="AA1933" s="67"/>
      <c r="AB1933" s="67"/>
      <c r="AC1933" s="67"/>
      <c r="AD1933" s="67"/>
    </row>
    <row r="1934" spans="2:30">
      <c r="B1934" s="67"/>
      <c r="C1934" s="67"/>
      <c r="D1934" s="67"/>
      <c r="E1934" s="67"/>
      <c r="F1934" s="67"/>
      <c r="G1934" s="67"/>
      <c r="H1934" s="67"/>
      <c r="I1934" s="67"/>
      <c r="J1934" s="67"/>
      <c r="K1934" s="67"/>
      <c r="L1934" s="67"/>
      <c r="M1934" s="67"/>
      <c r="N1934" s="67"/>
      <c r="O1934" s="67"/>
      <c r="P1934" s="67"/>
      <c r="Q1934" s="67"/>
      <c r="R1934" s="67"/>
      <c r="S1934" s="67"/>
      <c r="T1934" s="67"/>
      <c r="U1934" s="67"/>
      <c r="V1934" s="67"/>
      <c r="W1934" s="67"/>
      <c r="X1934" s="67"/>
      <c r="Y1934" s="67"/>
      <c r="Z1934" s="67"/>
      <c r="AA1934" s="67"/>
      <c r="AB1934" s="67"/>
      <c r="AC1934" s="67"/>
      <c r="AD1934" s="67"/>
    </row>
    <row r="1935" spans="2:30">
      <c r="B1935" s="67"/>
      <c r="C1935" s="67"/>
      <c r="D1935" s="67"/>
      <c r="E1935" s="67"/>
      <c r="F1935" s="67"/>
      <c r="G1935" s="67"/>
      <c r="H1935" s="67"/>
      <c r="I1935" s="67"/>
      <c r="J1935" s="67"/>
      <c r="K1935" s="67"/>
      <c r="L1935" s="67"/>
      <c r="M1935" s="67"/>
      <c r="N1935" s="67"/>
      <c r="O1935" s="67"/>
      <c r="P1935" s="67"/>
      <c r="Q1935" s="67"/>
      <c r="R1935" s="67"/>
      <c r="S1935" s="67"/>
      <c r="T1935" s="67"/>
      <c r="U1935" s="67"/>
      <c r="V1935" s="67"/>
      <c r="W1935" s="67"/>
      <c r="X1935" s="67"/>
      <c r="Y1935" s="67"/>
      <c r="Z1935" s="67"/>
      <c r="AA1935" s="67"/>
      <c r="AB1935" s="67"/>
      <c r="AC1935" s="67"/>
      <c r="AD1935" s="67"/>
    </row>
    <row r="1936" spans="2:30">
      <c r="B1936" s="67"/>
      <c r="C1936" s="67"/>
      <c r="D1936" s="67"/>
      <c r="E1936" s="67"/>
      <c r="F1936" s="67"/>
      <c r="G1936" s="67"/>
      <c r="H1936" s="67"/>
      <c r="I1936" s="67"/>
      <c r="J1936" s="67"/>
      <c r="K1936" s="67"/>
      <c r="L1936" s="67"/>
      <c r="M1936" s="67"/>
      <c r="N1936" s="67"/>
      <c r="O1936" s="67"/>
      <c r="P1936" s="67"/>
      <c r="Q1936" s="67"/>
      <c r="R1936" s="67"/>
      <c r="S1936" s="67"/>
      <c r="T1936" s="67"/>
      <c r="U1936" s="67"/>
      <c r="V1936" s="67"/>
      <c r="W1936" s="67"/>
      <c r="X1936" s="67"/>
      <c r="Y1936" s="67"/>
      <c r="Z1936" s="67"/>
      <c r="AA1936" s="67"/>
      <c r="AB1936" s="67"/>
      <c r="AC1936" s="67"/>
      <c r="AD1936" s="67"/>
    </row>
    <row r="1937" spans="2:30">
      <c r="B1937" s="67"/>
      <c r="C1937" s="67"/>
      <c r="D1937" s="67"/>
      <c r="E1937" s="67"/>
      <c r="F1937" s="67"/>
      <c r="G1937" s="67"/>
      <c r="H1937" s="67"/>
      <c r="I1937" s="67"/>
      <c r="J1937" s="67"/>
      <c r="K1937" s="67"/>
      <c r="L1937" s="67"/>
      <c r="M1937" s="67"/>
      <c r="N1937" s="67"/>
      <c r="O1937" s="67"/>
      <c r="P1937" s="67"/>
      <c r="Q1937" s="67"/>
      <c r="R1937" s="67"/>
      <c r="S1937" s="67"/>
      <c r="T1937" s="67"/>
      <c r="U1937" s="67"/>
      <c r="V1937" s="67"/>
      <c r="W1937" s="67"/>
      <c r="X1937" s="67"/>
      <c r="Y1937" s="67"/>
      <c r="Z1937" s="67"/>
      <c r="AA1937" s="67"/>
      <c r="AB1937" s="67"/>
      <c r="AC1937" s="67"/>
      <c r="AD1937" s="67"/>
    </row>
    <row r="1938" spans="2:30">
      <c r="B1938" s="67"/>
      <c r="C1938" s="67"/>
      <c r="D1938" s="67"/>
      <c r="E1938" s="67"/>
      <c r="F1938" s="67"/>
      <c r="G1938" s="67"/>
      <c r="H1938" s="67"/>
      <c r="I1938" s="67"/>
      <c r="J1938" s="67"/>
      <c r="K1938" s="67"/>
      <c r="L1938" s="67"/>
      <c r="M1938" s="67"/>
      <c r="N1938" s="67"/>
      <c r="O1938" s="67"/>
      <c r="P1938" s="67"/>
      <c r="Q1938" s="67"/>
      <c r="R1938" s="67"/>
      <c r="S1938" s="67"/>
      <c r="T1938" s="67"/>
      <c r="U1938" s="67"/>
      <c r="V1938" s="67"/>
      <c r="W1938" s="67"/>
      <c r="X1938" s="67"/>
      <c r="Y1938" s="67"/>
      <c r="Z1938" s="67"/>
      <c r="AA1938" s="67"/>
      <c r="AB1938" s="67"/>
      <c r="AC1938" s="67"/>
      <c r="AD1938" s="67"/>
    </row>
    <row r="1939" spans="2:30">
      <c r="B1939" s="67"/>
      <c r="C1939" s="67"/>
      <c r="D1939" s="67"/>
      <c r="E1939" s="67"/>
      <c r="F1939" s="67"/>
      <c r="G1939" s="67"/>
      <c r="H1939" s="67"/>
      <c r="I1939" s="67"/>
      <c r="J1939" s="67"/>
      <c r="K1939" s="67"/>
      <c r="L1939" s="67"/>
      <c r="M1939" s="67"/>
      <c r="N1939" s="67"/>
      <c r="O1939" s="67"/>
      <c r="P1939" s="67"/>
      <c r="Q1939" s="67"/>
      <c r="R1939" s="67"/>
      <c r="S1939" s="67"/>
      <c r="T1939" s="67"/>
      <c r="U1939" s="67"/>
      <c r="V1939" s="67"/>
      <c r="W1939" s="67"/>
      <c r="X1939" s="67"/>
      <c r="Y1939" s="67"/>
      <c r="Z1939" s="67"/>
      <c r="AA1939" s="67"/>
      <c r="AB1939" s="67"/>
      <c r="AC1939" s="67"/>
      <c r="AD1939" s="67"/>
    </row>
    <row r="1940" spans="2:30">
      <c r="B1940" s="67"/>
      <c r="C1940" s="67"/>
      <c r="D1940" s="67"/>
      <c r="E1940" s="67"/>
      <c r="F1940" s="67"/>
      <c r="G1940" s="67"/>
      <c r="H1940" s="67"/>
      <c r="I1940" s="67"/>
      <c r="J1940" s="67"/>
      <c r="K1940" s="67"/>
      <c r="L1940" s="67"/>
      <c r="M1940" s="67"/>
      <c r="N1940" s="67"/>
      <c r="O1940" s="67"/>
      <c r="P1940" s="67"/>
      <c r="Q1940" s="67"/>
      <c r="R1940" s="67"/>
      <c r="S1940" s="67"/>
      <c r="T1940" s="67"/>
      <c r="U1940" s="67"/>
      <c r="V1940" s="67"/>
      <c r="W1940" s="67"/>
      <c r="X1940" s="67"/>
      <c r="Y1940" s="67"/>
      <c r="Z1940" s="67"/>
      <c r="AA1940" s="67"/>
      <c r="AB1940" s="67"/>
      <c r="AC1940" s="67"/>
      <c r="AD1940" s="67"/>
    </row>
    <row r="1941" spans="2:30">
      <c r="B1941" s="67"/>
      <c r="C1941" s="67"/>
      <c r="D1941" s="67"/>
      <c r="E1941" s="67"/>
      <c r="F1941" s="67"/>
      <c r="G1941" s="67"/>
      <c r="H1941" s="67"/>
      <c r="I1941" s="67"/>
      <c r="J1941" s="67"/>
      <c r="K1941" s="67"/>
      <c r="L1941" s="67"/>
      <c r="M1941" s="67"/>
      <c r="N1941" s="67"/>
      <c r="O1941" s="67"/>
      <c r="P1941" s="67"/>
      <c r="Q1941" s="67"/>
      <c r="R1941" s="67"/>
      <c r="S1941" s="67"/>
      <c r="T1941" s="67"/>
      <c r="U1941" s="67"/>
      <c r="V1941" s="67"/>
      <c r="W1941" s="67"/>
      <c r="X1941" s="67"/>
      <c r="Y1941" s="67"/>
      <c r="Z1941" s="67"/>
      <c r="AA1941" s="67"/>
      <c r="AB1941" s="67"/>
      <c r="AC1941" s="67"/>
      <c r="AD1941" s="67"/>
    </row>
    <row r="1942" spans="2:30">
      <c r="B1942" s="67"/>
      <c r="C1942" s="67"/>
      <c r="D1942" s="67"/>
      <c r="E1942" s="67"/>
      <c r="F1942" s="67"/>
      <c r="G1942" s="67"/>
      <c r="H1942" s="67"/>
      <c r="I1942" s="67"/>
      <c r="J1942" s="67"/>
      <c r="K1942" s="67"/>
      <c r="L1942" s="67"/>
      <c r="M1942" s="67"/>
      <c r="N1942" s="67"/>
      <c r="O1942" s="67"/>
      <c r="P1942" s="67"/>
      <c r="Q1942" s="67"/>
      <c r="R1942" s="67"/>
      <c r="S1942" s="67"/>
      <c r="T1942" s="67"/>
      <c r="U1942" s="67"/>
      <c r="V1942" s="67"/>
      <c r="W1942" s="67"/>
      <c r="X1942" s="67"/>
      <c r="Y1942" s="67"/>
      <c r="Z1942" s="67"/>
      <c r="AA1942" s="67"/>
      <c r="AB1942" s="67"/>
      <c r="AC1942" s="67"/>
      <c r="AD1942" s="67"/>
    </row>
    <row r="1943" spans="2:30">
      <c r="B1943" s="67"/>
      <c r="C1943" s="67"/>
      <c r="D1943" s="67"/>
      <c r="E1943" s="67"/>
      <c r="F1943" s="67"/>
      <c r="G1943" s="67"/>
      <c r="H1943" s="67"/>
      <c r="I1943" s="67"/>
      <c r="J1943" s="67"/>
      <c r="K1943" s="67"/>
      <c r="L1943" s="67"/>
      <c r="M1943" s="67"/>
      <c r="N1943" s="67"/>
      <c r="O1943" s="67"/>
      <c r="P1943" s="67"/>
      <c r="Q1943" s="67"/>
      <c r="R1943" s="67"/>
      <c r="S1943" s="67"/>
      <c r="T1943" s="67"/>
      <c r="U1943" s="67"/>
      <c r="V1943" s="67"/>
      <c r="W1943" s="67"/>
      <c r="X1943" s="67"/>
      <c r="Y1943" s="67"/>
      <c r="Z1943" s="67"/>
      <c r="AA1943" s="67"/>
      <c r="AB1943" s="67"/>
      <c r="AC1943" s="67"/>
      <c r="AD1943" s="67"/>
    </row>
    <row r="1944" spans="2:30">
      <c r="B1944" s="67"/>
      <c r="C1944" s="67"/>
      <c r="D1944" s="67"/>
      <c r="E1944" s="67"/>
      <c r="F1944" s="67"/>
      <c r="G1944" s="67"/>
      <c r="H1944" s="67"/>
      <c r="I1944" s="67"/>
      <c r="J1944" s="67"/>
      <c r="K1944" s="67"/>
      <c r="L1944" s="67"/>
      <c r="M1944" s="67"/>
      <c r="N1944" s="67"/>
      <c r="O1944" s="67"/>
      <c r="P1944" s="67"/>
      <c r="Q1944" s="67"/>
      <c r="R1944" s="67"/>
      <c r="S1944" s="67"/>
      <c r="T1944" s="67"/>
      <c r="U1944" s="67"/>
      <c r="V1944" s="67"/>
      <c r="W1944" s="67"/>
      <c r="X1944" s="67"/>
      <c r="Y1944" s="67"/>
      <c r="Z1944" s="67"/>
      <c r="AA1944" s="67"/>
      <c r="AB1944" s="67"/>
      <c r="AC1944" s="67"/>
      <c r="AD1944" s="67"/>
    </row>
    <row r="1945" spans="2:30">
      <c r="B1945" s="67"/>
      <c r="C1945" s="67"/>
      <c r="D1945" s="67"/>
      <c r="E1945" s="67"/>
      <c r="F1945" s="67"/>
      <c r="G1945" s="67"/>
      <c r="H1945" s="67"/>
      <c r="I1945" s="67"/>
      <c r="J1945" s="67"/>
      <c r="K1945" s="67"/>
      <c r="L1945" s="67"/>
      <c r="M1945" s="67"/>
      <c r="N1945" s="67"/>
      <c r="O1945" s="67"/>
      <c r="P1945" s="67"/>
      <c r="Q1945" s="67"/>
      <c r="R1945" s="67"/>
      <c r="S1945" s="67"/>
      <c r="T1945" s="67"/>
      <c r="U1945" s="67"/>
      <c r="V1945" s="67"/>
      <c r="W1945" s="67"/>
      <c r="X1945" s="67"/>
      <c r="Y1945" s="67"/>
      <c r="Z1945" s="67"/>
      <c r="AA1945" s="67"/>
      <c r="AB1945" s="67"/>
      <c r="AC1945" s="67"/>
      <c r="AD1945" s="67"/>
    </row>
    <row r="1946" spans="2:30">
      <c r="B1946" s="67"/>
      <c r="C1946" s="67"/>
      <c r="D1946" s="67"/>
      <c r="E1946" s="67"/>
      <c r="F1946" s="67"/>
      <c r="G1946" s="67"/>
      <c r="H1946" s="67"/>
      <c r="I1946" s="67"/>
      <c r="J1946" s="67"/>
      <c r="K1946" s="67"/>
      <c r="L1946" s="67"/>
      <c r="M1946" s="67"/>
      <c r="N1946" s="67"/>
      <c r="O1946" s="67"/>
      <c r="P1946" s="67"/>
      <c r="Q1946" s="67"/>
      <c r="R1946" s="67"/>
      <c r="S1946" s="67"/>
      <c r="T1946" s="67"/>
      <c r="U1946" s="67"/>
      <c r="V1946" s="67"/>
      <c r="W1946" s="67"/>
      <c r="X1946" s="67"/>
      <c r="Y1946" s="67"/>
      <c r="Z1946" s="67"/>
      <c r="AA1946" s="67"/>
      <c r="AB1946" s="67"/>
      <c r="AC1946" s="67"/>
      <c r="AD1946" s="67"/>
    </row>
    <row r="1947" spans="2:30">
      <c r="B1947" s="67"/>
      <c r="C1947" s="67"/>
      <c r="D1947" s="67"/>
      <c r="E1947" s="67"/>
      <c r="F1947" s="67"/>
      <c r="G1947" s="67"/>
      <c r="H1947" s="67"/>
      <c r="I1947" s="67"/>
      <c r="J1947" s="67"/>
      <c r="K1947" s="67"/>
      <c r="L1947" s="67"/>
      <c r="M1947" s="67"/>
      <c r="N1947" s="67"/>
      <c r="O1947" s="67"/>
      <c r="P1947" s="67"/>
      <c r="Q1947" s="67"/>
      <c r="R1947" s="67"/>
      <c r="S1947" s="67"/>
      <c r="T1947" s="67"/>
      <c r="U1947" s="67"/>
      <c r="V1947" s="67"/>
      <c r="W1947" s="67"/>
      <c r="X1947" s="67"/>
      <c r="Y1947" s="67"/>
      <c r="Z1947" s="67"/>
      <c r="AA1947" s="67"/>
      <c r="AB1947" s="67"/>
      <c r="AC1947" s="67"/>
      <c r="AD1947" s="67"/>
    </row>
    <row r="1948" spans="2:30">
      <c r="B1948" s="67"/>
      <c r="C1948" s="67"/>
      <c r="D1948" s="67"/>
      <c r="E1948" s="67"/>
      <c r="F1948" s="67"/>
      <c r="G1948" s="67"/>
      <c r="H1948" s="67"/>
      <c r="I1948" s="67"/>
      <c r="J1948" s="67"/>
      <c r="K1948" s="67"/>
      <c r="L1948" s="67"/>
      <c r="M1948" s="67"/>
      <c r="N1948" s="67"/>
      <c r="O1948" s="67"/>
      <c r="P1948" s="67"/>
      <c r="Q1948" s="67"/>
      <c r="R1948" s="67"/>
      <c r="S1948" s="67"/>
      <c r="T1948" s="67"/>
      <c r="U1948" s="67"/>
      <c r="V1948" s="67"/>
      <c r="W1948" s="67"/>
      <c r="X1948" s="67"/>
      <c r="Y1948" s="67"/>
      <c r="Z1948" s="67"/>
      <c r="AA1948" s="67"/>
      <c r="AB1948" s="67"/>
      <c r="AC1948" s="67"/>
      <c r="AD1948" s="67"/>
    </row>
    <row r="1949" spans="2:30">
      <c r="B1949" s="67"/>
      <c r="C1949" s="67"/>
      <c r="D1949" s="67"/>
      <c r="E1949" s="67"/>
      <c r="F1949" s="67"/>
      <c r="G1949" s="67"/>
      <c r="H1949" s="67"/>
      <c r="I1949" s="67"/>
      <c r="J1949" s="67"/>
      <c r="K1949" s="67"/>
      <c r="L1949" s="67"/>
      <c r="M1949" s="67"/>
      <c r="N1949" s="67"/>
      <c r="O1949" s="67"/>
      <c r="P1949" s="67"/>
      <c r="Q1949" s="67"/>
      <c r="R1949" s="67"/>
      <c r="S1949" s="67"/>
      <c r="T1949" s="67"/>
      <c r="U1949" s="67"/>
      <c r="V1949" s="67"/>
      <c r="W1949" s="67"/>
      <c r="X1949" s="67"/>
      <c r="Y1949" s="67"/>
      <c r="Z1949" s="67"/>
      <c r="AA1949" s="67"/>
      <c r="AB1949" s="67"/>
      <c r="AC1949" s="67"/>
      <c r="AD1949" s="67"/>
    </row>
    <row r="1950" spans="2:30">
      <c r="B1950" s="67"/>
      <c r="C1950" s="67"/>
      <c r="D1950" s="67"/>
      <c r="E1950" s="67"/>
      <c r="F1950" s="67"/>
      <c r="G1950" s="67"/>
      <c r="H1950" s="67"/>
      <c r="I1950" s="67"/>
      <c r="J1950" s="67"/>
      <c r="K1950" s="67"/>
      <c r="L1950" s="67"/>
      <c r="M1950" s="67"/>
      <c r="N1950" s="67"/>
      <c r="O1950" s="67"/>
      <c r="P1950" s="67"/>
      <c r="Q1950" s="67"/>
      <c r="R1950" s="67"/>
      <c r="S1950" s="67"/>
      <c r="T1950" s="67"/>
      <c r="U1950" s="67"/>
      <c r="V1950" s="67"/>
      <c r="W1950" s="67"/>
      <c r="X1950" s="67"/>
      <c r="Y1950" s="67"/>
      <c r="Z1950" s="67"/>
      <c r="AA1950" s="67"/>
      <c r="AB1950" s="67"/>
      <c r="AC1950" s="67"/>
      <c r="AD1950" s="67"/>
    </row>
    <row r="1951" spans="2:30">
      <c r="B1951" s="67"/>
      <c r="C1951" s="67"/>
      <c r="D1951" s="67"/>
      <c r="E1951" s="67"/>
      <c r="F1951" s="67"/>
      <c r="G1951" s="67"/>
      <c r="H1951" s="67"/>
      <c r="I1951" s="67"/>
      <c r="J1951" s="67"/>
      <c r="K1951" s="67"/>
      <c r="L1951" s="67"/>
      <c r="M1951" s="67"/>
      <c r="N1951" s="67"/>
      <c r="O1951" s="67"/>
      <c r="P1951" s="67"/>
      <c r="Q1951" s="67"/>
      <c r="R1951" s="67"/>
      <c r="S1951" s="67"/>
      <c r="T1951" s="67"/>
      <c r="U1951" s="67"/>
      <c r="V1951" s="67"/>
      <c r="W1951" s="67"/>
      <c r="X1951" s="67"/>
      <c r="Y1951" s="67"/>
      <c r="Z1951" s="67"/>
      <c r="AA1951" s="67"/>
      <c r="AB1951" s="67"/>
      <c r="AC1951" s="67"/>
      <c r="AD1951" s="67"/>
    </row>
    <row r="1952" spans="2:30">
      <c r="B1952" s="67"/>
      <c r="C1952" s="67"/>
      <c r="D1952" s="67"/>
      <c r="E1952" s="67"/>
      <c r="F1952" s="67"/>
      <c r="G1952" s="67"/>
      <c r="H1952" s="67"/>
      <c r="I1952" s="67"/>
      <c r="J1952" s="67"/>
      <c r="K1952" s="67"/>
      <c r="L1952" s="67"/>
      <c r="M1952" s="67"/>
      <c r="N1952" s="67"/>
      <c r="O1952" s="67"/>
      <c r="P1952" s="67"/>
      <c r="Q1952" s="67"/>
      <c r="R1952" s="67"/>
      <c r="S1952" s="67"/>
      <c r="T1952" s="67"/>
      <c r="U1952" s="67"/>
      <c r="V1952" s="67"/>
      <c r="W1952" s="67"/>
      <c r="X1952" s="67"/>
      <c r="Y1952" s="67"/>
      <c r="Z1952" s="67"/>
      <c r="AA1952" s="67"/>
      <c r="AB1952" s="67"/>
      <c r="AC1952" s="67"/>
      <c r="AD1952" s="67"/>
    </row>
    <row r="1953" spans="2:30">
      <c r="B1953" s="67"/>
      <c r="C1953" s="67"/>
      <c r="D1953" s="67"/>
      <c r="E1953" s="67"/>
      <c r="F1953" s="67"/>
      <c r="G1953" s="67"/>
      <c r="H1953" s="67"/>
      <c r="I1953" s="67"/>
      <c r="J1953" s="67"/>
      <c r="K1953" s="67"/>
      <c r="L1953" s="67"/>
      <c r="M1953" s="67"/>
      <c r="N1953" s="67"/>
      <c r="O1953" s="67"/>
      <c r="P1953" s="67"/>
      <c r="Q1953" s="67"/>
      <c r="R1953" s="67"/>
      <c r="S1953" s="67"/>
      <c r="T1953" s="67"/>
      <c r="U1953" s="67"/>
      <c r="V1953" s="67"/>
      <c r="W1953" s="67"/>
      <c r="X1953" s="67"/>
      <c r="Y1953" s="67"/>
      <c r="Z1953" s="67"/>
      <c r="AA1953" s="67"/>
      <c r="AB1953" s="67"/>
      <c r="AC1953" s="67"/>
      <c r="AD1953" s="67"/>
    </row>
    <row r="1954" spans="2:30">
      <c r="B1954" s="67"/>
      <c r="C1954" s="67"/>
      <c r="D1954" s="67"/>
      <c r="E1954" s="67"/>
      <c r="F1954" s="67"/>
      <c r="G1954" s="67"/>
      <c r="H1954" s="67"/>
      <c r="I1954" s="67"/>
      <c r="J1954" s="67"/>
      <c r="K1954" s="67"/>
      <c r="L1954" s="67"/>
      <c r="M1954" s="67"/>
      <c r="N1954" s="67"/>
      <c r="O1954" s="67"/>
      <c r="P1954" s="67"/>
      <c r="Q1954" s="67"/>
      <c r="R1954" s="67"/>
      <c r="S1954" s="67"/>
      <c r="T1954" s="67"/>
      <c r="U1954" s="67"/>
      <c r="V1954" s="67"/>
      <c r="W1954" s="67"/>
      <c r="X1954" s="67"/>
      <c r="Y1954" s="67"/>
      <c r="Z1954" s="67"/>
      <c r="AA1954" s="67"/>
      <c r="AB1954" s="67"/>
      <c r="AC1954" s="67"/>
      <c r="AD1954" s="67"/>
    </row>
    <row r="1955" spans="2:30">
      <c r="B1955" s="67"/>
      <c r="C1955" s="67"/>
      <c r="D1955" s="67"/>
      <c r="E1955" s="67"/>
      <c r="F1955" s="67"/>
      <c r="G1955" s="67"/>
      <c r="H1955" s="67"/>
      <c r="I1955" s="67"/>
      <c r="J1955" s="67"/>
      <c r="K1955" s="67"/>
      <c r="L1955" s="67"/>
      <c r="M1955" s="67"/>
      <c r="N1955" s="67"/>
      <c r="O1955" s="67"/>
      <c r="P1955" s="67"/>
      <c r="Q1955" s="67"/>
      <c r="R1955" s="67"/>
      <c r="S1955" s="67"/>
      <c r="T1955" s="67"/>
      <c r="U1955" s="67"/>
      <c r="V1955" s="67"/>
      <c r="W1955" s="67"/>
      <c r="X1955" s="67"/>
      <c r="Y1955" s="67"/>
      <c r="Z1955" s="67"/>
      <c r="AA1955" s="67"/>
      <c r="AB1955" s="67"/>
      <c r="AC1955" s="67"/>
      <c r="AD1955" s="67"/>
    </row>
    <row r="1956" spans="2:30">
      <c r="B1956" s="67"/>
      <c r="C1956" s="67"/>
      <c r="D1956" s="67"/>
      <c r="E1956" s="67"/>
      <c r="F1956" s="67"/>
      <c r="G1956" s="67"/>
      <c r="H1956" s="67"/>
      <c r="I1956" s="67"/>
      <c r="J1956" s="67"/>
      <c r="K1956" s="67"/>
      <c r="L1956" s="67"/>
      <c r="M1956" s="67"/>
      <c r="N1956" s="67"/>
      <c r="O1956" s="67"/>
      <c r="P1956" s="67"/>
      <c r="Q1956" s="67"/>
      <c r="R1956" s="67"/>
      <c r="S1956" s="67"/>
      <c r="T1956" s="67"/>
      <c r="U1956" s="67"/>
      <c r="V1956" s="67"/>
      <c r="W1956" s="67"/>
      <c r="X1956" s="67"/>
      <c r="Y1956" s="67"/>
      <c r="Z1956" s="67"/>
      <c r="AA1956" s="67"/>
      <c r="AB1956" s="67"/>
      <c r="AC1956" s="67"/>
      <c r="AD1956" s="67"/>
    </row>
    <row r="1957" spans="2:30">
      <c r="B1957" s="67"/>
      <c r="C1957" s="67"/>
      <c r="D1957" s="67"/>
      <c r="E1957" s="67"/>
      <c r="F1957" s="67"/>
      <c r="G1957" s="67"/>
      <c r="H1957" s="67"/>
      <c r="I1957" s="67"/>
      <c r="J1957" s="67"/>
      <c r="K1957" s="67"/>
      <c r="L1957" s="67"/>
      <c r="M1957" s="67"/>
      <c r="N1957" s="67"/>
      <c r="O1957" s="67"/>
      <c r="P1957" s="67"/>
      <c r="Q1957" s="67"/>
      <c r="R1957" s="67"/>
      <c r="S1957" s="67"/>
      <c r="T1957" s="67"/>
      <c r="U1957" s="67"/>
      <c r="V1957" s="67"/>
      <c r="W1957" s="67"/>
      <c r="X1957" s="67"/>
      <c r="Y1957" s="67"/>
      <c r="Z1957" s="67"/>
      <c r="AA1957" s="67"/>
      <c r="AB1957" s="67"/>
      <c r="AC1957" s="67"/>
      <c r="AD1957" s="67"/>
    </row>
    <row r="1958" spans="2:30">
      <c r="B1958" s="67"/>
      <c r="C1958" s="67"/>
      <c r="D1958" s="67"/>
      <c r="E1958" s="67"/>
      <c r="F1958" s="67"/>
      <c r="G1958" s="67"/>
      <c r="H1958" s="67"/>
      <c r="I1958" s="67"/>
      <c r="J1958" s="67"/>
      <c r="K1958" s="67"/>
      <c r="L1958" s="67"/>
      <c r="M1958" s="67"/>
      <c r="N1958" s="67"/>
      <c r="O1958" s="67"/>
      <c r="P1958" s="67"/>
      <c r="Q1958" s="67"/>
      <c r="R1958" s="67"/>
      <c r="S1958" s="67"/>
      <c r="T1958" s="67"/>
      <c r="U1958" s="67"/>
      <c r="V1958" s="67"/>
      <c r="W1958" s="67"/>
      <c r="X1958" s="67"/>
      <c r="Y1958" s="67"/>
      <c r="Z1958" s="67"/>
      <c r="AA1958" s="67"/>
      <c r="AB1958" s="67"/>
      <c r="AC1958" s="67"/>
      <c r="AD1958" s="67"/>
    </row>
    <row r="1959" spans="2:30">
      <c r="B1959" s="67"/>
      <c r="C1959" s="67"/>
      <c r="D1959" s="67"/>
      <c r="E1959" s="67"/>
      <c r="F1959" s="67"/>
      <c r="G1959" s="67"/>
      <c r="H1959" s="67"/>
      <c r="I1959" s="67"/>
      <c r="J1959" s="67"/>
      <c r="K1959" s="67"/>
      <c r="L1959" s="67"/>
      <c r="M1959" s="67"/>
      <c r="N1959" s="67"/>
      <c r="O1959" s="67"/>
      <c r="P1959" s="67"/>
      <c r="Q1959" s="67"/>
      <c r="R1959" s="67"/>
      <c r="S1959" s="67"/>
      <c r="T1959" s="67"/>
      <c r="U1959" s="67"/>
      <c r="V1959" s="67"/>
      <c r="W1959" s="67"/>
      <c r="X1959" s="67"/>
      <c r="Y1959" s="67"/>
      <c r="Z1959" s="67"/>
      <c r="AA1959" s="67"/>
      <c r="AB1959" s="67"/>
      <c r="AC1959" s="67"/>
      <c r="AD1959" s="67"/>
    </row>
    <row r="1960" spans="2:30">
      <c r="B1960" s="67"/>
      <c r="C1960" s="67"/>
      <c r="D1960" s="67"/>
      <c r="E1960" s="67"/>
      <c r="F1960" s="67"/>
      <c r="G1960" s="67"/>
      <c r="H1960" s="67"/>
      <c r="I1960" s="67"/>
      <c r="J1960" s="67"/>
      <c r="K1960" s="67"/>
      <c r="L1960" s="67"/>
      <c r="M1960" s="67"/>
      <c r="N1960" s="67"/>
      <c r="O1960" s="67"/>
      <c r="P1960" s="67"/>
      <c r="Q1960" s="67"/>
      <c r="R1960" s="67"/>
      <c r="S1960" s="67"/>
      <c r="T1960" s="67"/>
      <c r="U1960" s="67"/>
      <c r="V1960" s="67"/>
      <c r="W1960" s="67"/>
      <c r="X1960" s="67"/>
      <c r="Y1960" s="67"/>
      <c r="Z1960" s="67"/>
      <c r="AA1960" s="67"/>
      <c r="AB1960" s="67"/>
      <c r="AC1960" s="67"/>
      <c r="AD1960" s="67"/>
    </row>
    <row r="1961" spans="2:30">
      <c r="B1961" s="67"/>
      <c r="C1961" s="67"/>
      <c r="D1961" s="67"/>
      <c r="E1961" s="67"/>
      <c r="F1961" s="67"/>
      <c r="G1961" s="67"/>
      <c r="H1961" s="67"/>
      <c r="I1961" s="67"/>
      <c r="J1961" s="67"/>
      <c r="K1961" s="67"/>
      <c r="L1961" s="67"/>
      <c r="M1961" s="67"/>
      <c r="N1961" s="67"/>
      <c r="O1961" s="67"/>
      <c r="P1961" s="67"/>
      <c r="Q1961" s="67"/>
      <c r="R1961" s="67"/>
      <c r="S1961" s="67"/>
      <c r="T1961" s="67"/>
      <c r="U1961" s="67"/>
      <c r="V1961" s="67"/>
      <c r="W1961" s="67"/>
      <c r="X1961" s="67"/>
      <c r="Y1961" s="67"/>
      <c r="Z1961" s="67"/>
      <c r="AA1961" s="67"/>
      <c r="AB1961" s="67"/>
      <c r="AC1961" s="67"/>
      <c r="AD1961" s="67"/>
    </row>
    <row r="1962" spans="2:30">
      <c r="B1962" s="67"/>
      <c r="C1962" s="67"/>
      <c r="D1962" s="67"/>
      <c r="E1962" s="67"/>
      <c r="F1962" s="67"/>
      <c r="G1962" s="67"/>
      <c r="H1962" s="67"/>
      <c r="I1962" s="67"/>
      <c r="J1962" s="67"/>
      <c r="K1962" s="67"/>
      <c r="L1962" s="67"/>
      <c r="M1962" s="67"/>
      <c r="N1962" s="67"/>
      <c r="O1962" s="67"/>
      <c r="P1962" s="67"/>
      <c r="Q1962" s="67"/>
      <c r="R1962" s="67"/>
      <c r="S1962" s="67"/>
      <c r="T1962" s="67"/>
      <c r="U1962" s="67"/>
      <c r="V1962" s="67"/>
      <c r="W1962" s="67"/>
      <c r="X1962" s="67"/>
      <c r="Y1962" s="67"/>
      <c r="Z1962" s="67"/>
      <c r="AA1962" s="67"/>
      <c r="AB1962" s="67"/>
      <c r="AC1962" s="67"/>
      <c r="AD1962" s="67"/>
    </row>
    <row r="1963" spans="2:30">
      <c r="B1963" s="67"/>
      <c r="C1963" s="67"/>
      <c r="D1963" s="67"/>
      <c r="E1963" s="67"/>
      <c r="F1963" s="67"/>
      <c r="G1963" s="67"/>
      <c r="H1963" s="67"/>
      <c r="I1963" s="67"/>
      <c r="J1963" s="67"/>
      <c r="K1963" s="67"/>
      <c r="L1963" s="67"/>
      <c r="M1963" s="67"/>
      <c r="N1963" s="67"/>
      <c r="O1963" s="67"/>
      <c r="P1963" s="67"/>
      <c r="Q1963" s="67"/>
      <c r="R1963" s="67"/>
      <c r="S1963" s="67"/>
      <c r="T1963" s="67"/>
      <c r="U1963" s="67"/>
      <c r="V1963" s="67"/>
      <c r="W1963" s="67"/>
      <c r="X1963" s="67"/>
      <c r="Y1963" s="67"/>
      <c r="Z1963" s="67"/>
      <c r="AA1963" s="67"/>
      <c r="AB1963" s="67"/>
      <c r="AC1963" s="67"/>
      <c r="AD1963" s="67"/>
    </row>
    <row r="1964" spans="2:30">
      <c r="B1964" s="67"/>
      <c r="C1964" s="67"/>
      <c r="D1964" s="67"/>
      <c r="E1964" s="67"/>
      <c r="F1964" s="67"/>
      <c r="G1964" s="67"/>
      <c r="H1964" s="67"/>
      <c r="I1964" s="67"/>
      <c r="J1964" s="67"/>
      <c r="K1964" s="67"/>
      <c r="L1964" s="67"/>
      <c r="M1964" s="67"/>
      <c r="N1964" s="67"/>
      <c r="O1964" s="67"/>
      <c r="P1964" s="67"/>
      <c r="Q1964" s="67"/>
      <c r="R1964" s="67"/>
      <c r="S1964" s="67"/>
      <c r="T1964" s="67"/>
      <c r="U1964" s="67"/>
      <c r="V1964" s="67"/>
      <c r="W1964" s="67"/>
      <c r="X1964" s="67"/>
      <c r="Y1964" s="67"/>
      <c r="Z1964" s="67"/>
      <c r="AA1964" s="67"/>
      <c r="AB1964" s="67"/>
      <c r="AC1964" s="67"/>
      <c r="AD1964" s="67"/>
    </row>
    <row r="1965" spans="2:30">
      <c r="B1965" s="67"/>
      <c r="C1965" s="67"/>
      <c r="D1965" s="67"/>
      <c r="E1965" s="67"/>
      <c r="F1965" s="67"/>
      <c r="G1965" s="67"/>
      <c r="H1965" s="67"/>
      <c r="I1965" s="67"/>
      <c r="J1965" s="67"/>
      <c r="K1965" s="67"/>
      <c r="L1965" s="67"/>
      <c r="M1965" s="67"/>
      <c r="N1965" s="67"/>
      <c r="O1965" s="67"/>
      <c r="P1965" s="67"/>
      <c r="Q1965" s="67"/>
      <c r="R1965" s="67"/>
      <c r="S1965" s="67"/>
      <c r="T1965" s="67"/>
      <c r="U1965" s="67"/>
      <c r="V1965" s="67"/>
      <c r="W1965" s="67"/>
      <c r="X1965" s="67"/>
      <c r="Y1965" s="67"/>
      <c r="Z1965" s="67"/>
      <c r="AA1965" s="67"/>
      <c r="AB1965" s="67"/>
      <c r="AC1965" s="67"/>
      <c r="AD1965" s="67"/>
    </row>
    <row r="1966" spans="2:30">
      <c r="B1966" s="67"/>
      <c r="C1966" s="67"/>
      <c r="D1966" s="67"/>
      <c r="E1966" s="67"/>
      <c r="F1966" s="67"/>
      <c r="G1966" s="67"/>
      <c r="H1966" s="67"/>
      <c r="I1966" s="67"/>
      <c r="J1966" s="67"/>
      <c r="K1966" s="67"/>
      <c r="L1966" s="67"/>
      <c r="M1966" s="67"/>
      <c r="N1966" s="67"/>
      <c r="O1966" s="67"/>
      <c r="P1966" s="67"/>
      <c r="Q1966" s="67"/>
      <c r="R1966" s="67"/>
      <c r="S1966" s="67"/>
      <c r="T1966" s="67"/>
      <c r="U1966" s="67"/>
      <c r="V1966" s="67"/>
      <c r="W1966" s="67"/>
      <c r="X1966" s="67"/>
      <c r="Y1966" s="67"/>
      <c r="Z1966" s="67"/>
      <c r="AA1966" s="67"/>
      <c r="AB1966" s="67"/>
      <c r="AC1966" s="67"/>
      <c r="AD1966" s="67"/>
    </row>
    <row r="1967" spans="2:30">
      <c r="B1967" s="67"/>
      <c r="C1967" s="67"/>
      <c r="D1967" s="67"/>
      <c r="E1967" s="67"/>
      <c r="F1967" s="67"/>
      <c r="G1967" s="67"/>
      <c r="H1967" s="67"/>
      <c r="I1967" s="67"/>
      <c r="J1967" s="67"/>
      <c r="K1967" s="67"/>
      <c r="L1967" s="67"/>
      <c r="M1967" s="67"/>
      <c r="N1967" s="67"/>
      <c r="O1967" s="67"/>
      <c r="P1967" s="67"/>
      <c r="Q1967" s="67"/>
      <c r="R1967" s="67"/>
      <c r="S1967" s="67"/>
      <c r="T1967" s="67"/>
      <c r="U1967" s="67"/>
      <c r="V1967" s="67"/>
      <c r="W1967" s="67"/>
      <c r="X1967" s="67"/>
      <c r="Y1967" s="67"/>
      <c r="Z1967" s="67"/>
      <c r="AA1967" s="67"/>
      <c r="AB1967" s="67"/>
      <c r="AC1967" s="67"/>
      <c r="AD1967" s="67"/>
    </row>
    <row r="1968" spans="2:30">
      <c r="B1968" s="67"/>
      <c r="C1968" s="67"/>
      <c r="D1968" s="67"/>
      <c r="E1968" s="67"/>
      <c r="F1968" s="67"/>
      <c r="G1968" s="67"/>
      <c r="H1968" s="67"/>
      <c r="I1968" s="67"/>
      <c r="J1968" s="67"/>
      <c r="K1968" s="67"/>
      <c r="L1968" s="67"/>
      <c r="M1968" s="67"/>
      <c r="N1968" s="67"/>
      <c r="O1968" s="67"/>
      <c r="P1968" s="67"/>
      <c r="Q1968" s="67"/>
      <c r="R1968" s="67"/>
      <c r="S1968" s="67"/>
      <c r="T1968" s="67"/>
      <c r="U1968" s="67"/>
      <c r="V1968" s="67"/>
      <c r="W1968" s="67"/>
      <c r="X1968" s="67"/>
      <c r="Y1968" s="67"/>
      <c r="Z1968" s="67"/>
      <c r="AA1968" s="67"/>
      <c r="AB1968" s="67"/>
      <c r="AC1968" s="67"/>
      <c r="AD1968" s="67"/>
    </row>
    <row r="1969" spans="2:30">
      <c r="B1969" s="67"/>
      <c r="C1969" s="67"/>
      <c r="D1969" s="67"/>
      <c r="E1969" s="67"/>
      <c r="F1969" s="67"/>
      <c r="G1969" s="67"/>
      <c r="H1969" s="67"/>
      <c r="I1969" s="67"/>
      <c r="J1969" s="67"/>
      <c r="K1969" s="67"/>
      <c r="L1969" s="67"/>
      <c r="M1969" s="67"/>
      <c r="N1969" s="67"/>
      <c r="O1969" s="67"/>
      <c r="P1969" s="67"/>
      <c r="Q1969" s="67"/>
      <c r="R1969" s="67"/>
      <c r="S1969" s="67"/>
      <c r="T1969" s="67"/>
      <c r="U1969" s="67"/>
      <c r="V1969" s="67"/>
      <c r="W1969" s="67"/>
      <c r="X1969" s="67"/>
      <c r="Y1969" s="67"/>
      <c r="Z1969" s="67"/>
      <c r="AA1969" s="67"/>
      <c r="AB1969" s="67"/>
      <c r="AC1969" s="67"/>
      <c r="AD1969" s="67"/>
    </row>
    <row r="1970" spans="2:30">
      <c r="B1970" s="67"/>
      <c r="C1970" s="67"/>
      <c r="D1970" s="67"/>
      <c r="E1970" s="67"/>
      <c r="F1970" s="67"/>
      <c r="G1970" s="67"/>
      <c r="H1970" s="67"/>
      <c r="I1970" s="67"/>
      <c r="J1970" s="67"/>
      <c r="K1970" s="67"/>
      <c r="L1970" s="67"/>
      <c r="M1970" s="67"/>
      <c r="N1970" s="67"/>
      <c r="O1970" s="67"/>
      <c r="P1970" s="67"/>
      <c r="Q1970" s="67"/>
      <c r="R1970" s="67"/>
      <c r="S1970" s="67"/>
      <c r="T1970" s="67"/>
      <c r="U1970" s="67"/>
      <c r="V1970" s="67"/>
      <c r="W1970" s="67"/>
      <c r="X1970" s="67"/>
      <c r="Y1970" s="67"/>
      <c r="Z1970" s="67"/>
      <c r="AA1970" s="67"/>
      <c r="AB1970" s="67"/>
      <c r="AC1970" s="67"/>
      <c r="AD1970" s="67"/>
    </row>
    <row r="1971" spans="2:30">
      <c r="B1971" s="67"/>
      <c r="C1971" s="67"/>
      <c r="D1971" s="67"/>
      <c r="E1971" s="67"/>
      <c r="F1971" s="67"/>
      <c r="G1971" s="67"/>
      <c r="H1971" s="67"/>
      <c r="I1971" s="67"/>
      <c r="J1971" s="67"/>
      <c r="K1971" s="67"/>
      <c r="L1971" s="67"/>
      <c r="M1971" s="67"/>
      <c r="N1971" s="67"/>
      <c r="O1971" s="67"/>
      <c r="P1971" s="67"/>
      <c r="Q1971" s="67"/>
      <c r="R1971" s="67"/>
      <c r="S1971" s="67"/>
      <c r="T1971" s="67"/>
      <c r="U1971" s="67"/>
      <c r="V1971" s="67"/>
      <c r="W1971" s="67"/>
      <c r="X1971" s="67"/>
      <c r="Y1971" s="67"/>
      <c r="Z1971" s="67"/>
      <c r="AA1971" s="67"/>
      <c r="AB1971" s="67"/>
      <c r="AC1971" s="67"/>
      <c r="AD1971" s="67"/>
    </row>
    <row r="1972" spans="2:30">
      <c r="B1972" s="67"/>
      <c r="C1972" s="67"/>
      <c r="D1972" s="67"/>
      <c r="E1972" s="67"/>
      <c r="F1972" s="67"/>
      <c r="G1972" s="67"/>
      <c r="H1972" s="67"/>
      <c r="I1972" s="67"/>
      <c r="J1972" s="67"/>
      <c r="K1972" s="67"/>
      <c r="L1972" s="67"/>
      <c r="M1972" s="67"/>
      <c r="N1972" s="67"/>
      <c r="O1972" s="67"/>
      <c r="P1972" s="67"/>
      <c r="Q1972" s="67"/>
      <c r="R1972" s="67"/>
      <c r="S1972" s="67"/>
      <c r="T1972" s="67"/>
      <c r="U1972" s="67"/>
      <c r="V1972" s="67"/>
      <c r="W1972" s="67"/>
      <c r="X1972" s="67"/>
      <c r="Y1972" s="67"/>
      <c r="Z1972" s="67"/>
      <c r="AA1972" s="67"/>
      <c r="AB1972" s="67"/>
      <c r="AC1972" s="67"/>
      <c r="AD1972" s="67"/>
    </row>
    <row r="1973" spans="2:30">
      <c r="B1973" s="67"/>
      <c r="C1973" s="67"/>
      <c r="D1973" s="67"/>
      <c r="E1973" s="67"/>
      <c r="F1973" s="67"/>
      <c r="G1973" s="67"/>
      <c r="H1973" s="67"/>
      <c r="I1973" s="67"/>
      <c r="J1973" s="67"/>
      <c r="K1973" s="67"/>
      <c r="L1973" s="67"/>
      <c r="M1973" s="67"/>
      <c r="N1973" s="67"/>
      <c r="O1973" s="67"/>
      <c r="P1973" s="67"/>
      <c r="Q1973" s="67"/>
      <c r="R1973" s="67"/>
      <c r="S1973" s="67"/>
      <c r="T1973" s="67"/>
      <c r="U1973" s="67"/>
      <c r="V1973" s="67"/>
      <c r="W1973" s="67"/>
      <c r="X1973" s="67"/>
      <c r="Y1973" s="67"/>
      <c r="Z1973" s="67"/>
      <c r="AA1973" s="67"/>
      <c r="AB1973" s="67"/>
      <c r="AC1973" s="67"/>
      <c r="AD1973" s="67"/>
    </row>
    <row r="1974" spans="2:30">
      <c r="B1974" s="67"/>
      <c r="C1974" s="67"/>
      <c r="D1974" s="67"/>
      <c r="E1974" s="67"/>
      <c r="F1974" s="67"/>
      <c r="G1974" s="67"/>
      <c r="H1974" s="67"/>
      <c r="I1974" s="67"/>
      <c r="J1974" s="67"/>
      <c r="K1974" s="67"/>
      <c r="L1974" s="67"/>
      <c r="M1974" s="67"/>
      <c r="N1974" s="67"/>
      <c r="O1974" s="67"/>
      <c r="P1974" s="67"/>
      <c r="Q1974" s="67"/>
      <c r="R1974" s="67"/>
      <c r="S1974" s="67"/>
      <c r="T1974" s="67"/>
      <c r="U1974" s="67"/>
      <c r="V1974" s="67"/>
      <c r="W1974" s="67"/>
      <c r="X1974" s="67"/>
      <c r="Y1974" s="67"/>
      <c r="Z1974" s="67"/>
      <c r="AA1974" s="67"/>
      <c r="AB1974" s="67"/>
      <c r="AC1974" s="67"/>
      <c r="AD1974" s="67"/>
    </row>
    <row r="1975" spans="2:30">
      <c r="B1975" s="67"/>
      <c r="C1975" s="67"/>
      <c r="D1975" s="67"/>
      <c r="E1975" s="67"/>
      <c r="F1975" s="67"/>
      <c r="G1975" s="67"/>
      <c r="H1975" s="67"/>
      <c r="I1975" s="67"/>
      <c r="J1975" s="67"/>
      <c r="K1975" s="67"/>
      <c r="L1975" s="67"/>
      <c r="M1975" s="67"/>
      <c r="N1975" s="67"/>
      <c r="O1975" s="67"/>
      <c r="P1975" s="67"/>
      <c r="Q1975" s="67"/>
      <c r="R1975" s="67"/>
      <c r="S1975" s="67"/>
      <c r="T1975" s="67"/>
      <c r="U1975" s="67"/>
      <c r="V1975" s="67"/>
      <c r="W1975" s="67"/>
      <c r="X1975" s="67"/>
      <c r="Y1975" s="67"/>
      <c r="Z1975" s="67"/>
      <c r="AA1975" s="67"/>
      <c r="AB1975" s="67"/>
      <c r="AC1975" s="67"/>
      <c r="AD1975" s="67"/>
    </row>
    <row r="1976" spans="2:30">
      <c r="B1976" s="67"/>
      <c r="C1976" s="67"/>
      <c r="D1976" s="67"/>
      <c r="E1976" s="67"/>
      <c r="F1976" s="67"/>
      <c r="G1976" s="67"/>
      <c r="H1976" s="67"/>
      <c r="I1976" s="67"/>
      <c r="J1976" s="67"/>
      <c r="K1976" s="67"/>
      <c r="L1976" s="67"/>
      <c r="M1976" s="67"/>
      <c r="N1976" s="67"/>
      <c r="O1976" s="67"/>
      <c r="P1976" s="67"/>
      <c r="Q1976" s="67"/>
      <c r="R1976" s="67"/>
      <c r="S1976" s="67"/>
      <c r="T1976" s="67"/>
      <c r="U1976" s="67"/>
      <c r="V1976" s="67"/>
      <c r="W1976" s="67"/>
      <c r="X1976" s="67"/>
      <c r="Y1976" s="67"/>
      <c r="Z1976" s="67"/>
      <c r="AA1976" s="67"/>
      <c r="AB1976" s="67"/>
      <c r="AC1976" s="67"/>
      <c r="AD1976" s="67"/>
    </row>
    <row r="1977" spans="2:30">
      <c r="B1977" s="67"/>
      <c r="C1977" s="67"/>
      <c r="D1977" s="67"/>
      <c r="E1977" s="67"/>
      <c r="F1977" s="67"/>
      <c r="G1977" s="67"/>
      <c r="H1977" s="67"/>
      <c r="I1977" s="67"/>
      <c r="J1977" s="67"/>
      <c r="K1977" s="67"/>
      <c r="L1977" s="67"/>
      <c r="M1977" s="67"/>
      <c r="N1977" s="67"/>
      <c r="O1977" s="67"/>
      <c r="P1977" s="67"/>
      <c r="Q1977" s="67"/>
      <c r="R1977" s="67"/>
      <c r="S1977" s="67"/>
      <c r="T1977" s="67"/>
      <c r="U1977" s="67"/>
      <c r="V1977" s="67"/>
      <c r="W1977" s="67"/>
      <c r="X1977" s="67"/>
      <c r="Y1977" s="67"/>
      <c r="Z1977" s="67"/>
      <c r="AA1977" s="67"/>
      <c r="AB1977" s="67"/>
      <c r="AC1977" s="67"/>
      <c r="AD1977" s="67"/>
    </row>
    <row r="1978" spans="2:30">
      <c r="B1978" s="67"/>
      <c r="C1978" s="67"/>
      <c r="D1978" s="67"/>
      <c r="E1978" s="67"/>
      <c r="F1978" s="67"/>
      <c r="G1978" s="67"/>
      <c r="H1978" s="67"/>
      <c r="I1978" s="67"/>
      <c r="J1978" s="67"/>
      <c r="K1978" s="67"/>
      <c r="L1978" s="67"/>
      <c r="M1978" s="67"/>
      <c r="N1978" s="67"/>
      <c r="O1978" s="67"/>
      <c r="P1978" s="67"/>
      <c r="Q1978" s="67"/>
      <c r="R1978" s="67"/>
      <c r="S1978" s="67"/>
      <c r="T1978" s="67"/>
      <c r="U1978" s="67"/>
      <c r="V1978" s="67"/>
      <c r="W1978" s="67"/>
      <c r="X1978" s="67"/>
      <c r="Y1978" s="67"/>
      <c r="Z1978" s="67"/>
      <c r="AA1978" s="67"/>
      <c r="AB1978" s="67"/>
      <c r="AC1978" s="67"/>
      <c r="AD1978" s="67"/>
    </row>
    <row r="1979" spans="2:30">
      <c r="B1979" s="67"/>
      <c r="C1979" s="67"/>
      <c r="D1979" s="67"/>
      <c r="E1979" s="67"/>
      <c r="F1979" s="67"/>
      <c r="G1979" s="67"/>
      <c r="H1979" s="67"/>
      <c r="I1979" s="67"/>
      <c r="J1979" s="67"/>
      <c r="K1979" s="67"/>
      <c r="L1979" s="67"/>
      <c r="M1979" s="67"/>
      <c r="N1979" s="67"/>
      <c r="O1979" s="67"/>
      <c r="P1979" s="67"/>
      <c r="Q1979" s="67"/>
      <c r="R1979" s="67"/>
      <c r="S1979" s="67"/>
      <c r="T1979" s="67"/>
      <c r="U1979" s="67"/>
      <c r="V1979" s="67"/>
      <c r="W1979" s="67"/>
      <c r="X1979" s="67"/>
      <c r="Y1979" s="67"/>
      <c r="Z1979" s="67"/>
      <c r="AA1979" s="67"/>
      <c r="AB1979" s="67"/>
      <c r="AC1979" s="67"/>
      <c r="AD1979" s="67"/>
    </row>
    <row r="1980" spans="2:30">
      <c r="B1980" s="67"/>
      <c r="C1980" s="67"/>
      <c r="D1980" s="67"/>
      <c r="E1980" s="67"/>
      <c r="F1980" s="67"/>
      <c r="G1980" s="67"/>
      <c r="H1980" s="67"/>
      <c r="I1980" s="67"/>
      <c r="J1980" s="67"/>
      <c r="K1980" s="67"/>
      <c r="L1980" s="67"/>
      <c r="M1980" s="67"/>
      <c r="N1980" s="67"/>
      <c r="O1980" s="67"/>
      <c r="P1980" s="67"/>
      <c r="Q1980" s="67"/>
      <c r="R1980" s="67"/>
      <c r="S1980" s="67"/>
      <c r="T1980" s="67"/>
      <c r="U1980" s="67"/>
      <c r="V1980" s="67"/>
      <c r="W1980" s="67"/>
      <c r="X1980" s="67"/>
      <c r="Y1980" s="67"/>
      <c r="Z1980" s="67"/>
      <c r="AA1980" s="67"/>
      <c r="AB1980" s="67"/>
      <c r="AC1980" s="67"/>
      <c r="AD1980" s="67"/>
    </row>
    <row r="1981" spans="2:30">
      <c r="B1981" s="67"/>
      <c r="C1981" s="67"/>
      <c r="D1981" s="67"/>
      <c r="E1981" s="67"/>
      <c r="F1981" s="67"/>
      <c r="G1981" s="67"/>
      <c r="H1981" s="67"/>
      <c r="I1981" s="67"/>
      <c r="J1981" s="67"/>
      <c r="K1981" s="67"/>
      <c r="L1981" s="67"/>
      <c r="M1981" s="67"/>
      <c r="N1981" s="67"/>
      <c r="O1981" s="67"/>
      <c r="P1981" s="67"/>
      <c r="Q1981" s="67"/>
      <c r="R1981" s="67"/>
      <c r="S1981" s="67"/>
      <c r="T1981" s="67"/>
      <c r="U1981" s="67"/>
      <c r="V1981" s="67"/>
      <c r="W1981" s="67"/>
      <c r="X1981" s="67"/>
      <c r="Y1981" s="67"/>
      <c r="Z1981" s="67"/>
      <c r="AA1981" s="67"/>
      <c r="AB1981" s="67"/>
      <c r="AC1981" s="67"/>
      <c r="AD1981" s="67"/>
    </row>
    <row r="1982" spans="2:30">
      <c r="B1982" s="67"/>
      <c r="C1982" s="67"/>
      <c r="D1982" s="67"/>
      <c r="E1982" s="67"/>
      <c r="F1982" s="67"/>
      <c r="G1982" s="67"/>
      <c r="H1982" s="67"/>
      <c r="I1982" s="67"/>
      <c r="J1982" s="67"/>
      <c r="K1982" s="67"/>
      <c r="L1982" s="67"/>
      <c r="M1982" s="67"/>
      <c r="N1982" s="67"/>
      <c r="O1982" s="67"/>
      <c r="P1982" s="67"/>
      <c r="Q1982" s="67"/>
      <c r="R1982" s="67"/>
      <c r="S1982" s="67"/>
      <c r="T1982" s="67"/>
      <c r="U1982" s="67"/>
      <c r="V1982" s="67"/>
      <c r="W1982" s="67"/>
      <c r="X1982" s="67"/>
      <c r="Y1982" s="67"/>
      <c r="Z1982" s="67"/>
      <c r="AA1982" s="67"/>
      <c r="AB1982" s="67"/>
      <c r="AC1982" s="67"/>
      <c r="AD1982" s="67"/>
    </row>
    <row r="1983" spans="2:30">
      <c r="B1983" s="67"/>
      <c r="C1983" s="67"/>
      <c r="D1983" s="67"/>
      <c r="E1983" s="67"/>
      <c r="F1983" s="67"/>
      <c r="G1983" s="67"/>
      <c r="H1983" s="67"/>
      <c r="I1983" s="67"/>
      <c r="J1983" s="67"/>
      <c r="K1983" s="67"/>
      <c r="L1983" s="67"/>
      <c r="M1983" s="67"/>
      <c r="N1983" s="67"/>
      <c r="O1983" s="67"/>
      <c r="P1983" s="67"/>
      <c r="Q1983" s="67"/>
      <c r="R1983" s="67"/>
      <c r="S1983" s="67"/>
      <c r="T1983" s="67"/>
      <c r="U1983" s="67"/>
      <c r="V1983" s="67"/>
      <c r="W1983" s="67"/>
      <c r="X1983" s="67"/>
      <c r="Y1983" s="67"/>
      <c r="Z1983" s="67"/>
      <c r="AA1983" s="67"/>
      <c r="AB1983" s="67"/>
      <c r="AC1983" s="67"/>
      <c r="AD1983" s="67"/>
    </row>
    <row r="1984" spans="2:30">
      <c r="B1984" s="67"/>
      <c r="C1984" s="67"/>
      <c r="D1984" s="67"/>
      <c r="E1984" s="67"/>
      <c r="F1984" s="67"/>
      <c r="G1984" s="67"/>
      <c r="H1984" s="67"/>
      <c r="I1984" s="67"/>
      <c r="J1984" s="67"/>
      <c r="K1984" s="67"/>
      <c r="L1984" s="67"/>
      <c r="M1984" s="67"/>
      <c r="N1984" s="67"/>
      <c r="O1984" s="67"/>
      <c r="P1984" s="67"/>
      <c r="Q1984" s="67"/>
      <c r="R1984" s="67"/>
      <c r="S1984" s="67"/>
      <c r="T1984" s="67"/>
      <c r="U1984" s="67"/>
      <c r="V1984" s="67"/>
      <c r="W1984" s="67"/>
      <c r="X1984" s="67"/>
      <c r="Y1984" s="67"/>
      <c r="Z1984" s="67"/>
      <c r="AA1984" s="67"/>
      <c r="AB1984" s="67"/>
      <c r="AC1984" s="67"/>
      <c r="AD1984" s="67"/>
    </row>
    <row r="1985" spans="2:30">
      <c r="B1985" s="67"/>
      <c r="C1985" s="67"/>
      <c r="D1985" s="67"/>
      <c r="E1985" s="67"/>
      <c r="F1985" s="67"/>
      <c r="G1985" s="67"/>
      <c r="H1985" s="67"/>
      <c r="I1985" s="67"/>
      <c r="J1985" s="67"/>
      <c r="K1985" s="67"/>
      <c r="L1985" s="67"/>
      <c r="M1985" s="67"/>
      <c r="N1985" s="67"/>
      <c r="O1985" s="67"/>
      <c r="P1985" s="67"/>
      <c r="Q1985" s="67"/>
      <c r="R1985" s="67"/>
      <c r="S1985" s="67"/>
      <c r="T1985" s="67"/>
      <c r="U1985" s="67"/>
      <c r="V1985" s="67"/>
      <c r="W1985" s="67"/>
      <c r="X1985" s="67"/>
      <c r="Y1985" s="67"/>
      <c r="Z1985" s="67"/>
      <c r="AA1985" s="67"/>
      <c r="AB1985" s="67"/>
      <c r="AC1985" s="67"/>
      <c r="AD1985" s="67"/>
    </row>
    <row r="1986" spans="2:30">
      <c r="B1986" s="67"/>
      <c r="C1986" s="67"/>
      <c r="D1986" s="67"/>
      <c r="E1986" s="67"/>
      <c r="F1986" s="67"/>
      <c r="G1986" s="67"/>
      <c r="H1986" s="67"/>
      <c r="I1986" s="67"/>
      <c r="J1986" s="67"/>
      <c r="K1986" s="67"/>
      <c r="L1986" s="67"/>
      <c r="M1986" s="67"/>
      <c r="N1986" s="67"/>
      <c r="O1986" s="67"/>
      <c r="P1986" s="67"/>
      <c r="Q1986" s="67"/>
      <c r="R1986" s="67"/>
      <c r="S1986" s="67"/>
      <c r="T1986" s="67"/>
      <c r="U1986" s="67"/>
      <c r="V1986" s="67"/>
      <c r="W1986" s="67"/>
      <c r="X1986" s="67"/>
      <c r="Y1986" s="67"/>
      <c r="Z1986" s="67"/>
      <c r="AA1986" s="67"/>
      <c r="AB1986" s="67"/>
      <c r="AC1986" s="67"/>
      <c r="AD1986" s="67"/>
    </row>
    <row r="1987" spans="2:30">
      <c r="B1987" s="67"/>
      <c r="C1987" s="67"/>
      <c r="D1987" s="67"/>
      <c r="E1987" s="67"/>
      <c r="F1987" s="67"/>
      <c r="G1987" s="67"/>
      <c r="H1987" s="67"/>
      <c r="I1987" s="67"/>
      <c r="J1987" s="67"/>
      <c r="K1987" s="67"/>
      <c r="L1987" s="67"/>
      <c r="M1987" s="67"/>
      <c r="N1987" s="67"/>
      <c r="O1987" s="67"/>
      <c r="P1987" s="67"/>
      <c r="Q1987" s="67"/>
      <c r="R1987" s="67"/>
      <c r="S1987" s="67"/>
      <c r="T1987" s="67"/>
      <c r="U1987" s="67"/>
      <c r="V1987" s="67"/>
      <c r="W1987" s="67"/>
      <c r="X1987" s="67"/>
      <c r="Y1987" s="67"/>
      <c r="Z1987" s="67"/>
      <c r="AA1987" s="67"/>
      <c r="AB1987" s="67"/>
      <c r="AC1987" s="67"/>
      <c r="AD1987" s="67"/>
    </row>
    <row r="1988" spans="2:30">
      <c r="B1988" s="67"/>
      <c r="C1988" s="67"/>
      <c r="D1988" s="67"/>
      <c r="E1988" s="67"/>
      <c r="F1988" s="67"/>
      <c r="G1988" s="67"/>
      <c r="H1988" s="67"/>
      <c r="I1988" s="67"/>
      <c r="J1988" s="67"/>
      <c r="K1988" s="67"/>
      <c r="L1988" s="67"/>
      <c r="M1988" s="67"/>
      <c r="N1988" s="67"/>
      <c r="O1988" s="67"/>
      <c r="P1988" s="67"/>
      <c r="Q1988" s="67"/>
      <c r="R1988" s="67"/>
      <c r="S1988" s="67"/>
      <c r="T1988" s="67"/>
      <c r="U1988" s="67"/>
      <c r="V1988" s="67"/>
      <c r="W1988" s="67"/>
      <c r="X1988" s="67"/>
      <c r="Y1988" s="67"/>
      <c r="Z1988" s="67"/>
      <c r="AA1988" s="67"/>
      <c r="AB1988" s="67"/>
      <c r="AC1988" s="67"/>
      <c r="AD1988" s="67"/>
    </row>
    <row r="1989" spans="2:30">
      <c r="B1989" s="67"/>
      <c r="C1989" s="67"/>
      <c r="D1989" s="67"/>
      <c r="E1989" s="67"/>
      <c r="F1989" s="67"/>
      <c r="G1989" s="67"/>
      <c r="H1989" s="67"/>
      <c r="I1989" s="67"/>
      <c r="J1989" s="67"/>
      <c r="K1989" s="67"/>
      <c r="L1989" s="67"/>
      <c r="M1989" s="67"/>
      <c r="N1989" s="67"/>
      <c r="O1989" s="67"/>
      <c r="P1989" s="67"/>
      <c r="Q1989" s="67"/>
      <c r="R1989" s="67"/>
      <c r="S1989" s="67"/>
      <c r="T1989" s="67"/>
      <c r="U1989" s="67"/>
      <c r="V1989" s="67"/>
      <c r="W1989" s="67"/>
      <c r="X1989" s="67"/>
      <c r="Y1989" s="67"/>
      <c r="Z1989" s="67"/>
      <c r="AA1989" s="67"/>
      <c r="AB1989" s="67"/>
      <c r="AC1989" s="67"/>
      <c r="AD1989" s="67"/>
    </row>
    <row r="1990" spans="2:30">
      <c r="B1990" s="67"/>
      <c r="C1990" s="67"/>
      <c r="D1990" s="67"/>
      <c r="E1990" s="67"/>
      <c r="F1990" s="67"/>
      <c r="G1990" s="67"/>
      <c r="H1990" s="67"/>
      <c r="I1990" s="67"/>
      <c r="J1990" s="67"/>
      <c r="K1990" s="67"/>
      <c r="L1990" s="67"/>
      <c r="M1990" s="67"/>
      <c r="N1990" s="67"/>
      <c r="O1990" s="67"/>
      <c r="P1990" s="67"/>
      <c r="Q1990" s="67"/>
      <c r="R1990" s="67"/>
      <c r="S1990" s="67"/>
      <c r="T1990" s="67"/>
      <c r="U1990" s="67"/>
      <c r="V1990" s="67"/>
      <c r="W1990" s="67"/>
      <c r="X1990" s="67"/>
      <c r="Y1990" s="67"/>
      <c r="Z1990" s="67"/>
      <c r="AA1990" s="67"/>
      <c r="AB1990" s="67"/>
      <c r="AC1990" s="67"/>
      <c r="AD1990" s="67"/>
    </row>
    <row r="1991" spans="2:30">
      <c r="B1991" s="67"/>
      <c r="C1991" s="67"/>
      <c r="D1991" s="67"/>
      <c r="E1991" s="67"/>
      <c r="F1991" s="67"/>
      <c r="G1991" s="67"/>
      <c r="H1991" s="67"/>
      <c r="I1991" s="67"/>
      <c r="J1991" s="67"/>
      <c r="K1991" s="67"/>
      <c r="L1991" s="67"/>
      <c r="M1991" s="67"/>
      <c r="N1991" s="67"/>
      <c r="O1991" s="67"/>
      <c r="P1991" s="67"/>
      <c r="Q1991" s="67"/>
      <c r="R1991" s="67"/>
      <c r="S1991" s="67"/>
      <c r="T1991" s="67"/>
      <c r="U1991" s="67"/>
      <c r="V1991" s="67"/>
      <c r="W1991" s="67"/>
      <c r="X1991" s="67"/>
      <c r="Y1991" s="67"/>
      <c r="Z1991" s="67"/>
      <c r="AA1991" s="67"/>
      <c r="AB1991" s="67"/>
      <c r="AC1991" s="67"/>
      <c r="AD1991" s="67"/>
    </row>
    <row r="1992" spans="2:30">
      <c r="B1992" s="67"/>
      <c r="C1992" s="67"/>
      <c r="D1992" s="67"/>
      <c r="E1992" s="67"/>
      <c r="F1992" s="67"/>
      <c r="G1992" s="67"/>
      <c r="H1992" s="67"/>
      <c r="I1992" s="67"/>
      <c r="J1992" s="67"/>
      <c r="K1992" s="67"/>
      <c r="L1992" s="67"/>
      <c r="M1992" s="67"/>
      <c r="N1992" s="67"/>
      <c r="O1992" s="67"/>
      <c r="P1992" s="67"/>
      <c r="Q1992" s="67"/>
      <c r="R1992" s="67"/>
      <c r="S1992" s="67"/>
      <c r="T1992" s="67"/>
      <c r="U1992" s="67"/>
      <c r="V1992" s="67"/>
      <c r="W1992" s="67"/>
      <c r="X1992" s="67"/>
      <c r="Y1992" s="67"/>
      <c r="Z1992" s="67"/>
      <c r="AA1992" s="67"/>
      <c r="AB1992" s="67"/>
      <c r="AC1992" s="67"/>
      <c r="AD1992" s="67"/>
    </row>
    <row r="1993" spans="2:30">
      <c r="B1993" s="67"/>
      <c r="C1993" s="67"/>
      <c r="D1993" s="67"/>
      <c r="E1993" s="67"/>
      <c r="F1993" s="67"/>
      <c r="G1993" s="67"/>
      <c r="H1993" s="67"/>
      <c r="I1993" s="67"/>
      <c r="J1993" s="67"/>
      <c r="K1993" s="67"/>
      <c r="L1993" s="67"/>
      <c r="M1993" s="67"/>
      <c r="N1993" s="67"/>
      <c r="O1993" s="67"/>
      <c r="P1993" s="67"/>
      <c r="Q1993" s="67"/>
      <c r="R1993" s="67"/>
      <c r="S1993" s="67"/>
      <c r="T1993" s="67"/>
      <c r="U1993" s="67"/>
      <c r="V1993" s="67"/>
      <c r="W1993" s="67"/>
      <c r="X1993" s="67"/>
      <c r="Y1993" s="67"/>
      <c r="Z1993" s="67"/>
      <c r="AA1993" s="67"/>
      <c r="AB1993" s="67"/>
      <c r="AC1993" s="67"/>
      <c r="AD1993" s="67"/>
    </row>
    <row r="1994" spans="2:30">
      <c r="B1994" s="67"/>
      <c r="C1994" s="67"/>
      <c r="D1994" s="67"/>
      <c r="E1994" s="67"/>
      <c r="F1994" s="67"/>
      <c r="G1994" s="67"/>
      <c r="H1994" s="67"/>
      <c r="I1994" s="67"/>
      <c r="J1994" s="67"/>
      <c r="K1994" s="67"/>
      <c r="L1994" s="67"/>
      <c r="M1994" s="67"/>
      <c r="N1994" s="67"/>
      <c r="O1994" s="67"/>
      <c r="P1994" s="67"/>
      <c r="Q1994" s="67"/>
      <c r="R1994" s="67"/>
      <c r="S1994" s="67"/>
      <c r="T1994" s="67"/>
      <c r="U1994" s="67"/>
      <c r="V1994" s="67"/>
      <c r="W1994" s="67"/>
      <c r="X1994" s="67"/>
      <c r="Y1994" s="67"/>
      <c r="Z1994" s="67"/>
      <c r="AA1994" s="67"/>
      <c r="AB1994" s="67"/>
      <c r="AC1994" s="67"/>
      <c r="AD1994" s="67"/>
    </row>
    <row r="1995" spans="2:30">
      <c r="B1995" s="67"/>
      <c r="C1995" s="67"/>
      <c r="D1995" s="67"/>
      <c r="E1995" s="67"/>
      <c r="F1995" s="67"/>
      <c r="G1995" s="67"/>
      <c r="H1995" s="67"/>
      <c r="I1995" s="67"/>
      <c r="J1995" s="67"/>
      <c r="K1995" s="67"/>
      <c r="L1995" s="67"/>
      <c r="M1995" s="67"/>
      <c r="N1995" s="67"/>
      <c r="O1995" s="67"/>
      <c r="P1995" s="67"/>
      <c r="Q1995" s="67"/>
      <c r="R1995" s="67"/>
      <c r="S1995" s="67"/>
      <c r="T1995" s="67"/>
      <c r="U1995" s="67"/>
      <c r="V1995" s="67"/>
      <c r="W1995" s="67"/>
      <c r="X1995" s="67"/>
      <c r="Y1995" s="67"/>
      <c r="Z1995" s="67"/>
      <c r="AA1995" s="67"/>
      <c r="AB1995" s="67"/>
      <c r="AC1995" s="67"/>
      <c r="AD1995" s="67"/>
    </row>
    <row r="1996" spans="2:30">
      <c r="B1996" s="67"/>
      <c r="C1996" s="67"/>
      <c r="D1996" s="67"/>
      <c r="E1996" s="67"/>
      <c r="F1996" s="67"/>
      <c r="G1996" s="67"/>
      <c r="H1996" s="67"/>
      <c r="I1996" s="67"/>
      <c r="J1996" s="67"/>
      <c r="K1996" s="67"/>
      <c r="L1996" s="67"/>
      <c r="M1996" s="67"/>
      <c r="N1996" s="67"/>
      <c r="O1996" s="67"/>
      <c r="P1996" s="67"/>
      <c r="Q1996" s="67"/>
      <c r="R1996" s="67"/>
      <c r="S1996" s="67"/>
      <c r="T1996" s="67"/>
      <c r="U1996" s="67"/>
      <c r="V1996" s="67"/>
      <c r="W1996" s="67"/>
      <c r="X1996" s="67"/>
      <c r="Y1996" s="67"/>
      <c r="Z1996" s="67"/>
      <c r="AA1996" s="67"/>
      <c r="AB1996" s="67"/>
      <c r="AC1996" s="67"/>
      <c r="AD1996" s="67"/>
    </row>
    <row r="1997" spans="2:30">
      <c r="B1997" s="67"/>
      <c r="C1997" s="67"/>
      <c r="D1997" s="67"/>
      <c r="E1997" s="67"/>
      <c r="F1997" s="67"/>
      <c r="G1997" s="67"/>
      <c r="H1997" s="67"/>
      <c r="I1997" s="67"/>
      <c r="J1997" s="67"/>
      <c r="K1997" s="67"/>
      <c r="L1997" s="67"/>
      <c r="M1997" s="67"/>
      <c r="N1997" s="67"/>
      <c r="O1997" s="67"/>
      <c r="P1997" s="67"/>
      <c r="Q1997" s="67"/>
      <c r="R1997" s="67"/>
      <c r="S1997" s="67"/>
      <c r="T1997" s="67"/>
      <c r="U1997" s="67"/>
      <c r="V1997" s="67"/>
      <c r="W1997" s="67"/>
      <c r="X1997" s="67"/>
      <c r="Y1997" s="67"/>
      <c r="Z1997" s="67"/>
      <c r="AA1997" s="67"/>
      <c r="AB1997" s="67"/>
      <c r="AC1997" s="67"/>
      <c r="AD1997" s="67"/>
    </row>
    <row r="1998" spans="2:30">
      <c r="B1998" s="67"/>
      <c r="C1998" s="67"/>
      <c r="D1998" s="67"/>
      <c r="E1998" s="67"/>
      <c r="F1998" s="67"/>
      <c r="G1998" s="67"/>
      <c r="H1998" s="67"/>
      <c r="I1998" s="67"/>
      <c r="J1998" s="67"/>
      <c r="K1998" s="67"/>
      <c r="L1998" s="67"/>
      <c r="M1998" s="67"/>
      <c r="N1998" s="67"/>
      <c r="O1998" s="67"/>
      <c r="P1998" s="67"/>
      <c r="Q1998" s="67"/>
      <c r="R1998" s="67"/>
      <c r="S1998" s="67"/>
      <c r="T1998" s="67"/>
      <c r="U1998" s="67"/>
      <c r="V1998" s="67"/>
      <c r="W1998" s="67"/>
      <c r="X1998" s="67"/>
      <c r="Y1998" s="67"/>
      <c r="Z1998" s="67"/>
      <c r="AA1998" s="67"/>
      <c r="AB1998" s="67"/>
      <c r="AC1998" s="67"/>
      <c r="AD1998" s="67"/>
    </row>
    <row r="1999" spans="2:30">
      <c r="B1999" s="67"/>
      <c r="C1999" s="67"/>
      <c r="D1999" s="67"/>
      <c r="E1999" s="67"/>
      <c r="F1999" s="67"/>
      <c r="G1999" s="67"/>
      <c r="H1999" s="67"/>
      <c r="I1999" s="67"/>
      <c r="J1999" s="67"/>
      <c r="K1999" s="67"/>
      <c r="L1999" s="67"/>
      <c r="M1999" s="67"/>
      <c r="N1999" s="67"/>
      <c r="O1999" s="67"/>
      <c r="P1999" s="67"/>
      <c r="Q1999" s="67"/>
      <c r="R1999" s="67"/>
      <c r="S1999" s="67"/>
      <c r="T1999" s="67"/>
      <c r="U1999" s="67"/>
      <c r="V1999" s="67"/>
      <c r="W1999" s="67"/>
      <c r="X1999" s="67"/>
      <c r="Y1999" s="67"/>
      <c r="Z1999" s="67"/>
      <c r="AA1999" s="67"/>
      <c r="AB1999" s="67"/>
      <c r="AC1999" s="67"/>
      <c r="AD1999" s="67"/>
    </row>
    <row r="2000" spans="2:30">
      <c r="B2000" s="67"/>
      <c r="C2000" s="67"/>
      <c r="D2000" s="67"/>
      <c r="E2000" s="67"/>
      <c r="F2000" s="67"/>
      <c r="G2000" s="67"/>
      <c r="H2000" s="67"/>
      <c r="I2000" s="67"/>
      <c r="J2000" s="67"/>
      <c r="K2000" s="67"/>
      <c r="L2000" s="67"/>
      <c r="M2000" s="67"/>
      <c r="N2000" s="67"/>
      <c r="O2000" s="67"/>
      <c r="P2000" s="67"/>
      <c r="Q2000" s="67"/>
      <c r="R2000" s="67"/>
      <c r="S2000" s="67"/>
      <c r="T2000" s="67"/>
      <c r="U2000" s="67"/>
      <c r="V2000" s="67"/>
      <c r="W2000" s="67"/>
      <c r="X2000" s="67"/>
      <c r="Y2000" s="67"/>
      <c r="Z2000" s="67"/>
      <c r="AA2000" s="67"/>
      <c r="AB2000" s="67"/>
      <c r="AC2000" s="67"/>
      <c r="AD2000" s="67"/>
    </row>
    <row r="2001" spans="2:30">
      <c r="B2001" s="67"/>
      <c r="C2001" s="67"/>
      <c r="D2001" s="67"/>
      <c r="E2001" s="67"/>
      <c r="F2001" s="67"/>
      <c r="G2001" s="67"/>
      <c r="H2001" s="67"/>
      <c r="I2001" s="67"/>
      <c r="J2001" s="67"/>
      <c r="K2001" s="67"/>
      <c r="L2001" s="67"/>
      <c r="M2001" s="67"/>
      <c r="N2001" s="67"/>
      <c r="O2001" s="67"/>
      <c r="P2001" s="67"/>
      <c r="Q2001" s="67"/>
      <c r="R2001" s="67"/>
      <c r="S2001" s="67"/>
      <c r="T2001" s="67"/>
      <c r="U2001" s="67"/>
      <c r="V2001" s="67"/>
      <c r="W2001" s="67"/>
      <c r="X2001" s="67"/>
      <c r="Y2001" s="67"/>
      <c r="Z2001" s="67"/>
      <c r="AA2001" s="67"/>
      <c r="AB2001" s="67"/>
      <c r="AC2001" s="67"/>
      <c r="AD2001" s="67"/>
    </row>
    <row r="2002" spans="2:30">
      <c r="B2002" s="67"/>
      <c r="C2002" s="67"/>
      <c r="D2002" s="67"/>
      <c r="E2002" s="67"/>
      <c r="F2002" s="67"/>
      <c r="G2002" s="67"/>
      <c r="H2002" s="67"/>
      <c r="I2002" s="67"/>
      <c r="J2002" s="67"/>
      <c r="K2002" s="67"/>
      <c r="L2002" s="67"/>
      <c r="M2002" s="67"/>
      <c r="N2002" s="67"/>
      <c r="O2002" s="67"/>
      <c r="P2002" s="67"/>
      <c r="Q2002" s="67"/>
      <c r="R2002" s="67"/>
      <c r="S2002" s="67"/>
      <c r="T2002" s="67"/>
      <c r="U2002" s="67"/>
      <c r="V2002" s="67"/>
      <c r="W2002" s="67"/>
      <c r="X2002" s="67"/>
      <c r="Y2002" s="67"/>
      <c r="Z2002" s="67"/>
      <c r="AA2002" s="67"/>
      <c r="AB2002" s="67"/>
      <c r="AC2002" s="67"/>
      <c r="AD2002" s="67"/>
    </row>
    <row r="2003" spans="2:30">
      <c r="B2003" s="67"/>
      <c r="C2003" s="67"/>
      <c r="D2003" s="67"/>
      <c r="E2003" s="67"/>
      <c r="F2003" s="67"/>
      <c r="G2003" s="67"/>
      <c r="H2003" s="67"/>
      <c r="I2003" s="67"/>
      <c r="J2003" s="67"/>
      <c r="K2003" s="67"/>
      <c r="L2003" s="67"/>
      <c r="M2003" s="67"/>
      <c r="N2003" s="67"/>
      <c r="O2003" s="67"/>
      <c r="P2003" s="67"/>
      <c r="Q2003" s="67"/>
      <c r="R2003" s="67"/>
      <c r="S2003" s="67"/>
      <c r="T2003" s="67"/>
      <c r="U2003" s="67"/>
      <c r="V2003" s="67"/>
      <c r="W2003" s="67"/>
      <c r="X2003" s="67"/>
      <c r="Y2003" s="67"/>
      <c r="Z2003" s="67"/>
      <c r="AA2003" s="67"/>
      <c r="AB2003" s="67"/>
      <c r="AC2003" s="67"/>
      <c r="AD2003" s="67"/>
    </row>
    <row r="2004" spans="2:30">
      <c r="B2004" s="67"/>
      <c r="C2004" s="67"/>
      <c r="D2004" s="67"/>
      <c r="E2004" s="67"/>
      <c r="F2004" s="67"/>
      <c r="G2004" s="67"/>
      <c r="H2004" s="67"/>
      <c r="I2004" s="67"/>
      <c r="J2004" s="67"/>
      <c r="K2004" s="67"/>
      <c r="L2004" s="67"/>
      <c r="M2004" s="67"/>
      <c r="N2004" s="67"/>
      <c r="O2004" s="67"/>
      <c r="P2004" s="67"/>
      <c r="Q2004" s="67"/>
      <c r="R2004" s="67"/>
      <c r="S2004" s="67"/>
      <c r="T2004" s="67"/>
      <c r="U2004" s="67"/>
      <c r="V2004" s="67"/>
      <c r="W2004" s="67"/>
      <c r="X2004" s="67"/>
      <c r="Y2004" s="67"/>
      <c r="Z2004" s="67"/>
      <c r="AA2004" s="67"/>
      <c r="AB2004" s="67"/>
      <c r="AC2004" s="67"/>
      <c r="AD2004" s="67"/>
    </row>
    <row r="2005" spans="2:30">
      <c r="B2005" s="67"/>
      <c r="C2005" s="67"/>
      <c r="D2005" s="67"/>
      <c r="E2005" s="67"/>
      <c r="F2005" s="67"/>
      <c r="G2005" s="67"/>
      <c r="H2005" s="67"/>
      <c r="I2005" s="67"/>
      <c r="J2005" s="67"/>
      <c r="K2005" s="67"/>
      <c r="L2005" s="67"/>
      <c r="M2005" s="67"/>
      <c r="N2005" s="67"/>
      <c r="O2005" s="67"/>
      <c r="P2005" s="67"/>
      <c r="Q2005" s="67"/>
      <c r="R2005" s="67"/>
      <c r="S2005" s="67"/>
      <c r="T2005" s="67"/>
      <c r="U2005" s="67"/>
      <c r="V2005" s="67"/>
      <c r="W2005" s="67"/>
      <c r="X2005" s="67"/>
      <c r="Y2005" s="67"/>
      <c r="Z2005" s="67"/>
      <c r="AA2005" s="67"/>
      <c r="AB2005" s="67"/>
      <c r="AC2005" s="67"/>
      <c r="AD2005" s="67"/>
    </row>
    <row r="2006" spans="2:30">
      <c r="B2006" s="67"/>
      <c r="C2006" s="67"/>
      <c r="D2006" s="67"/>
      <c r="E2006" s="67"/>
      <c r="F2006" s="67"/>
      <c r="G2006" s="67"/>
      <c r="H2006" s="67"/>
      <c r="I2006" s="67"/>
      <c r="J2006" s="67"/>
      <c r="K2006" s="67"/>
      <c r="L2006" s="67"/>
      <c r="M2006" s="67"/>
      <c r="N2006" s="67"/>
      <c r="O2006" s="67"/>
      <c r="P2006" s="67"/>
      <c r="Q2006" s="67"/>
      <c r="R2006" s="67"/>
      <c r="S2006" s="67"/>
      <c r="T2006" s="67"/>
      <c r="U2006" s="67"/>
      <c r="V2006" s="67"/>
      <c r="W2006" s="67"/>
      <c r="X2006" s="67"/>
      <c r="Y2006" s="67"/>
      <c r="Z2006" s="67"/>
      <c r="AA2006" s="67"/>
      <c r="AB2006" s="67"/>
      <c r="AC2006" s="67"/>
      <c r="AD2006" s="67"/>
    </row>
    <row r="2007" spans="2:30">
      <c r="B2007" s="67"/>
      <c r="C2007" s="67"/>
      <c r="D2007" s="67"/>
      <c r="E2007" s="67"/>
      <c r="F2007" s="67"/>
      <c r="G2007" s="67"/>
      <c r="H2007" s="67"/>
      <c r="I2007" s="67"/>
      <c r="J2007" s="67"/>
      <c r="K2007" s="67"/>
      <c r="L2007" s="67"/>
      <c r="M2007" s="67"/>
      <c r="N2007" s="67"/>
      <c r="O2007" s="67"/>
      <c r="P2007" s="67"/>
      <c r="Q2007" s="67"/>
      <c r="R2007" s="67"/>
      <c r="S2007" s="67"/>
      <c r="T2007" s="67"/>
      <c r="U2007" s="67"/>
      <c r="V2007" s="67"/>
      <c r="W2007" s="67"/>
      <c r="X2007" s="67"/>
      <c r="Y2007" s="67"/>
      <c r="Z2007" s="67"/>
      <c r="AA2007" s="67"/>
      <c r="AB2007" s="67"/>
      <c r="AC2007" s="67"/>
      <c r="AD2007" s="67"/>
    </row>
    <row r="2008" spans="2:30">
      <c r="B2008" s="67"/>
      <c r="C2008" s="67"/>
      <c r="D2008" s="67"/>
      <c r="E2008" s="67"/>
      <c r="F2008" s="67"/>
      <c r="G2008" s="67"/>
      <c r="H2008" s="67"/>
      <c r="I2008" s="67"/>
      <c r="J2008" s="67"/>
      <c r="K2008" s="67"/>
      <c r="L2008" s="67"/>
      <c r="M2008" s="67"/>
      <c r="N2008" s="67"/>
      <c r="O2008" s="67"/>
      <c r="P2008" s="67"/>
      <c r="Q2008" s="67"/>
      <c r="R2008" s="67"/>
      <c r="S2008" s="67"/>
      <c r="T2008" s="67"/>
      <c r="U2008" s="67"/>
      <c r="V2008" s="67"/>
      <c r="W2008" s="67"/>
      <c r="X2008" s="67"/>
      <c r="Y2008" s="67"/>
      <c r="Z2008" s="67"/>
      <c r="AA2008" s="67"/>
      <c r="AB2008" s="67"/>
      <c r="AC2008" s="67"/>
      <c r="AD2008" s="67"/>
    </row>
    <row r="2009" spans="2:30">
      <c r="B2009" s="67"/>
      <c r="C2009" s="67"/>
      <c r="D2009" s="67"/>
      <c r="E2009" s="67"/>
      <c r="F2009" s="67"/>
      <c r="G2009" s="67"/>
      <c r="H2009" s="67"/>
      <c r="I2009" s="67"/>
      <c r="J2009" s="67"/>
      <c r="K2009" s="67"/>
      <c r="L2009" s="67"/>
      <c r="M2009" s="67"/>
      <c r="N2009" s="67"/>
      <c r="O2009" s="67"/>
      <c r="P2009" s="67"/>
      <c r="Q2009" s="67"/>
      <c r="R2009" s="67"/>
      <c r="S2009" s="67"/>
      <c r="T2009" s="67"/>
      <c r="U2009" s="67"/>
      <c r="V2009" s="67"/>
      <c r="W2009" s="67"/>
      <c r="X2009" s="67"/>
      <c r="Y2009" s="67"/>
      <c r="Z2009" s="67"/>
      <c r="AA2009" s="67"/>
      <c r="AB2009" s="67"/>
      <c r="AC2009" s="67"/>
      <c r="AD2009" s="67"/>
    </row>
    <row r="2010" spans="2:30">
      <c r="B2010" s="67"/>
      <c r="C2010" s="67"/>
      <c r="D2010" s="67"/>
      <c r="E2010" s="67"/>
      <c r="F2010" s="67"/>
      <c r="G2010" s="67"/>
      <c r="H2010" s="67"/>
      <c r="I2010" s="67"/>
      <c r="J2010" s="67"/>
      <c r="K2010" s="67"/>
      <c r="L2010" s="67"/>
      <c r="M2010" s="67"/>
      <c r="N2010" s="67"/>
      <c r="O2010" s="67"/>
      <c r="P2010" s="67"/>
      <c r="Q2010" s="67"/>
      <c r="R2010" s="67"/>
      <c r="S2010" s="67"/>
      <c r="T2010" s="67"/>
      <c r="U2010" s="67"/>
      <c r="V2010" s="67"/>
      <c r="W2010" s="67"/>
      <c r="X2010" s="67"/>
      <c r="Y2010" s="67"/>
      <c r="Z2010" s="67"/>
      <c r="AA2010" s="67"/>
      <c r="AB2010" s="67"/>
      <c r="AC2010" s="67"/>
      <c r="AD2010" s="67"/>
    </row>
    <row r="2011" spans="2:30">
      <c r="B2011" s="67"/>
      <c r="C2011" s="67"/>
      <c r="D2011" s="67"/>
      <c r="E2011" s="67"/>
      <c r="F2011" s="67"/>
      <c r="G2011" s="67"/>
      <c r="H2011" s="67"/>
      <c r="I2011" s="67"/>
      <c r="J2011" s="67"/>
      <c r="K2011" s="67"/>
      <c r="L2011" s="67"/>
      <c r="M2011" s="67"/>
      <c r="N2011" s="67"/>
      <c r="O2011" s="67"/>
      <c r="P2011" s="67"/>
      <c r="Q2011" s="67"/>
      <c r="R2011" s="67"/>
      <c r="S2011" s="67"/>
      <c r="T2011" s="67"/>
      <c r="U2011" s="67"/>
      <c r="V2011" s="67"/>
      <c r="W2011" s="67"/>
      <c r="X2011" s="67"/>
      <c r="Y2011" s="67"/>
      <c r="Z2011" s="67"/>
      <c r="AA2011" s="67"/>
      <c r="AB2011" s="67"/>
      <c r="AC2011" s="67"/>
      <c r="AD2011" s="67"/>
    </row>
    <row r="2012" spans="2:30">
      <c r="B2012" s="67"/>
      <c r="C2012" s="67"/>
      <c r="D2012" s="67"/>
      <c r="E2012" s="67"/>
      <c r="F2012" s="67"/>
      <c r="G2012" s="67"/>
      <c r="H2012" s="67"/>
      <c r="I2012" s="67"/>
      <c r="J2012" s="67"/>
      <c r="K2012" s="67"/>
      <c r="L2012" s="67"/>
      <c r="M2012" s="67"/>
      <c r="N2012" s="67"/>
      <c r="O2012" s="67"/>
      <c r="P2012" s="67"/>
      <c r="Q2012" s="67"/>
      <c r="R2012" s="67"/>
      <c r="S2012" s="67"/>
      <c r="T2012" s="67"/>
      <c r="U2012" s="67"/>
      <c r="V2012" s="67"/>
      <c r="W2012" s="67"/>
      <c r="X2012" s="67"/>
      <c r="Y2012" s="67"/>
      <c r="Z2012" s="67"/>
      <c r="AA2012" s="67"/>
      <c r="AB2012" s="67"/>
      <c r="AC2012" s="67"/>
      <c r="AD2012" s="67"/>
    </row>
    <row r="2013" spans="2:30">
      <c r="B2013" s="67"/>
      <c r="C2013" s="67"/>
      <c r="D2013" s="67"/>
      <c r="E2013" s="67"/>
      <c r="F2013" s="67"/>
      <c r="G2013" s="67"/>
      <c r="H2013" s="67"/>
      <c r="I2013" s="67"/>
      <c r="J2013" s="67"/>
      <c r="K2013" s="67"/>
      <c r="L2013" s="67"/>
      <c r="M2013" s="67"/>
      <c r="N2013" s="67"/>
      <c r="O2013" s="67"/>
      <c r="P2013" s="67"/>
      <c r="Q2013" s="67"/>
      <c r="R2013" s="67"/>
      <c r="S2013" s="67"/>
      <c r="T2013" s="67"/>
      <c r="U2013" s="67"/>
      <c r="V2013" s="67"/>
      <c r="W2013" s="67"/>
      <c r="X2013" s="67"/>
      <c r="Y2013" s="67"/>
      <c r="Z2013" s="67"/>
      <c r="AA2013" s="67"/>
      <c r="AB2013" s="67"/>
      <c r="AC2013" s="67"/>
      <c r="AD2013" s="67"/>
    </row>
    <row r="2014" spans="2:30">
      <c r="B2014" s="67"/>
      <c r="C2014" s="67"/>
      <c r="D2014" s="67"/>
      <c r="E2014" s="67"/>
      <c r="F2014" s="67"/>
      <c r="G2014" s="67"/>
      <c r="H2014" s="67"/>
      <c r="I2014" s="67"/>
      <c r="J2014" s="67"/>
      <c r="K2014" s="67"/>
      <c r="L2014" s="67"/>
      <c r="M2014" s="67"/>
      <c r="N2014" s="67"/>
      <c r="O2014" s="67"/>
      <c r="P2014" s="67"/>
      <c r="Q2014" s="67"/>
      <c r="R2014" s="67"/>
      <c r="S2014" s="67"/>
      <c r="T2014" s="67"/>
      <c r="U2014" s="67"/>
      <c r="V2014" s="67"/>
      <c r="W2014" s="67"/>
      <c r="X2014" s="67"/>
      <c r="Y2014" s="67"/>
      <c r="Z2014" s="67"/>
      <c r="AA2014" s="67"/>
      <c r="AB2014" s="67"/>
      <c r="AC2014" s="67"/>
      <c r="AD2014" s="67"/>
    </row>
    <row r="2015" spans="2:30">
      <c r="B2015" s="67"/>
      <c r="C2015" s="67"/>
      <c r="D2015" s="67"/>
      <c r="E2015" s="67"/>
      <c r="F2015" s="67"/>
      <c r="G2015" s="67"/>
      <c r="H2015" s="67"/>
      <c r="I2015" s="67"/>
      <c r="J2015" s="67"/>
      <c r="K2015" s="67"/>
      <c r="L2015" s="67"/>
      <c r="M2015" s="67"/>
      <c r="N2015" s="67"/>
      <c r="O2015" s="67"/>
      <c r="P2015" s="67"/>
      <c r="Q2015" s="67"/>
      <c r="R2015" s="67"/>
      <c r="S2015" s="67"/>
      <c r="T2015" s="67"/>
      <c r="U2015" s="67"/>
      <c r="V2015" s="67"/>
      <c r="W2015" s="67"/>
      <c r="X2015" s="67"/>
      <c r="Y2015" s="67"/>
      <c r="Z2015" s="67"/>
      <c r="AA2015" s="67"/>
      <c r="AB2015" s="67"/>
      <c r="AC2015" s="67"/>
      <c r="AD2015" s="67"/>
    </row>
    <row r="2016" spans="2:30">
      <c r="B2016" s="67"/>
      <c r="C2016" s="67"/>
      <c r="D2016" s="67"/>
      <c r="E2016" s="67"/>
      <c r="F2016" s="67"/>
      <c r="G2016" s="67"/>
      <c r="H2016" s="67"/>
      <c r="I2016" s="67"/>
      <c r="J2016" s="67"/>
      <c r="K2016" s="67"/>
      <c r="L2016" s="67"/>
      <c r="M2016" s="67"/>
      <c r="N2016" s="67"/>
      <c r="O2016" s="67"/>
      <c r="P2016" s="67"/>
      <c r="Q2016" s="67"/>
      <c r="R2016" s="67"/>
      <c r="S2016" s="67"/>
      <c r="T2016" s="67"/>
      <c r="U2016" s="67"/>
      <c r="V2016" s="67"/>
      <c r="W2016" s="67"/>
      <c r="X2016" s="67"/>
      <c r="Y2016" s="67"/>
      <c r="Z2016" s="67"/>
      <c r="AA2016" s="67"/>
      <c r="AB2016" s="67"/>
      <c r="AC2016" s="67"/>
      <c r="AD2016" s="67"/>
    </row>
    <row r="2017" spans="2:30">
      <c r="B2017" s="67"/>
      <c r="C2017" s="67"/>
      <c r="D2017" s="67"/>
      <c r="E2017" s="67"/>
      <c r="F2017" s="67"/>
      <c r="G2017" s="67"/>
      <c r="H2017" s="67"/>
      <c r="I2017" s="67"/>
      <c r="J2017" s="67"/>
      <c r="K2017" s="67"/>
      <c r="L2017" s="67"/>
      <c r="M2017" s="67"/>
      <c r="N2017" s="67"/>
      <c r="O2017" s="67"/>
      <c r="P2017" s="67"/>
      <c r="Q2017" s="67"/>
      <c r="R2017" s="67"/>
      <c r="S2017" s="67"/>
      <c r="T2017" s="67"/>
      <c r="U2017" s="67"/>
      <c r="V2017" s="67"/>
      <c r="W2017" s="67"/>
      <c r="X2017" s="67"/>
      <c r="Y2017" s="67"/>
      <c r="Z2017" s="67"/>
      <c r="AA2017" s="67"/>
      <c r="AB2017" s="67"/>
      <c r="AC2017" s="67"/>
      <c r="AD2017" s="67"/>
    </row>
    <row r="2018" spans="2:30">
      <c r="B2018" s="67"/>
      <c r="C2018" s="67"/>
      <c r="D2018" s="67"/>
      <c r="E2018" s="67"/>
      <c r="F2018" s="67"/>
      <c r="G2018" s="67"/>
      <c r="H2018" s="67"/>
      <c r="I2018" s="67"/>
      <c r="J2018" s="67"/>
      <c r="K2018" s="67"/>
      <c r="L2018" s="67"/>
      <c r="M2018" s="67"/>
      <c r="N2018" s="67"/>
      <c r="O2018" s="67"/>
      <c r="P2018" s="67"/>
      <c r="Q2018" s="67"/>
      <c r="R2018" s="67"/>
      <c r="S2018" s="67"/>
      <c r="T2018" s="67"/>
      <c r="U2018" s="67"/>
      <c r="V2018" s="67"/>
      <c r="W2018" s="67"/>
      <c r="X2018" s="67"/>
      <c r="Y2018" s="67"/>
      <c r="Z2018" s="67"/>
      <c r="AA2018" s="67"/>
      <c r="AB2018" s="67"/>
      <c r="AC2018" s="67"/>
      <c r="AD2018" s="67"/>
    </row>
    <row r="2019" spans="2:30">
      <c r="B2019" s="67"/>
      <c r="C2019" s="67"/>
      <c r="D2019" s="67"/>
      <c r="E2019" s="67"/>
      <c r="F2019" s="67"/>
      <c r="G2019" s="67"/>
      <c r="H2019" s="67"/>
      <c r="I2019" s="67"/>
      <c r="J2019" s="67"/>
      <c r="K2019" s="67"/>
      <c r="L2019" s="67"/>
      <c r="M2019" s="67"/>
      <c r="N2019" s="67"/>
      <c r="O2019" s="67"/>
      <c r="P2019" s="67"/>
      <c r="Q2019" s="67"/>
      <c r="R2019" s="67"/>
      <c r="S2019" s="67"/>
      <c r="T2019" s="67"/>
      <c r="U2019" s="67"/>
      <c r="V2019" s="67"/>
      <c r="W2019" s="67"/>
      <c r="X2019" s="67"/>
      <c r="Y2019" s="67"/>
      <c r="Z2019" s="67"/>
      <c r="AA2019" s="67"/>
      <c r="AB2019" s="67"/>
      <c r="AC2019" s="67"/>
      <c r="AD2019" s="67"/>
    </row>
    <row r="2020" spans="2:30">
      <c r="B2020" s="67"/>
      <c r="C2020" s="67"/>
      <c r="D2020" s="67"/>
      <c r="E2020" s="67"/>
      <c r="F2020" s="67"/>
      <c r="G2020" s="67"/>
      <c r="H2020" s="67"/>
      <c r="I2020" s="67"/>
      <c r="J2020" s="67"/>
      <c r="K2020" s="67"/>
      <c r="L2020" s="67"/>
      <c r="M2020" s="67"/>
      <c r="N2020" s="67"/>
      <c r="O2020" s="67"/>
      <c r="P2020" s="67"/>
      <c r="Q2020" s="67"/>
      <c r="R2020" s="67"/>
      <c r="S2020" s="67"/>
      <c r="T2020" s="67"/>
      <c r="U2020" s="67"/>
      <c r="V2020" s="67"/>
      <c r="W2020" s="67"/>
      <c r="X2020" s="67"/>
      <c r="Y2020" s="67"/>
      <c r="Z2020" s="67"/>
      <c r="AA2020" s="67"/>
      <c r="AB2020" s="67"/>
      <c r="AC2020" s="67"/>
      <c r="AD2020" s="67"/>
    </row>
    <row r="2021" spans="2:30">
      <c r="B2021" s="67"/>
      <c r="C2021" s="67"/>
      <c r="D2021" s="67"/>
      <c r="E2021" s="67"/>
      <c r="F2021" s="67"/>
      <c r="G2021" s="67"/>
      <c r="H2021" s="67"/>
      <c r="I2021" s="67"/>
      <c r="J2021" s="67"/>
      <c r="K2021" s="67"/>
      <c r="L2021" s="67"/>
      <c r="M2021" s="67"/>
      <c r="N2021" s="67"/>
      <c r="O2021" s="67"/>
      <c r="P2021" s="67"/>
      <c r="Q2021" s="67"/>
      <c r="R2021" s="67"/>
      <c r="S2021" s="67"/>
      <c r="T2021" s="67"/>
      <c r="U2021" s="67"/>
      <c r="V2021" s="67"/>
      <c r="W2021" s="67"/>
      <c r="X2021" s="67"/>
      <c r="Y2021" s="67"/>
      <c r="Z2021" s="67"/>
      <c r="AA2021" s="67"/>
      <c r="AB2021" s="67"/>
      <c r="AC2021" s="67"/>
      <c r="AD2021" s="67"/>
    </row>
    <row r="2022" spans="2:30">
      <c r="B2022" s="67"/>
      <c r="C2022" s="67"/>
      <c r="D2022" s="67"/>
      <c r="E2022" s="67"/>
      <c r="F2022" s="67"/>
      <c r="G2022" s="67"/>
      <c r="H2022" s="67"/>
      <c r="I2022" s="67"/>
      <c r="J2022" s="67"/>
      <c r="K2022" s="67"/>
      <c r="L2022" s="67"/>
      <c r="M2022" s="67"/>
      <c r="N2022" s="67"/>
      <c r="O2022" s="67"/>
      <c r="P2022" s="67"/>
      <c r="Q2022" s="67"/>
      <c r="R2022" s="67"/>
      <c r="S2022" s="67"/>
      <c r="T2022" s="67"/>
      <c r="U2022" s="67"/>
      <c r="V2022" s="67"/>
      <c r="W2022" s="67"/>
      <c r="X2022" s="67"/>
      <c r="Y2022" s="67"/>
      <c r="Z2022" s="67"/>
      <c r="AA2022" s="67"/>
      <c r="AB2022" s="67"/>
      <c r="AC2022" s="67"/>
      <c r="AD2022" s="67"/>
    </row>
    <row r="2023" spans="2:30">
      <c r="B2023" s="67"/>
      <c r="C2023" s="67"/>
      <c r="D2023" s="67"/>
      <c r="E2023" s="67"/>
      <c r="F2023" s="67"/>
      <c r="G2023" s="67"/>
      <c r="H2023" s="67"/>
      <c r="I2023" s="67"/>
      <c r="J2023" s="67"/>
      <c r="K2023" s="67"/>
      <c r="L2023" s="67"/>
      <c r="M2023" s="67"/>
      <c r="N2023" s="67"/>
      <c r="O2023" s="67"/>
      <c r="P2023" s="67"/>
      <c r="Q2023" s="67"/>
      <c r="R2023" s="67"/>
      <c r="S2023" s="67"/>
      <c r="T2023" s="67"/>
      <c r="U2023" s="67"/>
      <c r="V2023" s="67"/>
      <c r="W2023" s="67"/>
      <c r="X2023" s="67"/>
      <c r="Y2023" s="67"/>
      <c r="Z2023" s="67"/>
      <c r="AA2023" s="67"/>
      <c r="AB2023" s="67"/>
      <c r="AC2023" s="67"/>
      <c r="AD2023" s="67"/>
    </row>
    <row r="2024" spans="2:30">
      <c r="B2024" s="67"/>
      <c r="C2024" s="67"/>
      <c r="D2024" s="67"/>
      <c r="E2024" s="67"/>
      <c r="F2024" s="67"/>
      <c r="G2024" s="67"/>
      <c r="H2024" s="67"/>
      <c r="I2024" s="67"/>
      <c r="J2024" s="67"/>
      <c r="K2024" s="67"/>
      <c r="L2024" s="67"/>
      <c r="M2024" s="67"/>
      <c r="N2024" s="67"/>
      <c r="O2024" s="67"/>
      <c r="P2024" s="67"/>
      <c r="Q2024" s="67"/>
      <c r="R2024" s="67"/>
      <c r="S2024" s="67"/>
      <c r="T2024" s="67"/>
      <c r="U2024" s="67"/>
      <c r="V2024" s="67"/>
      <c r="W2024" s="67"/>
      <c r="X2024" s="67"/>
      <c r="Y2024" s="67"/>
      <c r="Z2024" s="67"/>
      <c r="AA2024" s="67"/>
      <c r="AB2024" s="67"/>
      <c r="AC2024" s="67"/>
      <c r="AD2024" s="67"/>
    </row>
    <row r="2025" spans="2:30">
      <c r="B2025" s="67"/>
      <c r="C2025" s="67"/>
      <c r="D2025" s="67"/>
      <c r="E2025" s="67"/>
      <c r="F2025" s="67"/>
      <c r="G2025" s="67"/>
      <c r="H2025" s="67"/>
      <c r="I2025" s="67"/>
      <c r="J2025" s="67"/>
      <c r="K2025" s="67"/>
      <c r="L2025" s="67"/>
      <c r="M2025" s="67"/>
      <c r="N2025" s="67"/>
      <c r="O2025" s="67"/>
      <c r="P2025" s="67"/>
      <c r="Q2025" s="67"/>
      <c r="R2025" s="67"/>
      <c r="S2025" s="67"/>
      <c r="T2025" s="67"/>
      <c r="U2025" s="67"/>
      <c r="V2025" s="67"/>
      <c r="W2025" s="67"/>
      <c r="X2025" s="67"/>
      <c r="Y2025" s="67"/>
      <c r="Z2025" s="67"/>
      <c r="AA2025" s="67"/>
      <c r="AB2025" s="67"/>
      <c r="AC2025" s="67"/>
      <c r="AD2025" s="67"/>
    </row>
    <row r="2026" spans="2:30">
      <c r="B2026" s="67"/>
      <c r="C2026" s="67"/>
      <c r="D2026" s="67"/>
      <c r="E2026" s="67"/>
      <c r="F2026" s="67"/>
      <c r="G2026" s="67"/>
      <c r="H2026" s="67"/>
      <c r="I2026" s="67"/>
      <c r="J2026" s="67"/>
      <c r="K2026" s="67"/>
      <c r="L2026" s="67"/>
      <c r="M2026" s="67"/>
      <c r="N2026" s="67"/>
      <c r="O2026" s="67"/>
      <c r="P2026" s="67"/>
      <c r="Q2026" s="67"/>
      <c r="R2026" s="67"/>
      <c r="S2026" s="67"/>
      <c r="T2026" s="67"/>
      <c r="U2026" s="67"/>
      <c r="V2026" s="67"/>
      <c r="W2026" s="67"/>
      <c r="X2026" s="67"/>
      <c r="Y2026" s="67"/>
      <c r="Z2026" s="67"/>
      <c r="AA2026" s="67"/>
      <c r="AB2026" s="67"/>
      <c r="AC2026" s="67"/>
      <c r="AD2026" s="67"/>
    </row>
    <row r="2027" spans="2:30">
      <c r="B2027" s="67"/>
      <c r="C2027" s="67"/>
      <c r="D2027" s="67"/>
      <c r="E2027" s="67"/>
      <c r="F2027" s="67"/>
      <c r="G2027" s="67"/>
      <c r="H2027" s="67"/>
      <c r="I2027" s="67"/>
      <c r="J2027" s="67"/>
      <c r="K2027" s="67"/>
      <c r="L2027" s="67"/>
      <c r="M2027" s="67"/>
      <c r="N2027" s="67"/>
      <c r="O2027" s="67"/>
      <c r="P2027" s="67"/>
      <c r="Q2027" s="67"/>
      <c r="R2027" s="67"/>
      <c r="S2027" s="67"/>
      <c r="T2027" s="67"/>
      <c r="U2027" s="67"/>
      <c r="V2027" s="67"/>
      <c r="W2027" s="67"/>
      <c r="X2027" s="67"/>
      <c r="Y2027" s="67"/>
      <c r="Z2027" s="67"/>
      <c r="AA2027" s="67"/>
      <c r="AB2027" s="67"/>
      <c r="AC2027" s="67"/>
      <c r="AD2027" s="67"/>
    </row>
    <row r="2028" spans="2:30">
      <c r="B2028" s="67"/>
      <c r="C2028" s="67"/>
      <c r="D2028" s="67"/>
      <c r="E2028" s="67"/>
      <c r="F2028" s="67"/>
      <c r="G2028" s="67"/>
      <c r="H2028" s="67"/>
      <c r="I2028" s="67"/>
      <c r="J2028" s="67"/>
      <c r="K2028" s="67"/>
      <c r="L2028" s="67"/>
      <c r="M2028" s="67"/>
      <c r="N2028" s="67"/>
      <c r="O2028" s="67"/>
      <c r="P2028" s="67"/>
      <c r="Q2028" s="67"/>
      <c r="R2028" s="67"/>
      <c r="S2028" s="67"/>
      <c r="T2028" s="67"/>
      <c r="U2028" s="67"/>
      <c r="V2028" s="67"/>
      <c r="W2028" s="67"/>
      <c r="X2028" s="67"/>
      <c r="Y2028" s="67"/>
      <c r="Z2028" s="67"/>
      <c r="AA2028" s="67"/>
      <c r="AB2028" s="67"/>
      <c r="AC2028" s="67"/>
      <c r="AD2028" s="67"/>
    </row>
    <row r="2029" spans="2:30">
      <c r="B2029" s="67"/>
      <c r="C2029" s="67"/>
      <c r="D2029" s="67"/>
      <c r="E2029" s="67"/>
      <c r="F2029" s="67"/>
      <c r="G2029" s="67"/>
      <c r="H2029" s="67"/>
      <c r="I2029" s="67"/>
      <c r="J2029" s="67"/>
      <c r="K2029" s="67"/>
      <c r="L2029" s="67"/>
      <c r="M2029" s="67"/>
      <c r="N2029" s="67"/>
      <c r="O2029" s="67"/>
      <c r="P2029" s="67"/>
      <c r="Q2029" s="67"/>
      <c r="R2029" s="67"/>
      <c r="S2029" s="67"/>
      <c r="T2029" s="67"/>
      <c r="U2029" s="67"/>
      <c r="V2029" s="67"/>
      <c r="W2029" s="67"/>
      <c r="X2029" s="67"/>
      <c r="Y2029" s="67"/>
      <c r="Z2029" s="67"/>
      <c r="AA2029" s="67"/>
      <c r="AB2029" s="67"/>
      <c r="AC2029" s="67"/>
      <c r="AD2029" s="67"/>
    </row>
    <row r="2030" spans="2:30">
      <c r="B2030" s="67"/>
      <c r="C2030" s="67"/>
      <c r="D2030" s="67"/>
      <c r="E2030" s="67"/>
      <c r="F2030" s="67"/>
      <c r="G2030" s="67"/>
      <c r="H2030" s="67"/>
      <c r="I2030" s="67"/>
      <c r="J2030" s="67"/>
      <c r="K2030" s="67"/>
      <c r="L2030" s="67"/>
      <c r="M2030" s="67"/>
      <c r="N2030" s="67"/>
      <c r="O2030" s="67"/>
      <c r="P2030" s="67"/>
      <c r="Q2030" s="67"/>
      <c r="R2030" s="67"/>
      <c r="S2030" s="67"/>
      <c r="T2030" s="67"/>
      <c r="U2030" s="67"/>
      <c r="V2030" s="67"/>
      <c r="W2030" s="67"/>
      <c r="X2030" s="67"/>
      <c r="Y2030" s="67"/>
      <c r="Z2030" s="67"/>
      <c r="AA2030" s="67"/>
      <c r="AB2030" s="67"/>
      <c r="AC2030" s="67"/>
      <c r="AD2030" s="67"/>
    </row>
    <row r="2031" spans="2:30">
      <c r="B2031" s="67"/>
      <c r="C2031" s="67"/>
      <c r="D2031" s="67"/>
      <c r="E2031" s="67"/>
      <c r="F2031" s="67"/>
      <c r="G2031" s="67"/>
      <c r="H2031" s="67"/>
      <c r="I2031" s="67"/>
      <c r="J2031" s="67"/>
      <c r="K2031" s="67"/>
      <c r="L2031" s="67"/>
      <c r="M2031" s="67"/>
      <c r="N2031" s="67"/>
      <c r="O2031" s="67"/>
      <c r="P2031" s="67"/>
      <c r="Q2031" s="67"/>
      <c r="R2031" s="67"/>
      <c r="S2031" s="67"/>
      <c r="T2031" s="67"/>
      <c r="U2031" s="67"/>
      <c r="V2031" s="67"/>
      <c r="W2031" s="67"/>
      <c r="X2031" s="67"/>
      <c r="Y2031" s="67"/>
      <c r="Z2031" s="67"/>
      <c r="AA2031" s="67"/>
      <c r="AB2031" s="67"/>
      <c r="AC2031" s="67"/>
      <c r="AD2031" s="67"/>
    </row>
    <row r="2032" spans="2:30">
      <c r="B2032" s="67"/>
      <c r="C2032" s="67"/>
      <c r="D2032" s="67"/>
      <c r="E2032" s="67"/>
      <c r="F2032" s="67"/>
      <c r="G2032" s="67"/>
      <c r="H2032" s="67"/>
      <c r="I2032" s="67"/>
      <c r="J2032" s="67"/>
      <c r="K2032" s="67"/>
      <c r="L2032" s="67"/>
      <c r="M2032" s="67"/>
      <c r="N2032" s="67"/>
      <c r="O2032" s="67"/>
      <c r="P2032" s="67"/>
      <c r="Q2032" s="67"/>
      <c r="R2032" s="67"/>
      <c r="S2032" s="67"/>
      <c r="T2032" s="67"/>
      <c r="U2032" s="67"/>
      <c r="V2032" s="67"/>
      <c r="W2032" s="67"/>
      <c r="X2032" s="67"/>
      <c r="Y2032" s="67"/>
      <c r="Z2032" s="67"/>
      <c r="AA2032" s="67"/>
      <c r="AB2032" s="67"/>
      <c r="AC2032" s="67"/>
      <c r="AD2032" s="67"/>
    </row>
    <row r="2033" spans="2:30">
      <c r="B2033" s="67"/>
      <c r="C2033" s="67"/>
      <c r="D2033" s="67"/>
      <c r="E2033" s="67"/>
      <c r="F2033" s="67"/>
      <c r="G2033" s="67"/>
      <c r="H2033" s="67"/>
      <c r="I2033" s="67"/>
      <c r="J2033" s="67"/>
      <c r="K2033" s="67"/>
      <c r="L2033" s="67"/>
      <c r="M2033" s="67"/>
      <c r="N2033" s="67"/>
      <c r="O2033" s="67"/>
      <c r="P2033" s="67"/>
      <c r="Q2033" s="67"/>
      <c r="R2033" s="67"/>
      <c r="S2033" s="67"/>
      <c r="T2033" s="67"/>
      <c r="U2033" s="67"/>
      <c r="V2033" s="67"/>
      <c r="W2033" s="67"/>
      <c r="X2033" s="67"/>
      <c r="Y2033" s="67"/>
      <c r="Z2033" s="67"/>
      <c r="AA2033" s="67"/>
      <c r="AB2033" s="67"/>
      <c r="AC2033" s="67"/>
      <c r="AD2033" s="67"/>
    </row>
    <row r="2034" spans="2:30">
      <c r="B2034" s="67"/>
      <c r="C2034" s="67"/>
      <c r="D2034" s="67"/>
      <c r="E2034" s="67"/>
      <c r="F2034" s="67"/>
      <c r="G2034" s="67"/>
      <c r="H2034" s="67"/>
      <c r="I2034" s="67"/>
      <c r="J2034" s="67"/>
      <c r="K2034" s="67"/>
      <c r="L2034" s="67"/>
      <c r="M2034" s="67"/>
      <c r="N2034" s="67"/>
      <c r="O2034" s="67"/>
      <c r="P2034" s="67"/>
      <c r="Q2034" s="67"/>
      <c r="R2034" s="67"/>
      <c r="S2034" s="67"/>
      <c r="T2034" s="67"/>
      <c r="U2034" s="67"/>
      <c r="V2034" s="67"/>
      <c r="W2034" s="67"/>
      <c r="X2034" s="67"/>
      <c r="Y2034" s="67"/>
      <c r="Z2034" s="67"/>
      <c r="AA2034" s="67"/>
      <c r="AB2034" s="67"/>
      <c r="AC2034" s="67"/>
      <c r="AD2034" s="67"/>
    </row>
    <row r="2035" spans="2:30">
      <c r="B2035" s="67"/>
      <c r="C2035" s="67"/>
      <c r="D2035" s="67"/>
      <c r="E2035" s="67"/>
      <c r="F2035" s="67"/>
      <c r="G2035" s="67"/>
      <c r="H2035" s="67"/>
      <c r="I2035" s="67"/>
      <c r="J2035" s="67"/>
      <c r="K2035" s="67"/>
      <c r="L2035" s="67"/>
      <c r="M2035" s="67"/>
      <c r="N2035" s="67"/>
      <c r="O2035" s="67"/>
      <c r="P2035" s="67"/>
      <c r="Q2035" s="67"/>
      <c r="R2035" s="67"/>
      <c r="S2035" s="67"/>
      <c r="T2035" s="67"/>
      <c r="U2035" s="67"/>
      <c r="V2035" s="67"/>
      <c r="W2035" s="67"/>
      <c r="X2035" s="67"/>
      <c r="Y2035" s="67"/>
      <c r="Z2035" s="67"/>
      <c r="AA2035" s="67"/>
      <c r="AB2035" s="67"/>
      <c r="AC2035" s="67"/>
      <c r="AD2035" s="67"/>
    </row>
    <row r="2036" spans="2:30">
      <c r="B2036" s="67"/>
      <c r="C2036" s="67"/>
      <c r="D2036" s="67"/>
      <c r="E2036" s="67"/>
      <c r="F2036" s="67"/>
      <c r="G2036" s="67"/>
      <c r="H2036" s="67"/>
      <c r="I2036" s="67"/>
      <c r="J2036" s="67"/>
      <c r="K2036" s="67"/>
      <c r="L2036" s="67"/>
      <c r="M2036" s="67"/>
      <c r="N2036" s="67"/>
      <c r="O2036" s="67"/>
      <c r="P2036" s="67"/>
      <c r="Q2036" s="67"/>
      <c r="R2036" s="67"/>
      <c r="S2036" s="67"/>
      <c r="T2036" s="67"/>
      <c r="U2036" s="67"/>
      <c r="V2036" s="67"/>
      <c r="W2036" s="67"/>
      <c r="X2036" s="67"/>
      <c r="Y2036" s="67"/>
      <c r="Z2036" s="67"/>
      <c r="AA2036" s="67"/>
      <c r="AB2036" s="67"/>
      <c r="AC2036" s="67"/>
      <c r="AD2036" s="67"/>
    </row>
    <row r="2037" spans="2:30">
      <c r="B2037" s="67"/>
      <c r="C2037" s="67"/>
      <c r="D2037" s="67"/>
      <c r="E2037" s="67"/>
      <c r="F2037" s="67"/>
      <c r="G2037" s="67"/>
      <c r="H2037" s="67"/>
      <c r="I2037" s="67"/>
      <c r="J2037" s="67"/>
      <c r="K2037" s="67"/>
      <c r="L2037" s="67"/>
      <c r="M2037" s="67"/>
      <c r="N2037" s="67"/>
      <c r="O2037" s="67"/>
      <c r="P2037" s="67"/>
      <c r="Q2037" s="67"/>
      <c r="R2037" s="67"/>
      <c r="S2037" s="67"/>
      <c r="T2037" s="67"/>
      <c r="U2037" s="67"/>
      <c r="V2037" s="67"/>
      <c r="W2037" s="67"/>
      <c r="X2037" s="67"/>
      <c r="Y2037" s="67"/>
      <c r="Z2037" s="67"/>
      <c r="AA2037" s="67"/>
      <c r="AB2037" s="67"/>
      <c r="AC2037" s="67"/>
      <c r="AD2037" s="67"/>
    </row>
    <row r="2038" spans="2:30">
      <c r="B2038" s="67"/>
      <c r="C2038" s="67"/>
      <c r="D2038" s="67"/>
      <c r="E2038" s="67"/>
      <c r="F2038" s="67"/>
      <c r="G2038" s="67"/>
      <c r="H2038" s="67"/>
      <c r="I2038" s="67"/>
      <c r="J2038" s="67"/>
      <c r="K2038" s="67"/>
      <c r="L2038" s="67"/>
      <c r="M2038" s="67"/>
      <c r="N2038" s="67"/>
      <c r="O2038" s="67"/>
      <c r="P2038" s="67"/>
      <c r="Q2038" s="67"/>
      <c r="R2038" s="67"/>
      <c r="S2038" s="67"/>
      <c r="T2038" s="67"/>
      <c r="U2038" s="67"/>
      <c r="V2038" s="67"/>
      <c r="W2038" s="67"/>
      <c r="X2038" s="67"/>
      <c r="Y2038" s="67"/>
      <c r="Z2038" s="67"/>
      <c r="AA2038" s="67"/>
      <c r="AB2038" s="67"/>
      <c r="AC2038" s="67"/>
      <c r="AD2038" s="67"/>
    </row>
    <row r="2039" spans="2:30">
      <c r="B2039" s="67"/>
      <c r="C2039" s="67"/>
      <c r="D2039" s="67"/>
      <c r="E2039" s="67"/>
      <c r="F2039" s="67"/>
      <c r="G2039" s="67"/>
      <c r="H2039" s="67"/>
      <c r="I2039" s="67"/>
      <c r="J2039" s="67"/>
      <c r="K2039" s="67"/>
      <c r="L2039" s="67"/>
      <c r="M2039" s="67"/>
      <c r="N2039" s="67"/>
      <c r="O2039" s="67"/>
      <c r="P2039" s="67"/>
      <c r="Q2039" s="67"/>
      <c r="R2039" s="67"/>
      <c r="S2039" s="67"/>
      <c r="T2039" s="67"/>
      <c r="U2039" s="67"/>
      <c r="V2039" s="67"/>
      <c r="W2039" s="67"/>
      <c r="X2039" s="67"/>
      <c r="Y2039" s="67"/>
      <c r="Z2039" s="67"/>
      <c r="AA2039" s="67"/>
      <c r="AB2039" s="67"/>
      <c r="AC2039" s="67"/>
      <c r="AD2039" s="67"/>
    </row>
    <row r="2040" spans="2:30">
      <c r="B2040" s="67"/>
      <c r="C2040" s="67"/>
      <c r="D2040" s="67"/>
      <c r="E2040" s="67"/>
      <c r="F2040" s="67"/>
      <c r="G2040" s="67"/>
      <c r="H2040" s="67"/>
      <c r="I2040" s="67"/>
      <c r="J2040" s="67"/>
      <c r="K2040" s="67"/>
      <c r="L2040" s="67"/>
      <c r="M2040" s="67"/>
      <c r="N2040" s="67"/>
      <c r="O2040" s="67"/>
      <c r="P2040" s="67"/>
      <c r="Q2040" s="67"/>
      <c r="R2040" s="67"/>
      <c r="S2040" s="67"/>
      <c r="T2040" s="67"/>
      <c r="U2040" s="67"/>
      <c r="V2040" s="67"/>
      <c r="W2040" s="67"/>
      <c r="X2040" s="67"/>
      <c r="Y2040" s="67"/>
      <c r="Z2040" s="67"/>
      <c r="AA2040" s="67"/>
      <c r="AB2040" s="67"/>
      <c r="AC2040" s="67"/>
      <c r="AD2040" s="67"/>
    </row>
    <row r="2041" spans="2:30">
      <c r="B2041" s="67"/>
      <c r="C2041" s="67"/>
      <c r="D2041" s="67"/>
      <c r="E2041" s="67"/>
      <c r="F2041" s="67"/>
      <c r="G2041" s="67"/>
      <c r="H2041" s="67"/>
      <c r="I2041" s="67"/>
      <c r="J2041" s="67"/>
      <c r="K2041" s="67"/>
      <c r="L2041" s="67"/>
      <c r="M2041" s="67"/>
      <c r="N2041" s="67"/>
      <c r="O2041" s="67"/>
      <c r="P2041" s="67"/>
      <c r="Q2041" s="67"/>
      <c r="R2041" s="67"/>
      <c r="S2041" s="67"/>
      <c r="T2041" s="67"/>
      <c r="U2041" s="67"/>
      <c r="V2041" s="67"/>
      <c r="W2041" s="67"/>
      <c r="X2041" s="67"/>
      <c r="Y2041" s="67"/>
      <c r="Z2041" s="67"/>
      <c r="AA2041" s="67"/>
      <c r="AB2041" s="67"/>
      <c r="AC2041" s="67"/>
      <c r="AD2041" s="67"/>
    </row>
    <row r="2042" spans="2:30">
      <c r="B2042" s="67"/>
      <c r="C2042" s="67"/>
      <c r="D2042" s="67"/>
      <c r="E2042" s="67"/>
      <c r="F2042" s="67"/>
      <c r="G2042" s="67"/>
      <c r="H2042" s="67"/>
      <c r="I2042" s="67"/>
      <c r="J2042" s="67"/>
      <c r="K2042" s="67"/>
      <c r="L2042" s="67"/>
      <c r="M2042" s="67"/>
      <c r="N2042" s="67"/>
      <c r="O2042" s="67"/>
      <c r="P2042" s="67"/>
      <c r="Q2042" s="67"/>
      <c r="R2042" s="67"/>
      <c r="S2042" s="67"/>
      <c r="T2042" s="67"/>
      <c r="U2042" s="67"/>
      <c r="V2042" s="67"/>
      <c r="W2042" s="67"/>
      <c r="X2042" s="67"/>
      <c r="Y2042" s="67"/>
      <c r="Z2042" s="67"/>
      <c r="AA2042" s="67"/>
      <c r="AB2042" s="67"/>
      <c r="AC2042" s="67"/>
      <c r="AD2042" s="67"/>
    </row>
    <row r="2043" spans="2:30">
      <c r="B2043" s="67"/>
      <c r="C2043" s="67"/>
      <c r="D2043" s="67"/>
      <c r="E2043" s="67"/>
      <c r="F2043" s="67"/>
      <c r="G2043" s="67"/>
      <c r="H2043" s="67"/>
      <c r="I2043" s="67"/>
      <c r="J2043" s="67"/>
      <c r="K2043" s="67"/>
      <c r="L2043" s="67"/>
      <c r="M2043" s="67"/>
      <c r="N2043" s="67"/>
      <c r="O2043" s="67"/>
      <c r="P2043" s="67"/>
      <c r="Q2043" s="67"/>
      <c r="R2043" s="67"/>
      <c r="S2043" s="67"/>
      <c r="T2043" s="67"/>
      <c r="U2043" s="67"/>
      <c r="V2043" s="67"/>
      <c r="W2043" s="67"/>
      <c r="X2043" s="67"/>
      <c r="Y2043" s="67"/>
      <c r="Z2043" s="67"/>
      <c r="AA2043" s="67"/>
      <c r="AB2043" s="67"/>
      <c r="AC2043" s="67"/>
      <c r="AD2043" s="67"/>
    </row>
    <row r="2044" spans="2:30">
      <c r="B2044" s="67"/>
      <c r="C2044" s="67"/>
      <c r="D2044" s="67"/>
      <c r="E2044" s="67"/>
      <c r="F2044" s="67"/>
      <c r="G2044" s="67"/>
      <c r="H2044" s="67"/>
      <c r="I2044" s="67"/>
      <c r="J2044" s="67"/>
      <c r="K2044" s="67"/>
      <c r="L2044" s="67"/>
      <c r="M2044" s="67"/>
      <c r="N2044" s="67"/>
      <c r="O2044" s="67"/>
      <c r="P2044" s="67"/>
      <c r="Q2044" s="67"/>
      <c r="R2044" s="67"/>
      <c r="S2044" s="67"/>
      <c r="T2044" s="67"/>
      <c r="U2044" s="67"/>
      <c r="V2044" s="67"/>
      <c r="W2044" s="67"/>
      <c r="X2044" s="67"/>
      <c r="Y2044" s="67"/>
      <c r="Z2044" s="67"/>
      <c r="AA2044" s="67"/>
      <c r="AB2044" s="67"/>
      <c r="AC2044" s="67"/>
      <c r="AD2044" s="67"/>
    </row>
    <row r="2045" spans="2:30">
      <c r="B2045" s="67"/>
      <c r="C2045" s="67"/>
      <c r="D2045" s="67"/>
      <c r="E2045" s="67"/>
      <c r="F2045" s="67"/>
      <c r="G2045" s="67"/>
      <c r="H2045" s="67"/>
      <c r="I2045" s="67"/>
      <c r="J2045" s="67"/>
      <c r="K2045" s="67"/>
      <c r="L2045" s="67"/>
      <c r="M2045" s="67"/>
      <c r="N2045" s="67"/>
      <c r="O2045" s="67"/>
      <c r="P2045" s="67"/>
      <c r="Q2045" s="67"/>
      <c r="R2045" s="67"/>
      <c r="S2045" s="67"/>
      <c r="T2045" s="67"/>
      <c r="U2045" s="67"/>
      <c r="V2045" s="67"/>
      <c r="W2045" s="67"/>
      <c r="X2045" s="67"/>
      <c r="Y2045" s="67"/>
      <c r="Z2045" s="67"/>
      <c r="AA2045" s="67"/>
      <c r="AB2045" s="67"/>
      <c r="AC2045" s="67"/>
      <c r="AD2045" s="67"/>
    </row>
    <row r="2046" spans="2:30">
      <c r="B2046" s="67"/>
      <c r="C2046" s="67"/>
      <c r="D2046" s="67"/>
      <c r="E2046" s="67"/>
      <c r="F2046" s="67"/>
      <c r="G2046" s="67"/>
      <c r="H2046" s="67"/>
      <c r="I2046" s="67"/>
      <c r="J2046" s="67"/>
      <c r="K2046" s="67"/>
      <c r="L2046" s="67"/>
      <c r="M2046" s="67"/>
      <c r="N2046" s="67"/>
      <c r="O2046" s="67"/>
      <c r="P2046" s="67"/>
      <c r="Q2046" s="67"/>
      <c r="R2046" s="67"/>
      <c r="S2046" s="67"/>
      <c r="T2046" s="67"/>
      <c r="U2046" s="67"/>
      <c r="V2046" s="67"/>
      <c r="W2046" s="67"/>
      <c r="X2046" s="67"/>
      <c r="Y2046" s="67"/>
      <c r="Z2046" s="67"/>
      <c r="AA2046" s="67"/>
      <c r="AB2046" s="67"/>
      <c r="AC2046" s="67"/>
      <c r="AD2046" s="67"/>
    </row>
    <row r="2047" spans="2:30">
      <c r="B2047" s="67"/>
      <c r="C2047" s="67"/>
      <c r="D2047" s="67"/>
      <c r="E2047" s="67"/>
      <c r="F2047" s="67"/>
      <c r="G2047" s="67"/>
      <c r="H2047" s="67"/>
      <c r="I2047" s="67"/>
      <c r="J2047" s="67"/>
      <c r="K2047" s="67"/>
      <c r="L2047" s="67"/>
      <c r="M2047" s="67"/>
      <c r="N2047" s="67"/>
      <c r="O2047" s="67"/>
      <c r="P2047" s="67"/>
      <c r="Q2047" s="67"/>
      <c r="R2047" s="67"/>
      <c r="S2047" s="67"/>
      <c r="T2047" s="67"/>
      <c r="U2047" s="67"/>
      <c r="V2047" s="67"/>
      <c r="W2047" s="67"/>
      <c r="X2047" s="67"/>
      <c r="Y2047" s="67"/>
      <c r="Z2047" s="67"/>
      <c r="AA2047" s="67"/>
      <c r="AB2047" s="67"/>
      <c r="AC2047" s="67"/>
      <c r="AD2047" s="67"/>
    </row>
    <row r="2048" spans="2:30">
      <c r="B2048" s="67"/>
      <c r="C2048" s="67"/>
      <c r="D2048" s="67"/>
      <c r="E2048" s="67"/>
      <c r="F2048" s="67"/>
      <c r="G2048" s="67"/>
      <c r="H2048" s="67"/>
      <c r="I2048" s="67"/>
      <c r="J2048" s="67"/>
      <c r="K2048" s="67"/>
      <c r="L2048" s="67"/>
      <c r="M2048" s="67"/>
      <c r="N2048" s="67"/>
      <c r="O2048" s="67"/>
      <c r="P2048" s="67"/>
      <c r="Q2048" s="67"/>
      <c r="R2048" s="67"/>
      <c r="S2048" s="67"/>
      <c r="T2048" s="67"/>
      <c r="U2048" s="67"/>
      <c r="V2048" s="67"/>
      <c r="W2048" s="67"/>
      <c r="X2048" s="67"/>
      <c r="Y2048" s="67"/>
      <c r="Z2048" s="67"/>
      <c r="AA2048" s="67"/>
      <c r="AB2048" s="67"/>
      <c r="AC2048" s="67"/>
      <c r="AD2048" s="67"/>
    </row>
    <row r="2049" spans="2:30">
      <c r="B2049" s="67"/>
      <c r="C2049" s="67"/>
      <c r="D2049" s="67"/>
      <c r="E2049" s="67"/>
      <c r="F2049" s="67"/>
      <c r="G2049" s="67"/>
      <c r="H2049" s="67"/>
      <c r="I2049" s="67"/>
      <c r="J2049" s="67"/>
      <c r="K2049" s="67"/>
      <c r="L2049" s="67"/>
      <c r="M2049" s="67"/>
      <c r="N2049" s="67"/>
      <c r="O2049" s="67"/>
      <c r="P2049" s="67"/>
      <c r="Q2049" s="67"/>
      <c r="R2049" s="67"/>
      <c r="S2049" s="67"/>
      <c r="T2049" s="67"/>
      <c r="U2049" s="67"/>
      <c r="V2049" s="67"/>
      <c r="W2049" s="67"/>
      <c r="X2049" s="67"/>
      <c r="Y2049" s="67"/>
      <c r="Z2049" s="67"/>
      <c r="AA2049" s="67"/>
      <c r="AB2049" s="67"/>
      <c r="AC2049" s="67"/>
      <c r="AD2049" s="67"/>
    </row>
    <row r="2050" spans="2:30">
      <c r="B2050" s="67"/>
      <c r="C2050" s="67"/>
      <c r="D2050" s="67"/>
      <c r="E2050" s="67"/>
      <c r="F2050" s="67"/>
      <c r="G2050" s="67"/>
      <c r="H2050" s="67"/>
      <c r="I2050" s="67"/>
      <c r="J2050" s="67"/>
      <c r="K2050" s="67"/>
      <c r="L2050" s="67"/>
      <c r="M2050" s="67"/>
      <c r="N2050" s="67"/>
      <c r="O2050" s="67"/>
      <c r="P2050" s="67"/>
      <c r="Q2050" s="67"/>
      <c r="R2050" s="67"/>
      <c r="S2050" s="67"/>
      <c r="T2050" s="67"/>
      <c r="U2050" s="67"/>
      <c r="V2050" s="67"/>
      <c r="W2050" s="67"/>
      <c r="X2050" s="67"/>
      <c r="Y2050" s="67"/>
      <c r="Z2050" s="67"/>
      <c r="AA2050" s="67"/>
      <c r="AB2050" s="67"/>
      <c r="AC2050" s="67"/>
      <c r="AD2050" s="67"/>
    </row>
    <row r="2051" spans="2:30">
      <c r="B2051" s="67"/>
      <c r="C2051" s="67"/>
      <c r="D2051" s="67"/>
      <c r="E2051" s="67"/>
      <c r="F2051" s="67"/>
      <c r="G2051" s="67"/>
      <c r="H2051" s="67"/>
      <c r="I2051" s="67"/>
      <c r="J2051" s="67"/>
      <c r="K2051" s="67"/>
      <c r="L2051" s="67"/>
      <c r="M2051" s="67"/>
      <c r="N2051" s="67"/>
      <c r="O2051" s="67"/>
      <c r="P2051" s="67"/>
      <c r="Q2051" s="67"/>
      <c r="R2051" s="67"/>
      <c r="S2051" s="67"/>
      <c r="T2051" s="67"/>
      <c r="U2051" s="67"/>
      <c r="V2051" s="67"/>
      <c r="W2051" s="67"/>
      <c r="X2051" s="67"/>
      <c r="Y2051" s="67"/>
      <c r="Z2051" s="67"/>
      <c r="AA2051" s="67"/>
      <c r="AB2051" s="67"/>
      <c r="AC2051" s="67"/>
      <c r="AD2051" s="67"/>
    </row>
    <row r="2052" spans="2:30">
      <c r="B2052" s="67"/>
      <c r="C2052" s="67"/>
      <c r="D2052" s="67"/>
      <c r="E2052" s="67"/>
      <c r="F2052" s="67"/>
      <c r="G2052" s="67"/>
      <c r="H2052" s="67"/>
      <c r="I2052" s="67"/>
      <c r="J2052" s="67"/>
      <c r="K2052" s="67"/>
      <c r="L2052" s="67"/>
      <c r="M2052" s="67"/>
      <c r="N2052" s="67"/>
      <c r="O2052" s="67"/>
      <c r="P2052" s="67"/>
      <c r="Q2052" s="67"/>
      <c r="R2052" s="67"/>
      <c r="S2052" s="67"/>
      <c r="T2052" s="67"/>
      <c r="U2052" s="67"/>
      <c r="V2052" s="67"/>
      <c r="W2052" s="67"/>
      <c r="X2052" s="67"/>
      <c r="Y2052" s="67"/>
      <c r="Z2052" s="67"/>
      <c r="AA2052" s="67"/>
      <c r="AB2052" s="67"/>
      <c r="AC2052" s="67"/>
      <c r="AD2052" s="67"/>
    </row>
    <row r="2053" spans="2:30">
      <c r="B2053" s="67"/>
      <c r="C2053" s="67"/>
      <c r="D2053" s="67"/>
      <c r="E2053" s="67"/>
      <c r="F2053" s="67"/>
      <c r="G2053" s="67"/>
      <c r="H2053" s="67"/>
      <c r="I2053" s="67"/>
      <c r="J2053" s="67"/>
      <c r="K2053" s="67"/>
      <c r="L2053" s="67"/>
      <c r="M2053" s="67"/>
      <c r="N2053" s="67"/>
      <c r="O2053" s="67"/>
      <c r="P2053" s="67"/>
      <c r="Q2053" s="67"/>
      <c r="R2053" s="67"/>
      <c r="S2053" s="67"/>
      <c r="T2053" s="67"/>
      <c r="U2053" s="67"/>
      <c r="V2053" s="67"/>
      <c r="W2053" s="67"/>
      <c r="X2053" s="67"/>
      <c r="Y2053" s="67"/>
      <c r="Z2053" s="67"/>
      <c r="AA2053" s="67"/>
      <c r="AB2053" s="67"/>
      <c r="AC2053" s="67"/>
      <c r="AD2053" s="67"/>
    </row>
    <row r="2054" spans="2:30">
      <c r="B2054" s="67"/>
      <c r="C2054" s="67"/>
      <c r="D2054" s="67"/>
      <c r="E2054" s="67"/>
      <c r="F2054" s="67"/>
      <c r="G2054" s="67"/>
      <c r="H2054" s="67"/>
      <c r="I2054" s="67"/>
      <c r="J2054" s="67"/>
      <c r="K2054" s="67"/>
      <c r="L2054" s="67"/>
      <c r="M2054" s="67"/>
      <c r="N2054" s="67"/>
      <c r="O2054" s="67"/>
      <c r="P2054" s="67"/>
      <c r="Q2054" s="67"/>
      <c r="R2054" s="67"/>
      <c r="S2054" s="67"/>
      <c r="T2054" s="67"/>
      <c r="U2054" s="67"/>
      <c r="V2054" s="67"/>
      <c r="W2054" s="67"/>
      <c r="X2054" s="67"/>
      <c r="Y2054" s="67"/>
      <c r="Z2054" s="67"/>
      <c r="AA2054" s="67"/>
      <c r="AB2054" s="67"/>
      <c r="AC2054" s="67"/>
      <c r="AD2054" s="67"/>
    </row>
    <row r="2055" spans="2:30">
      <c r="B2055" s="67"/>
      <c r="C2055" s="67"/>
      <c r="D2055" s="67"/>
      <c r="E2055" s="67"/>
      <c r="F2055" s="67"/>
      <c r="G2055" s="67"/>
      <c r="H2055" s="67"/>
      <c r="I2055" s="67"/>
      <c r="J2055" s="67"/>
      <c r="K2055" s="67"/>
      <c r="L2055" s="67"/>
      <c r="M2055" s="67"/>
      <c r="N2055" s="67"/>
      <c r="O2055" s="67"/>
      <c r="P2055" s="67"/>
      <c r="Q2055" s="67"/>
      <c r="R2055" s="67"/>
      <c r="S2055" s="67"/>
      <c r="T2055" s="67"/>
      <c r="U2055" s="67"/>
      <c r="V2055" s="67"/>
      <c r="W2055" s="67"/>
      <c r="X2055" s="67"/>
      <c r="Y2055" s="67"/>
      <c r="Z2055" s="67"/>
      <c r="AA2055" s="67"/>
      <c r="AB2055" s="67"/>
      <c r="AC2055" s="67"/>
      <c r="AD2055" s="67"/>
    </row>
    <row r="2056" spans="2:30">
      <c r="B2056" s="67"/>
      <c r="C2056" s="67"/>
      <c r="D2056" s="67"/>
      <c r="E2056" s="67"/>
      <c r="F2056" s="67"/>
      <c r="G2056" s="67"/>
      <c r="H2056" s="67"/>
      <c r="I2056" s="67"/>
      <c r="J2056" s="67"/>
      <c r="K2056" s="67"/>
      <c r="L2056" s="67"/>
      <c r="M2056" s="67"/>
      <c r="N2056" s="67"/>
      <c r="O2056" s="67"/>
      <c r="P2056" s="67"/>
      <c r="Q2056" s="67"/>
      <c r="R2056" s="67"/>
      <c r="S2056" s="67"/>
      <c r="T2056" s="67"/>
      <c r="U2056" s="67"/>
      <c r="V2056" s="67"/>
      <c r="W2056" s="67"/>
      <c r="X2056" s="67"/>
      <c r="Y2056" s="67"/>
      <c r="Z2056" s="67"/>
      <c r="AA2056" s="67"/>
      <c r="AB2056" s="67"/>
      <c r="AC2056" s="67"/>
      <c r="AD2056" s="67"/>
    </row>
    <row r="2057" spans="2:30">
      <c r="B2057" s="67"/>
      <c r="C2057" s="67"/>
      <c r="D2057" s="67"/>
      <c r="E2057" s="67"/>
      <c r="F2057" s="67"/>
      <c r="G2057" s="67"/>
      <c r="H2057" s="67"/>
      <c r="I2057" s="67"/>
      <c r="J2057" s="67"/>
      <c r="K2057" s="67"/>
      <c r="L2057" s="67"/>
      <c r="M2057" s="67"/>
      <c r="N2057" s="67"/>
      <c r="O2057" s="67"/>
      <c r="P2057" s="67"/>
      <c r="Q2057" s="67"/>
      <c r="R2057" s="67"/>
      <c r="S2057" s="67"/>
      <c r="T2057" s="67"/>
      <c r="U2057" s="67"/>
      <c r="V2057" s="67"/>
      <c r="W2057" s="67"/>
      <c r="X2057" s="67"/>
      <c r="Y2057" s="67"/>
      <c r="Z2057" s="67"/>
      <c r="AA2057" s="67"/>
      <c r="AB2057" s="67"/>
      <c r="AC2057" s="67"/>
      <c r="AD2057" s="67"/>
    </row>
    <row r="2058" spans="2:30">
      <c r="B2058" s="67"/>
      <c r="C2058" s="67"/>
      <c r="D2058" s="67"/>
      <c r="E2058" s="67"/>
      <c r="F2058" s="67"/>
      <c r="G2058" s="67"/>
      <c r="H2058" s="67"/>
      <c r="I2058" s="67"/>
      <c r="J2058" s="67"/>
      <c r="K2058" s="67"/>
      <c r="L2058" s="67"/>
      <c r="M2058" s="67"/>
      <c r="N2058" s="67"/>
      <c r="O2058" s="67"/>
      <c r="P2058" s="67"/>
      <c r="Q2058" s="67"/>
      <c r="R2058" s="67"/>
      <c r="S2058" s="67"/>
      <c r="T2058" s="67"/>
      <c r="U2058" s="67"/>
      <c r="V2058" s="67"/>
      <c r="W2058" s="67"/>
      <c r="X2058" s="67"/>
      <c r="Y2058" s="67"/>
      <c r="Z2058" s="67"/>
      <c r="AA2058" s="67"/>
      <c r="AB2058" s="67"/>
      <c r="AC2058" s="67"/>
      <c r="AD2058" s="67"/>
    </row>
    <row r="2059" spans="2:30">
      <c r="B2059" s="67"/>
      <c r="C2059" s="67"/>
      <c r="D2059" s="67"/>
      <c r="E2059" s="67"/>
      <c r="F2059" s="67"/>
      <c r="G2059" s="67"/>
      <c r="H2059" s="67"/>
      <c r="I2059" s="67"/>
      <c r="J2059" s="67"/>
      <c r="K2059" s="67"/>
      <c r="L2059" s="67"/>
      <c r="M2059" s="67"/>
      <c r="N2059" s="67"/>
      <c r="O2059" s="67"/>
      <c r="P2059" s="67"/>
      <c r="Q2059" s="67"/>
      <c r="R2059" s="67"/>
      <c r="S2059" s="67"/>
      <c r="T2059" s="67"/>
      <c r="U2059" s="67"/>
      <c r="V2059" s="67"/>
      <c r="W2059" s="67"/>
      <c r="X2059" s="67"/>
      <c r="Y2059" s="67"/>
      <c r="Z2059" s="67"/>
      <c r="AA2059" s="67"/>
      <c r="AB2059" s="67"/>
      <c r="AC2059" s="67"/>
      <c r="AD2059" s="67"/>
    </row>
    <row r="2060" spans="2:30">
      <c r="B2060" s="67"/>
      <c r="C2060" s="67"/>
      <c r="D2060" s="67"/>
      <c r="E2060" s="67"/>
      <c r="F2060" s="67"/>
      <c r="G2060" s="67"/>
      <c r="H2060" s="67"/>
      <c r="I2060" s="67"/>
      <c r="J2060" s="67"/>
      <c r="K2060" s="67"/>
      <c r="L2060" s="67"/>
      <c r="M2060" s="67"/>
      <c r="N2060" s="67"/>
      <c r="O2060" s="67"/>
      <c r="P2060" s="67"/>
      <c r="Q2060" s="67"/>
      <c r="R2060" s="67"/>
      <c r="S2060" s="67"/>
      <c r="T2060" s="67"/>
      <c r="U2060" s="67"/>
      <c r="V2060" s="67"/>
      <c r="W2060" s="67"/>
      <c r="X2060" s="67"/>
      <c r="Y2060" s="67"/>
      <c r="Z2060" s="67"/>
      <c r="AA2060" s="67"/>
      <c r="AB2060" s="67"/>
      <c r="AC2060" s="67"/>
      <c r="AD2060" s="67"/>
    </row>
    <row r="2061" spans="2:30">
      <c r="B2061" s="67"/>
      <c r="C2061" s="67"/>
      <c r="D2061" s="67"/>
      <c r="E2061" s="67"/>
      <c r="F2061" s="67"/>
      <c r="G2061" s="67"/>
      <c r="H2061" s="67"/>
      <c r="I2061" s="67"/>
      <c r="J2061" s="67"/>
      <c r="K2061" s="67"/>
      <c r="L2061" s="67"/>
      <c r="M2061" s="67"/>
      <c r="N2061" s="67"/>
      <c r="O2061" s="67"/>
      <c r="P2061" s="67"/>
      <c r="Q2061" s="67"/>
      <c r="R2061" s="67"/>
      <c r="S2061" s="67"/>
      <c r="T2061" s="67"/>
      <c r="U2061" s="67"/>
      <c r="V2061" s="67"/>
      <c r="W2061" s="67"/>
      <c r="X2061" s="67"/>
      <c r="Y2061" s="67"/>
      <c r="Z2061" s="67"/>
      <c r="AA2061" s="67"/>
      <c r="AB2061" s="67"/>
      <c r="AC2061" s="67"/>
      <c r="AD2061" s="67"/>
    </row>
    <row r="2062" spans="2:30">
      <c r="B2062" s="67"/>
      <c r="C2062" s="67"/>
      <c r="D2062" s="67"/>
      <c r="E2062" s="67"/>
      <c r="F2062" s="67"/>
      <c r="G2062" s="67"/>
      <c r="H2062" s="67"/>
      <c r="I2062" s="67"/>
      <c r="J2062" s="67"/>
      <c r="K2062" s="67"/>
      <c r="L2062" s="67"/>
      <c r="M2062" s="67"/>
      <c r="N2062" s="67"/>
      <c r="O2062" s="67"/>
      <c r="P2062" s="67"/>
      <c r="Q2062" s="67"/>
      <c r="R2062" s="67"/>
      <c r="S2062" s="67"/>
      <c r="T2062" s="67"/>
      <c r="U2062" s="67"/>
      <c r="V2062" s="67"/>
      <c r="W2062" s="67"/>
      <c r="X2062" s="67"/>
      <c r="Y2062" s="67"/>
      <c r="Z2062" s="67"/>
      <c r="AA2062" s="67"/>
      <c r="AB2062" s="67"/>
      <c r="AC2062" s="67"/>
      <c r="AD2062" s="67"/>
    </row>
    <row r="2063" spans="2:30">
      <c r="B2063" s="67"/>
      <c r="C2063" s="67"/>
      <c r="D2063" s="67"/>
      <c r="E2063" s="67"/>
      <c r="F2063" s="67"/>
      <c r="G2063" s="67"/>
      <c r="H2063" s="67"/>
      <c r="I2063" s="67"/>
      <c r="J2063" s="67"/>
      <c r="K2063" s="67"/>
      <c r="L2063" s="67"/>
      <c r="M2063" s="67"/>
      <c r="N2063" s="67"/>
      <c r="O2063" s="67"/>
      <c r="P2063" s="67"/>
      <c r="Q2063" s="67"/>
      <c r="R2063" s="67"/>
      <c r="S2063" s="67"/>
      <c r="T2063" s="67"/>
      <c r="U2063" s="67"/>
      <c r="V2063" s="67"/>
      <c r="W2063" s="67"/>
      <c r="X2063" s="67"/>
      <c r="Y2063" s="67"/>
      <c r="Z2063" s="67"/>
      <c r="AA2063" s="67"/>
      <c r="AB2063" s="67"/>
      <c r="AC2063" s="67"/>
      <c r="AD2063" s="67"/>
    </row>
    <row r="2064" spans="2:30">
      <c r="B2064" s="67"/>
      <c r="C2064" s="67"/>
      <c r="D2064" s="67"/>
      <c r="E2064" s="67"/>
      <c r="F2064" s="67"/>
      <c r="G2064" s="67"/>
      <c r="H2064" s="67"/>
      <c r="I2064" s="67"/>
      <c r="J2064" s="67"/>
      <c r="K2064" s="67"/>
      <c r="L2064" s="67"/>
      <c r="M2064" s="67"/>
      <c r="N2064" s="67"/>
      <c r="O2064" s="67"/>
      <c r="P2064" s="67"/>
      <c r="Q2064" s="67"/>
      <c r="R2064" s="67"/>
      <c r="S2064" s="67"/>
      <c r="T2064" s="67"/>
      <c r="U2064" s="67"/>
      <c r="V2064" s="67"/>
      <c r="W2064" s="67"/>
      <c r="X2064" s="67"/>
      <c r="Y2064" s="67"/>
      <c r="Z2064" s="67"/>
      <c r="AA2064" s="67"/>
      <c r="AB2064" s="67"/>
      <c r="AC2064" s="67"/>
      <c r="AD2064" s="67"/>
    </row>
    <row r="2065" spans="2:30">
      <c r="B2065" s="67"/>
      <c r="C2065" s="67"/>
      <c r="D2065" s="67"/>
      <c r="E2065" s="67"/>
      <c r="F2065" s="67"/>
      <c r="G2065" s="67"/>
      <c r="H2065" s="67"/>
      <c r="I2065" s="67"/>
      <c r="J2065" s="67"/>
      <c r="K2065" s="67"/>
      <c r="L2065" s="67"/>
      <c r="M2065" s="67"/>
      <c r="N2065" s="67"/>
      <c r="O2065" s="67"/>
      <c r="P2065" s="67"/>
      <c r="Q2065" s="67"/>
      <c r="R2065" s="67"/>
      <c r="S2065" s="67"/>
      <c r="T2065" s="67"/>
      <c r="U2065" s="67"/>
      <c r="V2065" s="67"/>
      <c r="W2065" s="67"/>
      <c r="X2065" s="67"/>
      <c r="Y2065" s="67"/>
      <c r="Z2065" s="67"/>
      <c r="AA2065" s="67"/>
      <c r="AB2065" s="67"/>
      <c r="AC2065" s="67"/>
      <c r="AD2065" s="67"/>
    </row>
    <row r="2066" spans="2:30">
      <c r="B2066" s="67"/>
      <c r="C2066" s="67"/>
      <c r="D2066" s="67"/>
      <c r="E2066" s="67"/>
      <c r="F2066" s="67"/>
      <c r="G2066" s="67"/>
      <c r="H2066" s="67"/>
      <c r="I2066" s="67"/>
      <c r="J2066" s="67"/>
      <c r="K2066" s="67"/>
      <c r="L2066" s="67"/>
      <c r="M2066" s="67"/>
      <c r="N2066" s="67"/>
      <c r="O2066" s="67"/>
      <c r="P2066" s="67"/>
      <c r="Q2066" s="67"/>
      <c r="R2066" s="67"/>
      <c r="S2066" s="67"/>
      <c r="T2066" s="67"/>
      <c r="U2066" s="67"/>
      <c r="V2066" s="67"/>
      <c r="W2066" s="67"/>
      <c r="X2066" s="67"/>
      <c r="Y2066" s="67"/>
      <c r="Z2066" s="67"/>
      <c r="AA2066" s="67"/>
      <c r="AB2066" s="67"/>
      <c r="AC2066" s="67"/>
      <c r="AD2066" s="67"/>
    </row>
    <row r="2067" spans="2:30">
      <c r="B2067" s="67"/>
      <c r="C2067" s="67"/>
      <c r="D2067" s="67"/>
      <c r="E2067" s="67"/>
      <c r="F2067" s="67"/>
      <c r="G2067" s="67"/>
      <c r="H2067" s="67"/>
      <c r="I2067" s="67"/>
      <c r="J2067" s="67"/>
      <c r="K2067" s="67"/>
      <c r="L2067" s="67"/>
      <c r="M2067" s="67"/>
      <c r="N2067" s="67"/>
      <c r="O2067" s="67"/>
      <c r="P2067" s="67"/>
      <c r="Q2067" s="67"/>
      <c r="R2067" s="67"/>
      <c r="S2067" s="67"/>
      <c r="T2067" s="67"/>
      <c r="U2067" s="67"/>
      <c r="V2067" s="67"/>
      <c r="W2067" s="67"/>
      <c r="X2067" s="67"/>
      <c r="Y2067" s="67"/>
      <c r="Z2067" s="67"/>
      <c r="AA2067" s="67"/>
      <c r="AB2067" s="67"/>
      <c r="AC2067" s="67"/>
      <c r="AD2067" s="67"/>
    </row>
    <row r="2068" spans="2:30">
      <c r="B2068" s="67"/>
      <c r="C2068" s="67"/>
      <c r="D2068" s="67"/>
      <c r="E2068" s="67"/>
      <c r="F2068" s="67"/>
      <c r="G2068" s="67"/>
      <c r="H2068" s="67"/>
      <c r="I2068" s="67"/>
      <c r="J2068" s="67"/>
      <c r="K2068" s="67"/>
      <c r="L2068" s="67"/>
      <c r="M2068" s="67"/>
      <c r="N2068" s="67"/>
      <c r="O2068" s="67"/>
      <c r="P2068" s="67"/>
      <c r="Q2068" s="67"/>
      <c r="R2068" s="67"/>
      <c r="S2068" s="67"/>
      <c r="T2068" s="67"/>
      <c r="U2068" s="67"/>
      <c r="V2068" s="67"/>
      <c r="W2068" s="67"/>
      <c r="X2068" s="67"/>
      <c r="Y2068" s="67"/>
      <c r="Z2068" s="67"/>
      <c r="AA2068" s="67"/>
      <c r="AB2068" s="67"/>
      <c r="AC2068" s="67"/>
      <c r="AD2068" s="67"/>
    </row>
    <row r="2069" spans="2:30">
      <c r="B2069" s="67"/>
      <c r="C2069" s="67"/>
      <c r="D2069" s="67"/>
      <c r="E2069" s="67"/>
      <c r="F2069" s="67"/>
      <c r="G2069" s="67"/>
      <c r="H2069" s="67"/>
      <c r="I2069" s="67"/>
      <c r="J2069" s="67"/>
      <c r="K2069" s="67"/>
      <c r="L2069" s="67"/>
      <c r="M2069" s="67"/>
      <c r="N2069" s="67"/>
      <c r="O2069" s="67"/>
      <c r="P2069" s="67"/>
      <c r="Q2069" s="67"/>
      <c r="R2069" s="67"/>
      <c r="S2069" s="67"/>
      <c r="T2069" s="67"/>
      <c r="U2069" s="67"/>
      <c r="V2069" s="67"/>
      <c r="W2069" s="67"/>
      <c r="X2069" s="67"/>
      <c r="Y2069" s="67"/>
      <c r="Z2069" s="67"/>
      <c r="AA2069" s="67"/>
      <c r="AB2069" s="67"/>
      <c r="AC2069" s="67"/>
      <c r="AD2069" s="67"/>
    </row>
    <row r="2070" spans="2:30">
      <c r="B2070" s="67"/>
      <c r="C2070" s="67"/>
      <c r="D2070" s="67"/>
      <c r="E2070" s="67"/>
      <c r="F2070" s="67"/>
      <c r="G2070" s="67"/>
      <c r="H2070" s="67"/>
      <c r="I2070" s="67"/>
      <c r="J2070" s="67"/>
      <c r="K2070" s="67"/>
      <c r="L2070" s="67"/>
      <c r="M2070" s="67"/>
      <c r="N2070" s="67"/>
      <c r="O2070" s="67"/>
      <c r="P2070" s="67"/>
      <c r="Q2070" s="67"/>
      <c r="R2070" s="67"/>
      <c r="S2070" s="67"/>
      <c r="T2070" s="67"/>
      <c r="U2070" s="67"/>
      <c r="V2070" s="67"/>
      <c r="W2070" s="67"/>
      <c r="X2070" s="67"/>
      <c r="Y2070" s="67"/>
      <c r="Z2070" s="67"/>
      <c r="AA2070" s="67"/>
      <c r="AB2070" s="67"/>
      <c r="AC2070" s="67"/>
      <c r="AD2070" s="67"/>
    </row>
    <row r="2071" spans="2:30">
      <c r="B2071" s="67"/>
      <c r="C2071" s="67"/>
      <c r="D2071" s="67"/>
      <c r="E2071" s="67"/>
      <c r="F2071" s="67"/>
      <c r="G2071" s="67"/>
      <c r="H2071" s="67"/>
      <c r="I2071" s="67"/>
      <c r="J2071" s="67"/>
      <c r="K2071" s="67"/>
      <c r="L2071" s="67"/>
      <c r="M2071" s="67"/>
      <c r="N2071" s="67"/>
      <c r="O2071" s="67"/>
      <c r="P2071" s="67"/>
      <c r="Q2071" s="67"/>
      <c r="R2071" s="67"/>
      <c r="S2071" s="67"/>
      <c r="T2071" s="67"/>
      <c r="U2071" s="67"/>
      <c r="V2071" s="67"/>
      <c r="W2071" s="67"/>
      <c r="X2071" s="67"/>
      <c r="Y2071" s="67"/>
      <c r="Z2071" s="67"/>
      <c r="AA2071" s="67"/>
      <c r="AB2071" s="67"/>
      <c r="AC2071" s="67"/>
      <c r="AD2071" s="67"/>
    </row>
    <row r="2072" spans="2:30">
      <c r="B2072" s="67"/>
      <c r="C2072" s="67"/>
      <c r="D2072" s="67"/>
      <c r="E2072" s="67"/>
      <c r="F2072" s="67"/>
      <c r="G2072" s="67"/>
      <c r="H2072" s="67"/>
      <c r="I2072" s="67"/>
      <c r="J2072" s="67"/>
      <c r="K2072" s="67"/>
      <c r="L2072" s="67"/>
      <c r="M2072" s="67"/>
      <c r="N2072" s="67"/>
      <c r="O2072" s="67"/>
      <c r="P2072" s="67"/>
      <c r="Q2072" s="67"/>
      <c r="R2072" s="67"/>
      <c r="S2072" s="67"/>
      <c r="T2072" s="67"/>
      <c r="U2072" s="67"/>
      <c r="V2072" s="67"/>
      <c r="W2072" s="67"/>
      <c r="X2072" s="67"/>
      <c r="Y2072" s="67"/>
      <c r="Z2072" s="67"/>
      <c r="AA2072" s="67"/>
      <c r="AB2072" s="67"/>
      <c r="AC2072" s="67"/>
      <c r="AD2072" s="67"/>
    </row>
    <row r="2073" spans="2:30">
      <c r="B2073" s="67"/>
      <c r="C2073" s="67"/>
      <c r="D2073" s="67"/>
      <c r="E2073" s="67"/>
      <c r="F2073" s="67"/>
      <c r="G2073" s="67"/>
      <c r="H2073" s="67"/>
      <c r="I2073" s="67"/>
      <c r="J2073" s="67"/>
      <c r="K2073" s="67"/>
      <c r="L2073" s="67"/>
      <c r="M2073" s="67"/>
      <c r="N2073" s="67"/>
      <c r="O2073" s="67"/>
      <c r="P2073" s="67"/>
      <c r="Q2073" s="67"/>
      <c r="R2073" s="67"/>
      <c r="S2073" s="67"/>
      <c r="T2073" s="67"/>
      <c r="U2073" s="67"/>
      <c r="V2073" s="67"/>
      <c r="W2073" s="67"/>
      <c r="X2073" s="67"/>
      <c r="Y2073" s="67"/>
      <c r="Z2073" s="67"/>
      <c r="AA2073" s="67"/>
      <c r="AB2073" s="67"/>
      <c r="AC2073" s="67"/>
      <c r="AD2073" s="67"/>
    </row>
    <row r="2074" spans="2:30">
      <c r="B2074" s="67"/>
      <c r="C2074" s="67"/>
      <c r="D2074" s="67"/>
      <c r="E2074" s="67"/>
      <c r="F2074" s="67"/>
      <c r="G2074" s="67"/>
      <c r="H2074" s="67"/>
      <c r="I2074" s="67"/>
      <c r="J2074" s="67"/>
      <c r="K2074" s="67"/>
      <c r="L2074" s="67"/>
      <c r="M2074" s="67"/>
      <c r="N2074" s="67"/>
      <c r="O2074" s="67"/>
      <c r="P2074" s="67"/>
      <c r="Q2074" s="67"/>
      <c r="R2074" s="67"/>
      <c r="S2074" s="67"/>
      <c r="T2074" s="67"/>
      <c r="U2074" s="67"/>
      <c r="V2074" s="67"/>
      <c r="W2074" s="67"/>
      <c r="X2074" s="67"/>
      <c r="Y2074" s="67"/>
      <c r="Z2074" s="67"/>
      <c r="AA2074" s="67"/>
      <c r="AB2074" s="67"/>
      <c r="AC2074" s="67"/>
      <c r="AD2074" s="67"/>
    </row>
    <row r="2075" spans="2:30">
      <c r="B2075" s="67"/>
      <c r="C2075" s="67"/>
      <c r="D2075" s="67"/>
      <c r="E2075" s="67"/>
      <c r="F2075" s="67"/>
      <c r="G2075" s="67"/>
      <c r="H2075" s="67"/>
      <c r="I2075" s="67"/>
      <c r="J2075" s="67"/>
      <c r="K2075" s="67"/>
      <c r="L2075" s="67"/>
      <c r="M2075" s="67"/>
      <c r="N2075" s="67"/>
      <c r="O2075" s="67"/>
      <c r="P2075" s="67"/>
      <c r="Q2075" s="67"/>
      <c r="R2075" s="67"/>
      <c r="S2075" s="67"/>
      <c r="T2075" s="67"/>
      <c r="U2075" s="67"/>
      <c r="V2075" s="67"/>
      <c r="W2075" s="67"/>
      <c r="X2075" s="67"/>
      <c r="Y2075" s="67"/>
      <c r="Z2075" s="67"/>
      <c r="AA2075" s="67"/>
      <c r="AB2075" s="67"/>
      <c r="AC2075" s="67"/>
      <c r="AD2075" s="67"/>
    </row>
    <row r="2076" spans="2:30">
      <c r="B2076" s="67"/>
      <c r="C2076" s="67"/>
      <c r="D2076" s="67"/>
      <c r="E2076" s="67"/>
      <c r="F2076" s="67"/>
      <c r="G2076" s="67"/>
      <c r="H2076" s="67"/>
      <c r="I2076" s="67"/>
      <c r="J2076" s="67"/>
      <c r="K2076" s="67"/>
      <c r="L2076" s="67"/>
      <c r="M2076" s="67"/>
      <c r="N2076" s="67"/>
      <c r="O2076" s="67"/>
      <c r="P2076" s="67"/>
      <c r="Q2076" s="67"/>
      <c r="R2076" s="67"/>
      <c r="S2076" s="67"/>
      <c r="T2076" s="67"/>
      <c r="U2076" s="67"/>
      <c r="V2076" s="67"/>
      <c r="W2076" s="67"/>
      <c r="X2076" s="67"/>
      <c r="Y2076" s="67"/>
      <c r="Z2076" s="67"/>
      <c r="AA2076" s="67"/>
      <c r="AB2076" s="67"/>
      <c r="AC2076" s="67"/>
      <c r="AD2076" s="67"/>
    </row>
    <row r="2077" spans="2:30">
      <c r="B2077" s="67"/>
      <c r="C2077" s="67"/>
      <c r="D2077" s="67"/>
      <c r="E2077" s="67"/>
      <c r="F2077" s="67"/>
      <c r="G2077" s="67"/>
      <c r="H2077" s="67"/>
      <c r="I2077" s="67"/>
      <c r="J2077" s="67"/>
      <c r="K2077" s="67"/>
      <c r="L2077" s="67"/>
      <c r="M2077" s="67"/>
      <c r="N2077" s="67"/>
      <c r="O2077" s="67"/>
      <c r="P2077" s="67"/>
      <c r="Q2077" s="67"/>
      <c r="R2077" s="67"/>
      <c r="S2077" s="67"/>
      <c r="T2077" s="67"/>
      <c r="U2077" s="67"/>
      <c r="V2077" s="67"/>
      <c r="W2077" s="67"/>
      <c r="X2077" s="67"/>
      <c r="Y2077" s="67"/>
      <c r="Z2077" s="67"/>
      <c r="AA2077" s="67"/>
      <c r="AB2077" s="67"/>
      <c r="AC2077" s="67"/>
      <c r="AD2077" s="67"/>
    </row>
    <row r="2078" spans="2:30">
      <c r="B2078" s="67"/>
      <c r="C2078" s="67"/>
      <c r="D2078" s="67"/>
      <c r="E2078" s="67"/>
      <c r="F2078" s="67"/>
      <c r="G2078" s="67"/>
      <c r="H2078" s="67"/>
      <c r="I2078" s="67"/>
      <c r="J2078" s="67"/>
      <c r="K2078" s="67"/>
      <c r="L2078" s="67"/>
      <c r="M2078" s="67"/>
      <c r="N2078" s="67"/>
      <c r="O2078" s="67"/>
      <c r="P2078" s="67"/>
      <c r="Q2078" s="67"/>
      <c r="R2078" s="67"/>
      <c r="S2078" s="67"/>
      <c r="T2078" s="67"/>
      <c r="U2078" s="67"/>
      <c r="V2078" s="67"/>
      <c r="W2078" s="67"/>
      <c r="X2078" s="67"/>
      <c r="Y2078" s="67"/>
      <c r="Z2078" s="67"/>
      <c r="AA2078" s="67"/>
      <c r="AB2078" s="67"/>
      <c r="AC2078" s="67"/>
      <c r="AD2078" s="67"/>
    </row>
    <row r="2079" spans="2:30">
      <c r="B2079" s="67"/>
      <c r="C2079" s="67"/>
      <c r="D2079" s="67"/>
      <c r="E2079" s="67"/>
      <c r="F2079" s="67"/>
      <c r="G2079" s="67"/>
      <c r="H2079" s="67"/>
      <c r="I2079" s="67"/>
      <c r="J2079" s="67"/>
      <c r="K2079" s="67"/>
      <c r="L2079" s="67"/>
      <c r="M2079" s="67"/>
      <c r="N2079" s="67"/>
      <c r="O2079" s="67"/>
      <c r="P2079" s="67"/>
      <c r="Q2079" s="67"/>
      <c r="R2079" s="67"/>
      <c r="S2079" s="67"/>
      <c r="T2079" s="67"/>
      <c r="U2079" s="67"/>
      <c r="V2079" s="67"/>
      <c r="W2079" s="67"/>
      <c r="X2079" s="67"/>
      <c r="Y2079" s="67"/>
      <c r="Z2079" s="67"/>
      <c r="AA2079" s="67"/>
      <c r="AB2079" s="67"/>
      <c r="AC2079" s="67"/>
      <c r="AD2079" s="67"/>
    </row>
    <row r="2080" spans="2:30">
      <c r="B2080" s="67"/>
      <c r="C2080" s="67"/>
      <c r="D2080" s="67"/>
      <c r="E2080" s="67"/>
      <c r="F2080" s="67"/>
      <c r="G2080" s="67"/>
      <c r="H2080" s="67"/>
      <c r="I2080" s="67"/>
      <c r="J2080" s="67"/>
      <c r="K2080" s="67"/>
      <c r="L2080" s="67"/>
      <c r="M2080" s="67"/>
      <c r="N2080" s="67"/>
      <c r="O2080" s="67"/>
      <c r="P2080" s="67"/>
      <c r="Q2080" s="67"/>
      <c r="R2080" s="67"/>
      <c r="S2080" s="67"/>
      <c r="T2080" s="67"/>
      <c r="U2080" s="67"/>
      <c r="V2080" s="67"/>
      <c r="W2080" s="67"/>
      <c r="X2080" s="67"/>
      <c r="Y2080" s="67"/>
      <c r="Z2080" s="67"/>
      <c r="AA2080" s="67"/>
      <c r="AB2080" s="67"/>
      <c r="AC2080" s="67"/>
      <c r="AD2080" s="67"/>
    </row>
    <row r="2081" spans="2:30">
      <c r="B2081" s="67"/>
      <c r="C2081" s="67"/>
      <c r="D2081" s="67"/>
      <c r="E2081" s="67"/>
      <c r="F2081" s="67"/>
      <c r="G2081" s="67"/>
      <c r="H2081" s="67"/>
      <c r="I2081" s="67"/>
      <c r="J2081" s="67"/>
      <c r="K2081" s="67"/>
      <c r="L2081" s="67"/>
      <c r="M2081" s="67"/>
      <c r="N2081" s="67"/>
      <c r="O2081" s="67"/>
      <c r="P2081" s="67"/>
      <c r="Q2081" s="67"/>
      <c r="R2081" s="67"/>
      <c r="S2081" s="67"/>
      <c r="T2081" s="67"/>
      <c r="U2081" s="67"/>
      <c r="V2081" s="67"/>
      <c r="W2081" s="67"/>
      <c r="X2081" s="67"/>
      <c r="Y2081" s="67"/>
      <c r="Z2081" s="67"/>
      <c r="AA2081" s="67"/>
      <c r="AB2081" s="67"/>
      <c r="AC2081" s="67"/>
      <c r="AD2081" s="67"/>
    </row>
    <row r="2082" spans="2:30">
      <c r="B2082" s="67"/>
      <c r="C2082" s="67"/>
      <c r="D2082" s="67"/>
      <c r="E2082" s="67"/>
      <c r="F2082" s="67"/>
      <c r="G2082" s="67"/>
      <c r="H2082" s="67"/>
      <c r="I2082" s="67"/>
      <c r="J2082" s="67"/>
      <c r="K2082" s="67"/>
      <c r="L2082" s="67"/>
      <c r="M2082" s="67"/>
      <c r="N2082" s="67"/>
      <c r="O2082" s="67"/>
      <c r="P2082" s="67"/>
      <c r="Q2082" s="67"/>
      <c r="R2082" s="67"/>
      <c r="S2082" s="67"/>
      <c r="T2082" s="67"/>
      <c r="U2082" s="67"/>
      <c r="V2082" s="67"/>
      <c r="W2082" s="67"/>
      <c r="X2082" s="67"/>
      <c r="Y2082" s="67"/>
      <c r="Z2082" s="67"/>
      <c r="AA2082" s="67"/>
      <c r="AB2082" s="67"/>
      <c r="AC2082" s="67"/>
      <c r="AD2082" s="67"/>
    </row>
    <row r="2083" spans="2:30">
      <c r="B2083" s="67"/>
      <c r="C2083" s="67"/>
      <c r="D2083" s="67"/>
      <c r="E2083" s="67"/>
      <c r="F2083" s="67"/>
      <c r="G2083" s="67"/>
      <c r="H2083" s="67"/>
      <c r="I2083" s="67"/>
      <c r="J2083" s="67"/>
      <c r="K2083" s="67"/>
      <c r="L2083" s="67"/>
      <c r="M2083" s="67"/>
      <c r="N2083" s="67"/>
      <c r="O2083" s="67"/>
      <c r="P2083" s="67"/>
      <c r="Q2083" s="67"/>
      <c r="R2083" s="67"/>
      <c r="S2083" s="67"/>
      <c r="T2083" s="67"/>
      <c r="U2083" s="67"/>
      <c r="V2083" s="67"/>
      <c r="W2083" s="67"/>
      <c r="X2083" s="67"/>
      <c r="Y2083" s="67"/>
      <c r="Z2083" s="67"/>
      <c r="AA2083" s="67"/>
      <c r="AB2083" s="67"/>
      <c r="AC2083" s="67"/>
      <c r="AD2083" s="67"/>
    </row>
    <row r="2084" spans="2:30">
      <c r="B2084" s="67"/>
      <c r="C2084" s="67"/>
      <c r="D2084" s="67"/>
      <c r="E2084" s="67"/>
      <c r="F2084" s="67"/>
      <c r="G2084" s="67"/>
      <c r="H2084" s="67"/>
      <c r="I2084" s="67"/>
      <c r="J2084" s="67"/>
      <c r="K2084" s="67"/>
      <c r="L2084" s="67"/>
      <c r="M2084" s="67"/>
      <c r="N2084" s="67"/>
      <c r="O2084" s="67"/>
      <c r="P2084" s="67"/>
      <c r="Q2084" s="67"/>
      <c r="R2084" s="67"/>
      <c r="S2084" s="67"/>
      <c r="T2084" s="67"/>
      <c r="U2084" s="67"/>
      <c r="V2084" s="67"/>
      <c r="W2084" s="67"/>
      <c r="X2084" s="67"/>
      <c r="Y2084" s="67"/>
      <c r="Z2084" s="67"/>
      <c r="AA2084" s="67"/>
      <c r="AB2084" s="67"/>
      <c r="AC2084" s="67"/>
      <c r="AD2084" s="67"/>
    </row>
    <row r="2085" spans="2:30">
      <c r="B2085" s="67"/>
      <c r="C2085" s="67"/>
      <c r="D2085" s="67"/>
      <c r="E2085" s="67"/>
      <c r="F2085" s="67"/>
      <c r="G2085" s="67"/>
      <c r="H2085" s="67"/>
      <c r="I2085" s="67"/>
      <c r="J2085" s="67"/>
      <c r="K2085" s="67"/>
      <c r="L2085" s="67"/>
      <c r="M2085" s="67"/>
      <c r="N2085" s="67"/>
      <c r="O2085" s="67"/>
      <c r="P2085" s="67"/>
      <c r="Q2085" s="67"/>
      <c r="R2085" s="67"/>
      <c r="S2085" s="67"/>
      <c r="T2085" s="67"/>
      <c r="U2085" s="67"/>
      <c r="V2085" s="67"/>
      <c r="W2085" s="67"/>
      <c r="X2085" s="67"/>
      <c r="Y2085" s="67"/>
      <c r="Z2085" s="67"/>
      <c r="AA2085" s="67"/>
      <c r="AB2085" s="67"/>
      <c r="AC2085" s="67"/>
      <c r="AD2085" s="67"/>
    </row>
    <row r="2086" spans="2:30">
      <c r="B2086" s="67"/>
      <c r="C2086" s="67"/>
      <c r="D2086" s="67"/>
      <c r="E2086" s="67"/>
      <c r="F2086" s="67"/>
      <c r="G2086" s="67"/>
      <c r="H2086" s="67"/>
      <c r="I2086" s="67"/>
      <c r="J2086" s="67"/>
      <c r="K2086" s="67"/>
      <c r="L2086" s="67"/>
      <c r="M2086" s="67"/>
      <c r="N2086" s="67"/>
      <c r="O2086" s="67"/>
      <c r="P2086" s="67"/>
      <c r="Q2086" s="67"/>
      <c r="R2086" s="67"/>
      <c r="S2086" s="67"/>
      <c r="T2086" s="67"/>
      <c r="U2086" s="67"/>
      <c r="V2086" s="67"/>
      <c r="W2086" s="67"/>
      <c r="X2086" s="67"/>
      <c r="Y2086" s="67"/>
      <c r="Z2086" s="67"/>
      <c r="AA2086" s="67"/>
      <c r="AB2086" s="67"/>
      <c r="AC2086" s="67"/>
      <c r="AD2086" s="67"/>
    </row>
    <row r="2087" spans="2:30">
      <c r="B2087" s="67"/>
      <c r="C2087" s="67"/>
      <c r="D2087" s="67"/>
      <c r="E2087" s="67"/>
      <c r="F2087" s="67"/>
      <c r="G2087" s="67"/>
      <c r="H2087" s="67"/>
      <c r="I2087" s="67"/>
      <c r="J2087" s="67"/>
      <c r="K2087" s="67"/>
      <c r="L2087" s="67"/>
      <c r="M2087" s="67"/>
      <c r="N2087" s="67"/>
      <c r="O2087" s="67"/>
      <c r="P2087" s="67"/>
      <c r="Q2087" s="67"/>
      <c r="R2087" s="67"/>
      <c r="S2087" s="67"/>
      <c r="T2087" s="67"/>
      <c r="U2087" s="67"/>
      <c r="V2087" s="67"/>
      <c r="W2087" s="67"/>
      <c r="X2087" s="67"/>
      <c r="Y2087" s="67"/>
      <c r="Z2087" s="67"/>
      <c r="AA2087" s="67"/>
      <c r="AB2087" s="67"/>
      <c r="AC2087" s="67"/>
      <c r="AD2087" s="67"/>
    </row>
    <row r="2088" spans="2:30">
      <c r="B2088" s="67"/>
      <c r="C2088" s="67"/>
      <c r="D2088" s="67"/>
      <c r="E2088" s="67"/>
      <c r="F2088" s="67"/>
      <c r="G2088" s="67"/>
      <c r="H2088" s="67"/>
      <c r="I2088" s="67"/>
      <c r="J2088" s="67"/>
      <c r="K2088" s="67"/>
      <c r="L2088" s="67"/>
      <c r="M2088" s="67"/>
      <c r="N2088" s="67"/>
      <c r="O2088" s="67"/>
      <c r="P2088" s="67"/>
      <c r="Q2088" s="67"/>
      <c r="R2088" s="67"/>
      <c r="S2088" s="67"/>
      <c r="T2088" s="67"/>
      <c r="U2088" s="67"/>
      <c r="V2088" s="67"/>
      <c r="W2088" s="67"/>
      <c r="X2088" s="67"/>
      <c r="Y2088" s="67"/>
      <c r="Z2088" s="67"/>
      <c r="AA2088" s="67"/>
      <c r="AB2088" s="67"/>
      <c r="AC2088" s="67"/>
      <c r="AD2088" s="67"/>
    </row>
    <row r="2089" spans="2:30">
      <c r="B2089" s="67"/>
      <c r="C2089" s="67"/>
      <c r="D2089" s="67"/>
      <c r="E2089" s="67"/>
      <c r="F2089" s="67"/>
      <c r="G2089" s="67"/>
      <c r="H2089" s="67"/>
      <c r="I2089" s="67"/>
      <c r="J2089" s="67"/>
      <c r="K2089" s="67"/>
      <c r="L2089" s="67"/>
      <c r="M2089" s="67"/>
      <c r="N2089" s="67"/>
      <c r="O2089" s="67"/>
      <c r="P2089" s="67"/>
      <c r="Q2089" s="67"/>
      <c r="R2089" s="67"/>
      <c r="S2089" s="67"/>
      <c r="T2089" s="67"/>
      <c r="U2089" s="67"/>
      <c r="V2089" s="67"/>
      <c r="W2089" s="67"/>
      <c r="X2089" s="67"/>
      <c r="Y2089" s="67"/>
      <c r="Z2089" s="67"/>
      <c r="AA2089" s="67"/>
      <c r="AB2089" s="67"/>
      <c r="AC2089" s="67"/>
      <c r="AD2089" s="67"/>
    </row>
    <row r="2090" spans="2:30">
      <c r="B2090" s="67"/>
      <c r="C2090" s="67"/>
      <c r="D2090" s="67"/>
      <c r="E2090" s="67"/>
      <c r="F2090" s="67"/>
      <c r="G2090" s="67"/>
      <c r="H2090" s="67"/>
      <c r="I2090" s="67"/>
      <c r="J2090" s="67"/>
      <c r="K2090" s="67"/>
      <c r="L2090" s="67"/>
      <c r="M2090" s="67"/>
      <c r="N2090" s="67"/>
      <c r="O2090" s="67"/>
      <c r="P2090" s="67"/>
      <c r="Q2090" s="67"/>
      <c r="R2090" s="67"/>
      <c r="S2090" s="67"/>
      <c r="T2090" s="67"/>
      <c r="U2090" s="67"/>
      <c r="V2090" s="67"/>
      <c r="W2090" s="67"/>
      <c r="X2090" s="67"/>
      <c r="Y2090" s="67"/>
      <c r="Z2090" s="67"/>
      <c r="AA2090" s="67"/>
      <c r="AB2090" s="67"/>
      <c r="AC2090" s="67"/>
      <c r="AD2090" s="67"/>
    </row>
    <row r="2091" spans="2:30">
      <c r="B2091" s="67"/>
      <c r="C2091" s="67"/>
      <c r="D2091" s="67"/>
      <c r="E2091" s="67"/>
      <c r="F2091" s="67"/>
      <c r="G2091" s="67"/>
      <c r="H2091" s="67"/>
      <c r="I2091" s="67"/>
      <c r="J2091" s="67"/>
      <c r="K2091" s="67"/>
      <c r="L2091" s="67"/>
      <c r="M2091" s="67"/>
      <c r="N2091" s="67"/>
      <c r="O2091" s="67"/>
      <c r="P2091" s="67"/>
      <c r="Q2091" s="67"/>
      <c r="R2091" s="67"/>
      <c r="S2091" s="67"/>
      <c r="T2091" s="67"/>
      <c r="U2091" s="67"/>
      <c r="V2091" s="67"/>
      <c r="W2091" s="67"/>
      <c r="X2091" s="67"/>
      <c r="Y2091" s="67"/>
      <c r="Z2091" s="67"/>
      <c r="AA2091" s="67"/>
      <c r="AB2091" s="67"/>
      <c r="AC2091" s="67"/>
      <c r="AD2091" s="67"/>
    </row>
    <row r="2092" spans="2:30">
      <c r="B2092" s="67"/>
      <c r="C2092" s="67"/>
      <c r="D2092" s="67"/>
      <c r="E2092" s="67"/>
      <c r="F2092" s="67"/>
      <c r="G2092" s="67"/>
      <c r="H2092" s="67"/>
      <c r="I2092" s="67"/>
      <c r="J2092" s="67"/>
      <c r="K2092" s="67"/>
      <c r="L2092" s="67"/>
      <c r="M2092" s="67"/>
      <c r="N2092" s="67"/>
      <c r="O2092" s="67"/>
      <c r="P2092" s="67"/>
      <c r="Q2092" s="67"/>
      <c r="R2092" s="67"/>
      <c r="S2092" s="67"/>
      <c r="T2092" s="67"/>
      <c r="U2092" s="67"/>
      <c r="V2092" s="67"/>
      <c r="W2092" s="67"/>
      <c r="X2092" s="67"/>
      <c r="Y2092" s="67"/>
      <c r="Z2092" s="67"/>
      <c r="AA2092" s="67"/>
      <c r="AB2092" s="67"/>
      <c r="AC2092" s="67"/>
      <c r="AD2092" s="67"/>
    </row>
    <row r="2093" spans="2:30">
      <c r="B2093" s="67"/>
      <c r="C2093" s="67"/>
      <c r="D2093" s="67"/>
      <c r="E2093" s="67"/>
      <c r="F2093" s="67"/>
      <c r="G2093" s="67"/>
      <c r="H2093" s="67"/>
      <c r="I2093" s="67"/>
      <c r="J2093" s="67"/>
      <c r="K2093" s="67"/>
      <c r="L2093" s="67"/>
      <c r="M2093" s="67"/>
      <c r="N2093" s="67"/>
      <c r="O2093" s="67"/>
      <c r="P2093" s="67"/>
      <c r="Q2093" s="67"/>
      <c r="R2093" s="67"/>
      <c r="S2093" s="67"/>
      <c r="T2093" s="67"/>
      <c r="U2093" s="67"/>
      <c r="V2093" s="67"/>
      <c r="W2093" s="67"/>
      <c r="X2093" s="67"/>
      <c r="Y2093" s="67"/>
      <c r="Z2093" s="67"/>
      <c r="AA2093" s="67"/>
      <c r="AB2093" s="67"/>
      <c r="AC2093" s="67"/>
      <c r="AD2093" s="67"/>
    </row>
    <row r="2094" spans="2:30">
      <c r="B2094" s="67"/>
      <c r="C2094" s="67"/>
      <c r="D2094" s="67"/>
      <c r="E2094" s="67"/>
      <c r="F2094" s="67"/>
      <c r="G2094" s="67"/>
      <c r="H2094" s="67"/>
      <c r="I2094" s="67"/>
      <c r="J2094" s="67"/>
      <c r="K2094" s="67"/>
      <c r="L2094" s="67"/>
      <c r="M2094" s="67"/>
      <c r="N2094" s="67"/>
      <c r="O2094" s="67"/>
      <c r="P2094" s="67"/>
      <c r="Q2094" s="67"/>
      <c r="R2094" s="67"/>
      <c r="S2094" s="67"/>
      <c r="T2094" s="67"/>
      <c r="U2094" s="67"/>
      <c r="V2094" s="67"/>
      <c r="W2094" s="67"/>
      <c r="X2094" s="67"/>
      <c r="Y2094" s="67"/>
      <c r="Z2094" s="67"/>
      <c r="AA2094" s="67"/>
      <c r="AB2094" s="67"/>
      <c r="AC2094" s="67"/>
      <c r="AD2094" s="67"/>
    </row>
    <row r="2095" spans="2:30">
      <c r="B2095" s="67"/>
      <c r="C2095" s="67"/>
      <c r="D2095" s="67"/>
      <c r="E2095" s="67"/>
      <c r="F2095" s="67"/>
      <c r="G2095" s="67"/>
      <c r="H2095" s="67"/>
      <c r="I2095" s="67"/>
      <c r="J2095" s="67"/>
      <c r="K2095" s="67"/>
      <c r="L2095" s="67"/>
      <c r="M2095" s="67"/>
      <c r="N2095" s="67"/>
      <c r="O2095" s="67"/>
      <c r="P2095" s="67"/>
      <c r="Q2095" s="67"/>
      <c r="R2095" s="67"/>
      <c r="S2095" s="67"/>
      <c r="T2095" s="67"/>
      <c r="U2095" s="67"/>
      <c r="V2095" s="67"/>
      <c r="W2095" s="67"/>
      <c r="X2095" s="67"/>
      <c r="Y2095" s="67"/>
      <c r="Z2095" s="67"/>
      <c r="AA2095" s="67"/>
      <c r="AB2095" s="67"/>
      <c r="AC2095" s="67"/>
      <c r="AD2095" s="67"/>
    </row>
    <row r="2096" spans="2:30">
      <c r="B2096" s="67"/>
      <c r="C2096" s="67"/>
      <c r="D2096" s="67"/>
      <c r="E2096" s="67"/>
      <c r="F2096" s="67"/>
      <c r="G2096" s="67"/>
      <c r="H2096" s="67"/>
      <c r="I2096" s="67"/>
      <c r="J2096" s="67"/>
      <c r="K2096" s="67"/>
      <c r="L2096" s="67"/>
      <c r="M2096" s="67"/>
      <c r="N2096" s="67"/>
      <c r="O2096" s="67"/>
      <c r="P2096" s="67"/>
      <c r="Q2096" s="67"/>
      <c r="R2096" s="67"/>
      <c r="S2096" s="67"/>
      <c r="T2096" s="67"/>
      <c r="U2096" s="67"/>
      <c r="V2096" s="67"/>
      <c r="W2096" s="67"/>
      <c r="X2096" s="67"/>
      <c r="Y2096" s="67"/>
      <c r="Z2096" s="67"/>
      <c r="AA2096" s="67"/>
      <c r="AB2096" s="67"/>
      <c r="AC2096" s="67"/>
      <c r="AD2096" s="67"/>
    </row>
    <row r="2097" spans="2:30">
      <c r="B2097" s="67"/>
      <c r="C2097" s="67"/>
      <c r="D2097" s="67"/>
      <c r="E2097" s="67"/>
      <c r="F2097" s="67"/>
      <c r="G2097" s="67"/>
      <c r="H2097" s="67"/>
      <c r="I2097" s="67"/>
      <c r="J2097" s="67"/>
      <c r="K2097" s="67"/>
      <c r="L2097" s="67"/>
      <c r="M2097" s="67"/>
      <c r="N2097" s="67"/>
      <c r="O2097" s="67"/>
      <c r="P2097" s="67"/>
      <c r="Q2097" s="67"/>
      <c r="R2097" s="67"/>
      <c r="S2097" s="67"/>
      <c r="T2097" s="67"/>
      <c r="U2097" s="67"/>
      <c r="V2097" s="67"/>
      <c r="W2097" s="67"/>
      <c r="X2097" s="67"/>
      <c r="Y2097" s="67"/>
      <c r="Z2097" s="67"/>
      <c r="AA2097" s="67"/>
      <c r="AB2097" s="67"/>
      <c r="AC2097" s="67"/>
      <c r="AD2097" s="67"/>
    </row>
    <row r="2098" spans="2:30">
      <c r="B2098" s="67"/>
      <c r="C2098" s="67"/>
      <c r="D2098" s="67"/>
      <c r="E2098" s="67"/>
      <c r="F2098" s="67"/>
      <c r="G2098" s="67"/>
      <c r="H2098" s="67"/>
      <c r="I2098" s="67"/>
      <c r="J2098" s="67"/>
      <c r="K2098" s="67"/>
      <c r="L2098" s="67"/>
      <c r="M2098" s="67"/>
      <c r="N2098" s="67"/>
      <c r="O2098" s="67"/>
      <c r="P2098" s="67"/>
      <c r="Q2098" s="67"/>
      <c r="R2098" s="67"/>
      <c r="S2098" s="67"/>
      <c r="T2098" s="67"/>
      <c r="U2098" s="67"/>
      <c r="V2098" s="67"/>
      <c r="W2098" s="67"/>
      <c r="X2098" s="67"/>
      <c r="Y2098" s="67"/>
      <c r="Z2098" s="67"/>
      <c r="AA2098" s="67"/>
      <c r="AB2098" s="67"/>
      <c r="AC2098" s="67"/>
      <c r="AD2098" s="67"/>
    </row>
    <row r="2099" spans="2:30">
      <c r="B2099" s="67"/>
      <c r="C2099" s="67"/>
      <c r="D2099" s="67"/>
      <c r="E2099" s="67"/>
      <c r="F2099" s="67"/>
      <c r="G2099" s="67"/>
      <c r="H2099" s="67"/>
      <c r="I2099" s="67"/>
      <c r="J2099" s="67"/>
      <c r="K2099" s="67"/>
      <c r="L2099" s="67"/>
      <c r="M2099" s="67"/>
      <c r="N2099" s="67"/>
      <c r="O2099" s="67"/>
      <c r="P2099" s="67"/>
      <c r="Q2099" s="67"/>
      <c r="R2099" s="67"/>
      <c r="S2099" s="67"/>
      <c r="T2099" s="67"/>
      <c r="U2099" s="67"/>
      <c r="V2099" s="67"/>
      <c r="W2099" s="67"/>
      <c r="X2099" s="67"/>
      <c r="Y2099" s="67"/>
      <c r="Z2099" s="67"/>
      <c r="AA2099" s="67"/>
      <c r="AB2099" s="67"/>
      <c r="AC2099" s="67"/>
      <c r="AD2099" s="67"/>
    </row>
    <row r="2100" spans="2:30">
      <c r="B2100" s="67"/>
      <c r="C2100" s="67"/>
      <c r="D2100" s="67"/>
      <c r="E2100" s="67"/>
      <c r="F2100" s="67"/>
      <c r="G2100" s="67"/>
      <c r="H2100" s="67"/>
      <c r="I2100" s="67"/>
      <c r="J2100" s="67"/>
      <c r="K2100" s="67"/>
      <c r="L2100" s="67"/>
      <c r="M2100" s="67"/>
      <c r="N2100" s="67"/>
      <c r="O2100" s="67"/>
      <c r="P2100" s="67"/>
      <c r="Q2100" s="67"/>
      <c r="R2100" s="67"/>
      <c r="S2100" s="67"/>
      <c r="T2100" s="67"/>
      <c r="U2100" s="67"/>
      <c r="V2100" s="67"/>
      <c r="W2100" s="67"/>
      <c r="X2100" s="67"/>
      <c r="Y2100" s="67"/>
      <c r="Z2100" s="67"/>
      <c r="AA2100" s="67"/>
      <c r="AB2100" s="67"/>
      <c r="AC2100" s="67"/>
      <c r="AD2100" s="67"/>
    </row>
    <row r="2101" spans="2:30">
      <c r="B2101" s="67"/>
      <c r="C2101" s="67"/>
      <c r="D2101" s="67"/>
      <c r="E2101" s="67"/>
      <c r="F2101" s="67"/>
      <c r="G2101" s="67"/>
      <c r="H2101" s="67"/>
      <c r="I2101" s="67"/>
      <c r="J2101" s="67"/>
      <c r="K2101" s="67"/>
      <c r="L2101" s="67"/>
      <c r="M2101" s="67"/>
      <c r="N2101" s="67"/>
      <c r="O2101" s="67"/>
      <c r="P2101" s="67"/>
      <c r="Q2101" s="67"/>
      <c r="R2101" s="67"/>
      <c r="S2101" s="67"/>
      <c r="T2101" s="67"/>
      <c r="U2101" s="67"/>
      <c r="V2101" s="67"/>
      <c r="W2101" s="67"/>
      <c r="X2101" s="67"/>
      <c r="Y2101" s="67"/>
      <c r="Z2101" s="67"/>
      <c r="AA2101" s="67"/>
      <c r="AB2101" s="67"/>
      <c r="AC2101" s="67"/>
      <c r="AD2101" s="67"/>
    </row>
    <row r="2102" spans="2:30">
      <c r="B2102" s="67"/>
      <c r="C2102" s="67"/>
      <c r="D2102" s="67"/>
      <c r="E2102" s="67"/>
      <c r="F2102" s="67"/>
      <c r="G2102" s="67"/>
      <c r="H2102" s="67"/>
      <c r="I2102" s="67"/>
      <c r="J2102" s="67"/>
      <c r="K2102" s="67"/>
      <c r="L2102" s="67"/>
      <c r="M2102" s="67"/>
      <c r="N2102" s="67"/>
      <c r="O2102" s="67"/>
      <c r="P2102" s="67"/>
      <c r="Q2102" s="67"/>
      <c r="R2102" s="67"/>
      <c r="S2102" s="67"/>
      <c r="T2102" s="67"/>
      <c r="U2102" s="67"/>
      <c r="V2102" s="67"/>
      <c r="W2102" s="67"/>
      <c r="X2102" s="67"/>
      <c r="Y2102" s="67"/>
      <c r="Z2102" s="67"/>
      <c r="AA2102" s="67"/>
      <c r="AB2102" s="67"/>
      <c r="AC2102" s="67"/>
      <c r="AD2102" s="67"/>
    </row>
    <row r="2103" spans="2:30">
      <c r="B2103" s="67"/>
      <c r="C2103" s="67"/>
      <c r="D2103" s="67"/>
      <c r="E2103" s="67"/>
      <c r="F2103" s="67"/>
      <c r="G2103" s="67"/>
      <c r="H2103" s="67"/>
      <c r="I2103" s="67"/>
      <c r="J2103" s="67"/>
      <c r="K2103" s="67"/>
      <c r="L2103" s="67"/>
      <c r="M2103" s="67"/>
      <c r="N2103" s="67"/>
      <c r="O2103" s="67"/>
      <c r="P2103" s="67"/>
      <c r="Q2103" s="67"/>
      <c r="R2103" s="67"/>
      <c r="S2103" s="67"/>
      <c r="T2103" s="67"/>
      <c r="U2103" s="67"/>
      <c r="V2103" s="67"/>
      <c r="W2103" s="67"/>
      <c r="X2103" s="67"/>
      <c r="Y2103" s="67"/>
      <c r="Z2103" s="67"/>
      <c r="AA2103" s="67"/>
      <c r="AB2103" s="67"/>
      <c r="AC2103" s="67"/>
      <c r="AD2103" s="67"/>
    </row>
    <row r="2104" spans="2:30">
      <c r="B2104" s="67"/>
      <c r="C2104" s="67"/>
      <c r="D2104" s="67"/>
      <c r="E2104" s="67"/>
      <c r="F2104" s="67"/>
      <c r="G2104" s="67"/>
      <c r="H2104" s="67"/>
      <c r="I2104" s="67"/>
      <c r="J2104" s="67"/>
      <c r="K2104" s="67"/>
      <c r="L2104" s="67"/>
      <c r="M2104" s="67"/>
      <c r="N2104" s="67"/>
      <c r="O2104" s="67"/>
      <c r="P2104" s="67"/>
      <c r="Q2104" s="67"/>
      <c r="R2104" s="67"/>
      <c r="S2104" s="67"/>
      <c r="T2104" s="67"/>
      <c r="U2104" s="67"/>
      <c r="V2104" s="67"/>
      <c r="W2104" s="67"/>
      <c r="X2104" s="67"/>
      <c r="Y2104" s="67"/>
      <c r="Z2104" s="67"/>
      <c r="AA2104" s="67"/>
      <c r="AB2104" s="67"/>
      <c r="AC2104" s="67"/>
      <c r="AD2104" s="67"/>
    </row>
    <row r="2105" spans="2:30">
      <c r="B2105" s="67"/>
      <c r="C2105" s="67"/>
      <c r="D2105" s="67"/>
      <c r="E2105" s="67"/>
      <c r="F2105" s="67"/>
      <c r="G2105" s="67"/>
      <c r="H2105" s="67"/>
      <c r="I2105" s="67"/>
      <c r="J2105" s="67"/>
      <c r="K2105" s="67"/>
      <c r="L2105" s="67"/>
      <c r="M2105" s="67"/>
      <c r="N2105" s="67"/>
      <c r="O2105" s="67"/>
      <c r="P2105" s="67"/>
      <c r="Q2105" s="67"/>
      <c r="R2105" s="67"/>
      <c r="S2105" s="67"/>
      <c r="T2105" s="67"/>
      <c r="U2105" s="67"/>
      <c r="V2105" s="67"/>
      <c r="W2105" s="67"/>
      <c r="X2105" s="67"/>
      <c r="Y2105" s="67"/>
      <c r="Z2105" s="67"/>
      <c r="AA2105" s="67"/>
      <c r="AB2105" s="67"/>
      <c r="AC2105" s="67"/>
      <c r="AD2105" s="67"/>
    </row>
    <row r="2106" spans="2:30">
      <c r="B2106" s="67"/>
      <c r="C2106" s="67"/>
      <c r="D2106" s="67"/>
      <c r="E2106" s="67"/>
      <c r="F2106" s="67"/>
      <c r="G2106" s="67"/>
      <c r="H2106" s="67"/>
      <c r="I2106" s="67"/>
      <c r="J2106" s="67"/>
      <c r="K2106" s="67"/>
      <c r="L2106" s="67"/>
      <c r="M2106" s="67"/>
      <c r="N2106" s="67"/>
      <c r="O2106" s="67"/>
      <c r="P2106" s="67"/>
      <c r="Q2106" s="67"/>
      <c r="R2106" s="67"/>
      <c r="S2106" s="67"/>
      <c r="T2106" s="67"/>
      <c r="U2106" s="67"/>
      <c r="V2106" s="67"/>
      <c r="W2106" s="67"/>
      <c r="X2106" s="67"/>
      <c r="Y2106" s="67"/>
      <c r="Z2106" s="67"/>
      <c r="AA2106" s="67"/>
      <c r="AB2106" s="67"/>
      <c r="AC2106" s="67"/>
      <c r="AD2106" s="67"/>
    </row>
    <row r="2107" spans="2:30">
      <c r="B2107" s="67"/>
      <c r="C2107" s="67"/>
      <c r="D2107" s="67"/>
      <c r="E2107" s="67"/>
      <c r="F2107" s="67"/>
      <c r="G2107" s="67"/>
      <c r="H2107" s="67"/>
      <c r="I2107" s="67"/>
      <c r="J2107" s="67"/>
      <c r="K2107" s="67"/>
      <c r="L2107" s="67"/>
      <c r="M2107" s="67"/>
      <c r="N2107" s="67"/>
      <c r="O2107" s="67"/>
      <c r="P2107" s="67"/>
      <c r="Q2107" s="67"/>
      <c r="R2107" s="67"/>
      <c r="S2107" s="67"/>
      <c r="T2107" s="67"/>
      <c r="U2107" s="67"/>
      <c r="V2107" s="67"/>
      <c r="W2107" s="67"/>
      <c r="X2107" s="67"/>
      <c r="Y2107" s="67"/>
      <c r="Z2107" s="67"/>
      <c r="AA2107" s="67"/>
      <c r="AB2107" s="67"/>
      <c r="AC2107" s="67"/>
      <c r="AD2107" s="67"/>
    </row>
    <row r="2108" spans="2:30">
      <c r="B2108" s="67"/>
      <c r="C2108" s="67"/>
      <c r="D2108" s="67"/>
      <c r="E2108" s="67"/>
      <c r="F2108" s="67"/>
      <c r="G2108" s="67"/>
      <c r="H2108" s="67"/>
      <c r="I2108" s="67"/>
      <c r="J2108" s="67"/>
      <c r="K2108" s="67"/>
      <c r="L2108" s="67"/>
      <c r="M2108" s="67"/>
      <c r="N2108" s="67"/>
      <c r="O2108" s="67"/>
      <c r="P2108" s="67"/>
      <c r="Q2108" s="67"/>
      <c r="R2108" s="67"/>
      <c r="S2108" s="67"/>
      <c r="T2108" s="67"/>
      <c r="U2108" s="67"/>
      <c r="V2108" s="67"/>
      <c r="W2108" s="67"/>
      <c r="X2108" s="67"/>
      <c r="Y2108" s="67"/>
      <c r="Z2108" s="67"/>
      <c r="AA2108" s="67"/>
      <c r="AB2108" s="67"/>
      <c r="AC2108" s="67"/>
      <c r="AD2108" s="67"/>
    </row>
    <row r="2109" spans="2:30">
      <c r="B2109" s="67"/>
      <c r="C2109" s="67"/>
      <c r="D2109" s="67"/>
      <c r="E2109" s="67"/>
      <c r="F2109" s="67"/>
      <c r="G2109" s="67"/>
      <c r="H2109" s="67"/>
      <c r="I2109" s="67"/>
      <c r="J2109" s="67"/>
      <c r="K2109" s="67"/>
      <c r="L2109" s="67"/>
      <c r="M2109" s="67"/>
      <c r="N2109" s="67"/>
      <c r="O2109" s="67"/>
      <c r="P2109" s="67"/>
      <c r="Q2109" s="67"/>
      <c r="R2109" s="67"/>
      <c r="S2109" s="67"/>
      <c r="T2109" s="67"/>
      <c r="U2109" s="67"/>
      <c r="V2109" s="67"/>
      <c r="W2109" s="67"/>
      <c r="X2109" s="67"/>
      <c r="Y2109" s="67"/>
      <c r="Z2109" s="67"/>
      <c r="AA2109" s="67"/>
      <c r="AB2109" s="67"/>
      <c r="AC2109" s="67"/>
      <c r="AD2109" s="67"/>
    </row>
    <row r="2110" spans="2:30">
      <c r="B2110" s="67"/>
      <c r="C2110" s="67"/>
      <c r="D2110" s="67"/>
      <c r="E2110" s="67"/>
      <c r="F2110" s="67"/>
      <c r="G2110" s="67"/>
      <c r="H2110" s="67"/>
      <c r="I2110" s="67"/>
      <c r="J2110" s="67"/>
      <c r="K2110" s="67"/>
      <c r="L2110" s="67"/>
      <c r="M2110" s="67"/>
      <c r="N2110" s="67"/>
      <c r="O2110" s="67"/>
      <c r="P2110" s="67"/>
      <c r="Q2110" s="67"/>
      <c r="R2110" s="67"/>
      <c r="S2110" s="67"/>
      <c r="T2110" s="67"/>
      <c r="U2110" s="67"/>
      <c r="V2110" s="67"/>
      <c r="W2110" s="67"/>
      <c r="X2110" s="67"/>
      <c r="Y2110" s="67"/>
      <c r="Z2110" s="67"/>
      <c r="AA2110" s="67"/>
      <c r="AB2110" s="67"/>
      <c r="AC2110" s="67"/>
      <c r="AD2110" s="67"/>
    </row>
    <row r="2111" spans="2:30">
      <c r="B2111" s="67"/>
      <c r="C2111" s="67"/>
      <c r="D2111" s="67"/>
      <c r="E2111" s="67"/>
      <c r="F2111" s="67"/>
      <c r="G2111" s="67"/>
      <c r="H2111" s="67"/>
      <c r="I2111" s="67"/>
      <c r="J2111" s="67"/>
      <c r="K2111" s="67"/>
      <c r="L2111" s="67"/>
      <c r="M2111" s="67"/>
      <c r="N2111" s="67"/>
      <c r="O2111" s="67"/>
      <c r="P2111" s="67"/>
      <c r="Q2111" s="67"/>
      <c r="R2111" s="67"/>
      <c r="S2111" s="67"/>
      <c r="T2111" s="67"/>
      <c r="U2111" s="67"/>
      <c r="V2111" s="67"/>
      <c r="W2111" s="67"/>
      <c r="X2111" s="67"/>
      <c r="Y2111" s="67"/>
      <c r="Z2111" s="67"/>
      <c r="AA2111" s="67"/>
      <c r="AB2111" s="67"/>
      <c r="AC2111" s="67"/>
      <c r="AD2111" s="67"/>
    </row>
    <row r="2112" spans="2:30">
      <c r="B2112" s="67"/>
      <c r="C2112" s="67"/>
      <c r="D2112" s="67"/>
      <c r="E2112" s="67"/>
      <c r="F2112" s="67"/>
      <c r="G2112" s="67"/>
      <c r="H2112" s="67"/>
      <c r="I2112" s="67"/>
      <c r="J2112" s="67"/>
      <c r="K2112" s="67"/>
      <c r="L2112" s="67"/>
      <c r="M2112" s="67"/>
      <c r="N2112" s="67"/>
      <c r="O2112" s="67"/>
      <c r="P2112" s="67"/>
      <c r="Q2112" s="67"/>
      <c r="R2112" s="67"/>
      <c r="S2112" s="67"/>
      <c r="T2112" s="67"/>
      <c r="U2112" s="67"/>
      <c r="V2112" s="67"/>
      <c r="W2112" s="67"/>
      <c r="X2112" s="67"/>
      <c r="Y2112" s="67"/>
      <c r="Z2112" s="67"/>
      <c r="AA2112" s="67"/>
      <c r="AB2112" s="67"/>
      <c r="AC2112" s="67"/>
      <c r="AD2112" s="67"/>
    </row>
    <row r="2113" spans="2:30">
      <c r="B2113" s="67"/>
      <c r="C2113" s="67"/>
      <c r="D2113" s="67"/>
      <c r="E2113" s="67"/>
      <c r="F2113" s="67"/>
      <c r="G2113" s="67"/>
      <c r="H2113" s="67"/>
      <c r="I2113" s="67"/>
      <c r="J2113" s="67"/>
      <c r="K2113" s="67"/>
      <c r="L2113" s="67"/>
      <c r="M2113" s="67"/>
      <c r="N2113" s="67"/>
      <c r="O2113" s="67"/>
      <c r="P2113" s="67"/>
      <c r="Q2113" s="67"/>
      <c r="R2113" s="67"/>
      <c r="S2113" s="67"/>
      <c r="T2113" s="67"/>
      <c r="U2113" s="67"/>
      <c r="V2113" s="67"/>
      <c r="W2113" s="67"/>
      <c r="X2113" s="67"/>
      <c r="Y2113" s="67"/>
      <c r="Z2113" s="67"/>
      <c r="AA2113" s="67"/>
      <c r="AB2113" s="67"/>
      <c r="AC2113" s="67"/>
      <c r="AD2113" s="67"/>
    </row>
    <row r="2114" spans="2:30">
      <c r="B2114" s="67"/>
      <c r="C2114" s="67"/>
      <c r="D2114" s="67"/>
      <c r="E2114" s="67"/>
      <c r="F2114" s="67"/>
      <c r="G2114" s="67"/>
      <c r="H2114" s="67"/>
      <c r="I2114" s="67"/>
      <c r="J2114" s="67"/>
      <c r="K2114" s="67"/>
      <c r="L2114" s="67"/>
      <c r="M2114" s="67"/>
      <c r="N2114" s="67"/>
      <c r="O2114" s="67"/>
      <c r="P2114" s="67"/>
      <c r="Q2114" s="67"/>
      <c r="R2114" s="67"/>
      <c r="S2114" s="67"/>
      <c r="T2114" s="67"/>
      <c r="U2114" s="67"/>
      <c r="V2114" s="67"/>
      <c r="W2114" s="67"/>
      <c r="X2114" s="67"/>
      <c r="Y2114" s="67"/>
      <c r="Z2114" s="67"/>
      <c r="AA2114" s="67"/>
      <c r="AB2114" s="67"/>
      <c r="AC2114" s="67"/>
      <c r="AD2114" s="67"/>
    </row>
    <row r="2115" spans="2:30">
      <c r="B2115" s="67"/>
      <c r="C2115" s="67"/>
      <c r="D2115" s="67"/>
      <c r="E2115" s="67"/>
      <c r="F2115" s="67"/>
      <c r="G2115" s="67"/>
      <c r="H2115" s="67"/>
      <c r="I2115" s="67"/>
      <c r="J2115" s="67"/>
      <c r="K2115" s="67"/>
      <c r="L2115" s="67"/>
      <c r="M2115" s="67"/>
      <c r="N2115" s="67"/>
      <c r="O2115" s="67"/>
      <c r="P2115" s="67"/>
      <c r="Q2115" s="67"/>
      <c r="R2115" s="67"/>
      <c r="S2115" s="67"/>
      <c r="T2115" s="67"/>
      <c r="U2115" s="67"/>
      <c r="V2115" s="67"/>
      <c r="W2115" s="67"/>
      <c r="X2115" s="67"/>
      <c r="Y2115" s="67"/>
      <c r="Z2115" s="67"/>
      <c r="AA2115" s="67"/>
      <c r="AB2115" s="67"/>
      <c r="AC2115" s="67"/>
      <c r="AD2115" s="67"/>
    </row>
    <row r="2116" spans="2:30">
      <c r="B2116" s="67"/>
      <c r="C2116" s="67"/>
      <c r="D2116" s="67"/>
      <c r="E2116" s="67"/>
      <c r="F2116" s="67"/>
      <c r="G2116" s="67"/>
      <c r="H2116" s="67"/>
      <c r="I2116" s="67"/>
      <c r="J2116" s="67"/>
      <c r="K2116" s="67"/>
      <c r="L2116" s="67"/>
      <c r="M2116" s="67"/>
      <c r="N2116" s="67"/>
      <c r="O2116" s="67"/>
      <c r="P2116" s="67"/>
      <c r="Q2116" s="67"/>
      <c r="R2116" s="67"/>
      <c r="S2116" s="67"/>
      <c r="T2116" s="67"/>
      <c r="U2116" s="67"/>
      <c r="V2116" s="67"/>
      <c r="W2116" s="67"/>
      <c r="X2116" s="67"/>
      <c r="Y2116" s="67"/>
      <c r="Z2116" s="67"/>
      <c r="AA2116" s="67"/>
      <c r="AB2116" s="67"/>
      <c r="AC2116" s="67"/>
      <c r="AD2116" s="67"/>
    </row>
    <row r="2117" spans="2:30">
      <c r="B2117" s="67"/>
      <c r="C2117" s="67"/>
      <c r="D2117" s="67"/>
      <c r="E2117" s="67"/>
      <c r="F2117" s="67"/>
      <c r="G2117" s="67"/>
      <c r="H2117" s="67"/>
      <c r="I2117" s="67"/>
      <c r="J2117" s="67"/>
      <c r="K2117" s="67"/>
      <c r="L2117" s="67"/>
      <c r="M2117" s="67"/>
      <c r="N2117" s="67"/>
      <c r="O2117" s="67"/>
      <c r="P2117" s="67"/>
      <c r="Q2117" s="67"/>
      <c r="R2117" s="67"/>
      <c r="S2117" s="67"/>
      <c r="T2117" s="67"/>
      <c r="U2117" s="67"/>
      <c r="V2117" s="67"/>
      <c r="W2117" s="67"/>
      <c r="X2117" s="67"/>
      <c r="Y2117" s="67"/>
      <c r="Z2117" s="67"/>
      <c r="AA2117" s="67"/>
      <c r="AB2117" s="67"/>
      <c r="AC2117" s="67"/>
      <c r="AD2117" s="67"/>
    </row>
    <row r="2118" spans="2:30">
      <c r="B2118" s="67"/>
      <c r="C2118" s="67"/>
      <c r="D2118" s="67"/>
      <c r="E2118" s="67"/>
      <c r="F2118" s="67"/>
      <c r="G2118" s="67"/>
      <c r="H2118" s="67"/>
      <c r="I2118" s="67"/>
      <c r="J2118" s="67"/>
      <c r="K2118" s="67"/>
      <c r="L2118" s="67"/>
      <c r="M2118" s="67"/>
      <c r="N2118" s="67"/>
      <c r="O2118" s="67"/>
      <c r="P2118" s="67"/>
      <c r="Q2118" s="67"/>
      <c r="R2118" s="67"/>
      <c r="S2118" s="67"/>
      <c r="T2118" s="67"/>
      <c r="U2118" s="67"/>
      <c r="V2118" s="67"/>
      <c r="W2118" s="67"/>
      <c r="X2118" s="67"/>
      <c r="Y2118" s="67"/>
      <c r="Z2118" s="67"/>
      <c r="AA2118" s="67"/>
      <c r="AB2118" s="67"/>
      <c r="AC2118" s="67"/>
      <c r="AD2118" s="67"/>
    </row>
    <row r="2119" spans="2:30">
      <c r="B2119" s="67"/>
      <c r="C2119" s="67"/>
      <c r="D2119" s="67"/>
      <c r="E2119" s="67"/>
      <c r="F2119" s="67"/>
      <c r="G2119" s="67"/>
      <c r="H2119" s="67"/>
      <c r="I2119" s="67"/>
      <c r="J2119" s="67"/>
      <c r="K2119" s="67"/>
      <c r="L2119" s="67"/>
      <c r="M2119" s="67"/>
      <c r="N2119" s="67"/>
      <c r="O2119" s="67"/>
      <c r="P2119" s="67"/>
      <c r="Q2119" s="67"/>
      <c r="R2119" s="67"/>
      <c r="S2119" s="67"/>
      <c r="T2119" s="67"/>
      <c r="U2119" s="67"/>
      <c r="V2119" s="67"/>
      <c r="W2119" s="67"/>
      <c r="X2119" s="67"/>
      <c r="Y2119" s="67"/>
      <c r="Z2119" s="67"/>
      <c r="AA2119" s="67"/>
      <c r="AB2119" s="67"/>
      <c r="AC2119" s="67"/>
      <c r="AD2119" s="67"/>
    </row>
    <row r="2120" spans="2:30">
      <c r="B2120" s="67"/>
      <c r="C2120" s="67"/>
      <c r="D2120" s="67"/>
      <c r="E2120" s="67"/>
      <c r="F2120" s="67"/>
      <c r="G2120" s="67"/>
      <c r="H2120" s="67"/>
      <c r="I2120" s="67"/>
      <c r="J2120" s="67"/>
      <c r="K2120" s="67"/>
      <c r="L2120" s="67"/>
      <c r="M2120" s="67"/>
      <c r="N2120" s="67"/>
      <c r="O2120" s="67"/>
      <c r="P2120" s="67"/>
      <c r="Q2120" s="67"/>
      <c r="R2120" s="67"/>
      <c r="S2120" s="67"/>
      <c r="T2120" s="67"/>
      <c r="U2120" s="67"/>
      <c r="V2120" s="67"/>
      <c r="W2120" s="67"/>
      <c r="X2120" s="67"/>
      <c r="Y2120" s="67"/>
      <c r="Z2120" s="67"/>
      <c r="AA2120" s="67"/>
      <c r="AB2120" s="67"/>
      <c r="AC2120" s="67"/>
      <c r="AD2120" s="67"/>
    </row>
    <row r="2121" spans="2:30">
      <c r="B2121" s="67"/>
      <c r="C2121" s="67"/>
      <c r="D2121" s="67"/>
      <c r="E2121" s="67"/>
      <c r="F2121" s="67"/>
      <c r="G2121" s="67"/>
      <c r="H2121" s="67"/>
      <c r="I2121" s="67"/>
      <c r="J2121" s="67"/>
      <c r="K2121" s="67"/>
      <c r="L2121" s="67"/>
      <c r="M2121" s="67"/>
      <c r="N2121" s="67"/>
      <c r="O2121" s="67"/>
      <c r="P2121" s="67"/>
      <c r="Q2121" s="67"/>
      <c r="R2121" s="67"/>
      <c r="S2121" s="67"/>
      <c r="T2121" s="67"/>
      <c r="U2121" s="67"/>
      <c r="V2121" s="67"/>
      <c r="W2121" s="67"/>
      <c r="X2121" s="67"/>
      <c r="Y2121" s="67"/>
      <c r="Z2121" s="67"/>
      <c r="AA2121" s="67"/>
      <c r="AB2121" s="67"/>
      <c r="AC2121" s="67"/>
      <c r="AD2121" s="67"/>
    </row>
    <row r="2122" spans="2:30">
      <c r="B2122" s="67"/>
      <c r="C2122" s="67"/>
      <c r="D2122" s="67"/>
      <c r="E2122" s="67"/>
      <c r="F2122" s="67"/>
      <c r="G2122" s="67"/>
      <c r="H2122" s="67"/>
      <c r="I2122" s="67"/>
      <c r="J2122" s="67"/>
      <c r="K2122" s="67"/>
      <c r="L2122" s="67"/>
      <c r="M2122" s="67"/>
      <c r="N2122" s="67"/>
      <c r="O2122" s="67"/>
      <c r="P2122" s="67"/>
      <c r="Q2122" s="67"/>
      <c r="R2122" s="67"/>
      <c r="S2122" s="67"/>
      <c r="T2122" s="67"/>
      <c r="U2122" s="67"/>
      <c r="V2122" s="67"/>
      <c r="W2122" s="67"/>
      <c r="X2122" s="67"/>
      <c r="Y2122" s="67"/>
      <c r="Z2122" s="67"/>
      <c r="AA2122" s="67"/>
      <c r="AB2122" s="67"/>
      <c r="AC2122" s="67"/>
      <c r="AD2122" s="67"/>
    </row>
    <row r="2123" spans="2:30">
      <c r="B2123" s="67"/>
      <c r="C2123" s="67"/>
      <c r="D2123" s="67"/>
      <c r="E2123" s="67"/>
      <c r="F2123" s="67"/>
      <c r="G2123" s="67"/>
      <c r="H2123" s="67"/>
      <c r="I2123" s="67"/>
      <c r="J2123" s="67"/>
      <c r="K2123" s="67"/>
      <c r="L2123" s="67"/>
      <c r="M2123" s="67"/>
      <c r="N2123" s="67"/>
      <c r="O2123" s="67"/>
      <c r="P2123" s="67"/>
      <c r="Q2123" s="67"/>
      <c r="R2123" s="67"/>
      <c r="S2123" s="67"/>
      <c r="T2123" s="67"/>
      <c r="U2123" s="67"/>
      <c r="V2123" s="67"/>
      <c r="W2123" s="67"/>
      <c r="X2123" s="67"/>
      <c r="Y2123" s="67"/>
      <c r="Z2123" s="67"/>
      <c r="AA2123" s="67"/>
      <c r="AB2123" s="67"/>
      <c r="AC2123" s="67"/>
      <c r="AD2123" s="67"/>
    </row>
    <row r="2124" spans="2:30">
      <c r="B2124" s="67"/>
      <c r="C2124" s="67"/>
      <c r="D2124" s="67"/>
      <c r="E2124" s="67"/>
      <c r="F2124" s="67"/>
      <c r="G2124" s="67"/>
      <c r="H2124" s="67"/>
      <c r="I2124" s="67"/>
      <c r="J2124" s="67"/>
      <c r="K2124" s="67"/>
      <c r="L2124" s="67"/>
      <c r="M2124" s="67"/>
      <c r="N2124" s="67"/>
      <c r="O2124" s="67"/>
      <c r="P2124" s="67"/>
      <c r="Q2124" s="67"/>
      <c r="R2124" s="67"/>
      <c r="S2124" s="67"/>
      <c r="T2124" s="67"/>
      <c r="U2124" s="67"/>
      <c r="V2124" s="67"/>
      <c r="W2124" s="67"/>
      <c r="X2124" s="67"/>
      <c r="Y2124" s="67"/>
      <c r="Z2124" s="67"/>
      <c r="AA2124" s="67"/>
      <c r="AB2124" s="67"/>
      <c r="AC2124" s="67"/>
      <c r="AD2124" s="67"/>
    </row>
    <row r="2125" spans="2:30">
      <c r="B2125" s="67"/>
      <c r="C2125" s="67"/>
      <c r="D2125" s="67"/>
      <c r="E2125" s="67"/>
      <c r="F2125" s="67"/>
      <c r="G2125" s="67"/>
      <c r="H2125" s="67"/>
      <c r="I2125" s="67"/>
      <c r="J2125" s="67"/>
      <c r="K2125" s="67"/>
      <c r="L2125" s="67"/>
      <c r="M2125" s="67"/>
      <c r="N2125" s="67"/>
      <c r="O2125" s="67"/>
      <c r="P2125" s="67"/>
      <c r="Q2125" s="67"/>
      <c r="R2125" s="67"/>
      <c r="S2125" s="67"/>
      <c r="T2125" s="67"/>
      <c r="U2125" s="67"/>
      <c r="V2125" s="67"/>
      <c r="W2125" s="67"/>
      <c r="X2125" s="67"/>
      <c r="Y2125" s="67"/>
      <c r="Z2125" s="67"/>
      <c r="AA2125" s="67"/>
      <c r="AB2125" s="67"/>
      <c r="AC2125" s="67"/>
      <c r="AD2125" s="67"/>
    </row>
    <row r="2126" spans="2:30">
      <c r="B2126" s="67"/>
      <c r="C2126" s="67"/>
      <c r="D2126" s="67"/>
      <c r="E2126" s="67"/>
      <c r="F2126" s="67"/>
      <c r="G2126" s="67"/>
      <c r="H2126" s="67"/>
      <c r="I2126" s="67"/>
      <c r="J2126" s="67"/>
      <c r="K2126" s="67"/>
      <c r="L2126" s="67"/>
      <c r="M2126" s="67"/>
      <c r="N2126" s="67"/>
      <c r="O2126" s="67"/>
      <c r="P2126" s="67"/>
      <c r="Q2126" s="67"/>
      <c r="R2126" s="67"/>
      <c r="S2126" s="67"/>
      <c r="T2126" s="67"/>
      <c r="U2126" s="67"/>
      <c r="V2126" s="67"/>
      <c r="W2126" s="67"/>
      <c r="X2126" s="67"/>
      <c r="Y2126" s="67"/>
      <c r="Z2126" s="67"/>
      <c r="AA2126" s="67"/>
      <c r="AB2126" s="67"/>
      <c r="AC2126" s="67"/>
      <c r="AD2126" s="67"/>
    </row>
    <row r="2127" spans="2:30">
      <c r="B2127" s="67"/>
      <c r="C2127" s="67"/>
      <c r="D2127" s="67"/>
      <c r="E2127" s="67"/>
      <c r="F2127" s="67"/>
      <c r="G2127" s="67"/>
      <c r="H2127" s="67"/>
      <c r="I2127" s="67"/>
      <c r="J2127" s="67"/>
      <c r="K2127" s="67"/>
      <c r="L2127" s="67"/>
      <c r="M2127" s="67"/>
      <c r="N2127" s="67"/>
      <c r="O2127" s="67"/>
      <c r="P2127" s="67"/>
      <c r="Q2127" s="67"/>
      <c r="R2127" s="67"/>
      <c r="S2127" s="67"/>
      <c r="T2127" s="67"/>
      <c r="U2127" s="67"/>
      <c r="V2127" s="67"/>
      <c r="W2127" s="67"/>
      <c r="X2127" s="67"/>
      <c r="Y2127" s="67"/>
      <c r="Z2127" s="67"/>
      <c r="AA2127" s="67"/>
      <c r="AB2127" s="67"/>
      <c r="AC2127" s="67"/>
      <c r="AD2127" s="67"/>
    </row>
    <row r="2128" spans="2:30">
      <c r="B2128" s="67"/>
      <c r="C2128" s="67"/>
      <c r="D2128" s="67"/>
      <c r="E2128" s="67"/>
      <c r="F2128" s="67"/>
      <c r="G2128" s="67"/>
      <c r="H2128" s="67"/>
      <c r="I2128" s="67"/>
      <c r="J2128" s="67"/>
      <c r="K2128" s="67"/>
      <c r="L2128" s="67"/>
      <c r="M2128" s="67"/>
      <c r="N2128" s="67"/>
      <c r="O2128" s="67"/>
      <c r="P2128" s="67"/>
      <c r="Q2128" s="67"/>
      <c r="R2128" s="67"/>
      <c r="S2128" s="67"/>
      <c r="T2128" s="67"/>
      <c r="U2128" s="67"/>
      <c r="V2128" s="67"/>
      <c r="W2128" s="67"/>
      <c r="X2128" s="67"/>
      <c r="Y2128" s="67"/>
      <c r="Z2128" s="67"/>
      <c r="AA2128" s="67"/>
      <c r="AB2128" s="67"/>
      <c r="AC2128" s="67"/>
      <c r="AD2128" s="67"/>
    </row>
    <row r="2129" spans="2:30">
      <c r="B2129" s="67"/>
      <c r="C2129" s="67"/>
      <c r="D2129" s="67"/>
      <c r="E2129" s="67"/>
      <c r="F2129" s="67"/>
      <c r="G2129" s="67"/>
      <c r="H2129" s="67"/>
      <c r="I2129" s="67"/>
      <c r="J2129" s="67"/>
      <c r="K2129" s="67"/>
      <c r="L2129" s="67"/>
      <c r="M2129" s="67"/>
      <c r="N2129" s="67"/>
      <c r="O2129" s="67"/>
      <c r="P2129" s="67"/>
      <c r="Q2129" s="67"/>
      <c r="R2129" s="67"/>
      <c r="S2129" s="67"/>
      <c r="T2129" s="67"/>
      <c r="U2129" s="67"/>
      <c r="V2129" s="67"/>
      <c r="W2129" s="67"/>
      <c r="X2129" s="67"/>
      <c r="Y2129" s="67"/>
      <c r="Z2129" s="67"/>
      <c r="AA2129" s="67"/>
      <c r="AB2129" s="67"/>
      <c r="AC2129" s="67"/>
      <c r="AD2129" s="67"/>
    </row>
    <row r="2130" spans="2:30">
      <c r="B2130" s="67"/>
      <c r="C2130" s="67"/>
      <c r="D2130" s="67"/>
      <c r="E2130" s="67"/>
      <c r="F2130" s="67"/>
      <c r="G2130" s="67"/>
      <c r="H2130" s="67"/>
      <c r="I2130" s="67"/>
      <c r="J2130" s="67"/>
      <c r="K2130" s="67"/>
      <c r="L2130" s="67"/>
      <c r="M2130" s="67"/>
      <c r="N2130" s="67"/>
      <c r="O2130" s="67"/>
      <c r="P2130" s="67"/>
      <c r="Q2130" s="67"/>
      <c r="R2130" s="67"/>
      <c r="S2130" s="67"/>
      <c r="T2130" s="67"/>
      <c r="U2130" s="67"/>
      <c r="V2130" s="67"/>
      <c r="W2130" s="67"/>
      <c r="X2130" s="67"/>
      <c r="Y2130" s="67"/>
      <c r="Z2130" s="67"/>
      <c r="AA2130" s="67"/>
      <c r="AB2130" s="67"/>
      <c r="AC2130" s="67"/>
      <c r="AD2130" s="67"/>
    </row>
    <row r="2131" spans="2:30">
      <c r="B2131" s="67"/>
      <c r="C2131" s="67"/>
      <c r="D2131" s="67"/>
      <c r="E2131" s="67"/>
      <c r="F2131" s="67"/>
      <c r="G2131" s="67"/>
      <c r="H2131" s="67"/>
      <c r="I2131" s="67"/>
      <c r="J2131" s="67"/>
      <c r="K2131" s="67"/>
      <c r="L2131" s="67"/>
      <c r="M2131" s="67"/>
      <c r="N2131" s="67"/>
      <c r="O2131" s="67"/>
      <c r="P2131" s="67"/>
      <c r="Q2131" s="67"/>
      <c r="R2131" s="67"/>
      <c r="S2131" s="67"/>
      <c r="T2131" s="67"/>
      <c r="U2131" s="67"/>
      <c r="V2131" s="67"/>
      <c r="W2131" s="67"/>
      <c r="X2131" s="67"/>
      <c r="Y2131" s="67"/>
      <c r="Z2131" s="67"/>
      <c r="AA2131" s="67"/>
      <c r="AB2131" s="67"/>
      <c r="AC2131" s="67"/>
      <c r="AD2131" s="67"/>
    </row>
    <row r="2132" spans="2:30">
      <c r="B2132" s="67"/>
      <c r="C2132" s="67"/>
      <c r="D2132" s="67"/>
      <c r="E2132" s="67"/>
      <c r="F2132" s="67"/>
      <c r="G2132" s="67"/>
      <c r="H2132" s="67"/>
      <c r="I2132" s="67"/>
      <c r="J2132" s="67"/>
      <c r="K2132" s="67"/>
      <c r="L2132" s="67"/>
      <c r="M2132" s="67"/>
      <c r="N2132" s="67"/>
      <c r="O2132" s="67"/>
      <c r="P2132" s="67"/>
      <c r="Q2132" s="67"/>
      <c r="R2132" s="67"/>
      <c r="S2132" s="67"/>
      <c r="T2132" s="67"/>
      <c r="U2132" s="67"/>
      <c r="V2132" s="67"/>
      <c r="W2132" s="67"/>
      <c r="X2132" s="67"/>
      <c r="Y2132" s="67"/>
      <c r="Z2132" s="67"/>
      <c r="AA2132" s="67"/>
      <c r="AB2132" s="67"/>
      <c r="AC2132" s="67"/>
      <c r="AD2132" s="67"/>
    </row>
    <row r="2133" spans="2:30">
      <c r="B2133" s="67"/>
      <c r="C2133" s="67"/>
      <c r="D2133" s="67"/>
      <c r="E2133" s="67"/>
      <c r="F2133" s="67"/>
      <c r="G2133" s="67"/>
      <c r="H2133" s="67"/>
      <c r="I2133" s="67"/>
      <c r="J2133" s="67"/>
      <c r="K2133" s="67"/>
      <c r="L2133" s="67"/>
      <c r="M2133" s="67"/>
      <c r="N2133" s="67"/>
      <c r="O2133" s="67"/>
      <c r="P2133" s="67"/>
      <c r="Q2133" s="67"/>
      <c r="R2133" s="67"/>
      <c r="S2133" s="67"/>
      <c r="T2133" s="67"/>
      <c r="U2133" s="67"/>
      <c r="V2133" s="67"/>
      <c r="W2133" s="67"/>
      <c r="X2133" s="67"/>
      <c r="Y2133" s="67"/>
      <c r="Z2133" s="67"/>
      <c r="AA2133" s="67"/>
      <c r="AB2133" s="67"/>
      <c r="AC2133" s="67"/>
      <c r="AD2133" s="67"/>
    </row>
    <row r="2134" spans="2:30">
      <c r="B2134" s="67"/>
      <c r="C2134" s="67"/>
      <c r="D2134" s="67"/>
      <c r="E2134" s="67"/>
      <c r="F2134" s="67"/>
      <c r="G2134" s="67"/>
      <c r="H2134" s="67"/>
      <c r="I2134" s="67"/>
      <c r="J2134" s="67"/>
      <c r="K2134" s="67"/>
      <c r="L2134" s="67"/>
      <c r="M2134" s="67"/>
      <c r="N2134" s="67"/>
      <c r="O2134" s="67"/>
      <c r="P2134" s="67"/>
      <c r="Q2134" s="67"/>
      <c r="R2134" s="67"/>
      <c r="S2134" s="67"/>
      <c r="T2134" s="67"/>
      <c r="U2134" s="67"/>
      <c r="V2134" s="67"/>
      <c r="W2134" s="67"/>
      <c r="X2134" s="67"/>
      <c r="Y2134" s="67"/>
      <c r="Z2134" s="67"/>
      <c r="AA2134" s="67"/>
      <c r="AB2134" s="67"/>
      <c r="AC2134" s="67"/>
      <c r="AD2134" s="67"/>
    </row>
    <row r="2135" spans="2:30">
      <c r="B2135" s="67"/>
      <c r="C2135" s="67"/>
      <c r="D2135" s="67"/>
      <c r="E2135" s="67"/>
      <c r="F2135" s="67"/>
      <c r="G2135" s="67"/>
      <c r="H2135" s="67"/>
      <c r="I2135" s="67"/>
      <c r="J2135" s="67"/>
      <c r="K2135" s="67"/>
      <c r="L2135" s="67"/>
      <c r="M2135" s="67"/>
      <c r="N2135" s="67"/>
      <c r="O2135" s="67"/>
      <c r="P2135" s="67"/>
      <c r="Q2135" s="67"/>
      <c r="R2135" s="67"/>
      <c r="S2135" s="67"/>
      <c r="T2135" s="67"/>
      <c r="U2135" s="67"/>
      <c r="V2135" s="67"/>
      <c r="W2135" s="67"/>
      <c r="X2135" s="67"/>
      <c r="Y2135" s="67"/>
      <c r="Z2135" s="67"/>
      <c r="AA2135" s="67"/>
      <c r="AB2135" s="67"/>
      <c r="AC2135" s="67"/>
      <c r="AD2135" s="67"/>
    </row>
    <row r="2136" spans="2:30">
      <c r="B2136" s="67"/>
      <c r="C2136" s="67"/>
      <c r="D2136" s="67"/>
      <c r="E2136" s="67"/>
      <c r="F2136" s="67"/>
      <c r="G2136" s="67"/>
      <c r="H2136" s="67"/>
      <c r="I2136" s="67"/>
      <c r="J2136" s="67"/>
      <c r="K2136" s="67"/>
      <c r="L2136" s="67"/>
      <c r="M2136" s="67"/>
      <c r="N2136" s="67"/>
      <c r="O2136" s="67"/>
      <c r="P2136" s="67"/>
      <c r="Q2136" s="67"/>
      <c r="R2136" s="67"/>
      <c r="S2136" s="67"/>
      <c r="T2136" s="67"/>
      <c r="U2136" s="67"/>
      <c r="V2136" s="67"/>
      <c r="W2136" s="67"/>
      <c r="X2136" s="67"/>
      <c r="Y2136" s="67"/>
      <c r="Z2136" s="67"/>
      <c r="AA2136" s="67"/>
      <c r="AB2136" s="67"/>
      <c r="AC2136" s="67"/>
      <c r="AD2136" s="67"/>
    </row>
    <row r="2137" spans="2:30">
      <c r="B2137" s="67"/>
      <c r="C2137" s="67"/>
      <c r="D2137" s="67"/>
      <c r="E2137" s="67"/>
      <c r="F2137" s="67"/>
      <c r="G2137" s="67"/>
      <c r="H2137" s="67"/>
      <c r="I2137" s="67"/>
      <c r="J2137" s="67"/>
      <c r="K2137" s="67"/>
      <c r="L2137" s="67"/>
      <c r="M2137" s="67"/>
      <c r="N2137" s="67"/>
      <c r="O2137" s="67"/>
      <c r="P2137" s="67"/>
      <c r="Q2137" s="67"/>
      <c r="R2137" s="67"/>
      <c r="S2137" s="67"/>
      <c r="T2137" s="67"/>
      <c r="U2137" s="67"/>
      <c r="V2137" s="67"/>
      <c r="W2137" s="67"/>
      <c r="X2137" s="67"/>
      <c r="Y2137" s="67"/>
      <c r="Z2137" s="67"/>
      <c r="AA2137" s="67"/>
      <c r="AB2137" s="67"/>
      <c r="AC2137" s="67"/>
      <c r="AD2137" s="67"/>
    </row>
    <row r="2138" spans="2:30">
      <c r="B2138" s="67"/>
      <c r="C2138" s="67"/>
      <c r="D2138" s="67"/>
      <c r="E2138" s="67"/>
      <c r="F2138" s="67"/>
      <c r="G2138" s="67"/>
      <c r="H2138" s="67"/>
      <c r="I2138" s="67"/>
      <c r="J2138" s="67"/>
      <c r="K2138" s="67"/>
      <c r="L2138" s="67"/>
      <c r="M2138" s="67"/>
      <c r="N2138" s="67"/>
      <c r="O2138" s="67"/>
      <c r="P2138" s="67"/>
      <c r="Q2138" s="67"/>
      <c r="R2138" s="67"/>
      <c r="S2138" s="67"/>
      <c r="T2138" s="67"/>
      <c r="U2138" s="67"/>
      <c r="V2138" s="67"/>
      <c r="W2138" s="67"/>
      <c r="X2138" s="67"/>
      <c r="Y2138" s="67"/>
      <c r="Z2138" s="67"/>
      <c r="AA2138" s="67"/>
      <c r="AB2138" s="67"/>
      <c r="AC2138" s="67"/>
      <c r="AD2138" s="67"/>
    </row>
    <row r="2139" spans="2:30">
      <c r="B2139" s="67"/>
      <c r="C2139" s="67"/>
      <c r="D2139" s="67"/>
      <c r="E2139" s="67"/>
      <c r="F2139" s="67"/>
      <c r="G2139" s="67"/>
      <c r="H2139" s="67"/>
      <c r="I2139" s="67"/>
      <c r="J2139" s="67"/>
      <c r="K2139" s="67"/>
      <c r="L2139" s="67"/>
      <c r="M2139" s="67"/>
      <c r="N2139" s="67"/>
      <c r="O2139" s="67"/>
      <c r="P2139" s="67"/>
      <c r="Q2139" s="67"/>
      <c r="R2139" s="67"/>
      <c r="S2139" s="67"/>
      <c r="T2139" s="67"/>
      <c r="U2139" s="67"/>
      <c r="V2139" s="67"/>
      <c r="W2139" s="67"/>
      <c r="X2139" s="67"/>
      <c r="Y2139" s="67"/>
      <c r="Z2139" s="67"/>
      <c r="AA2139" s="67"/>
      <c r="AB2139" s="67"/>
      <c r="AC2139" s="67"/>
      <c r="AD2139" s="67"/>
    </row>
    <row r="2140" spans="2:30">
      <c r="B2140" s="67"/>
      <c r="C2140" s="67"/>
      <c r="D2140" s="67"/>
      <c r="E2140" s="67"/>
      <c r="F2140" s="67"/>
      <c r="G2140" s="67"/>
      <c r="H2140" s="67"/>
      <c r="I2140" s="67"/>
      <c r="J2140" s="67"/>
      <c r="K2140" s="67"/>
      <c r="L2140" s="67"/>
      <c r="M2140" s="67"/>
      <c r="N2140" s="67"/>
      <c r="O2140" s="67"/>
      <c r="P2140" s="67"/>
      <c r="Q2140" s="67"/>
      <c r="R2140" s="67"/>
      <c r="S2140" s="67"/>
      <c r="T2140" s="67"/>
      <c r="U2140" s="67"/>
      <c r="V2140" s="67"/>
      <c r="W2140" s="67"/>
      <c r="X2140" s="67"/>
      <c r="Y2140" s="67"/>
      <c r="Z2140" s="67"/>
      <c r="AA2140" s="67"/>
      <c r="AB2140" s="67"/>
      <c r="AC2140" s="67"/>
      <c r="AD2140" s="67"/>
    </row>
    <row r="2141" spans="2:30">
      <c r="B2141" s="67"/>
      <c r="C2141" s="67"/>
      <c r="D2141" s="67"/>
      <c r="E2141" s="67"/>
      <c r="F2141" s="67"/>
      <c r="G2141" s="67"/>
      <c r="H2141" s="67"/>
      <c r="I2141" s="67"/>
      <c r="J2141" s="67"/>
      <c r="K2141" s="67"/>
      <c r="L2141" s="67"/>
      <c r="M2141" s="67"/>
      <c r="N2141" s="67"/>
      <c r="O2141" s="67"/>
      <c r="P2141" s="67"/>
      <c r="Q2141" s="67"/>
      <c r="R2141" s="67"/>
      <c r="S2141" s="67"/>
      <c r="T2141" s="67"/>
      <c r="U2141" s="67"/>
      <c r="V2141" s="67"/>
      <c r="W2141" s="67"/>
      <c r="X2141" s="67"/>
      <c r="Y2141" s="67"/>
      <c r="Z2141" s="67"/>
      <c r="AA2141" s="67"/>
      <c r="AB2141" s="67"/>
      <c r="AC2141" s="67"/>
      <c r="AD2141" s="67"/>
    </row>
    <row r="2142" spans="2:30">
      <c r="B2142" s="67"/>
      <c r="C2142" s="67"/>
      <c r="D2142" s="67"/>
      <c r="E2142" s="67"/>
      <c r="F2142" s="67"/>
      <c r="G2142" s="67"/>
      <c r="H2142" s="67"/>
      <c r="I2142" s="67"/>
      <c r="J2142" s="67"/>
      <c r="K2142" s="67"/>
      <c r="L2142" s="67"/>
      <c r="M2142" s="67"/>
      <c r="N2142" s="67"/>
      <c r="O2142" s="67"/>
      <c r="P2142" s="67"/>
      <c r="Q2142" s="67"/>
      <c r="R2142" s="67"/>
      <c r="S2142" s="67"/>
      <c r="T2142" s="67"/>
      <c r="U2142" s="67"/>
      <c r="V2142" s="67"/>
      <c r="W2142" s="67"/>
      <c r="X2142" s="67"/>
      <c r="Y2142" s="67"/>
      <c r="Z2142" s="67"/>
      <c r="AA2142" s="67"/>
      <c r="AB2142" s="67"/>
      <c r="AC2142" s="67"/>
      <c r="AD2142" s="67"/>
    </row>
    <row r="2143" spans="2:30">
      <c r="B2143" s="67"/>
      <c r="C2143" s="67"/>
      <c r="D2143" s="67"/>
      <c r="E2143" s="67"/>
      <c r="F2143" s="67"/>
      <c r="G2143" s="67"/>
      <c r="H2143" s="67"/>
      <c r="I2143" s="67"/>
      <c r="J2143" s="67"/>
      <c r="K2143" s="67"/>
      <c r="L2143" s="67"/>
      <c r="M2143" s="67"/>
      <c r="N2143" s="67"/>
      <c r="O2143" s="67"/>
      <c r="P2143" s="67"/>
      <c r="Q2143" s="67"/>
      <c r="R2143" s="67"/>
      <c r="S2143" s="67"/>
      <c r="T2143" s="67"/>
      <c r="U2143" s="67"/>
      <c r="V2143" s="67"/>
      <c r="W2143" s="67"/>
      <c r="X2143" s="67"/>
      <c r="Y2143" s="67"/>
      <c r="Z2143" s="67"/>
      <c r="AA2143" s="67"/>
      <c r="AB2143" s="67"/>
      <c r="AC2143" s="67"/>
      <c r="AD2143" s="67"/>
    </row>
    <row r="2144" spans="2:30">
      <c r="B2144" s="67"/>
      <c r="C2144" s="67"/>
      <c r="D2144" s="67"/>
      <c r="E2144" s="67"/>
      <c r="F2144" s="67"/>
      <c r="G2144" s="67"/>
      <c r="H2144" s="67"/>
      <c r="I2144" s="67"/>
      <c r="J2144" s="67"/>
      <c r="K2144" s="67"/>
      <c r="L2144" s="67"/>
      <c r="M2144" s="67"/>
      <c r="N2144" s="67"/>
      <c r="O2144" s="67"/>
      <c r="P2144" s="67"/>
      <c r="Q2144" s="67"/>
      <c r="R2144" s="67"/>
      <c r="S2144" s="67"/>
      <c r="T2144" s="67"/>
      <c r="U2144" s="67"/>
      <c r="V2144" s="67"/>
      <c r="W2144" s="67"/>
      <c r="X2144" s="67"/>
      <c r="Y2144" s="67"/>
      <c r="Z2144" s="67"/>
      <c r="AA2144" s="67"/>
      <c r="AB2144" s="67"/>
      <c r="AC2144" s="67"/>
      <c r="AD2144" s="67"/>
    </row>
    <row r="2145" spans="2:30">
      <c r="B2145" s="67"/>
      <c r="C2145" s="67"/>
      <c r="D2145" s="67"/>
      <c r="E2145" s="67"/>
      <c r="F2145" s="67"/>
      <c r="G2145" s="67"/>
      <c r="H2145" s="67"/>
      <c r="I2145" s="67"/>
      <c r="J2145" s="67"/>
      <c r="K2145" s="67"/>
      <c r="L2145" s="67"/>
      <c r="M2145" s="67"/>
      <c r="N2145" s="67"/>
      <c r="O2145" s="67"/>
      <c r="P2145" s="67"/>
      <c r="Q2145" s="67"/>
      <c r="R2145" s="67"/>
      <c r="S2145" s="67"/>
      <c r="T2145" s="67"/>
      <c r="U2145" s="67"/>
      <c r="V2145" s="67"/>
      <c r="W2145" s="67"/>
      <c r="X2145" s="67"/>
      <c r="Y2145" s="67"/>
      <c r="Z2145" s="67"/>
      <c r="AA2145" s="67"/>
      <c r="AB2145" s="67"/>
      <c r="AC2145" s="67"/>
      <c r="AD2145" s="67"/>
    </row>
    <row r="2146" spans="2:30">
      <c r="B2146" s="67"/>
      <c r="C2146" s="67"/>
      <c r="D2146" s="67"/>
      <c r="E2146" s="67"/>
      <c r="F2146" s="67"/>
      <c r="G2146" s="67"/>
      <c r="H2146" s="67"/>
      <c r="I2146" s="67"/>
      <c r="J2146" s="67"/>
      <c r="K2146" s="67"/>
      <c r="L2146" s="67"/>
      <c r="M2146" s="67"/>
      <c r="N2146" s="67"/>
      <c r="O2146" s="67"/>
      <c r="P2146" s="67"/>
      <c r="Q2146" s="67"/>
      <c r="R2146" s="67"/>
      <c r="S2146" s="67"/>
      <c r="T2146" s="67"/>
      <c r="U2146" s="67"/>
      <c r="V2146" s="67"/>
      <c r="W2146" s="67"/>
      <c r="X2146" s="67"/>
      <c r="Y2146" s="67"/>
      <c r="Z2146" s="67"/>
      <c r="AA2146" s="67"/>
      <c r="AB2146" s="67"/>
      <c r="AC2146" s="67"/>
      <c r="AD2146" s="67"/>
    </row>
    <row r="2147" spans="2:30">
      <c r="B2147" s="67"/>
      <c r="C2147" s="67"/>
      <c r="D2147" s="67"/>
      <c r="E2147" s="67"/>
      <c r="F2147" s="67"/>
      <c r="G2147" s="67"/>
      <c r="H2147" s="67"/>
      <c r="I2147" s="67"/>
      <c r="J2147" s="67"/>
      <c r="K2147" s="67"/>
      <c r="L2147" s="67"/>
      <c r="M2147" s="67"/>
      <c r="N2147" s="67"/>
      <c r="O2147" s="67"/>
      <c r="P2147" s="67"/>
      <c r="Q2147" s="67"/>
      <c r="R2147" s="67"/>
      <c r="S2147" s="67"/>
      <c r="T2147" s="67"/>
      <c r="U2147" s="67"/>
      <c r="V2147" s="67"/>
      <c r="W2147" s="67"/>
      <c r="X2147" s="67"/>
      <c r="Y2147" s="67"/>
      <c r="Z2147" s="67"/>
      <c r="AA2147" s="67"/>
      <c r="AB2147" s="67"/>
      <c r="AC2147" s="67"/>
      <c r="AD2147" s="67"/>
    </row>
    <row r="2148" spans="2:30">
      <c r="B2148" s="67"/>
      <c r="C2148" s="67"/>
      <c r="D2148" s="67"/>
      <c r="E2148" s="67"/>
      <c r="F2148" s="67"/>
      <c r="G2148" s="67"/>
      <c r="H2148" s="67"/>
      <c r="I2148" s="67"/>
      <c r="J2148" s="67"/>
      <c r="K2148" s="67"/>
      <c r="L2148" s="67"/>
      <c r="M2148" s="67"/>
      <c r="N2148" s="67"/>
      <c r="O2148" s="67"/>
      <c r="P2148" s="67"/>
      <c r="Q2148" s="67"/>
      <c r="R2148" s="67"/>
      <c r="S2148" s="67"/>
      <c r="T2148" s="67"/>
      <c r="U2148" s="67"/>
      <c r="V2148" s="67"/>
      <c r="W2148" s="67"/>
      <c r="X2148" s="67"/>
      <c r="Y2148" s="67"/>
      <c r="Z2148" s="67"/>
      <c r="AA2148" s="67"/>
      <c r="AB2148" s="67"/>
      <c r="AC2148" s="67"/>
      <c r="AD2148" s="67"/>
    </row>
    <row r="2149" spans="2:30">
      <c r="B2149" s="67"/>
      <c r="C2149" s="67"/>
      <c r="D2149" s="67"/>
      <c r="E2149" s="67"/>
      <c r="F2149" s="67"/>
      <c r="G2149" s="67"/>
      <c r="H2149" s="67"/>
      <c r="I2149" s="67"/>
      <c r="J2149" s="67"/>
      <c r="K2149" s="67"/>
      <c r="L2149" s="67"/>
      <c r="M2149" s="67"/>
      <c r="N2149" s="67"/>
      <c r="O2149" s="67"/>
      <c r="P2149" s="67"/>
      <c r="Q2149" s="67"/>
      <c r="R2149" s="67"/>
      <c r="S2149" s="67"/>
      <c r="T2149" s="67"/>
      <c r="U2149" s="67"/>
      <c r="V2149" s="67"/>
      <c r="W2149" s="67"/>
      <c r="X2149" s="67"/>
      <c r="Y2149" s="67"/>
      <c r="Z2149" s="67"/>
      <c r="AA2149" s="67"/>
      <c r="AB2149" s="67"/>
      <c r="AC2149" s="67"/>
      <c r="AD2149" s="67"/>
    </row>
    <row r="2150" spans="2:30">
      <c r="B2150" s="67"/>
      <c r="C2150" s="67"/>
      <c r="D2150" s="67"/>
      <c r="E2150" s="67"/>
      <c r="F2150" s="67"/>
      <c r="G2150" s="67"/>
      <c r="H2150" s="67"/>
      <c r="I2150" s="67"/>
      <c r="J2150" s="67"/>
      <c r="K2150" s="67"/>
      <c r="L2150" s="67"/>
      <c r="M2150" s="67"/>
      <c r="N2150" s="67"/>
      <c r="O2150" s="67"/>
      <c r="P2150" s="67"/>
      <c r="Q2150" s="67"/>
      <c r="R2150" s="67"/>
      <c r="S2150" s="67"/>
      <c r="T2150" s="67"/>
      <c r="U2150" s="67"/>
      <c r="V2150" s="67"/>
      <c r="W2150" s="67"/>
      <c r="X2150" s="67"/>
      <c r="Y2150" s="67"/>
      <c r="Z2150" s="67"/>
      <c r="AA2150" s="67"/>
      <c r="AB2150" s="67"/>
      <c r="AC2150" s="67"/>
      <c r="AD2150" s="67"/>
    </row>
    <row r="2151" spans="2:30">
      <c r="B2151" s="67"/>
      <c r="C2151" s="67"/>
      <c r="D2151" s="67"/>
      <c r="E2151" s="67"/>
      <c r="F2151" s="67"/>
      <c r="G2151" s="67"/>
      <c r="H2151" s="67"/>
      <c r="I2151" s="67"/>
      <c r="J2151" s="67"/>
      <c r="K2151" s="67"/>
      <c r="L2151" s="67"/>
      <c r="M2151" s="67"/>
      <c r="N2151" s="67"/>
      <c r="O2151" s="67"/>
      <c r="P2151" s="67"/>
      <c r="Q2151" s="67"/>
      <c r="R2151" s="67"/>
      <c r="S2151" s="67"/>
      <c r="T2151" s="67"/>
      <c r="U2151" s="67"/>
      <c r="V2151" s="67"/>
      <c r="W2151" s="67"/>
      <c r="X2151" s="67"/>
      <c r="Y2151" s="67"/>
      <c r="Z2151" s="67"/>
      <c r="AA2151" s="67"/>
      <c r="AB2151" s="67"/>
      <c r="AC2151" s="67"/>
      <c r="AD2151" s="67"/>
    </row>
    <row r="2152" spans="2:30">
      <c r="B2152" s="67"/>
      <c r="C2152" s="67"/>
      <c r="D2152" s="67"/>
      <c r="E2152" s="67"/>
      <c r="F2152" s="67"/>
      <c r="G2152" s="67"/>
      <c r="H2152" s="67"/>
      <c r="I2152" s="67"/>
      <c r="J2152" s="67"/>
      <c r="K2152" s="67"/>
      <c r="L2152" s="67"/>
      <c r="M2152" s="67"/>
      <c r="N2152" s="67"/>
      <c r="O2152" s="67"/>
      <c r="P2152" s="67"/>
      <c r="Q2152" s="67"/>
      <c r="R2152" s="67"/>
      <c r="S2152" s="67"/>
      <c r="T2152" s="67"/>
      <c r="U2152" s="67"/>
      <c r="V2152" s="67"/>
      <c r="W2152" s="67"/>
      <c r="X2152" s="67"/>
      <c r="Y2152" s="67"/>
      <c r="Z2152" s="67"/>
      <c r="AA2152" s="67"/>
      <c r="AB2152" s="67"/>
      <c r="AC2152" s="67"/>
      <c r="AD2152" s="67"/>
    </row>
    <row r="2153" spans="2:30">
      <c r="B2153" s="67"/>
      <c r="C2153" s="67"/>
      <c r="D2153" s="67"/>
      <c r="E2153" s="67"/>
      <c r="F2153" s="67"/>
      <c r="G2153" s="67"/>
      <c r="H2153" s="67"/>
      <c r="I2153" s="67"/>
      <c r="J2153" s="67"/>
      <c r="K2153" s="67"/>
      <c r="L2153" s="67"/>
      <c r="M2153" s="67"/>
      <c r="N2153" s="67"/>
      <c r="O2153" s="67"/>
      <c r="P2153" s="67"/>
      <c r="Q2153" s="67"/>
      <c r="R2153" s="67"/>
      <c r="S2153" s="67"/>
      <c r="T2153" s="67"/>
      <c r="U2153" s="67"/>
      <c r="V2153" s="67"/>
      <c r="W2153" s="67"/>
      <c r="X2153" s="67"/>
      <c r="Y2153" s="67"/>
      <c r="Z2153" s="67"/>
      <c r="AA2153" s="67"/>
      <c r="AB2153" s="67"/>
      <c r="AC2153" s="67"/>
      <c r="AD2153" s="67"/>
    </row>
    <row r="2154" spans="2:30">
      <c r="B2154" s="67"/>
      <c r="C2154" s="67"/>
      <c r="D2154" s="67"/>
      <c r="E2154" s="67"/>
      <c r="F2154" s="67"/>
      <c r="G2154" s="67"/>
      <c r="H2154" s="67"/>
      <c r="I2154" s="67"/>
      <c r="J2154" s="67"/>
      <c r="K2154" s="67"/>
      <c r="L2154" s="67"/>
      <c r="M2154" s="67"/>
      <c r="N2154" s="67"/>
      <c r="O2154" s="67"/>
      <c r="P2154" s="67"/>
      <c r="Q2154" s="67"/>
      <c r="R2154" s="67"/>
      <c r="S2154" s="67"/>
      <c r="T2154" s="67"/>
      <c r="U2154" s="67"/>
      <c r="V2154" s="67"/>
      <c r="W2154" s="67"/>
      <c r="X2154" s="67"/>
      <c r="Y2154" s="67"/>
      <c r="Z2154" s="67"/>
      <c r="AA2154" s="67"/>
      <c r="AB2154" s="67"/>
      <c r="AC2154" s="67"/>
      <c r="AD2154" s="67"/>
    </row>
    <row r="2155" spans="2:30">
      <c r="B2155" s="67"/>
      <c r="C2155" s="67"/>
      <c r="D2155" s="67"/>
      <c r="E2155" s="67"/>
      <c r="F2155" s="67"/>
      <c r="G2155" s="67"/>
      <c r="H2155" s="67"/>
      <c r="I2155" s="67"/>
      <c r="J2155" s="67"/>
      <c r="K2155" s="67"/>
      <c r="L2155" s="67"/>
      <c r="M2155" s="67"/>
      <c r="N2155" s="67"/>
      <c r="O2155" s="67"/>
      <c r="P2155" s="67"/>
      <c r="Q2155" s="67"/>
      <c r="R2155" s="67"/>
      <c r="S2155" s="67"/>
      <c r="T2155" s="67"/>
      <c r="U2155" s="67"/>
      <c r="V2155" s="67"/>
      <c r="W2155" s="67"/>
      <c r="X2155" s="67"/>
      <c r="Y2155" s="67"/>
      <c r="Z2155" s="67"/>
      <c r="AA2155" s="67"/>
      <c r="AB2155" s="67"/>
      <c r="AC2155" s="67"/>
      <c r="AD2155" s="67"/>
    </row>
    <row r="2156" spans="2:30">
      <c r="B2156" s="67"/>
      <c r="C2156" s="67"/>
      <c r="D2156" s="67"/>
      <c r="E2156" s="67"/>
      <c r="F2156" s="67"/>
      <c r="G2156" s="67"/>
      <c r="H2156" s="67"/>
      <c r="I2156" s="67"/>
      <c r="J2156" s="67"/>
      <c r="K2156" s="67"/>
      <c r="L2156" s="67"/>
      <c r="M2156" s="67"/>
      <c r="N2156" s="67"/>
      <c r="O2156" s="67"/>
      <c r="P2156" s="67"/>
      <c r="Q2156" s="67"/>
      <c r="R2156" s="67"/>
      <c r="S2156" s="67"/>
      <c r="T2156" s="67"/>
      <c r="U2156" s="67"/>
      <c r="V2156" s="67"/>
      <c r="W2156" s="67"/>
      <c r="X2156" s="67"/>
      <c r="Y2156" s="67"/>
      <c r="Z2156" s="67"/>
      <c r="AA2156" s="67"/>
      <c r="AB2156" s="67"/>
      <c r="AC2156" s="67"/>
      <c r="AD2156" s="67"/>
    </row>
    <row r="2157" spans="2:30">
      <c r="B2157" s="67"/>
      <c r="C2157" s="67"/>
      <c r="D2157" s="67"/>
      <c r="E2157" s="67"/>
      <c r="F2157" s="67"/>
      <c r="G2157" s="67"/>
      <c r="H2157" s="67"/>
      <c r="I2157" s="67"/>
      <c r="J2157" s="67"/>
      <c r="K2157" s="67"/>
      <c r="L2157" s="67"/>
      <c r="M2157" s="67"/>
      <c r="N2157" s="67"/>
      <c r="O2157" s="67"/>
      <c r="P2157" s="67"/>
      <c r="Q2157" s="67"/>
      <c r="R2157" s="67"/>
      <c r="S2157" s="67"/>
      <c r="T2157" s="67"/>
      <c r="U2157" s="67"/>
      <c r="V2157" s="67"/>
      <c r="W2157" s="67"/>
      <c r="X2157" s="67"/>
      <c r="Y2157" s="67"/>
      <c r="Z2157" s="67"/>
      <c r="AA2157" s="67"/>
      <c r="AB2157" s="67"/>
      <c r="AC2157" s="67"/>
      <c r="AD2157" s="67"/>
    </row>
    <row r="2158" spans="2:30">
      <c r="B2158" s="67"/>
      <c r="C2158" s="67"/>
      <c r="D2158" s="67"/>
      <c r="E2158" s="67"/>
      <c r="F2158" s="67"/>
      <c r="G2158" s="67"/>
      <c r="H2158" s="67"/>
      <c r="I2158" s="67"/>
      <c r="J2158" s="67"/>
      <c r="K2158" s="67"/>
      <c r="L2158" s="67"/>
      <c r="M2158" s="67"/>
      <c r="N2158" s="67"/>
      <c r="O2158" s="67"/>
      <c r="P2158" s="67"/>
      <c r="Q2158" s="67"/>
      <c r="R2158" s="67"/>
      <c r="S2158" s="67"/>
      <c r="T2158" s="67"/>
      <c r="U2158" s="67"/>
      <c r="V2158" s="67"/>
      <c r="W2158" s="67"/>
      <c r="X2158" s="67"/>
      <c r="Y2158" s="67"/>
      <c r="Z2158" s="67"/>
      <c r="AA2158" s="67"/>
      <c r="AB2158" s="67"/>
      <c r="AC2158" s="67"/>
      <c r="AD2158" s="67"/>
    </row>
    <row r="2159" spans="2:30">
      <c r="B2159" s="67"/>
      <c r="C2159" s="67"/>
      <c r="D2159" s="67"/>
      <c r="E2159" s="67"/>
      <c r="F2159" s="67"/>
      <c r="G2159" s="67"/>
      <c r="H2159" s="67"/>
      <c r="I2159" s="67"/>
      <c r="J2159" s="67"/>
      <c r="K2159" s="67"/>
      <c r="L2159" s="67"/>
      <c r="M2159" s="67"/>
      <c r="N2159" s="67"/>
      <c r="O2159" s="67"/>
      <c r="P2159" s="67"/>
      <c r="Q2159" s="67"/>
      <c r="R2159" s="67"/>
      <c r="S2159" s="67"/>
      <c r="T2159" s="67"/>
      <c r="U2159" s="67"/>
      <c r="V2159" s="67"/>
      <c r="W2159" s="67"/>
      <c r="X2159" s="67"/>
      <c r="Y2159" s="67"/>
      <c r="Z2159" s="67"/>
      <c r="AA2159" s="67"/>
      <c r="AB2159" s="67"/>
      <c r="AC2159" s="67"/>
      <c r="AD2159" s="67"/>
    </row>
    <row r="2160" spans="2:30">
      <c r="B2160" s="67"/>
      <c r="C2160" s="67"/>
      <c r="D2160" s="67"/>
      <c r="E2160" s="67"/>
      <c r="F2160" s="67"/>
      <c r="G2160" s="67"/>
      <c r="H2160" s="67"/>
      <c r="I2160" s="67"/>
      <c r="J2160" s="67"/>
      <c r="K2160" s="67"/>
      <c r="L2160" s="67"/>
      <c r="M2160" s="67"/>
      <c r="N2160" s="67"/>
      <c r="O2160" s="67"/>
      <c r="P2160" s="67"/>
      <c r="Q2160" s="67"/>
      <c r="R2160" s="67"/>
      <c r="S2160" s="67"/>
      <c r="T2160" s="67"/>
      <c r="U2160" s="67"/>
      <c r="V2160" s="67"/>
      <c r="W2160" s="67"/>
      <c r="X2160" s="67"/>
      <c r="Y2160" s="67"/>
      <c r="Z2160" s="67"/>
      <c r="AA2160" s="67"/>
      <c r="AB2160" s="67"/>
      <c r="AC2160" s="67"/>
      <c r="AD2160" s="67"/>
    </row>
    <row r="2161" spans="2:30">
      <c r="B2161" s="67"/>
      <c r="C2161" s="67"/>
      <c r="D2161" s="67"/>
      <c r="E2161" s="67"/>
      <c r="F2161" s="67"/>
      <c r="G2161" s="67"/>
      <c r="H2161" s="67"/>
      <c r="I2161" s="67"/>
      <c r="J2161" s="67"/>
      <c r="K2161" s="67"/>
      <c r="L2161" s="67"/>
      <c r="M2161" s="67"/>
      <c r="N2161" s="67"/>
      <c r="O2161" s="67"/>
      <c r="P2161" s="67"/>
      <c r="Q2161" s="67"/>
      <c r="R2161" s="67"/>
      <c r="S2161" s="67"/>
      <c r="T2161" s="67"/>
      <c r="U2161" s="67"/>
      <c r="V2161" s="67"/>
      <c r="W2161" s="67"/>
      <c r="X2161" s="67"/>
      <c r="Y2161" s="67"/>
      <c r="Z2161" s="67"/>
      <c r="AA2161" s="67"/>
      <c r="AB2161" s="67"/>
      <c r="AC2161" s="67"/>
      <c r="AD2161" s="67"/>
    </row>
    <row r="2162" spans="2:30">
      <c r="B2162" s="67"/>
      <c r="C2162" s="67"/>
      <c r="D2162" s="67"/>
      <c r="E2162" s="67"/>
      <c r="F2162" s="67"/>
      <c r="G2162" s="67"/>
      <c r="H2162" s="67"/>
      <c r="I2162" s="67"/>
      <c r="J2162" s="67"/>
      <c r="K2162" s="67"/>
      <c r="L2162" s="67"/>
      <c r="M2162" s="67"/>
      <c r="N2162" s="67"/>
      <c r="O2162" s="67"/>
      <c r="P2162" s="67"/>
      <c r="Q2162" s="67"/>
      <c r="R2162" s="67"/>
      <c r="S2162" s="67"/>
      <c r="T2162" s="67"/>
      <c r="U2162" s="67"/>
      <c r="V2162" s="67"/>
      <c r="W2162" s="67"/>
      <c r="X2162" s="67"/>
      <c r="Y2162" s="67"/>
      <c r="Z2162" s="67"/>
      <c r="AA2162" s="67"/>
      <c r="AB2162" s="67"/>
      <c r="AC2162" s="67"/>
      <c r="AD2162" s="67"/>
    </row>
    <row r="2163" spans="2:30">
      <c r="B2163" s="67"/>
      <c r="C2163" s="67"/>
      <c r="D2163" s="67"/>
      <c r="E2163" s="67"/>
      <c r="F2163" s="67"/>
      <c r="G2163" s="67"/>
      <c r="H2163" s="67"/>
      <c r="I2163" s="67"/>
      <c r="J2163" s="67"/>
      <c r="K2163" s="67"/>
      <c r="L2163" s="67"/>
      <c r="M2163" s="67"/>
      <c r="N2163" s="67"/>
      <c r="O2163" s="67"/>
      <c r="P2163" s="67"/>
      <c r="Q2163" s="67"/>
      <c r="R2163" s="67"/>
      <c r="S2163" s="67"/>
      <c r="T2163" s="67"/>
      <c r="U2163" s="67"/>
      <c r="V2163" s="67"/>
      <c r="W2163" s="67"/>
      <c r="X2163" s="67"/>
      <c r="Y2163" s="67"/>
      <c r="Z2163" s="67"/>
      <c r="AA2163" s="67"/>
      <c r="AB2163" s="67"/>
      <c r="AC2163" s="67"/>
      <c r="AD2163" s="67"/>
    </row>
    <row r="2164" spans="2:30">
      <c r="B2164" s="67"/>
      <c r="C2164" s="67"/>
      <c r="D2164" s="67"/>
      <c r="E2164" s="67"/>
      <c r="F2164" s="67"/>
      <c r="G2164" s="67"/>
      <c r="H2164" s="67"/>
      <c r="I2164" s="67"/>
      <c r="J2164" s="67"/>
      <c r="K2164" s="67"/>
      <c r="L2164" s="67"/>
      <c r="M2164" s="67"/>
      <c r="N2164" s="67"/>
      <c r="O2164" s="67"/>
      <c r="P2164" s="67"/>
      <c r="Q2164" s="67"/>
      <c r="R2164" s="67"/>
      <c r="S2164" s="67"/>
      <c r="T2164" s="67"/>
      <c r="U2164" s="67"/>
      <c r="V2164" s="67"/>
      <c r="W2164" s="67"/>
      <c r="X2164" s="67"/>
      <c r="Y2164" s="67"/>
      <c r="Z2164" s="67"/>
      <c r="AA2164" s="67"/>
      <c r="AB2164" s="67"/>
      <c r="AC2164" s="67"/>
      <c r="AD2164" s="67"/>
    </row>
    <row r="2165" spans="2:30">
      <c r="B2165" s="67"/>
      <c r="C2165" s="67"/>
      <c r="D2165" s="67"/>
      <c r="E2165" s="67"/>
      <c r="F2165" s="67"/>
      <c r="G2165" s="67"/>
      <c r="H2165" s="67"/>
      <c r="I2165" s="67"/>
      <c r="J2165" s="67"/>
      <c r="K2165" s="67"/>
      <c r="L2165" s="67"/>
      <c r="M2165" s="67"/>
      <c r="N2165" s="67"/>
      <c r="O2165" s="67"/>
      <c r="P2165" s="67"/>
      <c r="Q2165" s="67"/>
      <c r="R2165" s="67"/>
      <c r="S2165" s="67"/>
      <c r="T2165" s="67"/>
      <c r="U2165" s="67"/>
      <c r="V2165" s="67"/>
      <c r="W2165" s="67"/>
      <c r="X2165" s="67"/>
      <c r="Y2165" s="67"/>
      <c r="Z2165" s="67"/>
      <c r="AA2165" s="67"/>
      <c r="AB2165" s="67"/>
      <c r="AC2165" s="67"/>
      <c r="AD2165" s="67"/>
    </row>
    <row r="2166" spans="2:30">
      <c r="B2166" s="67"/>
      <c r="C2166" s="67"/>
      <c r="D2166" s="67"/>
      <c r="E2166" s="67"/>
      <c r="F2166" s="67"/>
      <c r="G2166" s="67"/>
      <c r="H2166" s="67"/>
      <c r="I2166" s="67"/>
      <c r="J2166" s="67"/>
      <c r="K2166" s="67"/>
      <c r="L2166" s="67"/>
      <c r="M2166" s="67"/>
      <c r="N2166" s="67"/>
      <c r="O2166" s="67"/>
      <c r="P2166" s="67"/>
      <c r="Q2166" s="67"/>
      <c r="R2166" s="67"/>
      <c r="S2166" s="67"/>
      <c r="T2166" s="67"/>
      <c r="U2166" s="67"/>
      <c r="V2166" s="67"/>
      <c r="W2166" s="67"/>
      <c r="X2166" s="67"/>
      <c r="Y2166" s="67"/>
      <c r="Z2166" s="67"/>
      <c r="AA2166" s="67"/>
      <c r="AB2166" s="67"/>
      <c r="AC2166" s="67"/>
      <c r="AD2166" s="67"/>
    </row>
    <row r="2167" spans="2:30">
      <c r="B2167" s="67"/>
      <c r="C2167" s="67"/>
      <c r="D2167" s="67"/>
      <c r="E2167" s="67"/>
      <c r="F2167" s="67"/>
      <c r="G2167" s="67"/>
      <c r="H2167" s="67"/>
      <c r="I2167" s="67"/>
      <c r="J2167" s="67"/>
      <c r="K2167" s="67"/>
      <c r="L2167" s="67"/>
      <c r="M2167" s="67"/>
      <c r="N2167" s="67"/>
      <c r="O2167" s="67"/>
      <c r="P2167" s="67"/>
      <c r="Q2167" s="67"/>
      <c r="R2167" s="67"/>
      <c r="S2167" s="67"/>
      <c r="T2167" s="67"/>
      <c r="U2167" s="67"/>
      <c r="V2167" s="67"/>
      <c r="W2167" s="67"/>
      <c r="X2167" s="67"/>
      <c r="Y2167" s="67"/>
      <c r="Z2167" s="67"/>
      <c r="AA2167" s="67"/>
      <c r="AB2167" s="67"/>
      <c r="AC2167" s="67"/>
      <c r="AD2167" s="67"/>
    </row>
    <row r="2168" spans="2:30">
      <c r="B2168" s="67"/>
      <c r="C2168" s="67"/>
      <c r="D2168" s="67"/>
      <c r="E2168" s="67"/>
      <c r="F2168" s="67"/>
      <c r="G2168" s="67"/>
      <c r="H2168" s="67"/>
      <c r="I2168" s="67"/>
      <c r="J2168" s="67"/>
      <c r="K2168" s="67"/>
      <c r="L2168" s="67"/>
      <c r="M2168" s="67"/>
      <c r="N2168" s="67"/>
      <c r="O2168" s="67"/>
      <c r="P2168" s="67"/>
      <c r="Q2168" s="67"/>
      <c r="R2168" s="67"/>
      <c r="S2168" s="67"/>
      <c r="T2168" s="67"/>
      <c r="U2168" s="67"/>
      <c r="V2168" s="67"/>
      <c r="W2168" s="67"/>
      <c r="X2168" s="67"/>
      <c r="Y2168" s="67"/>
      <c r="Z2168" s="67"/>
      <c r="AA2168" s="67"/>
      <c r="AB2168" s="67"/>
      <c r="AC2168" s="67"/>
      <c r="AD2168" s="67"/>
    </row>
    <row r="2169" spans="2:30">
      <c r="B2169" s="67"/>
      <c r="C2169" s="67"/>
      <c r="D2169" s="67"/>
      <c r="E2169" s="67"/>
      <c r="F2169" s="67"/>
      <c r="G2169" s="67"/>
      <c r="H2169" s="67"/>
      <c r="I2169" s="67"/>
      <c r="J2169" s="67"/>
      <c r="K2169" s="67"/>
      <c r="L2169" s="67"/>
      <c r="M2169" s="67"/>
      <c r="N2169" s="67"/>
      <c r="O2169" s="67"/>
      <c r="P2169" s="67"/>
      <c r="Q2169" s="67"/>
      <c r="R2169" s="67"/>
      <c r="S2169" s="67"/>
      <c r="T2169" s="67"/>
      <c r="U2169" s="67"/>
      <c r="V2169" s="67"/>
      <c r="W2169" s="67"/>
      <c r="X2169" s="67"/>
      <c r="Y2169" s="67"/>
      <c r="Z2169" s="67"/>
      <c r="AA2169" s="67"/>
      <c r="AB2169" s="67"/>
      <c r="AC2169" s="67"/>
      <c r="AD2169" s="67"/>
    </row>
    <row r="2170" spans="2:30">
      <c r="B2170" s="67"/>
      <c r="C2170" s="67"/>
      <c r="D2170" s="67"/>
      <c r="E2170" s="67"/>
      <c r="F2170" s="67"/>
      <c r="G2170" s="67"/>
      <c r="H2170" s="67"/>
      <c r="I2170" s="67"/>
      <c r="J2170" s="67"/>
      <c r="K2170" s="67"/>
      <c r="L2170" s="67"/>
      <c r="M2170" s="67"/>
      <c r="N2170" s="67"/>
      <c r="O2170" s="67"/>
      <c r="P2170" s="67"/>
      <c r="Q2170" s="67"/>
      <c r="R2170" s="67"/>
      <c r="S2170" s="67"/>
      <c r="T2170" s="67"/>
      <c r="U2170" s="67"/>
      <c r="V2170" s="67"/>
      <c r="W2170" s="67"/>
      <c r="X2170" s="67"/>
      <c r="Y2170" s="67"/>
      <c r="Z2170" s="67"/>
      <c r="AA2170" s="67"/>
      <c r="AB2170" s="67"/>
      <c r="AC2170" s="67"/>
      <c r="AD2170" s="67"/>
    </row>
    <row r="2171" spans="2:30">
      <c r="B2171" s="67"/>
      <c r="C2171" s="67"/>
      <c r="D2171" s="67"/>
      <c r="E2171" s="67"/>
      <c r="F2171" s="67"/>
      <c r="G2171" s="67"/>
      <c r="H2171" s="67"/>
      <c r="I2171" s="67"/>
      <c r="J2171" s="67"/>
      <c r="K2171" s="67"/>
      <c r="L2171" s="67"/>
      <c r="M2171" s="67"/>
      <c r="N2171" s="67"/>
      <c r="O2171" s="67"/>
      <c r="P2171" s="67"/>
      <c r="Q2171" s="67"/>
      <c r="R2171" s="67"/>
      <c r="S2171" s="67"/>
      <c r="T2171" s="67"/>
      <c r="U2171" s="67"/>
      <c r="V2171" s="67"/>
      <c r="W2171" s="67"/>
      <c r="X2171" s="67"/>
      <c r="Y2171" s="67"/>
      <c r="Z2171" s="67"/>
      <c r="AA2171" s="67"/>
      <c r="AB2171" s="67"/>
      <c r="AC2171" s="67"/>
      <c r="AD2171" s="67"/>
    </row>
    <row r="2172" spans="2:30">
      <c r="B2172" s="67"/>
      <c r="C2172" s="67"/>
      <c r="D2172" s="67"/>
      <c r="E2172" s="67"/>
      <c r="F2172" s="67"/>
      <c r="G2172" s="67"/>
      <c r="H2172" s="67"/>
      <c r="I2172" s="67"/>
      <c r="J2172" s="67"/>
      <c r="K2172" s="67"/>
      <c r="L2172" s="67"/>
      <c r="M2172" s="67"/>
      <c r="N2172" s="67"/>
      <c r="O2172" s="67"/>
      <c r="P2172" s="67"/>
      <c r="Q2172" s="67"/>
      <c r="R2172" s="67"/>
      <c r="S2172" s="67"/>
      <c r="T2172" s="67"/>
      <c r="U2172" s="67"/>
      <c r="V2172" s="67"/>
      <c r="W2172" s="67"/>
      <c r="X2172" s="67"/>
      <c r="Y2172" s="67"/>
      <c r="Z2172" s="67"/>
      <c r="AA2172" s="67"/>
      <c r="AB2172" s="67"/>
      <c r="AC2172" s="67"/>
      <c r="AD2172" s="67"/>
    </row>
    <row r="2173" spans="2:30">
      <c r="B2173" s="67"/>
      <c r="C2173" s="67"/>
      <c r="D2173" s="67"/>
      <c r="E2173" s="67"/>
      <c r="F2173" s="67"/>
      <c r="G2173" s="67"/>
      <c r="H2173" s="67"/>
      <c r="I2173" s="67"/>
      <c r="J2173" s="67"/>
      <c r="K2173" s="67"/>
      <c r="L2173" s="67"/>
      <c r="M2173" s="67"/>
      <c r="N2173" s="67"/>
      <c r="O2173" s="67"/>
      <c r="P2173" s="67"/>
      <c r="Q2173" s="67"/>
      <c r="R2173" s="67"/>
      <c r="S2173" s="67"/>
      <c r="T2173" s="67"/>
      <c r="U2173" s="67"/>
      <c r="V2173" s="67"/>
      <c r="W2173" s="67"/>
      <c r="X2173" s="67"/>
      <c r="Y2173" s="67"/>
      <c r="Z2173" s="67"/>
      <c r="AA2173" s="67"/>
      <c r="AB2173" s="67"/>
      <c r="AC2173" s="67"/>
      <c r="AD2173" s="67"/>
    </row>
    <row r="2174" spans="2:30">
      <c r="B2174" s="67"/>
      <c r="C2174" s="67"/>
      <c r="D2174" s="67"/>
      <c r="E2174" s="67"/>
      <c r="F2174" s="67"/>
      <c r="G2174" s="67"/>
      <c r="H2174" s="67"/>
      <c r="I2174" s="67"/>
      <c r="J2174" s="67"/>
      <c r="K2174" s="67"/>
      <c r="L2174" s="67"/>
      <c r="M2174" s="67"/>
      <c r="N2174" s="67"/>
      <c r="O2174" s="67"/>
      <c r="P2174" s="67"/>
      <c r="Q2174" s="67"/>
      <c r="R2174" s="67"/>
      <c r="S2174" s="67"/>
      <c r="T2174" s="67"/>
      <c r="U2174" s="67"/>
      <c r="V2174" s="67"/>
      <c r="W2174" s="67"/>
      <c r="X2174" s="67"/>
      <c r="Y2174" s="67"/>
      <c r="Z2174" s="67"/>
      <c r="AA2174" s="67"/>
      <c r="AB2174" s="67"/>
      <c r="AC2174" s="67"/>
      <c r="AD2174" s="67"/>
    </row>
    <row r="2175" spans="2:30">
      <c r="B2175" s="67"/>
      <c r="C2175" s="67"/>
      <c r="D2175" s="67"/>
      <c r="E2175" s="67"/>
      <c r="F2175" s="67"/>
      <c r="G2175" s="67"/>
      <c r="H2175" s="67"/>
      <c r="I2175" s="67"/>
      <c r="J2175" s="67"/>
      <c r="K2175" s="67"/>
      <c r="L2175" s="67"/>
      <c r="M2175" s="67"/>
      <c r="N2175" s="67"/>
      <c r="O2175" s="67"/>
      <c r="P2175" s="67"/>
      <c r="Q2175" s="67"/>
      <c r="R2175" s="67"/>
      <c r="S2175" s="67"/>
      <c r="T2175" s="67"/>
      <c r="U2175" s="67"/>
      <c r="V2175" s="67"/>
      <c r="W2175" s="67"/>
      <c r="X2175" s="67"/>
      <c r="Y2175" s="67"/>
      <c r="Z2175" s="67"/>
      <c r="AA2175" s="67"/>
      <c r="AB2175" s="67"/>
      <c r="AC2175" s="67"/>
      <c r="AD2175" s="67"/>
    </row>
    <row r="2176" spans="2:30">
      <c r="B2176" s="67"/>
      <c r="C2176" s="67"/>
      <c r="D2176" s="67"/>
      <c r="E2176" s="67"/>
      <c r="F2176" s="67"/>
      <c r="G2176" s="67"/>
      <c r="H2176" s="67"/>
      <c r="I2176" s="67"/>
      <c r="J2176" s="67"/>
      <c r="K2176" s="67"/>
      <c r="L2176" s="67"/>
      <c r="M2176" s="67"/>
      <c r="N2176" s="67"/>
      <c r="O2176" s="67"/>
      <c r="P2176" s="67"/>
      <c r="Q2176" s="67"/>
      <c r="R2176" s="67"/>
      <c r="S2176" s="67"/>
      <c r="T2176" s="67"/>
      <c r="U2176" s="67"/>
      <c r="V2176" s="67"/>
      <c r="W2176" s="67"/>
      <c r="X2176" s="67"/>
      <c r="Y2176" s="67"/>
      <c r="Z2176" s="67"/>
      <c r="AA2176" s="67"/>
      <c r="AB2176" s="67"/>
      <c r="AC2176" s="67"/>
      <c r="AD2176" s="67"/>
    </row>
    <row r="2177" spans="2:30">
      <c r="B2177" s="67"/>
      <c r="C2177" s="67"/>
      <c r="D2177" s="67"/>
      <c r="E2177" s="67"/>
      <c r="F2177" s="67"/>
      <c r="G2177" s="67"/>
      <c r="H2177" s="67"/>
      <c r="I2177" s="67"/>
      <c r="J2177" s="67"/>
      <c r="K2177" s="67"/>
      <c r="L2177" s="67"/>
      <c r="M2177" s="67"/>
      <c r="N2177" s="67"/>
      <c r="O2177" s="67"/>
      <c r="P2177" s="67"/>
      <c r="Q2177" s="67"/>
      <c r="R2177" s="67"/>
      <c r="S2177" s="67"/>
      <c r="T2177" s="67"/>
      <c r="U2177" s="67"/>
      <c r="V2177" s="67"/>
      <c r="W2177" s="67"/>
      <c r="X2177" s="67"/>
      <c r="Y2177" s="67"/>
      <c r="Z2177" s="67"/>
      <c r="AA2177" s="67"/>
      <c r="AB2177" s="67"/>
      <c r="AC2177" s="67"/>
      <c r="AD2177" s="67"/>
    </row>
    <row r="2178" spans="2:30">
      <c r="B2178" s="67"/>
      <c r="C2178" s="67"/>
      <c r="D2178" s="67"/>
      <c r="E2178" s="67"/>
      <c r="F2178" s="67"/>
      <c r="G2178" s="67"/>
      <c r="H2178" s="67"/>
      <c r="I2178" s="67"/>
      <c r="J2178" s="67"/>
      <c r="K2178" s="67"/>
      <c r="L2178" s="67"/>
      <c r="M2178" s="67"/>
      <c r="N2178" s="67"/>
      <c r="O2178" s="67"/>
      <c r="P2178" s="67"/>
      <c r="Q2178" s="67"/>
      <c r="R2178" s="67"/>
      <c r="S2178" s="67"/>
      <c r="T2178" s="67"/>
      <c r="U2178" s="67"/>
      <c r="V2178" s="67"/>
      <c r="W2178" s="67"/>
      <c r="X2178" s="67"/>
      <c r="Y2178" s="67"/>
      <c r="Z2178" s="67"/>
      <c r="AA2178" s="67"/>
      <c r="AB2178" s="67"/>
      <c r="AC2178" s="67"/>
      <c r="AD2178" s="67"/>
    </row>
    <row r="2179" spans="2:30">
      <c r="B2179" s="67"/>
      <c r="C2179" s="67"/>
      <c r="D2179" s="67"/>
      <c r="E2179" s="67"/>
      <c r="F2179" s="67"/>
      <c r="G2179" s="67"/>
      <c r="H2179" s="67"/>
      <c r="I2179" s="67"/>
      <c r="J2179" s="67"/>
      <c r="K2179" s="67"/>
      <c r="L2179" s="67"/>
      <c r="M2179" s="67"/>
      <c r="N2179" s="67"/>
      <c r="O2179" s="67"/>
      <c r="P2179" s="67"/>
      <c r="Q2179" s="67"/>
      <c r="R2179" s="67"/>
      <c r="S2179" s="67"/>
      <c r="T2179" s="67"/>
      <c r="U2179" s="67"/>
      <c r="V2179" s="67"/>
      <c r="W2179" s="67"/>
      <c r="X2179" s="67"/>
      <c r="Y2179" s="67"/>
      <c r="Z2179" s="67"/>
      <c r="AA2179" s="67"/>
      <c r="AB2179" s="67"/>
      <c r="AC2179" s="67"/>
      <c r="AD2179" s="67"/>
    </row>
    <row r="2180" spans="2:30">
      <c r="B2180" s="67"/>
      <c r="C2180" s="67"/>
      <c r="D2180" s="67"/>
      <c r="E2180" s="67"/>
      <c r="F2180" s="67"/>
      <c r="G2180" s="67"/>
      <c r="H2180" s="67"/>
      <c r="I2180" s="67"/>
      <c r="J2180" s="67"/>
      <c r="K2180" s="67"/>
      <c r="L2180" s="67"/>
      <c r="M2180" s="67"/>
      <c r="N2180" s="67"/>
      <c r="O2180" s="67"/>
      <c r="P2180" s="67"/>
      <c r="Q2180" s="67"/>
      <c r="R2180" s="67"/>
      <c r="S2180" s="67"/>
      <c r="T2180" s="67"/>
      <c r="U2180" s="67"/>
      <c r="V2180" s="67"/>
      <c r="W2180" s="67"/>
      <c r="X2180" s="67"/>
      <c r="Y2180" s="67"/>
      <c r="Z2180" s="67"/>
      <c r="AA2180" s="67"/>
      <c r="AB2180" s="67"/>
      <c r="AC2180" s="67"/>
      <c r="AD2180" s="67"/>
    </row>
    <row r="2181" spans="2:30">
      <c r="B2181" s="67"/>
      <c r="C2181" s="67"/>
      <c r="D2181" s="67"/>
      <c r="E2181" s="67"/>
      <c r="F2181" s="67"/>
      <c r="G2181" s="67"/>
      <c r="H2181" s="67"/>
      <c r="I2181" s="67"/>
      <c r="J2181" s="67"/>
      <c r="K2181" s="67"/>
      <c r="L2181" s="67"/>
      <c r="M2181" s="67"/>
      <c r="N2181" s="67"/>
      <c r="O2181" s="67"/>
      <c r="P2181" s="67"/>
      <c r="Q2181" s="67"/>
      <c r="R2181" s="67"/>
      <c r="S2181" s="67"/>
      <c r="T2181" s="67"/>
      <c r="U2181" s="67"/>
      <c r="V2181" s="67"/>
      <c r="W2181" s="67"/>
      <c r="X2181" s="67"/>
      <c r="Y2181" s="67"/>
      <c r="Z2181" s="67"/>
      <c r="AA2181" s="67"/>
      <c r="AB2181" s="67"/>
      <c r="AC2181" s="67"/>
      <c r="AD2181" s="67"/>
    </row>
    <row r="2182" spans="2:30">
      <c r="B2182" s="67"/>
      <c r="C2182" s="67"/>
      <c r="D2182" s="67"/>
      <c r="E2182" s="67"/>
      <c r="F2182" s="67"/>
      <c r="G2182" s="67"/>
      <c r="H2182" s="67"/>
      <c r="I2182" s="67"/>
      <c r="J2182" s="67"/>
      <c r="K2182" s="67"/>
      <c r="L2182" s="67"/>
      <c r="M2182" s="67"/>
      <c r="N2182" s="67"/>
      <c r="O2182" s="67"/>
      <c r="P2182" s="67"/>
      <c r="Q2182" s="67"/>
      <c r="R2182" s="67"/>
      <c r="S2182" s="67"/>
      <c r="T2182" s="67"/>
      <c r="U2182" s="67"/>
      <c r="V2182" s="67"/>
      <c r="W2182" s="67"/>
      <c r="X2182" s="67"/>
      <c r="Y2182" s="67"/>
      <c r="Z2182" s="67"/>
      <c r="AA2182" s="67"/>
      <c r="AB2182" s="67"/>
      <c r="AC2182" s="67"/>
      <c r="AD2182" s="67"/>
    </row>
    <row r="2183" spans="2:30">
      <c r="B2183" s="67"/>
      <c r="C2183" s="67"/>
      <c r="D2183" s="67"/>
      <c r="E2183" s="67"/>
      <c r="F2183" s="67"/>
      <c r="G2183" s="67"/>
      <c r="H2183" s="67"/>
      <c r="I2183" s="67"/>
      <c r="J2183" s="67"/>
      <c r="K2183" s="67"/>
      <c r="L2183" s="67"/>
      <c r="M2183" s="67"/>
      <c r="N2183" s="67"/>
      <c r="O2183" s="67"/>
      <c r="P2183" s="67"/>
      <c r="Q2183" s="67"/>
      <c r="R2183" s="67"/>
      <c r="S2183" s="67"/>
      <c r="T2183" s="67"/>
      <c r="U2183" s="67"/>
      <c r="V2183" s="67"/>
      <c r="W2183" s="67"/>
      <c r="X2183" s="67"/>
      <c r="Y2183" s="67"/>
      <c r="Z2183" s="67"/>
      <c r="AA2183" s="67"/>
      <c r="AB2183" s="67"/>
      <c r="AC2183" s="67"/>
      <c r="AD2183" s="67"/>
    </row>
    <row r="2184" spans="2:30">
      <c r="B2184" s="67"/>
      <c r="C2184" s="67"/>
      <c r="D2184" s="67"/>
      <c r="E2184" s="67"/>
      <c r="F2184" s="67"/>
      <c r="G2184" s="67"/>
      <c r="H2184" s="67"/>
      <c r="I2184" s="67"/>
      <c r="J2184" s="67"/>
      <c r="K2184" s="67"/>
      <c r="L2184" s="67"/>
      <c r="M2184" s="67"/>
      <c r="N2184" s="67"/>
      <c r="O2184" s="67"/>
      <c r="P2184" s="67"/>
      <c r="Q2184" s="67"/>
      <c r="R2184" s="67"/>
      <c r="S2184" s="67"/>
      <c r="T2184" s="67"/>
      <c r="U2184" s="67"/>
      <c r="V2184" s="67"/>
      <c r="W2184" s="67"/>
      <c r="X2184" s="67"/>
      <c r="Y2184" s="67"/>
      <c r="Z2184" s="67"/>
      <c r="AA2184" s="67"/>
      <c r="AB2184" s="67"/>
      <c r="AC2184" s="67"/>
      <c r="AD2184" s="67"/>
    </row>
    <row r="2185" spans="2:30">
      <c r="B2185" s="67"/>
      <c r="C2185" s="67"/>
      <c r="D2185" s="67"/>
      <c r="E2185" s="67"/>
      <c r="F2185" s="67"/>
      <c r="G2185" s="67"/>
      <c r="H2185" s="67"/>
      <c r="I2185" s="67"/>
      <c r="J2185" s="67"/>
      <c r="K2185" s="67"/>
      <c r="L2185" s="67"/>
      <c r="M2185" s="67"/>
      <c r="N2185" s="67"/>
      <c r="O2185" s="67"/>
      <c r="P2185" s="67"/>
      <c r="Q2185" s="67"/>
      <c r="R2185" s="67"/>
      <c r="S2185" s="67"/>
      <c r="T2185" s="67"/>
      <c r="U2185" s="67"/>
      <c r="V2185" s="67"/>
      <c r="W2185" s="67"/>
      <c r="X2185" s="67"/>
      <c r="Y2185" s="67"/>
      <c r="Z2185" s="67"/>
      <c r="AA2185" s="67"/>
      <c r="AB2185" s="67"/>
      <c r="AC2185" s="67"/>
      <c r="AD2185" s="67"/>
    </row>
    <row r="2186" spans="2:30">
      <c r="B2186" s="67"/>
      <c r="C2186" s="67"/>
      <c r="D2186" s="67"/>
      <c r="E2186" s="67"/>
      <c r="F2186" s="67"/>
      <c r="G2186" s="67"/>
      <c r="H2186" s="67"/>
      <c r="I2186" s="67"/>
      <c r="J2186" s="67"/>
      <c r="K2186" s="67"/>
      <c r="L2186" s="67"/>
      <c r="M2186" s="67"/>
      <c r="N2186" s="67"/>
      <c r="O2186" s="67"/>
      <c r="P2186" s="67"/>
      <c r="Q2186" s="67"/>
      <c r="R2186" s="67"/>
      <c r="S2186" s="67"/>
      <c r="T2186" s="67"/>
      <c r="U2186" s="67"/>
      <c r="V2186" s="67"/>
      <c r="W2186" s="67"/>
      <c r="X2186" s="67"/>
      <c r="Y2186" s="67"/>
      <c r="Z2186" s="67"/>
      <c r="AA2186" s="67"/>
      <c r="AB2186" s="67"/>
      <c r="AC2186" s="67"/>
      <c r="AD2186" s="67"/>
    </row>
    <row r="2187" spans="2:30">
      <c r="B2187" s="67"/>
      <c r="C2187" s="67"/>
      <c r="D2187" s="67"/>
      <c r="E2187" s="67"/>
      <c r="F2187" s="67"/>
      <c r="G2187" s="67"/>
      <c r="H2187" s="67"/>
      <c r="I2187" s="67"/>
      <c r="J2187" s="67"/>
      <c r="K2187" s="67"/>
      <c r="L2187" s="67"/>
      <c r="M2187" s="67"/>
      <c r="N2187" s="67"/>
      <c r="O2187" s="67"/>
      <c r="P2187" s="67"/>
      <c r="Q2187" s="67"/>
      <c r="R2187" s="67"/>
      <c r="S2187" s="67"/>
      <c r="T2187" s="67"/>
      <c r="U2187" s="67"/>
      <c r="V2187" s="67"/>
      <c r="W2187" s="67"/>
      <c r="X2187" s="67"/>
      <c r="Y2187" s="67"/>
      <c r="Z2187" s="67"/>
      <c r="AA2187" s="67"/>
      <c r="AB2187" s="67"/>
      <c r="AC2187" s="67"/>
      <c r="AD2187" s="67"/>
    </row>
    <row r="2188" spans="2:30">
      <c r="B2188" s="67"/>
      <c r="C2188" s="67"/>
      <c r="D2188" s="67"/>
      <c r="E2188" s="67"/>
      <c r="F2188" s="67"/>
      <c r="G2188" s="67"/>
      <c r="H2188" s="67"/>
      <c r="I2188" s="67"/>
      <c r="J2188" s="67"/>
      <c r="K2188" s="67"/>
      <c r="L2188" s="67"/>
      <c r="M2188" s="67"/>
      <c r="N2188" s="67"/>
      <c r="O2188" s="67"/>
      <c r="P2188" s="67"/>
      <c r="Q2188" s="67"/>
      <c r="R2188" s="67"/>
      <c r="S2188" s="67"/>
      <c r="T2188" s="67"/>
      <c r="U2188" s="67"/>
      <c r="V2188" s="67"/>
      <c r="W2188" s="67"/>
      <c r="X2188" s="67"/>
      <c r="Y2188" s="67"/>
      <c r="Z2188" s="67"/>
      <c r="AA2188" s="67"/>
      <c r="AB2188" s="67"/>
      <c r="AC2188" s="67"/>
      <c r="AD2188" s="67"/>
    </row>
    <row r="2189" spans="2:30">
      <c r="B2189" s="67"/>
      <c r="C2189" s="67"/>
      <c r="D2189" s="67"/>
      <c r="E2189" s="67"/>
      <c r="F2189" s="67"/>
      <c r="G2189" s="67"/>
      <c r="H2189" s="67"/>
      <c r="I2189" s="67"/>
      <c r="J2189" s="67"/>
      <c r="K2189" s="67"/>
      <c r="L2189" s="67"/>
      <c r="M2189" s="67"/>
      <c r="N2189" s="67"/>
      <c r="O2189" s="67"/>
      <c r="P2189" s="67"/>
      <c r="Q2189" s="67"/>
      <c r="R2189" s="67"/>
      <c r="S2189" s="67"/>
      <c r="T2189" s="67"/>
      <c r="U2189" s="67"/>
      <c r="V2189" s="67"/>
      <c r="W2189" s="67"/>
      <c r="X2189" s="67"/>
      <c r="Y2189" s="67"/>
      <c r="Z2189" s="67"/>
      <c r="AA2189" s="67"/>
      <c r="AB2189" s="67"/>
      <c r="AC2189" s="67"/>
      <c r="AD2189" s="67"/>
    </row>
    <row r="2190" spans="2:30">
      <c r="B2190" s="67"/>
      <c r="C2190" s="67"/>
      <c r="D2190" s="67"/>
      <c r="E2190" s="67"/>
      <c r="F2190" s="67"/>
      <c r="G2190" s="67"/>
      <c r="H2190" s="67"/>
      <c r="I2190" s="67"/>
      <c r="J2190" s="67"/>
      <c r="K2190" s="67"/>
      <c r="L2190" s="67"/>
      <c r="M2190" s="67"/>
      <c r="N2190" s="67"/>
      <c r="O2190" s="67"/>
      <c r="P2190" s="67"/>
      <c r="Q2190" s="67"/>
      <c r="R2190" s="67"/>
      <c r="S2190" s="67"/>
      <c r="T2190" s="67"/>
      <c r="U2190" s="67"/>
      <c r="V2190" s="67"/>
      <c r="W2190" s="67"/>
      <c r="X2190" s="67"/>
      <c r="Y2190" s="67"/>
      <c r="Z2190" s="67"/>
      <c r="AA2190" s="67"/>
      <c r="AB2190" s="67"/>
      <c r="AC2190" s="67"/>
      <c r="AD2190" s="67"/>
    </row>
    <row r="2191" spans="2:30">
      <c r="B2191" s="67"/>
      <c r="C2191" s="67"/>
      <c r="D2191" s="67"/>
      <c r="E2191" s="67"/>
      <c r="F2191" s="67"/>
      <c r="G2191" s="67"/>
      <c r="H2191" s="67"/>
      <c r="I2191" s="67"/>
      <c r="J2191" s="67"/>
      <c r="K2191" s="67"/>
      <c r="L2191" s="67"/>
      <c r="M2191" s="67"/>
      <c r="N2191" s="67"/>
      <c r="O2191" s="67"/>
      <c r="P2191" s="67"/>
      <c r="Q2191" s="67"/>
      <c r="R2191" s="67"/>
      <c r="S2191" s="67"/>
      <c r="T2191" s="67"/>
      <c r="U2191" s="67"/>
      <c r="V2191" s="67"/>
      <c r="W2191" s="67"/>
      <c r="X2191" s="67"/>
      <c r="Y2191" s="67"/>
      <c r="Z2191" s="67"/>
      <c r="AA2191" s="67"/>
      <c r="AB2191" s="67"/>
      <c r="AC2191" s="67"/>
      <c r="AD2191" s="67"/>
    </row>
    <row r="2192" spans="2:30">
      <c r="B2192" s="67"/>
      <c r="C2192" s="67"/>
      <c r="D2192" s="67"/>
      <c r="E2192" s="67"/>
      <c r="F2192" s="67"/>
      <c r="G2192" s="67"/>
      <c r="H2192" s="67"/>
      <c r="I2192" s="67"/>
      <c r="J2192" s="67"/>
      <c r="K2192" s="67"/>
      <c r="L2192" s="67"/>
      <c r="M2192" s="67"/>
      <c r="N2192" s="67"/>
      <c r="O2192" s="67"/>
      <c r="P2192" s="67"/>
      <c r="Q2192" s="67"/>
      <c r="R2192" s="67"/>
      <c r="S2192" s="67"/>
      <c r="T2192" s="67"/>
      <c r="U2192" s="67"/>
      <c r="V2192" s="67"/>
      <c r="W2192" s="67"/>
      <c r="X2192" s="67"/>
      <c r="Y2192" s="67"/>
      <c r="Z2192" s="67"/>
      <c r="AA2192" s="67"/>
      <c r="AB2192" s="67"/>
      <c r="AC2192" s="67"/>
      <c r="AD2192" s="67"/>
    </row>
    <row r="2193" spans="2:30">
      <c r="B2193" s="67"/>
      <c r="C2193" s="67"/>
      <c r="D2193" s="67"/>
      <c r="E2193" s="67"/>
      <c r="F2193" s="67"/>
      <c r="G2193" s="67"/>
      <c r="H2193" s="67"/>
      <c r="I2193" s="67"/>
      <c r="J2193" s="67"/>
      <c r="K2193" s="67"/>
      <c r="L2193" s="67"/>
      <c r="M2193" s="67"/>
      <c r="N2193" s="67"/>
      <c r="O2193" s="67"/>
      <c r="P2193" s="67"/>
      <c r="Q2193" s="67"/>
      <c r="R2193" s="67"/>
      <c r="S2193" s="67"/>
      <c r="T2193" s="67"/>
      <c r="U2193" s="67"/>
      <c r="V2193" s="67"/>
      <c r="W2193" s="67"/>
      <c r="X2193" s="67"/>
      <c r="Y2193" s="67"/>
      <c r="Z2193" s="67"/>
      <c r="AA2193" s="67"/>
      <c r="AB2193" s="67"/>
      <c r="AC2193" s="67"/>
      <c r="AD2193" s="67"/>
    </row>
    <row r="2194" spans="2:30">
      <c r="B2194" s="67"/>
      <c r="C2194" s="67"/>
      <c r="D2194" s="67"/>
      <c r="E2194" s="67"/>
      <c r="F2194" s="67"/>
      <c r="G2194" s="67"/>
      <c r="H2194" s="67"/>
      <c r="I2194" s="67"/>
      <c r="J2194" s="67"/>
      <c r="K2194" s="67"/>
      <c r="L2194" s="67"/>
      <c r="M2194" s="67"/>
      <c r="N2194" s="67"/>
      <c r="O2194" s="67"/>
      <c r="P2194" s="67"/>
      <c r="Q2194" s="67"/>
      <c r="R2194" s="67"/>
      <c r="S2194" s="67"/>
      <c r="T2194" s="67"/>
      <c r="U2194" s="67"/>
      <c r="V2194" s="67"/>
      <c r="W2194" s="67"/>
      <c r="X2194" s="67"/>
      <c r="Y2194" s="67"/>
      <c r="Z2194" s="67"/>
      <c r="AA2194" s="67"/>
      <c r="AB2194" s="67"/>
      <c r="AC2194" s="67"/>
      <c r="AD2194" s="67"/>
    </row>
    <row r="2195" spans="2:30">
      <c r="B2195" s="67"/>
      <c r="C2195" s="67"/>
      <c r="D2195" s="67"/>
      <c r="E2195" s="67"/>
      <c r="F2195" s="67"/>
      <c r="G2195" s="67"/>
      <c r="H2195" s="67"/>
      <c r="I2195" s="67"/>
      <c r="J2195" s="67"/>
      <c r="K2195" s="67"/>
      <c r="L2195" s="67"/>
      <c r="M2195" s="67"/>
      <c r="N2195" s="67"/>
      <c r="O2195" s="67"/>
      <c r="P2195" s="67"/>
      <c r="Q2195" s="67"/>
      <c r="R2195" s="67"/>
      <c r="S2195" s="67"/>
      <c r="T2195" s="67"/>
      <c r="U2195" s="67"/>
      <c r="V2195" s="67"/>
      <c r="W2195" s="67"/>
      <c r="X2195" s="67"/>
      <c r="Y2195" s="67"/>
      <c r="Z2195" s="67"/>
      <c r="AA2195" s="67"/>
      <c r="AB2195" s="67"/>
      <c r="AC2195" s="67"/>
      <c r="AD2195" s="67"/>
    </row>
    <row r="2196" spans="2:30">
      <c r="B2196" s="67"/>
      <c r="C2196" s="67"/>
      <c r="D2196" s="67"/>
      <c r="E2196" s="67"/>
      <c r="F2196" s="67"/>
      <c r="G2196" s="67"/>
      <c r="H2196" s="67"/>
      <c r="I2196" s="67"/>
      <c r="J2196" s="67"/>
      <c r="K2196" s="67"/>
      <c r="L2196" s="67"/>
      <c r="M2196" s="67"/>
      <c r="N2196" s="67"/>
      <c r="O2196" s="67"/>
      <c r="P2196" s="67"/>
      <c r="Q2196" s="67"/>
      <c r="R2196" s="67"/>
      <c r="S2196" s="67"/>
      <c r="T2196" s="67"/>
      <c r="U2196" s="67"/>
      <c r="V2196" s="67"/>
      <c r="W2196" s="67"/>
      <c r="X2196" s="67"/>
      <c r="Y2196" s="67"/>
      <c r="Z2196" s="67"/>
      <c r="AA2196" s="67"/>
      <c r="AB2196" s="67"/>
      <c r="AC2196" s="67"/>
      <c r="AD2196" s="67"/>
    </row>
    <row r="2197" spans="2:30">
      <c r="B2197" s="67"/>
      <c r="C2197" s="67"/>
      <c r="D2197" s="67"/>
      <c r="E2197" s="67"/>
      <c r="F2197" s="67"/>
      <c r="G2197" s="67"/>
      <c r="H2197" s="67"/>
      <c r="I2197" s="67"/>
      <c r="J2197" s="67"/>
      <c r="K2197" s="67"/>
      <c r="L2197" s="67"/>
      <c r="M2197" s="67"/>
      <c r="N2197" s="67"/>
      <c r="O2197" s="67"/>
      <c r="P2197" s="67"/>
      <c r="Q2197" s="67"/>
      <c r="R2197" s="67"/>
      <c r="S2197" s="67"/>
      <c r="T2197" s="67"/>
      <c r="U2197" s="67"/>
      <c r="V2197" s="67"/>
      <c r="W2197" s="67"/>
      <c r="X2197" s="67"/>
      <c r="Y2197" s="67"/>
      <c r="Z2197" s="67"/>
      <c r="AA2197" s="67"/>
      <c r="AB2197" s="67"/>
      <c r="AC2197" s="67"/>
      <c r="AD2197" s="67"/>
    </row>
    <row r="2198" spans="2:30">
      <c r="B2198" s="67"/>
      <c r="C2198" s="67"/>
      <c r="D2198" s="67"/>
      <c r="E2198" s="67"/>
      <c r="F2198" s="67"/>
      <c r="G2198" s="67"/>
      <c r="H2198" s="67"/>
      <c r="I2198" s="67"/>
      <c r="J2198" s="67"/>
      <c r="K2198" s="67"/>
      <c r="L2198" s="67"/>
      <c r="M2198" s="67"/>
      <c r="N2198" s="67"/>
      <c r="O2198" s="67"/>
      <c r="P2198" s="67"/>
      <c r="Q2198" s="67"/>
      <c r="R2198" s="67"/>
      <c r="S2198" s="67"/>
      <c r="T2198" s="67"/>
      <c r="U2198" s="67"/>
      <c r="V2198" s="67"/>
      <c r="W2198" s="67"/>
      <c r="X2198" s="67"/>
      <c r="Y2198" s="67"/>
      <c r="Z2198" s="67"/>
      <c r="AA2198" s="67"/>
      <c r="AB2198" s="67"/>
      <c r="AC2198" s="67"/>
      <c r="AD2198" s="67"/>
    </row>
    <row r="2199" spans="2:30">
      <c r="B2199" s="67"/>
      <c r="C2199" s="67"/>
      <c r="D2199" s="67"/>
      <c r="E2199" s="67"/>
      <c r="F2199" s="67"/>
      <c r="G2199" s="67"/>
      <c r="H2199" s="67"/>
      <c r="I2199" s="67"/>
      <c r="J2199" s="67"/>
      <c r="K2199" s="67"/>
      <c r="L2199" s="67"/>
      <c r="M2199" s="67"/>
      <c r="N2199" s="67"/>
      <c r="O2199" s="67"/>
      <c r="P2199" s="67"/>
      <c r="Q2199" s="67"/>
      <c r="R2199" s="67"/>
      <c r="S2199" s="67"/>
      <c r="T2199" s="67"/>
      <c r="U2199" s="67"/>
      <c r="V2199" s="67"/>
      <c r="W2199" s="67"/>
      <c r="X2199" s="67"/>
      <c r="Y2199" s="67"/>
      <c r="Z2199" s="67"/>
      <c r="AA2199" s="67"/>
      <c r="AB2199" s="67"/>
      <c r="AC2199" s="67"/>
      <c r="AD2199" s="67"/>
    </row>
    <row r="2200" spans="2:30">
      <c r="B2200" s="67"/>
      <c r="C2200" s="67"/>
      <c r="D2200" s="67"/>
      <c r="E2200" s="67"/>
      <c r="F2200" s="67"/>
      <c r="G2200" s="67"/>
      <c r="H2200" s="67"/>
      <c r="I2200" s="67"/>
      <c r="J2200" s="67"/>
      <c r="K2200" s="67"/>
      <c r="L2200" s="67"/>
      <c r="M2200" s="67"/>
      <c r="N2200" s="67"/>
      <c r="O2200" s="67"/>
      <c r="P2200" s="67"/>
      <c r="Q2200" s="67"/>
      <c r="R2200" s="67"/>
      <c r="S2200" s="67"/>
      <c r="T2200" s="67"/>
      <c r="U2200" s="67"/>
      <c r="V2200" s="67"/>
      <c r="W2200" s="67"/>
      <c r="X2200" s="67"/>
      <c r="Y2200" s="67"/>
      <c r="Z2200" s="67"/>
      <c r="AA2200" s="67"/>
      <c r="AB2200" s="67"/>
      <c r="AC2200" s="67"/>
      <c r="AD2200" s="67"/>
    </row>
    <row r="2201" spans="2:30">
      <c r="B2201" s="67"/>
      <c r="C2201" s="67"/>
      <c r="D2201" s="67"/>
      <c r="E2201" s="67"/>
      <c r="F2201" s="67"/>
      <c r="G2201" s="67"/>
      <c r="H2201" s="67"/>
      <c r="I2201" s="67"/>
      <c r="J2201" s="67"/>
      <c r="K2201" s="67"/>
      <c r="L2201" s="67"/>
      <c r="M2201" s="67"/>
      <c r="N2201" s="67"/>
      <c r="O2201" s="67"/>
      <c r="P2201" s="67"/>
      <c r="Q2201" s="67"/>
      <c r="R2201" s="67"/>
      <c r="S2201" s="67"/>
      <c r="T2201" s="67"/>
      <c r="U2201" s="67"/>
      <c r="V2201" s="67"/>
      <c r="W2201" s="67"/>
      <c r="X2201" s="67"/>
      <c r="Y2201" s="67"/>
      <c r="Z2201" s="67"/>
      <c r="AA2201" s="67"/>
      <c r="AB2201" s="67"/>
      <c r="AC2201" s="67"/>
      <c r="AD2201" s="67"/>
    </row>
    <row r="2202" spans="2:30">
      <c r="B2202" s="67"/>
      <c r="C2202" s="67"/>
      <c r="D2202" s="67"/>
      <c r="E2202" s="67"/>
      <c r="F2202" s="67"/>
      <c r="G2202" s="67"/>
      <c r="H2202" s="67"/>
      <c r="I2202" s="67"/>
      <c r="J2202" s="67"/>
      <c r="K2202" s="67"/>
      <c r="L2202" s="67"/>
      <c r="M2202" s="67"/>
      <c r="N2202" s="67"/>
      <c r="O2202" s="67"/>
      <c r="P2202" s="67"/>
      <c r="Q2202" s="67"/>
      <c r="R2202" s="67"/>
      <c r="S2202" s="67"/>
      <c r="T2202" s="67"/>
      <c r="U2202" s="67"/>
      <c r="V2202" s="67"/>
      <c r="W2202" s="67"/>
      <c r="X2202" s="67"/>
      <c r="Y2202" s="67"/>
      <c r="Z2202" s="67"/>
      <c r="AA2202" s="67"/>
      <c r="AB2202" s="67"/>
      <c r="AC2202" s="67"/>
      <c r="AD2202" s="67"/>
    </row>
    <row r="2203" spans="2:30">
      <c r="B2203" s="67"/>
      <c r="C2203" s="67"/>
      <c r="D2203" s="67"/>
      <c r="E2203" s="67"/>
      <c r="F2203" s="67"/>
      <c r="G2203" s="67"/>
      <c r="H2203" s="67"/>
      <c r="I2203" s="67"/>
      <c r="J2203" s="67"/>
      <c r="K2203" s="67"/>
      <c r="L2203" s="67"/>
      <c r="M2203" s="67"/>
      <c r="N2203" s="67"/>
      <c r="O2203" s="67"/>
      <c r="P2203" s="67"/>
      <c r="Q2203" s="67"/>
      <c r="R2203" s="67"/>
      <c r="S2203" s="67"/>
      <c r="T2203" s="67"/>
      <c r="U2203" s="67"/>
      <c r="V2203" s="67"/>
      <c r="W2203" s="67"/>
      <c r="X2203" s="67"/>
      <c r="Y2203" s="67"/>
      <c r="Z2203" s="67"/>
      <c r="AA2203" s="67"/>
      <c r="AB2203" s="67"/>
      <c r="AC2203" s="67"/>
      <c r="AD2203" s="67"/>
    </row>
    <row r="2204" spans="2:30">
      <c r="B2204" s="67"/>
      <c r="C2204" s="67"/>
      <c r="D2204" s="67"/>
      <c r="E2204" s="67"/>
      <c r="F2204" s="67"/>
      <c r="G2204" s="67"/>
      <c r="H2204" s="67"/>
      <c r="I2204" s="67"/>
      <c r="J2204" s="67"/>
      <c r="K2204" s="67"/>
      <c r="L2204" s="67"/>
      <c r="M2204" s="67"/>
      <c r="N2204" s="67"/>
      <c r="O2204" s="67"/>
      <c r="P2204" s="67"/>
      <c r="Q2204" s="67"/>
      <c r="R2204" s="67"/>
      <c r="S2204" s="67"/>
      <c r="T2204" s="67"/>
      <c r="U2204" s="67"/>
      <c r="V2204" s="67"/>
      <c r="W2204" s="67"/>
      <c r="X2204" s="67"/>
      <c r="Y2204" s="67"/>
      <c r="Z2204" s="67"/>
      <c r="AA2204" s="67"/>
      <c r="AB2204" s="67"/>
      <c r="AC2204" s="67"/>
      <c r="AD2204" s="67"/>
    </row>
    <row r="2205" spans="2:30">
      <c r="B2205" s="67"/>
      <c r="C2205" s="67"/>
      <c r="D2205" s="67"/>
      <c r="E2205" s="67"/>
      <c r="F2205" s="67"/>
      <c r="G2205" s="67"/>
      <c r="H2205" s="67"/>
      <c r="I2205" s="67"/>
      <c r="J2205" s="67"/>
      <c r="K2205" s="67"/>
      <c r="L2205" s="67"/>
      <c r="M2205" s="67"/>
      <c r="N2205" s="67"/>
      <c r="O2205" s="67"/>
      <c r="P2205" s="67"/>
      <c r="Q2205" s="67"/>
      <c r="R2205" s="67"/>
      <c r="S2205" s="67"/>
      <c r="T2205" s="67"/>
      <c r="U2205" s="67"/>
      <c r="V2205" s="67"/>
      <c r="W2205" s="67"/>
      <c r="X2205" s="67"/>
      <c r="Y2205" s="67"/>
      <c r="Z2205" s="67"/>
      <c r="AA2205" s="67"/>
      <c r="AB2205" s="67"/>
      <c r="AC2205" s="67"/>
      <c r="AD2205" s="67"/>
    </row>
    <row r="2206" spans="2:30">
      <c r="B2206" s="67"/>
      <c r="C2206" s="67"/>
      <c r="D2206" s="67"/>
      <c r="E2206" s="67"/>
      <c r="F2206" s="67"/>
      <c r="G2206" s="67"/>
      <c r="H2206" s="67"/>
      <c r="I2206" s="67"/>
      <c r="J2206" s="67"/>
      <c r="K2206" s="67"/>
      <c r="L2206" s="67"/>
      <c r="M2206" s="67"/>
      <c r="N2206" s="67"/>
      <c r="O2206" s="67"/>
      <c r="P2206" s="67"/>
      <c r="Q2206" s="67"/>
      <c r="R2206" s="67"/>
      <c r="S2206" s="67"/>
      <c r="T2206" s="67"/>
      <c r="U2206" s="67"/>
      <c r="V2206" s="67"/>
      <c r="W2206" s="67"/>
      <c r="X2206" s="67"/>
      <c r="Y2206" s="67"/>
      <c r="Z2206" s="67"/>
      <c r="AA2206" s="67"/>
      <c r="AB2206" s="67"/>
      <c r="AC2206" s="67"/>
      <c r="AD2206" s="67"/>
    </row>
    <row r="2207" spans="2:30">
      <c r="B2207" s="67"/>
      <c r="C2207" s="67"/>
      <c r="D2207" s="67"/>
      <c r="E2207" s="67"/>
      <c r="F2207" s="67"/>
      <c r="G2207" s="67"/>
      <c r="H2207" s="67"/>
      <c r="I2207" s="67"/>
      <c r="J2207" s="67"/>
      <c r="K2207" s="67"/>
      <c r="L2207" s="67"/>
      <c r="M2207" s="67"/>
      <c r="N2207" s="67"/>
      <c r="O2207" s="67"/>
      <c r="P2207" s="67"/>
      <c r="Q2207" s="67"/>
      <c r="R2207" s="67"/>
      <c r="S2207" s="67"/>
      <c r="T2207" s="67"/>
      <c r="U2207" s="67"/>
      <c r="V2207" s="67"/>
      <c r="W2207" s="67"/>
      <c r="X2207" s="67"/>
      <c r="Y2207" s="67"/>
      <c r="Z2207" s="67"/>
      <c r="AA2207" s="67"/>
      <c r="AB2207" s="67"/>
      <c r="AC2207" s="67"/>
      <c r="AD2207" s="67"/>
    </row>
    <row r="2208" spans="2:30">
      <c r="B2208" s="67"/>
      <c r="C2208" s="67"/>
      <c r="D2208" s="67"/>
      <c r="E2208" s="67"/>
      <c r="F2208" s="67"/>
      <c r="G2208" s="67"/>
      <c r="H2208" s="67"/>
      <c r="I2208" s="67"/>
      <c r="J2208" s="67"/>
      <c r="K2208" s="67"/>
      <c r="L2208" s="67"/>
      <c r="M2208" s="67"/>
      <c r="N2208" s="67"/>
      <c r="O2208" s="67"/>
      <c r="P2208" s="67"/>
      <c r="Q2208" s="67"/>
      <c r="R2208" s="67"/>
      <c r="S2208" s="67"/>
      <c r="T2208" s="67"/>
      <c r="U2208" s="67"/>
      <c r="V2208" s="67"/>
      <c r="W2208" s="67"/>
      <c r="X2208" s="67"/>
      <c r="Y2208" s="67"/>
      <c r="Z2208" s="67"/>
      <c r="AA2208" s="67"/>
      <c r="AB2208" s="67"/>
      <c r="AC2208" s="67"/>
      <c r="AD2208" s="67"/>
    </row>
    <row r="2209" spans="2:30">
      <c r="B2209" s="67"/>
      <c r="C2209" s="67"/>
      <c r="D2209" s="67"/>
      <c r="E2209" s="67"/>
      <c r="F2209" s="67"/>
      <c r="G2209" s="67"/>
      <c r="H2209" s="67"/>
      <c r="I2209" s="67"/>
      <c r="J2209" s="67"/>
      <c r="K2209" s="67"/>
      <c r="L2209" s="67"/>
      <c r="M2209" s="67"/>
      <c r="N2209" s="67"/>
      <c r="O2209" s="67"/>
      <c r="P2209" s="67"/>
      <c r="Q2209" s="67"/>
      <c r="R2209" s="67"/>
      <c r="S2209" s="67"/>
      <c r="T2209" s="67"/>
      <c r="U2209" s="67"/>
      <c r="V2209" s="67"/>
      <c r="W2209" s="67"/>
      <c r="X2209" s="67"/>
      <c r="Y2209" s="67"/>
      <c r="Z2209" s="67"/>
      <c r="AA2209" s="67"/>
      <c r="AB2209" s="67"/>
      <c r="AC2209" s="67"/>
      <c r="AD2209" s="67"/>
    </row>
    <row r="2210" spans="2:30">
      <c r="B2210" s="67"/>
      <c r="C2210" s="67"/>
      <c r="D2210" s="67"/>
      <c r="E2210" s="67"/>
      <c r="F2210" s="67"/>
      <c r="G2210" s="67"/>
      <c r="H2210" s="67"/>
      <c r="I2210" s="67"/>
      <c r="J2210" s="67"/>
      <c r="K2210" s="67"/>
      <c r="L2210" s="67"/>
      <c r="M2210" s="67"/>
      <c r="N2210" s="67"/>
      <c r="O2210" s="67"/>
      <c r="P2210" s="67"/>
      <c r="Q2210" s="67"/>
      <c r="R2210" s="67"/>
      <c r="S2210" s="67"/>
      <c r="T2210" s="67"/>
      <c r="U2210" s="67"/>
      <c r="V2210" s="67"/>
      <c r="W2210" s="67"/>
      <c r="X2210" s="67"/>
      <c r="Y2210" s="67"/>
      <c r="Z2210" s="67"/>
      <c r="AA2210" s="67"/>
      <c r="AB2210" s="67"/>
      <c r="AC2210" s="67"/>
      <c r="AD2210" s="67"/>
    </row>
    <row r="2211" spans="2:30">
      <c r="B2211" s="67"/>
      <c r="C2211" s="67"/>
      <c r="D2211" s="67"/>
      <c r="E2211" s="67"/>
      <c r="F2211" s="67"/>
      <c r="G2211" s="67"/>
      <c r="H2211" s="67"/>
      <c r="I2211" s="67"/>
      <c r="J2211" s="67"/>
      <c r="K2211" s="67"/>
      <c r="L2211" s="67"/>
      <c r="M2211" s="67"/>
      <c r="N2211" s="67"/>
      <c r="O2211" s="67"/>
      <c r="P2211" s="67"/>
      <c r="Q2211" s="67"/>
      <c r="R2211" s="67"/>
      <c r="S2211" s="67"/>
      <c r="T2211" s="67"/>
      <c r="U2211" s="67"/>
      <c r="V2211" s="67"/>
      <c r="W2211" s="67"/>
      <c r="X2211" s="67"/>
      <c r="Y2211" s="67"/>
      <c r="Z2211" s="67"/>
      <c r="AA2211" s="67"/>
      <c r="AB2211" s="67"/>
      <c r="AC2211" s="67"/>
      <c r="AD2211" s="67"/>
    </row>
    <row r="2212" spans="2:30">
      <c r="B2212" s="67"/>
      <c r="C2212" s="67"/>
      <c r="D2212" s="67"/>
      <c r="E2212" s="67"/>
      <c r="F2212" s="67"/>
      <c r="G2212" s="67"/>
      <c r="H2212" s="67"/>
      <c r="I2212" s="67"/>
      <c r="J2212" s="67"/>
      <c r="K2212" s="67"/>
      <c r="L2212" s="67"/>
      <c r="M2212" s="67"/>
      <c r="N2212" s="67"/>
      <c r="O2212" s="67"/>
      <c r="P2212" s="67"/>
      <c r="Q2212" s="67"/>
      <c r="R2212" s="67"/>
      <c r="S2212" s="67"/>
      <c r="T2212" s="67"/>
      <c r="U2212" s="67"/>
      <c r="V2212" s="67"/>
      <c r="W2212" s="67"/>
      <c r="X2212" s="67"/>
      <c r="Y2212" s="67"/>
      <c r="Z2212" s="67"/>
      <c r="AA2212" s="67"/>
      <c r="AB2212" s="67"/>
      <c r="AC2212" s="67"/>
      <c r="AD2212" s="67"/>
    </row>
    <row r="2213" spans="2:30">
      <c r="B2213" s="67"/>
      <c r="C2213" s="67"/>
      <c r="D2213" s="67"/>
      <c r="E2213" s="67"/>
      <c r="F2213" s="67"/>
      <c r="G2213" s="67"/>
      <c r="H2213" s="67"/>
      <c r="I2213" s="67"/>
      <c r="J2213" s="67"/>
      <c r="K2213" s="67"/>
      <c r="L2213" s="67"/>
      <c r="M2213" s="67"/>
      <c r="N2213" s="67"/>
      <c r="O2213" s="67"/>
      <c r="P2213" s="67"/>
      <c r="Q2213" s="67"/>
      <c r="R2213" s="67"/>
      <c r="S2213" s="67"/>
      <c r="T2213" s="67"/>
      <c r="U2213" s="67"/>
      <c r="V2213" s="67"/>
      <c r="W2213" s="67"/>
      <c r="X2213" s="67"/>
      <c r="Y2213" s="67"/>
      <c r="Z2213" s="67"/>
      <c r="AA2213" s="67"/>
      <c r="AB2213" s="67"/>
      <c r="AC2213" s="67"/>
      <c r="AD2213" s="67"/>
    </row>
    <row r="2214" spans="2:30">
      <c r="B2214" s="67"/>
      <c r="C2214" s="67"/>
      <c r="D2214" s="67"/>
      <c r="E2214" s="67"/>
      <c r="F2214" s="67"/>
      <c r="G2214" s="67"/>
      <c r="H2214" s="67"/>
      <c r="I2214" s="67"/>
      <c r="J2214" s="67"/>
      <c r="K2214" s="67"/>
      <c r="L2214" s="67"/>
      <c r="M2214" s="67"/>
      <c r="N2214" s="67"/>
      <c r="O2214" s="67"/>
      <c r="P2214" s="67"/>
      <c r="Q2214" s="67"/>
      <c r="R2214" s="67"/>
      <c r="S2214" s="67"/>
      <c r="T2214" s="67"/>
      <c r="U2214" s="67"/>
      <c r="V2214" s="67"/>
      <c r="W2214" s="67"/>
      <c r="X2214" s="67"/>
      <c r="Y2214" s="67"/>
      <c r="Z2214" s="67"/>
      <c r="AA2214" s="67"/>
      <c r="AB2214" s="67"/>
      <c r="AC2214" s="67"/>
      <c r="AD2214" s="67"/>
    </row>
    <row r="2215" spans="2:30">
      <c r="B2215" s="67"/>
      <c r="C2215" s="67"/>
      <c r="D2215" s="67"/>
      <c r="E2215" s="67"/>
      <c r="F2215" s="67"/>
      <c r="G2215" s="67"/>
      <c r="H2215" s="67"/>
      <c r="I2215" s="67"/>
      <c r="J2215" s="67"/>
      <c r="K2215" s="67"/>
      <c r="L2215" s="67"/>
      <c r="M2215" s="67"/>
      <c r="N2215" s="67"/>
      <c r="O2215" s="67"/>
      <c r="P2215" s="67"/>
      <c r="Q2215" s="67"/>
      <c r="R2215" s="67"/>
      <c r="S2215" s="67"/>
      <c r="T2215" s="67"/>
      <c r="U2215" s="67"/>
      <c r="V2215" s="67"/>
      <c r="W2215" s="67"/>
      <c r="X2215" s="67"/>
      <c r="Y2215" s="67"/>
      <c r="Z2215" s="67"/>
      <c r="AA2215" s="67"/>
      <c r="AB2215" s="67"/>
      <c r="AC2215" s="67"/>
      <c r="AD2215" s="67"/>
    </row>
    <row r="2216" spans="2:30">
      <c r="B2216" s="67"/>
      <c r="C2216" s="67"/>
      <c r="D2216" s="67"/>
      <c r="E2216" s="67"/>
      <c r="F2216" s="67"/>
      <c r="G2216" s="67"/>
      <c r="H2216" s="67"/>
      <c r="I2216" s="67"/>
      <c r="J2216" s="67"/>
      <c r="K2216" s="67"/>
      <c r="L2216" s="67"/>
      <c r="M2216" s="67"/>
      <c r="N2216" s="67"/>
      <c r="O2216" s="67"/>
      <c r="P2216" s="67"/>
      <c r="Q2216" s="67"/>
      <c r="R2216" s="67"/>
      <c r="S2216" s="67"/>
      <c r="T2216" s="67"/>
      <c r="U2216" s="67"/>
      <c r="V2216" s="67"/>
      <c r="W2216" s="67"/>
      <c r="X2216" s="67"/>
      <c r="Y2216" s="67"/>
      <c r="Z2216" s="67"/>
      <c r="AA2216" s="67"/>
      <c r="AB2216" s="67"/>
      <c r="AC2216" s="67"/>
      <c r="AD2216" s="67"/>
    </row>
    <row r="2217" spans="2:30">
      <c r="B2217" s="67"/>
      <c r="C2217" s="67"/>
      <c r="D2217" s="67"/>
      <c r="E2217" s="67"/>
      <c r="F2217" s="67"/>
      <c r="G2217" s="67"/>
      <c r="H2217" s="67"/>
      <c r="I2217" s="67"/>
      <c r="J2217" s="67"/>
      <c r="K2217" s="67"/>
      <c r="L2217" s="67"/>
      <c r="M2217" s="67"/>
      <c r="N2217" s="67"/>
      <c r="O2217" s="67"/>
      <c r="P2217" s="67"/>
      <c r="Q2217" s="67"/>
      <c r="R2217" s="67"/>
      <c r="S2217" s="67"/>
      <c r="T2217" s="67"/>
      <c r="U2217" s="67"/>
      <c r="V2217" s="67"/>
      <c r="W2217" s="67"/>
      <c r="X2217" s="67"/>
      <c r="Y2217" s="67"/>
      <c r="Z2217" s="67"/>
      <c r="AA2217" s="67"/>
      <c r="AB2217" s="67"/>
      <c r="AC2217" s="67"/>
      <c r="AD2217" s="67"/>
    </row>
    <row r="2218" spans="2:30">
      <c r="B2218" s="67"/>
      <c r="C2218" s="67"/>
      <c r="D2218" s="67"/>
      <c r="E2218" s="67"/>
      <c r="F2218" s="67"/>
      <c r="G2218" s="67"/>
      <c r="H2218" s="67"/>
      <c r="I2218" s="67"/>
      <c r="J2218" s="67"/>
      <c r="K2218" s="67"/>
      <c r="L2218" s="67"/>
      <c r="M2218" s="67"/>
      <c r="N2218" s="67"/>
      <c r="O2218" s="67"/>
      <c r="P2218" s="67"/>
      <c r="Q2218" s="67"/>
      <c r="R2218" s="67"/>
      <c r="S2218" s="67"/>
      <c r="T2218" s="67"/>
      <c r="U2218" s="67"/>
      <c r="V2218" s="67"/>
      <c r="W2218" s="67"/>
      <c r="X2218" s="67"/>
      <c r="Y2218" s="67"/>
      <c r="Z2218" s="67"/>
      <c r="AA2218" s="67"/>
      <c r="AB2218" s="67"/>
      <c r="AC2218" s="67"/>
      <c r="AD2218" s="67"/>
    </row>
    <row r="2219" spans="2:30">
      <c r="B2219" s="67"/>
      <c r="C2219" s="67"/>
      <c r="D2219" s="67"/>
      <c r="E2219" s="67"/>
      <c r="F2219" s="67"/>
      <c r="G2219" s="67"/>
      <c r="H2219" s="67"/>
      <c r="I2219" s="67"/>
      <c r="J2219" s="67"/>
      <c r="K2219" s="67"/>
      <c r="L2219" s="67"/>
      <c r="M2219" s="67"/>
      <c r="N2219" s="67"/>
      <c r="O2219" s="67"/>
      <c r="P2219" s="67"/>
      <c r="Q2219" s="67"/>
      <c r="R2219" s="67"/>
      <c r="S2219" s="67"/>
      <c r="T2219" s="67"/>
      <c r="U2219" s="67"/>
      <c r="V2219" s="67"/>
      <c r="W2219" s="67"/>
      <c r="X2219" s="67"/>
      <c r="Y2219" s="67"/>
      <c r="Z2219" s="67"/>
      <c r="AA2219" s="67"/>
      <c r="AB2219" s="67"/>
      <c r="AC2219" s="67"/>
      <c r="AD2219" s="67"/>
    </row>
    <row r="2220" spans="2:30">
      <c r="B2220" s="67"/>
      <c r="C2220" s="67"/>
      <c r="D2220" s="67"/>
      <c r="E2220" s="67"/>
      <c r="F2220" s="67"/>
      <c r="G2220" s="67"/>
      <c r="H2220" s="67"/>
      <c r="I2220" s="67"/>
      <c r="J2220" s="67"/>
      <c r="K2220" s="67"/>
      <c r="L2220" s="67"/>
      <c r="M2220" s="67"/>
      <c r="N2220" s="67"/>
      <c r="O2220" s="67"/>
      <c r="P2220" s="67"/>
      <c r="Q2220" s="67"/>
      <c r="R2220" s="67"/>
      <c r="S2220" s="67"/>
      <c r="T2220" s="67"/>
      <c r="U2220" s="67"/>
      <c r="V2220" s="67"/>
      <c r="W2220" s="67"/>
      <c r="X2220" s="67"/>
      <c r="Y2220" s="67"/>
      <c r="Z2220" s="67"/>
      <c r="AA2220" s="67"/>
      <c r="AB2220" s="67"/>
      <c r="AC2220" s="67"/>
      <c r="AD2220" s="67"/>
    </row>
    <row r="2221" spans="2:30">
      <c r="B2221" s="67"/>
      <c r="C2221" s="67"/>
      <c r="D2221" s="67"/>
      <c r="E2221" s="67"/>
      <c r="F2221" s="67"/>
      <c r="G2221" s="67"/>
      <c r="H2221" s="67"/>
      <c r="I2221" s="67"/>
      <c r="J2221" s="67"/>
      <c r="K2221" s="67"/>
      <c r="L2221" s="67"/>
      <c r="M2221" s="67"/>
      <c r="N2221" s="67"/>
      <c r="O2221" s="67"/>
      <c r="P2221" s="67"/>
      <c r="Q2221" s="67"/>
      <c r="R2221" s="67"/>
      <c r="S2221" s="67"/>
      <c r="T2221" s="67"/>
      <c r="U2221" s="67"/>
      <c r="V2221" s="67"/>
      <c r="W2221" s="67"/>
      <c r="X2221" s="67"/>
      <c r="Y2221" s="67"/>
      <c r="Z2221" s="67"/>
      <c r="AA2221" s="67"/>
      <c r="AB2221" s="67"/>
      <c r="AC2221" s="67"/>
      <c r="AD2221" s="67"/>
    </row>
    <row r="2222" spans="2:30">
      <c r="B2222" s="67"/>
      <c r="C2222" s="67"/>
      <c r="D2222" s="67"/>
      <c r="E2222" s="67"/>
      <c r="F2222" s="67"/>
      <c r="G2222" s="67"/>
      <c r="H2222" s="67"/>
      <c r="I2222" s="67"/>
      <c r="J2222" s="67"/>
      <c r="K2222" s="67"/>
      <c r="L2222" s="67"/>
      <c r="M2222" s="67"/>
      <c r="N2222" s="67"/>
      <c r="O2222" s="67"/>
      <c r="P2222" s="67"/>
      <c r="Q2222" s="67"/>
      <c r="R2222" s="67"/>
      <c r="S2222" s="67"/>
      <c r="T2222" s="67"/>
      <c r="U2222" s="67"/>
      <c r="V2222" s="67"/>
      <c r="W2222" s="67"/>
      <c r="X2222" s="67"/>
      <c r="Y2222" s="67"/>
      <c r="Z2222" s="67"/>
      <c r="AA2222" s="67"/>
      <c r="AB2222" s="67"/>
      <c r="AC2222" s="67"/>
      <c r="AD2222" s="67"/>
    </row>
    <row r="2223" spans="2:30">
      <c r="B2223" s="67"/>
      <c r="C2223" s="67"/>
      <c r="D2223" s="67"/>
      <c r="E2223" s="67"/>
      <c r="F2223" s="67"/>
      <c r="G2223" s="67"/>
      <c r="H2223" s="67"/>
      <c r="I2223" s="67"/>
      <c r="J2223" s="67"/>
      <c r="K2223" s="67"/>
      <c r="L2223" s="67"/>
      <c r="M2223" s="67"/>
      <c r="N2223" s="67"/>
      <c r="O2223" s="67"/>
      <c r="P2223" s="67"/>
      <c r="Q2223" s="67"/>
      <c r="R2223" s="67"/>
      <c r="S2223" s="67"/>
      <c r="T2223" s="67"/>
      <c r="U2223" s="67"/>
      <c r="V2223" s="67"/>
      <c r="W2223" s="67"/>
      <c r="X2223" s="67"/>
      <c r="Y2223" s="67"/>
      <c r="Z2223" s="67"/>
      <c r="AA2223" s="67"/>
      <c r="AB2223" s="67"/>
      <c r="AC2223" s="67"/>
      <c r="AD2223" s="67"/>
    </row>
    <row r="2224" spans="2:30">
      <c r="B2224" s="67"/>
      <c r="C2224" s="67"/>
      <c r="D2224" s="67"/>
      <c r="E2224" s="67"/>
      <c r="F2224" s="67"/>
      <c r="G2224" s="67"/>
      <c r="H2224" s="67"/>
      <c r="I2224" s="67"/>
      <c r="J2224" s="67"/>
      <c r="K2224" s="67"/>
      <c r="L2224" s="67"/>
      <c r="M2224" s="67"/>
      <c r="N2224" s="67"/>
      <c r="O2224" s="67"/>
      <c r="P2224" s="67"/>
      <c r="Q2224" s="67"/>
      <c r="R2224" s="67"/>
      <c r="S2224" s="67"/>
      <c r="T2224" s="67"/>
      <c r="U2224" s="67"/>
      <c r="V2224" s="67"/>
      <c r="W2224" s="67"/>
      <c r="X2224" s="67"/>
      <c r="Y2224" s="67"/>
      <c r="Z2224" s="67"/>
      <c r="AA2224" s="67"/>
      <c r="AB2224" s="67"/>
      <c r="AC2224" s="67"/>
      <c r="AD2224" s="67"/>
    </row>
    <row r="2225" spans="2:30">
      <c r="B2225" s="67"/>
      <c r="C2225" s="67"/>
      <c r="D2225" s="67"/>
      <c r="E2225" s="67"/>
      <c r="F2225" s="67"/>
      <c r="G2225" s="67"/>
      <c r="H2225" s="67"/>
      <c r="I2225" s="67"/>
      <c r="J2225" s="67"/>
      <c r="K2225" s="67"/>
      <c r="L2225" s="67"/>
      <c r="M2225" s="67"/>
      <c r="N2225" s="67"/>
      <c r="O2225" s="67"/>
      <c r="P2225" s="67"/>
      <c r="Q2225" s="67"/>
      <c r="R2225" s="67"/>
      <c r="S2225" s="67"/>
      <c r="T2225" s="67"/>
      <c r="U2225" s="67"/>
      <c r="V2225" s="67"/>
      <c r="W2225" s="67"/>
      <c r="X2225" s="67"/>
      <c r="Y2225" s="67"/>
      <c r="Z2225" s="67"/>
      <c r="AA2225" s="67"/>
      <c r="AB2225" s="67"/>
      <c r="AC2225" s="67"/>
      <c r="AD2225" s="67"/>
    </row>
    <row r="2226" spans="2:30">
      <c r="B2226" s="67"/>
      <c r="C2226" s="67"/>
      <c r="D2226" s="67"/>
      <c r="E2226" s="67"/>
      <c r="F2226" s="67"/>
      <c r="G2226" s="67"/>
      <c r="H2226" s="67"/>
      <c r="I2226" s="67"/>
      <c r="J2226" s="67"/>
      <c r="K2226" s="67"/>
      <c r="L2226" s="67"/>
      <c r="M2226" s="67"/>
      <c r="N2226" s="67"/>
      <c r="O2226" s="67"/>
      <c r="P2226" s="67"/>
      <c r="Q2226" s="67"/>
      <c r="R2226" s="67"/>
      <c r="S2226" s="67"/>
      <c r="T2226" s="67"/>
      <c r="U2226" s="67"/>
      <c r="V2226" s="67"/>
      <c r="W2226" s="67"/>
      <c r="X2226" s="67"/>
      <c r="Y2226" s="67"/>
      <c r="Z2226" s="67"/>
      <c r="AA2226" s="67"/>
      <c r="AB2226" s="67"/>
      <c r="AC2226" s="67"/>
      <c r="AD2226" s="67"/>
    </row>
    <row r="2227" spans="2:30">
      <c r="B2227" s="67"/>
      <c r="C2227" s="67"/>
      <c r="D2227" s="67"/>
      <c r="E2227" s="67"/>
      <c r="F2227" s="67"/>
      <c r="G2227" s="67"/>
      <c r="H2227" s="67"/>
      <c r="I2227" s="67"/>
      <c r="J2227" s="67"/>
      <c r="K2227" s="67"/>
      <c r="L2227" s="67"/>
      <c r="M2227" s="67"/>
      <c r="N2227" s="67"/>
      <c r="O2227" s="67"/>
      <c r="P2227" s="67"/>
      <c r="Q2227" s="67"/>
      <c r="R2227" s="67"/>
      <c r="S2227" s="67"/>
      <c r="T2227" s="67"/>
      <c r="U2227" s="67"/>
      <c r="V2227" s="67"/>
      <c r="W2227" s="67"/>
      <c r="X2227" s="67"/>
      <c r="Y2227" s="67"/>
      <c r="Z2227" s="67"/>
      <c r="AA2227" s="67"/>
      <c r="AB2227" s="67"/>
      <c r="AC2227" s="67"/>
      <c r="AD2227" s="67"/>
    </row>
    <row r="2228" spans="2:30">
      <c r="B2228" s="67"/>
      <c r="C2228" s="67"/>
      <c r="D2228" s="67"/>
      <c r="E2228" s="67"/>
      <c r="F2228" s="67"/>
      <c r="G2228" s="67"/>
      <c r="H2228" s="67"/>
      <c r="I2228" s="67"/>
      <c r="J2228" s="67"/>
      <c r="K2228" s="67"/>
      <c r="L2228" s="67"/>
      <c r="M2228" s="67"/>
      <c r="N2228" s="67"/>
      <c r="O2228" s="67"/>
      <c r="P2228" s="67"/>
      <c r="Q2228" s="67"/>
      <c r="R2228" s="67"/>
      <c r="S2228" s="67"/>
      <c r="T2228" s="67"/>
      <c r="U2228" s="67"/>
      <c r="V2228" s="67"/>
      <c r="W2228" s="67"/>
      <c r="X2228" s="67"/>
      <c r="Y2228" s="67"/>
      <c r="Z2228" s="67"/>
      <c r="AA2228" s="67"/>
      <c r="AB2228" s="67"/>
      <c r="AC2228" s="67"/>
      <c r="AD2228" s="67"/>
    </row>
    <row r="2229" spans="2:30">
      <c r="B2229" s="67"/>
      <c r="C2229" s="67"/>
      <c r="D2229" s="67"/>
      <c r="E2229" s="67"/>
      <c r="F2229" s="67"/>
      <c r="G2229" s="67"/>
      <c r="H2229" s="67"/>
      <c r="I2229" s="67"/>
      <c r="J2229" s="67"/>
      <c r="K2229" s="67"/>
      <c r="L2229" s="67"/>
      <c r="M2229" s="67"/>
      <c r="N2229" s="67"/>
      <c r="O2229" s="67"/>
      <c r="P2229" s="67"/>
      <c r="Q2229" s="67"/>
      <c r="R2229" s="67"/>
      <c r="S2229" s="67"/>
      <c r="T2229" s="67"/>
      <c r="U2229" s="67"/>
      <c r="V2229" s="67"/>
      <c r="W2229" s="67"/>
      <c r="X2229" s="67"/>
      <c r="Y2229" s="67"/>
      <c r="Z2229" s="67"/>
      <c r="AA2229" s="67"/>
      <c r="AB2229" s="67"/>
      <c r="AC2229" s="67"/>
      <c r="AD2229" s="67"/>
    </row>
    <row r="2230" spans="2:30">
      <c r="B2230" s="67"/>
      <c r="C2230" s="67"/>
      <c r="D2230" s="67"/>
      <c r="E2230" s="67"/>
      <c r="F2230" s="67"/>
      <c r="G2230" s="67"/>
      <c r="H2230" s="67"/>
      <c r="I2230" s="67"/>
      <c r="J2230" s="67"/>
      <c r="K2230" s="67"/>
      <c r="L2230" s="67"/>
      <c r="M2230" s="67"/>
      <c r="N2230" s="67"/>
      <c r="O2230" s="67"/>
      <c r="P2230" s="67"/>
      <c r="Q2230" s="67"/>
      <c r="R2230" s="67"/>
      <c r="S2230" s="67"/>
      <c r="T2230" s="67"/>
      <c r="U2230" s="67"/>
      <c r="V2230" s="67"/>
      <c r="W2230" s="67"/>
      <c r="X2230" s="67"/>
      <c r="Y2230" s="67"/>
      <c r="Z2230" s="67"/>
      <c r="AA2230" s="67"/>
      <c r="AB2230" s="67"/>
      <c r="AC2230" s="67"/>
      <c r="AD2230" s="67"/>
    </row>
    <row r="2231" spans="2:30">
      <c r="B2231" s="67"/>
      <c r="C2231" s="67"/>
      <c r="D2231" s="67"/>
      <c r="E2231" s="67"/>
      <c r="F2231" s="67"/>
      <c r="G2231" s="67"/>
      <c r="H2231" s="67"/>
      <c r="I2231" s="67"/>
      <c r="J2231" s="67"/>
      <c r="K2231" s="67"/>
      <c r="L2231" s="67"/>
      <c r="M2231" s="67"/>
      <c r="N2231" s="67"/>
      <c r="O2231" s="67"/>
      <c r="P2231" s="67"/>
      <c r="Q2231" s="67"/>
      <c r="R2231" s="67"/>
      <c r="S2231" s="67"/>
      <c r="T2231" s="67"/>
      <c r="U2231" s="67"/>
      <c r="V2231" s="67"/>
      <c r="W2231" s="67"/>
      <c r="X2231" s="67"/>
      <c r="Y2231" s="67"/>
      <c r="Z2231" s="67"/>
      <c r="AA2231" s="67"/>
      <c r="AB2231" s="67"/>
      <c r="AC2231" s="67"/>
      <c r="AD2231" s="67"/>
    </row>
    <row r="2232" spans="2:30">
      <c r="B2232" s="67"/>
      <c r="C2232" s="67"/>
      <c r="D2232" s="67"/>
      <c r="E2232" s="67"/>
      <c r="F2232" s="67"/>
      <c r="G2232" s="67"/>
      <c r="H2232" s="67"/>
      <c r="I2232" s="67"/>
      <c r="J2232" s="67"/>
      <c r="K2232" s="67"/>
      <c r="L2232" s="67"/>
      <c r="M2232" s="67"/>
      <c r="N2232" s="67"/>
      <c r="O2232" s="67"/>
      <c r="P2232" s="67"/>
      <c r="Q2232" s="67"/>
      <c r="R2232" s="67"/>
      <c r="S2232" s="67"/>
      <c r="T2232" s="67"/>
      <c r="U2232" s="67"/>
      <c r="V2232" s="67"/>
      <c r="W2232" s="67"/>
      <c r="X2232" s="67"/>
      <c r="Y2232" s="67"/>
      <c r="Z2232" s="67"/>
      <c r="AA2232" s="67"/>
      <c r="AB2232" s="67"/>
      <c r="AC2232" s="67"/>
      <c r="AD2232" s="67"/>
    </row>
    <row r="2233" spans="2:30">
      <c r="B2233" s="67"/>
      <c r="C2233" s="67"/>
      <c r="D2233" s="67"/>
      <c r="E2233" s="67"/>
      <c r="F2233" s="67"/>
      <c r="G2233" s="67"/>
      <c r="H2233" s="67"/>
      <c r="I2233" s="67"/>
      <c r="J2233" s="67"/>
      <c r="K2233" s="67"/>
      <c r="L2233" s="67"/>
      <c r="M2233" s="67"/>
      <c r="N2233" s="67"/>
      <c r="O2233" s="67"/>
      <c r="P2233" s="67"/>
      <c r="Q2233" s="67"/>
      <c r="R2233" s="67"/>
      <c r="S2233" s="67"/>
      <c r="T2233" s="67"/>
      <c r="U2233" s="67"/>
      <c r="V2233" s="67"/>
      <c r="W2233" s="67"/>
      <c r="X2233" s="67"/>
      <c r="Y2233" s="67"/>
      <c r="Z2233" s="67"/>
      <c r="AA2233" s="67"/>
      <c r="AB2233" s="67"/>
      <c r="AC2233" s="67"/>
      <c r="AD2233" s="67"/>
    </row>
    <row r="2234" spans="2:30">
      <c r="B2234" s="67"/>
      <c r="C2234" s="67"/>
      <c r="D2234" s="67"/>
      <c r="E2234" s="67"/>
      <c r="F2234" s="67"/>
      <c r="G2234" s="67"/>
      <c r="H2234" s="67"/>
      <c r="I2234" s="67"/>
      <c r="J2234" s="67"/>
      <c r="K2234" s="67"/>
      <c r="L2234" s="67"/>
      <c r="M2234" s="67"/>
      <c r="N2234" s="67"/>
      <c r="O2234" s="67"/>
      <c r="P2234" s="67"/>
      <c r="Q2234" s="67"/>
      <c r="R2234" s="67"/>
      <c r="S2234" s="67"/>
      <c r="T2234" s="67"/>
      <c r="U2234" s="67"/>
      <c r="V2234" s="67"/>
      <c r="W2234" s="67"/>
      <c r="X2234" s="67"/>
      <c r="Y2234" s="67"/>
      <c r="Z2234" s="67"/>
      <c r="AA2234" s="67"/>
      <c r="AB2234" s="67"/>
      <c r="AC2234" s="67"/>
      <c r="AD2234" s="67"/>
    </row>
    <row r="2235" spans="2:30">
      <c r="B2235" s="67"/>
      <c r="C2235" s="67"/>
      <c r="D2235" s="67"/>
      <c r="E2235" s="67"/>
      <c r="F2235" s="67"/>
      <c r="G2235" s="67"/>
      <c r="H2235" s="67"/>
      <c r="I2235" s="67"/>
      <c r="J2235" s="67"/>
      <c r="K2235" s="67"/>
      <c r="L2235" s="67"/>
      <c r="M2235" s="67"/>
      <c r="N2235" s="67"/>
      <c r="O2235" s="67"/>
      <c r="P2235" s="67"/>
      <c r="Q2235" s="67"/>
      <c r="R2235" s="67"/>
      <c r="S2235" s="67"/>
      <c r="T2235" s="67"/>
      <c r="U2235" s="67"/>
      <c r="V2235" s="67"/>
      <c r="W2235" s="67"/>
      <c r="X2235" s="67"/>
      <c r="Y2235" s="67"/>
      <c r="Z2235" s="67"/>
      <c r="AA2235" s="67"/>
      <c r="AB2235" s="67"/>
      <c r="AC2235" s="67"/>
      <c r="AD2235" s="67"/>
    </row>
    <row r="2236" spans="2:30">
      <c r="B2236" s="67"/>
      <c r="C2236" s="67"/>
      <c r="D2236" s="67"/>
      <c r="E2236" s="67"/>
      <c r="F2236" s="67"/>
      <c r="G2236" s="67"/>
      <c r="H2236" s="67"/>
      <c r="I2236" s="67"/>
      <c r="J2236" s="67"/>
      <c r="K2236" s="67"/>
      <c r="L2236" s="67"/>
      <c r="M2236" s="67"/>
      <c r="N2236" s="67"/>
      <c r="O2236" s="67"/>
      <c r="P2236" s="67"/>
      <c r="Q2236" s="67"/>
      <c r="R2236" s="67"/>
      <c r="S2236" s="67"/>
      <c r="T2236" s="67"/>
      <c r="U2236" s="67"/>
      <c r="V2236" s="67"/>
      <c r="W2236" s="67"/>
      <c r="X2236" s="67"/>
      <c r="Y2236" s="67"/>
      <c r="Z2236" s="67"/>
      <c r="AA2236" s="67"/>
      <c r="AB2236" s="67"/>
      <c r="AC2236" s="67"/>
      <c r="AD2236" s="67"/>
    </row>
    <row r="2237" spans="2:30">
      <c r="B2237" s="67"/>
      <c r="C2237" s="67"/>
      <c r="D2237" s="67"/>
      <c r="E2237" s="67"/>
      <c r="F2237" s="67"/>
      <c r="G2237" s="67"/>
      <c r="H2237" s="67"/>
      <c r="I2237" s="67"/>
      <c r="J2237" s="67"/>
      <c r="K2237" s="67"/>
      <c r="L2237" s="67"/>
      <c r="M2237" s="67"/>
      <c r="N2237" s="67"/>
      <c r="O2237" s="67"/>
      <c r="P2237" s="67"/>
      <c r="Q2237" s="67"/>
      <c r="R2237" s="67"/>
      <c r="S2237" s="67"/>
      <c r="T2237" s="67"/>
      <c r="U2237" s="67"/>
      <c r="V2237" s="67"/>
      <c r="W2237" s="67"/>
      <c r="X2237" s="67"/>
      <c r="Y2237" s="67"/>
      <c r="Z2237" s="67"/>
      <c r="AA2237" s="67"/>
      <c r="AB2237" s="67"/>
      <c r="AC2237" s="67"/>
      <c r="AD2237" s="67"/>
    </row>
    <row r="2238" spans="2:30">
      <c r="B2238" s="67"/>
      <c r="C2238" s="67"/>
      <c r="D2238" s="67"/>
      <c r="E2238" s="67"/>
      <c r="F2238" s="67"/>
      <c r="G2238" s="67"/>
      <c r="H2238" s="67"/>
      <c r="I2238" s="67"/>
      <c r="J2238" s="67"/>
      <c r="K2238" s="67"/>
      <c r="L2238" s="67"/>
      <c r="M2238" s="67"/>
      <c r="N2238" s="67"/>
      <c r="O2238" s="67"/>
      <c r="P2238" s="67"/>
      <c r="Q2238" s="67"/>
      <c r="R2238" s="67"/>
      <c r="S2238" s="67"/>
      <c r="T2238" s="67"/>
      <c r="U2238" s="67"/>
      <c r="V2238" s="67"/>
      <c r="W2238" s="67"/>
      <c r="X2238" s="67"/>
      <c r="Y2238" s="67"/>
      <c r="Z2238" s="67"/>
      <c r="AA2238" s="67"/>
      <c r="AB2238" s="67"/>
      <c r="AC2238" s="67"/>
      <c r="AD2238" s="67"/>
    </row>
    <row r="2239" spans="2:30">
      <c r="B2239" s="67"/>
      <c r="C2239" s="67"/>
      <c r="D2239" s="67"/>
      <c r="E2239" s="67"/>
      <c r="F2239" s="67"/>
      <c r="G2239" s="67"/>
      <c r="H2239" s="67"/>
      <c r="I2239" s="67"/>
      <c r="J2239" s="67"/>
      <c r="K2239" s="67"/>
      <c r="L2239" s="67"/>
      <c r="M2239" s="67"/>
      <c r="N2239" s="67"/>
      <c r="O2239" s="67"/>
      <c r="P2239" s="67"/>
      <c r="Q2239" s="67"/>
      <c r="R2239" s="67"/>
      <c r="S2239" s="67"/>
      <c r="T2239" s="67"/>
      <c r="U2239" s="67"/>
      <c r="V2239" s="67"/>
      <c r="W2239" s="67"/>
      <c r="X2239" s="67"/>
      <c r="Y2239" s="67"/>
      <c r="Z2239" s="67"/>
      <c r="AA2239" s="67"/>
      <c r="AB2239" s="67"/>
      <c r="AC2239" s="67"/>
      <c r="AD2239" s="67"/>
    </row>
    <row r="2240" spans="2:30">
      <c r="B2240" s="67"/>
      <c r="C2240" s="67"/>
      <c r="D2240" s="67"/>
      <c r="E2240" s="67"/>
      <c r="F2240" s="67"/>
      <c r="G2240" s="67"/>
      <c r="H2240" s="67"/>
      <c r="I2240" s="67"/>
      <c r="J2240" s="67"/>
      <c r="K2240" s="67"/>
      <c r="L2240" s="67"/>
      <c r="M2240" s="67"/>
      <c r="N2240" s="67"/>
      <c r="O2240" s="67"/>
      <c r="P2240" s="67"/>
      <c r="Q2240" s="67"/>
      <c r="R2240" s="67"/>
      <c r="S2240" s="67"/>
      <c r="T2240" s="67"/>
      <c r="U2240" s="67"/>
      <c r="V2240" s="67"/>
      <c r="W2240" s="67"/>
      <c r="X2240" s="67"/>
      <c r="Y2240" s="67"/>
      <c r="Z2240" s="67"/>
      <c r="AA2240" s="67"/>
      <c r="AB2240" s="67"/>
      <c r="AC2240" s="67"/>
      <c r="AD2240" s="67"/>
    </row>
    <row r="2241" spans="2:30">
      <c r="B2241" s="67"/>
      <c r="C2241" s="67"/>
      <c r="D2241" s="67"/>
      <c r="E2241" s="67"/>
      <c r="F2241" s="67"/>
      <c r="G2241" s="67"/>
      <c r="H2241" s="67"/>
      <c r="I2241" s="67"/>
      <c r="J2241" s="67"/>
      <c r="K2241" s="67"/>
      <c r="L2241" s="67"/>
      <c r="M2241" s="67"/>
      <c r="N2241" s="67"/>
      <c r="O2241" s="67"/>
      <c r="P2241" s="67"/>
      <c r="Q2241" s="67"/>
      <c r="R2241" s="67"/>
      <c r="S2241" s="67"/>
      <c r="T2241" s="67"/>
      <c r="U2241" s="67"/>
      <c r="V2241" s="67"/>
      <c r="W2241" s="67"/>
      <c r="X2241" s="67"/>
      <c r="Y2241" s="67"/>
      <c r="Z2241" s="67"/>
      <c r="AA2241" s="67"/>
      <c r="AB2241" s="67"/>
      <c r="AC2241" s="67"/>
      <c r="AD2241" s="67"/>
    </row>
    <row r="2242" spans="2:30">
      <c r="B2242" s="67"/>
      <c r="C2242" s="67"/>
      <c r="D2242" s="67"/>
      <c r="E2242" s="67"/>
      <c r="F2242" s="67"/>
      <c r="G2242" s="67"/>
      <c r="H2242" s="67"/>
      <c r="I2242" s="67"/>
      <c r="J2242" s="67"/>
      <c r="K2242" s="67"/>
      <c r="L2242" s="67"/>
      <c r="M2242" s="67"/>
      <c r="N2242" s="67"/>
      <c r="O2242" s="67"/>
      <c r="P2242" s="67"/>
      <c r="Q2242" s="67"/>
      <c r="R2242" s="67"/>
      <c r="S2242" s="67"/>
      <c r="T2242" s="67"/>
      <c r="U2242" s="67"/>
      <c r="V2242" s="67"/>
      <c r="W2242" s="67"/>
      <c r="X2242" s="67"/>
      <c r="Y2242" s="67"/>
      <c r="Z2242" s="67"/>
      <c r="AA2242" s="67"/>
      <c r="AB2242" s="67"/>
      <c r="AC2242" s="67"/>
      <c r="AD2242" s="67"/>
    </row>
    <row r="2243" spans="2:30">
      <c r="B2243" s="67"/>
      <c r="C2243" s="67"/>
      <c r="D2243" s="67"/>
      <c r="E2243" s="67"/>
      <c r="F2243" s="67"/>
      <c r="G2243" s="67"/>
      <c r="H2243" s="67"/>
      <c r="I2243" s="67"/>
      <c r="J2243" s="67"/>
      <c r="K2243" s="67"/>
      <c r="L2243" s="67"/>
      <c r="M2243" s="67"/>
      <c r="N2243" s="67"/>
      <c r="O2243" s="67"/>
      <c r="P2243" s="67"/>
      <c r="Q2243" s="67"/>
      <c r="R2243" s="67"/>
      <c r="S2243" s="67"/>
      <c r="T2243" s="67"/>
      <c r="U2243" s="67"/>
      <c r="V2243" s="67"/>
      <c r="W2243" s="67"/>
      <c r="X2243" s="67"/>
      <c r="Y2243" s="67"/>
      <c r="Z2243" s="67"/>
      <c r="AA2243" s="67"/>
      <c r="AB2243" s="67"/>
      <c r="AC2243" s="67"/>
      <c r="AD2243" s="67"/>
    </row>
    <row r="2244" spans="2:30">
      <c r="B2244" s="67"/>
      <c r="C2244" s="67"/>
      <c r="D2244" s="67"/>
      <c r="E2244" s="67"/>
      <c r="F2244" s="67"/>
      <c r="G2244" s="67"/>
      <c r="H2244" s="67"/>
      <c r="I2244" s="67"/>
      <c r="J2244" s="67"/>
      <c r="K2244" s="67"/>
      <c r="L2244" s="67"/>
      <c r="M2244" s="67"/>
      <c r="N2244" s="67"/>
      <c r="O2244" s="67"/>
      <c r="P2244" s="67"/>
      <c r="Q2244" s="67"/>
      <c r="R2244" s="67"/>
      <c r="S2244" s="67"/>
      <c r="T2244" s="67"/>
      <c r="U2244" s="67"/>
      <c r="V2244" s="67"/>
      <c r="W2244" s="67"/>
      <c r="X2244" s="67"/>
      <c r="Y2244" s="67"/>
      <c r="Z2244" s="67"/>
      <c r="AA2244" s="67"/>
      <c r="AB2244" s="67"/>
      <c r="AC2244" s="67"/>
      <c r="AD2244" s="67"/>
    </row>
    <row r="2245" spans="2:30">
      <c r="B2245" s="67"/>
      <c r="C2245" s="67"/>
      <c r="D2245" s="67"/>
      <c r="E2245" s="67"/>
      <c r="F2245" s="67"/>
      <c r="G2245" s="67"/>
      <c r="H2245" s="67"/>
      <c r="I2245" s="67"/>
      <c r="J2245" s="67"/>
      <c r="K2245" s="67"/>
      <c r="L2245" s="67"/>
      <c r="M2245" s="67"/>
      <c r="N2245" s="67"/>
      <c r="O2245" s="67"/>
      <c r="P2245" s="67"/>
      <c r="Q2245" s="67"/>
      <c r="R2245" s="67"/>
      <c r="S2245" s="67"/>
      <c r="T2245" s="67"/>
      <c r="U2245" s="67"/>
      <c r="V2245" s="67"/>
      <c r="W2245" s="67"/>
      <c r="X2245" s="67"/>
      <c r="Y2245" s="67"/>
      <c r="Z2245" s="67"/>
      <c r="AA2245" s="67"/>
      <c r="AB2245" s="67"/>
      <c r="AC2245" s="67"/>
      <c r="AD2245" s="67"/>
    </row>
    <row r="2246" spans="2:30">
      <c r="B2246" s="67"/>
      <c r="C2246" s="67"/>
      <c r="D2246" s="67"/>
      <c r="E2246" s="67"/>
      <c r="F2246" s="67"/>
      <c r="G2246" s="67"/>
      <c r="H2246" s="67"/>
      <c r="I2246" s="67"/>
      <c r="J2246" s="67"/>
      <c r="K2246" s="67"/>
      <c r="L2246" s="67"/>
      <c r="M2246" s="67"/>
      <c r="N2246" s="67"/>
      <c r="O2246" s="67"/>
      <c r="P2246" s="67"/>
      <c r="Q2246" s="67"/>
      <c r="R2246" s="67"/>
      <c r="S2246" s="67"/>
      <c r="T2246" s="67"/>
      <c r="U2246" s="67"/>
      <c r="V2246" s="67"/>
      <c r="W2246" s="67"/>
      <c r="X2246" s="67"/>
      <c r="Y2246" s="67"/>
      <c r="Z2246" s="67"/>
      <c r="AA2246" s="67"/>
      <c r="AB2246" s="67"/>
      <c r="AC2246" s="67"/>
      <c r="AD2246" s="67"/>
    </row>
    <row r="2247" spans="2:30">
      <c r="B2247" s="67"/>
      <c r="C2247" s="67"/>
      <c r="D2247" s="67"/>
      <c r="E2247" s="67"/>
      <c r="F2247" s="67"/>
      <c r="G2247" s="67"/>
      <c r="H2247" s="67"/>
      <c r="I2247" s="67"/>
      <c r="J2247" s="67"/>
      <c r="K2247" s="67"/>
      <c r="L2247" s="67"/>
      <c r="M2247" s="67"/>
      <c r="N2247" s="67"/>
      <c r="O2247" s="67"/>
      <c r="P2247" s="67"/>
      <c r="Q2247" s="67"/>
      <c r="R2247" s="67"/>
      <c r="S2247" s="67"/>
      <c r="T2247" s="67"/>
      <c r="U2247" s="67"/>
      <c r="V2247" s="67"/>
      <c r="W2247" s="67"/>
      <c r="X2247" s="67"/>
      <c r="Y2247" s="67"/>
      <c r="Z2247" s="67"/>
      <c r="AA2247" s="67"/>
      <c r="AB2247" s="67"/>
      <c r="AC2247" s="67"/>
      <c r="AD2247" s="67"/>
    </row>
    <row r="2248" spans="2:30">
      <c r="B2248" s="67"/>
      <c r="C2248" s="67"/>
      <c r="D2248" s="67"/>
      <c r="E2248" s="67"/>
      <c r="F2248" s="67"/>
      <c r="G2248" s="67"/>
      <c r="H2248" s="67"/>
      <c r="I2248" s="67"/>
      <c r="J2248" s="67"/>
      <c r="K2248" s="67"/>
      <c r="L2248" s="67"/>
      <c r="M2248" s="67"/>
      <c r="N2248" s="67"/>
      <c r="O2248" s="67"/>
      <c r="P2248" s="67"/>
      <c r="Q2248" s="67"/>
      <c r="R2248" s="67"/>
      <c r="S2248" s="67"/>
      <c r="T2248" s="67"/>
      <c r="U2248" s="67"/>
      <c r="V2248" s="67"/>
      <c r="W2248" s="67"/>
      <c r="X2248" s="67"/>
      <c r="Y2248" s="67"/>
      <c r="Z2248" s="67"/>
      <c r="AA2248" s="67"/>
      <c r="AB2248" s="67"/>
      <c r="AC2248" s="67"/>
      <c r="AD2248" s="67"/>
    </row>
    <row r="2249" spans="2:30">
      <c r="B2249" s="67"/>
      <c r="C2249" s="67"/>
      <c r="D2249" s="67"/>
      <c r="E2249" s="67"/>
      <c r="F2249" s="67"/>
      <c r="G2249" s="67"/>
      <c r="H2249" s="67"/>
      <c r="I2249" s="67"/>
      <c r="J2249" s="67"/>
      <c r="K2249" s="67"/>
      <c r="L2249" s="67"/>
      <c r="M2249" s="67"/>
      <c r="N2249" s="67"/>
      <c r="O2249" s="67"/>
      <c r="P2249" s="67"/>
      <c r="Q2249" s="67"/>
      <c r="R2249" s="67"/>
      <c r="S2249" s="67"/>
      <c r="T2249" s="67"/>
      <c r="U2249" s="67"/>
      <c r="V2249" s="67"/>
      <c r="W2249" s="67"/>
      <c r="X2249" s="67"/>
      <c r="Y2249" s="67"/>
      <c r="Z2249" s="67"/>
      <c r="AA2249" s="67"/>
      <c r="AB2249" s="67"/>
      <c r="AC2249" s="67"/>
      <c r="AD2249" s="67"/>
    </row>
    <row r="2250" spans="2:30">
      <c r="B2250" s="67"/>
      <c r="C2250" s="67"/>
      <c r="D2250" s="67"/>
      <c r="E2250" s="67"/>
      <c r="F2250" s="67"/>
      <c r="G2250" s="67"/>
      <c r="H2250" s="67"/>
      <c r="I2250" s="67"/>
      <c r="J2250" s="67"/>
      <c r="K2250" s="67"/>
      <c r="L2250" s="67"/>
      <c r="M2250" s="67"/>
      <c r="N2250" s="67"/>
      <c r="O2250" s="67"/>
      <c r="P2250" s="67"/>
      <c r="Q2250" s="67"/>
      <c r="R2250" s="67"/>
      <c r="S2250" s="67"/>
      <c r="T2250" s="67"/>
      <c r="U2250" s="67"/>
      <c r="V2250" s="67"/>
      <c r="W2250" s="67"/>
      <c r="X2250" s="67"/>
      <c r="Y2250" s="67"/>
      <c r="Z2250" s="67"/>
      <c r="AA2250" s="67"/>
      <c r="AB2250" s="67"/>
      <c r="AC2250" s="67"/>
      <c r="AD2250" s="67"/>
    </row>
    <row r="2251" spans="2:30">
      <c r="B2251" s="67"/>
      <c r="C2251" s="67"/>
      <c r="D2251" s="67"/>
      <c r="E2251" s="67"/>
      <c r="F2251" s="67"/>
      <c r="G2251" s="67"/>
      <c r="H2251" s="67"/>
      <c r="I2251" s="67"/>
      <c r="J2251" s="67"/>
      <c r="K2251" s="67"/>
      <c r="L2251" s="67"/>
      <c r="M2251" s="67"/>
      <c r="N2251" s="67"/>
      <c r="O2251" s="67"/>
      <c r="P2251" s="67"/>
      <c r="Q2251" s="67"/>
      <c r="R2251" s="67"/>
      <c r="S2251" s="67"/>
      <c r="T2251" s="67"/>
      <c r="U2251" s="67"/>
      <c r="V2251" s="67"/>
      <c r="W2251" s="67"/>
      <c r="X2251" s="67"/>
      <c r="Y2251" s="67"/>
      <c r="Z2251" s="67"/>
      <c r="AA2251" s="67"/>
      <c r="AB2251" s="67"/>
      <c r="AC2251" s="67"/>
      <c r="AD2251" s="67"/>
    </row>
    <row r="2252" spans="2:30">
      <c r="B2252" s="67"/>
      <c r="C2252" s="67"/>
      <c r="D2252" s="67"/>
      <c r="E2252" s="67"/>
      <c r="F2252" s="67"/>
      <c r="G2252" s="67"/>
      <c r="H2252" s="67"/>
      <c r="I2252" s="67"/>
      <c r="J2252" s="67"/>
      <c r="K2252" s="67"/>
      <c r="L2252" s="67"/>
      <c r="M2252" s="67"/>
      <c r="N2252" s="67"/>
      <c r="O2252" s="67"/>
      <c r="P2252" s="67"/>
      <c r="Q2252" s="67"/>
      <c r="R2252" s="67"/>
      <c r="S2252" s="67"/>
      <c r="T2252" s="67"/>
      <c r="U2252" s="67"/>
      <c r="V2252" s="67"/>
      <c r="W2252" s="67"/>
      <c r="X2252" s="67"/>
      <c r="Y2252" s="67"/>
      <c r="Z2252" s="67"/>
      <c r="AA2252" s="67"/>
      <c r="AB2252" s="67"/>
      <c r="AC2252" s="67"/>
      <c r="AD2252" s="67"/>
    </row>
    <row r="2253" spans="2:30">
      <c r="B2253" s="67"/>
      <c r="C2253" s="67"/>
      <c r="D2253" s="67"/>
      <c r="E2253" s="67"/>
      <c r="F2253" s="67"/>
      <c r="G2253" s="67"/>
      <c r="H2253" s="67"/>
      <c r="I2253" s="67"/>
      <c r="J2253" s="67"/>
      <c r="K2253" s="67"/>
      <c r="L2253" s="67"/>
      <c r="M2253" s="67"/>
      <c r="N2253" s="67"/>
      <c r="O2253" s="67"/>
      <c r="P2253" s="67"/>
      <c r="Q2253" s="67"/>
      <c r="R2253" s="67"/>
      <c r="S2253" s="67"/>
      <c r="T2253" s="67"/>
      <c r="U2253" s="67"/>
      <c r="V2253" s="67"/>
      <c r="W2253" s="67"/>
      <c r="X2253" s="67"/>
      <c r="Y2253" s="67"/>
      <c r="Z2253" s="67"/>
      <c r="AA2253" s="67"/>
      <c r="AB2253" s="67"/>
      <c r="AC2253" s="67"/>
      <c r="AD2253" s="67"/>
    </row>
    <row r="2254" spans="2:30">
      <c r="B2254" s="67"/>
      <c r="C2254" s="67"/>
      <c r="D2254" s="67"/>
      <c r="E2254" s="67"/>
      <c r="F2254" s="67"/>
      <c r="G2254" s="67"/>
      <c r="H2254" s="67"/>
      <c r="I2254" s="67"/>
      <c r="J2254" s="67"/>
      <c r="K2254" s="67"/>
      <c r="L2254" s="67"/>
      <c r="M2254" s="67"/>
      <c r="N2254" s="67"/>
      <c r="O2254" s="67"/>
      <c r="P2254" s="67"/>
      <c r="Q2254" s="67"/>
      <c r="R2254" s="67"/>
      <c r="S2254" s="67"/>
      <c r="T2254" s="67"/>
      <c r="U2254" s="67"/>
      <c r="V2254" s="67"/>
      <c r="W2254" s="67"/>
      <c r="X2254" s="67"/>
      <c r="Y2254" s="67"/>
      <c r="Z2254" s="67"/>
      <c r="AA2254" s="67"/>
      <c r="AB2254" s="67"/>
      <c r="AC2254" s="67"/>
      <c r="AD2254" s="67"/>
    </row>
    <row r="2255" spans="2:30">
      <c r="B2255" s="67"/>
      <c r="C2255" s="67"/>
      <c r="D2255" s="67"/>
      <c r="E2255" s="67"/>
      <c r="F2255" s="67"/>
      <c r="G2255" s="67"/>
      <c r="H2255" s="67"/>
      <c r="I2255" s="67"/>
      <c r="J2255" s="67"/>
      <c r="K2255" s="67"/>
      <c r="L2255" s="67"/>
      <c r="M2255" s="67"/>
      <c r="N2255" s="67"/>
      <c r="O2255" s="67"/>
      <c r="P2255" s="67"/>
      <c r="Q2255" s="67"/>
      <c r="R2255" s="67"/>
      <c r="S2255" s="67"/>
      <c r="T2255" s="67"/>
      <c r="U2255" s="67"/>
      <c r="V2255" s="67"/>
      <c r="W2255" s="67"/>
      <c r="X2255" s="67"/>
      <c r="Y2255" s="67"/>
      <c r="Z2255" s="67"/>
      <c r="AA2255" s="67"/>
      <c r="AB2255" s="67"/>
      <c r="AC2255" s="67"/>
      <c r="AD2255" s="67"/>
    </row>
    <row r="2256" spans="2:30">
      <c r="B2256" s="67"/>
      <c r="C2256" s="67"/>
      <c r="D2256" s="67"/>
      <c r="E2256" s="67"/>
      <c r="F2256" s="67"/>
      <c r="G2256" s="67"/>
      <c r="H2256" s="67"/>
      <c r="I2256" s="67"/>
      <c r="J2256" s="67"/>
      <c r="K2256" s="67"/>
      <c r="L2256" s="67"/>
      <c r="M2256" s="67"/>
      <c r="N2256" s="67"/>
      <c r="O2256" s="67"/>
      <c r="P2256" s="67"/>
      <c r="Q2256" s="67"/>
      <c r="R2256" s="67"/>
      <c r="S2256" s="67"/>
      <c r="T2256" s="67"/>
      <c r="U2256" s="67"/>
      <c r="V2256" s="67"/>
      <c r="W2256" s="67"/>
      <c r="X2256" s="67"/>
      <c r="Y2256" s="67"/>
      <c r="Z2256" s="67"/>
      <c r="AA2256" s="67"/>
      <c r="AB2256" s="67"/>
      <c r="AC2256" s="67"/>
      <c r="AD2256" s="67"/>
    </row>
    <row r="2257" spans="2:30">
      <c r="B2257" s="67"/>
      <c r="C2257" s="67"/>
      <c r="D2257" s="67"/>
      <c r="E2257" s="67"/>
      <c r="F2257" s="67"/>
      <c r="G2257" s="67"/>
      <c r="H2257" s="67"/>
      <c r="I2257" s="67"/>
      <c r="J2257" s="67"/>
      <c r="K2257" s="67"/>
      <c r="L2257" s="67"/>
      <c r="M2257" s="67"/>
      <c r="N2257" s="67"/>
      <c r="O2257" s="67"/>
      <c r="P2257" s="67"/>
      <c r="Q2257" s="67"/>
      <c r="R2257" s="67"/>
      <c r="S2257" s="67"/>
      <c r="T2257" s="67"/>
      <c r="U2257" s="67"/>
      <c r="V2257" s="67"/>
      <c r="W2257" s="67"/>
      <c r="X2257" s="67"/>
      <c r="Y2257" s="67"/>
      <c r="Z2257" s="67"/>
      <c r="AA2257" s="67"/>
      <c r="AB2257" s="67"/>
      <c r="AC2257" s="67"/>
      <c r="AD2257" s="67"/>
    </row>
    <row r="2258" spans="2:30">
      <c r="B2258" s="67"/>
      <c r="C2258" s="67"/>
      <c r="D2258" s="67"/>
      <c r="E2258" s="67"/>
      <c r="F2258" s="67"/>
      <c r="G2258" s="67"/>
      <c r="H2258" s="67"/>
      <c r="I2258" s="67"/>
      <c r="J2258" s="67"/>
      <c r="K2258" s="67"/>
      <c r="L2258" s="67"/>
      <c r="M2258" s="67"/>
      <c r="N2258" s="67"/>
      <c r="O2258" s="67"/>
      <c r="P2258" s="67"/>
      <c r="Q2258" s="67"/>
      <c r="R2258" s="67"/>
      <c r="S2258" s="67"/>
      <c r="T2258" s="67"/>
      <c r="U2258" s="67"/>
      <c r="V2258" s="67"/>
      <c r="W2258" s="67"/>
      <c r="X2258" s="67"/>
      <c r="Y2258" s="67"/>
      <c r="Z2258" s="67"/>
      <c r="AA2258" s="67"/>
      <c r="AB2258" s="67"/>
      <c r="AC2258" s="67"/>
      <c r="AD2258" s="67"/>
    </row>
    <row r="2259" spans="2:30">
      <c r="B2259" s="67"/>
      <c r="C2259" s="67"/>
      <c r="D2259" s="67"/>
      <c r="E2259" s="67"/>
      <c r="F2259" s="67"/>
      <c r="G2259" s="67"/>
      <c r="H2259" s="67"/>
      <c r="I2259" s="67"/>
      <c r="J2259" s="67"/>
      <c r="K2259" s="67"/>
      <c r="L2259" s="67"/>
      <c r="M2259" s="67"/>
      <c r="N2259" s="67"/>
      <c r="O2259" s="67"/>
      <c r="P2259" s="67"/>
      <c r="Q2259" s="67"/>
      <c r="R2259" s="67"/>
      <c r="S2259" s="67"/>
      <c r="T2259" s="67"/>
      <c r="U2259" s="67"/>
      <c r="V2259" s="67"/>
      <c r="W2259" s="67"/>
      <c r="X2259" s="67"/>
      <c r="Y2259" s="67"/>
      <c r="Z2259" s="67"/>
      <c r="AA2259" s="67"/>
      <c r="AB2259" s="67"/>
      <c r="AC2259" s="67"/>
      <c r="AD2259" s="67"/>
    </row>
    <row r="2260" spans="2:30">
      <c r="B2260" s="67"/>
      <c r="C2260" s="67"/>
      <c r="D2260" s="67"/>
      <c r="E2260" s="67"/>
      <c r="F2260" s="67"/>
      <c r="G2260" s="67"/>
      <c r="H2260" s="67"/>
      <c r="I2260" s="67"/>
      <c r="J2260" s="67"/>
      <c r="K2260" s="67"/>
      <c r="L2260" s="67"/>
      <c r="M2260" s="67"/>
      <c r="N2260" s="67"/>
      <c r="O2260" s="67"/>
      <c r="P2260" s="67"/>
      <c r="Q2260" s="67"/>
      <c r="R2260" s="67"/>
      <c r="S2260" s="67"/>
      <c r="T2260" s="67"/>
      <c r="U2260" s="67"/>
      <c r="V2260" s="67"/>
      <c r="W2260" s="67"/>
      <c r="X2260" s="67"/>
      <c r="Y2260" s="67"/>
      <c r="Z2260" s="67"/>
      <c r="AA2260" s="67"/>
      <c r="AB2260" s="67"/>
      <c r="AC2260" s="67"/>
      <c r="AD2260" s="67"/>
    </row>
    <row r="2261" spans="2:30">
      <c r="B2261" s="67"/>
      <c r="C2261" s="67"/>
      <c r="D2261" s="67"/>
      <c r="E2261" s="67"/>
      <c r="F2261" s="67"/>
      <c r="G2261" s="67"/>
      <c r="H2261" s="67"/>
      <c r="I2261" s="67"/>
      <c r="J2261" s="67"/>
      <c r="K2261" s="67"/>
      <c r="L2261" s="67"/>
      <c r="M2261" s="67"/>
      <c r="N2261" s="67"/>
      <c r="O2261" s="67"/>
      <c r="P2261" s="67"/>
      <c r="Q2261" s="67"/>
      <c r="R2261" s="67"/>
      <c r="S2261" s="67"/>
      <c r="T2261" s="67"/>
      <c r="U2261" s="67"/>
      <c r="V2261" s="67"/>
      <c r="W2261" s="67"/>
      <c r="X2261" s="67"/>
      <c r="Y2261" s="67"/>
      <c r="Z2261" s="67"/>
      <c r="AA2261" s="67"/>
      <c r="AB2261" s="67"/>
      <c r="AC2261" s="67"/>
      <c r="AD2261" s="67"/>
    </row>
    <row r="2262" spans="2:30">
      <c r="B2262" s="67"/>
      <c r="C2262" s="67"/>
      <c r="D2262" s="67"/>
      <c r="E2262" s="67"/>
      <c r="F2262" s="67"/>
      <c r="G2262" s="67"/>
      <c r="H2262" s="67"/>
      <c r="I2262" s="67"/>
      <c r="J2262" s="67"/>
      <c r="K2262" s="67"/>
      <c r="L2262" s="67"/>
      <c r="M2262" s="67"/>
      <c r="N2262" s="67"/>
      <c r="O2262" s="67"/>
      <c r="P2262" s="67"/>
      <c r="Q2262" s="67"/>
      <c r="R2262" s="67"/>
      <c r="S2262" s="67"/>
      <c r="T2262" s="67"/>
      <c r="U2262" s="67"/>
      <c r="V2262" s="67"/>
      <c r="W2262" s="67"/>
      <c r="X2262" s="67"/>
      <c r="Y2262" s="67"/>
      <c r="Z2262" s="67"/>
      <c r="AA2262" s="67"/>
      <c r="AB2262" s="67"/>
      <c r="AC2262" s="67"/>
      <c r="AD2262" s="67"/>
    </row>
    <row r="2263" spans="2:30">
      <c r="B2263" s="67"/>
      <c r="C2263" s="67"/>
      <c r="D2263" s="67"/>
      <c r="E2263" s="67"/>
      <c r="F2263" s="67"/>
      <c r="G2263" s="67"/>
      <c r="H2263" s="67"/>
      <c r="I2263" s="67"/>
      <c r="J2263" s="67"/>
      <c r="K2263" s="67"/>
      <c r="L2263" s="67"/>
      <c r="M2263" s="67"/>
      <c r="N2263" s="67"/>
      <c r="O2263" s="67"/>
      <c r="P2263" s="67"/>
      <c r="Q2263" s="67"/>
      <c r="R2263" s="67"/>
      <c r="S2263" s="67"/>
      <c r="T2263" s="67"/>
      <c r="U2263" s="67"/>
      <c r="V2263" s="67"/>
      <c r="W2263" s="67"/>
      <c r="X2263" s="67"/>
      <c r="Y2263" s="67"/>
      <c r="Z2263" s="67"/>
      <c r="AA2263" s="67"/>
      <c r="AB2263" s="67"/>
      <c r="AC2263" s="67"/>
      <c r="AD2263" s="67"/>
    </row>
    <row r="2264" spans="2:30">
      <c r="B2264" s="67"/>
      <c r="C2264" s="67"/>
      <c r="D2264" s="67"/>
      <c r="E2264" s="67"/>
      <c r="F2264" s="67"/>
      <c r="G2264" s="67"/>
      <c r="H2264" s="67"/>
      <c r="I2264" s="67"/>
      <c r="J2264" s="67"/>
      <c r="K2264" s="67"/>
      <c r="L2264" s="67"/>
      <c r="M2264" s="67"/>
      <c r="N2264" s="67"/>
      <c r="O2264" s="67"/>
      <c r="P2264" s="67"/>
      <c r="Q2264" s="67"/>
      <c r="R2264" s="67"/>
      <c r="S2264" s="67"/>
      <c r="T2264" s="67"/>
      <c r="U2264" s="67"/>
      <c r="V2264" s="67"/>
      <c r="W2264" s="67"/>
      <c r="X2264" s="67"/>
      <c r="Y2264" s="67"/>
      <c r="Z2264" s="67"/>
      <c r="AA2264" s="67"/>
      <c r="AB2264" s="67"/>
      <c r="AC2264" s="67"/>
      <c r="AD2264" s="67"/>
    </row>
    <row r="2265" spans="2:30">
      <c r="B2265" s="67"/>
      <c r="C2265" s="67"/>
      <c r="D2265" s="67"/>
      <c r="E2265" s="67"/>
      <c r="F2265" s="67"/>
      <c r="G2265" s="67"/>
      <c r="H2265" s="67"/>
      <c r="I2265" s="67"/>
      <c r="J2265" s="67"/>
      <c r="K2265" s="67"/>
      <c r="L2265" s="67"/>
      <c r="M2265" s="67"/>
      <c r="N2265" s="67"/>
      <c r="O2265" s="67"/>
      <c r="P2265" s="67"/>
      <c r="Q2265" s="67"/>
      <c r="R2265" s="67"/>
      <c r="S2265" s="67"/>
      <c r="T2265" s="67"/>
      <c r="U2265" s="67"/>
      <c r="V2265" s="67"/>
      <c r="W2265" s="67"/>
      <c r="X2265" s="67"/>
      <c r="Y2265" s="67"/>
      <c r="Z2265" s="67"/>
      <c r="AA2265" s="67"/>
      <c r="AB2265" s="67"/>
      <c r="AC2265" s="67"/>
      <c r="AD2265" s="67"/>
    </row>
    <row r="2266" spans="2:30">
      <c r="B2266" s="67"/>
      <c r="C2266" s="67"/>
      <c r="D2266" s="67"/>
      <c r="E2266" s="67"/>
      <c r="F2266" s="67"/>
      <c r="G2266" s="67"/>
      <c r="H2266" s="67"/>
      <c r="I2266" s="67"/>
      <c r="J2266" s="67"/>
      <c r="K2266" s="67"/>
      <c r="L2266" s="67"/>
      <c r="M2266" s="67"/>
      <c r="N2266" s="67"/>
      <c r="O2266" s="67"/>
      <c r="P2266" s="67"/>
      <c r="Q2266" s="67"/>
      <c r="R2266" s="67"/>
      <c r="S2266" s="67"/>
      <c r="T2266" s="67"/>
      <c r="U2266" s="67"/>
      <c r="V2266" s="67"/>
      <c r="W2266" s="67"/>
      <c r="X2266" s="67"/>
      <c r="Y2266" s="67"/>
      <c r="Z2266" s="67"/>
      <c r="AA2266" s="67"/>
      <c r="AB2266" s="67"/>
      <c r="AC2266" s="67"/>
      <c r="AD2266" s="67"/>
    </row>
    <row r="2267" spans="2:30">
      <c r="B2267" s="67"/>
      <c r="C2267" s="67"/>
      <c r="D2267" s="67"/>
      <c r="E2267" s="67"/>
      <c r="F2267" s="67"/>
      <c r="G2267" s="67"/>
      <c r="H2267" s="67"/>
      <c r="I2267" s="67"/>
      <c r="J2267" s="67"/>
      <c r="K2267" s="67"/>
      <c r="L2267" s="67"/>
      <c r="M2267" s="67"/>
      <c r="N2267" s="67"/>
      <c r="O2267" s="67"/>
      <c r="P2267" s="67"/>
      <c r="Q2267" s="67"/>
      <c r="R2267" s="67"/>
      <c r="S2267" s="67"/>
      <c r="T2267" s="67"/>
      <c r="U2267" s="67"/>
      <c r="V2267" s="67"/>
      <c r="W2267" s="67"/>
      <c r="X2267" s="67"/>
      <c r="Y2267" s="67"/>
      <c r="Z2267" s="67"/>
      <c r="AA2267" s="67"/>
      <c r="AB2267" s="67"/>
      <c r="AC2267" s="67"/>
      <c r="AD2267" s="67"/>
    </row>
    <row r="2268" spans="2:30">
      <c r="B2268" s="67"/>
      <c r="C2268" s="67"/>
      <c r="D2268" s="67"/>
      <c r="E2268" s="67"/>
      <c r="F2268" s="67"/>
      <c r="G2268" s="67"/>
      <c r="H2268" s="67"/>
      <c r="I2268" s="67"/>
      <c r="J2268" s="67"/>
      <c r="K2268" s="67"/>
      <c r="L2268" s="67"/>
      <c r="M2268" s="67"/>
      <c r="N2268" s="67"/>
      <c r="O2268" s="67"/>
      <c r="P2268" s="67"/>
      <c r="Q2268" s="67"/>
      <c r="R2268" s="67"/>
      <c r="S2268" s="67"/>
      <c r="T2268" s="67"/>
      <c r="U2268" s="67"/>
      <c r="V2268" s="67"/>
      <c r="W2268" s="67"/>
      <c r="X2268" s="67"/>
      <c r="Y2268" s="67"/>
      <c r="Z2268" s="67"/>
      <c r="AA2268" s="67"/>
      <c r="AB2268" s="67"/>
      <c r="AC2268" s="67"/>
      <c r="AD2268" s="67"/>
    </row>
    <row r="2269" spans="2:30">
      <c r="B2269" s="67"/>
      <c r="C2269" s="67"/>
      <c r="D2269" s="67"/>
      <c r="E2269" s="67"/>
      <c r="F2269" s="67"/>
      <c r="G2269" s="67"/>
      <c r="H2269" s="67"/>
      <c r="I2269" s="67"/>
      <c r="J2269" s="67"/>
      <c r="K2269" s="67"/>
      <c r="L2269" s="67"/>
      <c r="M2269" s="67"/>
      <c r="N2269" s="67"/>
      <c r="O2269" s="67"/>
      <c r="P2269" s="67"/>
      <c r="Q2269" s="67"/>
      <c r="R2269" s="67"/>
      <c r="S2269" s="67"/>
      <c r="T2269" s="67"/>
      <c r="U2269" s="67"/>
      <c r="V2269" s="67"/>
      <c r="W2269" s="67"/>
      <c r="X2269" s="67"/>
      <c r="Y2269" s="67"/>
      <c r="Z2269" s="67"/>
      <c r="AA2269" s="67"/>
      <c r="AB2269" s="67"/>
      <c r="AC2269" s="67"/>
      <c r="AD2269" s="67"/>
    </row>
    <row r="2270" spans="2:30">
      <c r="B2270" s="67"/>
      <c r="C2270" s="67"/>
      <c r="D2270" s="67"/>
      <c r="E2270" s="67"/>
      <c r="F2270" s="67"/>
      <c r="G2270" s="67"/>
      <c r="H2270" s="67"/>
      <c r="I2270" s="67"/>
      <c r="J2270" s="67"/>
      <c r="K2270" s="67"/>
      <c r="L2270" s="67"/>
      <c r="M2270" s="67"/>
      <c r="N2270" s="67"/>
      <c r="O2270" s="67"/>
      <c r="P2270" s="67"/>
      <c r="Q2270" s="67"/>
      <c r="R2270" s="67"/>
      <c r="S2270" s="67"/>
      <c r="T2270" s="67"/>
      <c r="U2270" s="67"/>
      <c r="V2270" s="67"/>
      <c r="W2270" s="67"/>
      <c r="X2270" s="67"/>
      <c r="Y2270" s="67"/>
      <c r="Z2270" s="67"/>
      <c r="AA2270" s="67"/>
      <c r="AB2270" s="67"/>
      <c r="AC2270" s="67"/>
      <c r="AD2270" s="67"/>
    </row>
    <row r="2271" spans="2:30">
      <c r="B2271" s="67"/>
      <c r="C2271" s="67"/>
      <c r="D2271" s="67"/>
      <c r="E2271" s="67"/>
      <c r="F2271" s="67"/>
      <c r="G2271" s="67"/>
      <c r="H2271" s="67"/>
      <c r="I2271" s="67"/>
      <c r="J2271" s="67"/>
      <c r="K2271" s="67"/>
      <c r="L2271" s="67"/>
      <c r="M2271" s="67"/>
      <c r="N2271" s="67"/>
      <c r="O2271" s="67"/>
      <c r="P2271" s="67"/>
      <c r="Q2271" s="67"/>
      <c r="R2271" s="67"/>
      <c r="S2271" s="67"/>
      <c r="T2271" s="67"/>
      <c r="U2271" s="67"/>
      <c r="V2271" s="67"/>
      <c r="W2271" s="67"/>
      <c r="X2271" s="67"/>
      <c r="Y2271" s="67"/>
      <c r="Z2271" s="67"/>
      <c r="AA2271" s="67"/>
      <c r="AB2271" s="67"/>
      <c r="AC2271" s="67"/>
      <c r="AD2271" s="67"/>
    </row>
    <row r="2272" spans="2:30">
      <c r="B2272" s="67"/>
      <c r="C2272" s="67"/>
      <c r="D2272" s="67"/>
      <c r="E2272" s="67"/>
      <c r="F2272" s="67"/>
      <c r="G2272" s="67"/>
      <c r="H2272" s="67"/>
      <c r="I2272" s="67"/>
      <c r="J2272" s="67"/>
      <c r="K2272" s="67"/>
      <c r="L2272" s="67"/>
      <c r="M2272" s="67"/>
      <c r="N2272" s="67"/>
      <c r="O2272" s="67"/>
      <c r="P2272" s="67"/>
      <c r="Q2272" s="67"/>
      <c r="R2272" s="67"/>
      <c r="S2272" s="67"/>
      <c r="T2272" s="67"/>
      <c r="U2272" s="67"/>
      <c r="V2272" s="67"/>
      <c r="W2272" s="67"/>
      <c r="X2272" s="67"/>
      <c r="Y2272" s="67"/>
      <c r="Z2272" s="67"/>
      <c r="AA2272" s="67"/>
      <c r="AB2272" s="67"/>
      <c r="AC2272" s="67"/>
      <c r="AD2272" s="67"/>
    </row>
    <row r="2273" spans="2:30">
      <c r="B2273" s="67"/>
      <c r="C2273" s="67"/>
      <c r="D2273" s="67"/>
      <c r="E2273" s="67"/>
      <c r="F2273" s="67"/>
      <c r="G2273" s="67"/>
      <c r="H2273" s="67"/>
      <c r="I2273" s="67"/>
      <c r="J2273" s="67"/>
      <c r="K2273" s="67"/>
      <c r="L2273" s="67"/>
      <c r="M2273" s="67"/>
      <c r="N2273" s="67"/>
      <c r="O2273" s="67"/>
      <c r="P2273" s="67"/>
      <c r="Q2273" s="67"/>
      <c r="R2273" s="67"/>
      <c r="S2273" s="67"/>
      <c r="T2273" s="67"/>
      <c r="U2273" s="67"/>
      <c r="V2273" s="67"/>
      <c r="W2273" s="67"/>
      <c r="X2273" s="67"/>
      <c r="Y2273" s="67"/>
      <c r="Z2273" s="67"/>
      <c r="AA2273" s="67"/>
      <c r="AB2273" s="67"/>
      <c r="AC2273" s="67"/>
      <c r="AD2273" s="67"/>
    </row>
    <row r="2274" spans="2:30">
      <c r="B2274" s="67"/>
      <c r="C2274" s="67"/>
      <c r="D2274" s="67"/>
      <c r="E2274" s="67"/>
      <c r="F2274" s="67"/>
      <c r="G2274" s="67"/>
      <c r="H2274" s="67"/>
      <c r="I2274" s="67"/>
      <c r="J2274" s="67"/>
      <c r="K2274" s="67"/>
      <c r="L2274" s="67"/>
      <c r="M2274" s="67"/>
      <c r="N2274" s="67"/>
      <c r="O2274" s="67"/>
      <c r="P2274" s="67"/>
      <c r="Q2274" s="67"/>
      <c r="R2274" s="67"/>
      <c r="S2274" s="67"/>
      <c r="T2274" s="67"/>
      <c r="U2274" s="67"/>
      <c r="V2274" s="67"/>
      <c r="W2274" s="67"/>
      <c r="X2274" s="67"/>
      <c r="Y2274" s="67"/>
      <c r="Z2274" s="67"/>
      <c r="AA2274" s="67"/>
      <c r="AB2274" s="67"/>
      <c r="AC2274" s="67"/>
      <c r="AD2274" s="67"/>
    </row>
    <row r="2275" spans="2:30">
      <c r="B2275" s="67"/>
      <c r="C2275" s="67"/>
      <c r="D2275" s="67"/>
      <c r="E2275" s="67"/>
      <c r="F2275" s="67"/>
      <c r="G2275" s="67"/>
      <c r="H2275" s="67"/>
      <c r="I2275" s="67"/>
      <c r="J2275" s="67"/>
      <c r="K2275" s="67"/>
      <c r="L2275" s="67"/>
      <c r="M2275" s="67"/>
      <c r="N2275" s="67"/>
      <c r="O2275" s="67"/>
      <c r="P2275" s="67"/>
      <c r="Q2275" s="67"/>
      <c r="R2275" s="67"/>
      <c r="S2275" s="67"/>
      <c r="T2275" s="67"/>
      <c r="U2275" s="67"/>
      <c r="V2275" s="67"/>
      <c r="W2275" s="67"/>
      <c r="X2275" s="67"/>
      <c r="Y2275" s="67"/>
      <c r="Z2275" s="67"/>
      <c r="AA2275" s="67"/>
      <c r="AB2275" s="67"/>
      <c r="AC2275" s="67"/>
      <c r="AD2275" s="67"/>
    </row>
    <row r="2276" spans="2:30">
      <c r="B2276" s="67"/>
      <c r="C2276" s="67"/>
      <c r="D2276" s="67"/>
      <c r="E2276" s="67"/>
      <c r="F2276" s="67"/>
      <c r="G2276" s="67"/>
      <c r="H2276" s="67"/>
      <c r="I2276" s="67"/>
      <c r="J2276" s="67"/>
      <c r="K2276" s="67"/>
      <c r="L2276" s="67"/>
      <c r="M2276" s="67"/>
      <c r="N2276" s="67"/>
      <c r="O2276" s="67"/>
      <c r="P2276" s="67"/>
      <c r="Q2276" s="67"/>
      <c r="R2276" s="67"/>
      <c r="S2276" s="67"/>
      <c r="T2276" s="67"/>
      <c r="U2276" s="67"/>
      <c r="V2276" s="67"/>
      <c r="W2276" s="67"/>
      <c r="X2276" s="67"/>
      <c r="Y2276" s="67"/>
      <c r="Z2276" s="67"/>
      <c r="AA2276" s="67"/>
      <c r="AB2276" s="67"/>
      <c r="AC2276" s="67"/>
      <c r="AD2276" s="67"/>
    </row>
    <row r="2277" spans="2:30">
      <c r="B2277" s="67"/>
      <c r="C2277" s="67"/>
      <c r="D2277" s="67"/>
      <c r="E2277" s="67"/>
      <c r="F2277" s="67"/>
      <c r="G2277" s="67"/>
      <c r="H2277" s="67"/>
      <c r="I2277" s="67"/>
      <c r="J2277" s="67"/>
      <c r="K2277" s="67"/>
      <c r="L2277" s="67"/>
      <c r="M2277" s="67"/>
      <c r="N2277" s="67"/>
      <c r="O2277" s="67"/>
      <c r="P2277" s="67"/>
      <c r="Q2277" s="67"/>
      <c r="R2277" s="67"/>
      <c r="S2277" s="67"/>
      <c r="T2277" s="67"/>
      <c r="U2277" s="67"/>
      <c r="V2277" s="67"/>
      <c r="W2277" s="67"/>
      <c r="X2277" s="67"/>
      <c r="Y2277" s="67"/>
      <c r="Z2277" s="67"/>
      <c r="AA2277" s="67"/>
      <c r="AB2277" s="67"/>
      <c r="AC2277" s="67"/>
      <c r="AD2277" s="67"/>
    </row>
    <row r="2278" spans="2:30">
      <c r="B2278" s="67"/>
      <c r="C2278" s="67"/>
      <c r="D2278" s="67"/>
      <c r="E2278" s="67"/>
      <c r="F2278" s="67"/>
      <c r="G2278" s="67"/>
      <c r="H2278" s="67"/>
      <c r="I2278" s="67"/>
      <c r="J2278" s="67"/>
      <c r="K2278" s="67"/>
      <c r="L2278" s="67"/>
      <c r="M2278" s="67"/>
      <c r="N2278" s="67"/>
      <c r="O2278" s="67"/>
      <c r="P2278" s="67"/>
      <c r="Q2278" s="67"/>
      <c r="R2278" s="67"/>
      <c r="S2278" s="67"/>
      <c r="T2278" s="67"/>
      <c r="U2278" s="67"/>
      <c r="V2278" s="67"/>
      <c r="W2278" s="67"/>
      <c r="X2278" s="67"/>
      <c r="Y2278" s="67"/>
      <c r="Z2278" s="67"/>
      <c r="AA2278" s="67"/>
      <c r="AB2278" s="67"/>
      <c r="AC2278" s="67"/>
      <c r="AD2278" s="67"/>
    </row>
    <row r="2279" spans="2:30">
      <c r="B2279" s="67"/>
      <c r="C2279" s="67"/>
      <c r="D2279" s="67"/>
      <c r="E2279" s="67"/>
      <c r="F2279" s="67"/>
      <c r="G2279" s="67"/>
      <c r="H2279" s="67"/>
      <c r="I2279" s="67"/>
      <c r="J2279" s="67"/>
      <c r="K2279" s="67"/>
      <c r="L2279" s="67"/>
      <c r="M2279" s="67"/>
      <c r="N2279" s="67"/>
      <c r="O2279" s="67"/>
      <c r="P2279" s="67"/>
      <c r="Q2279" s="67"/>
      <c r="R2279" s="67"/>
      <c r="S2279" s="67"/>
      <c r="T2279" s="67"/>
      <c r="U2279" s="67"/>
      <c r="V2279" s="67"/>
      <c r="W2279" s="67"/>
      <c r="X2279" s="67"/>
      <c r="Y2279" s="67"/>
      <c r="Z2279" s="67"/>
      <c r="AA2279" s="67"/>
      <c r="AB2279" s="67"/>
      <c r="AC2279" s="67"/>
      <c r="AD2279" s="67"/>
    </row>
    <row r="2280" spans="2:30">
      <c r="B2280" s="67"/>
      <c r="C2280" s="67"/>
      <c r="D2280" s="67"/>
      <c r="E2280" s="67"/>
      <c r="F2280" s="67"/>
      <c r="G2280" s="67"/>
      <c r="H2280" s="67"/>
      <c r="I2280" s="67"/>
      <c r="J2280" s="67"/>
      <c r="K2280" s="67"/>
      <c r="L2280" s="67"/>
      <c r="M2280" s="67"/>
      <c r="N2280" s="67"/>
      <c r="O2280" s="67"/>
      <c r="P2280" s="67"/>
      <c r="Q2280" s="67"/>
      <c r="R2280" s="67"/>
      <c r="S2280" s="67"/>
      <c r="T2280" s="67"/>
      <c r="U2280" s="67"/>
      <c r="V2280" s="67"/>
      <c r="W2280" s="67"/>
      <c r="X2280" s="67"/>
      <c r="Y2280" s="67"/>
      <c r="Z2280" s="67"/>
      <c r="AA2280" s="67"/>
      <c r="AB2280" s="67"/>
      <c r="AC2280" s="67"/>
      <c r="AD2280" s="67"/>
    </row>
    <row r="2281" spans="2:30">
      <c r="B2281" s="67"/>
      <c r="C2281" s="67"/>
      <c r="D2281" s="67"/>
      <c r="E2281" s="67"/>
      <c r="F2281" s="67"/>
      <c r="G2281" s="67"/>
      <c r="H2281" s="67"/>
      <c r="I2281" s="67"/>
      <c r="J2281" s="67"/>
      <c r="K2281" s="67"/>
      <c r="L2281" s="67"/>
      <c r="M2281" s="67"/>
      <c r="N2281" s="67"/>
      <c r="O2281" s="67"/>
      <c r="P2281" s="67"/>
      <c r="Q2281" s="67"/>
      <c r="R2281" s="67"/>
      <c r="S2281" s="67"/>
      <c r="T2281" s="67"/>
      <c r="U2281" s="67"/>
      <c r="V2281" s="67"/>
      <c r="W2281" s="67"/>
      <c r="X2281" s="67"/>
      <c r="Y2281" s="67"/>
      <c r="Z2281" s="67"/>
      <c r="AA2281" s="67"/>
      <c r="AB2281" s="67"/>
      <c r="AC2281" s="67"/>
      <c r="AD2281" s="67"/>
    </row>
    <row r="2282" spans="2:30">
      <c r="B2282" s="67"/>
      <c r="C2282" s="67"/>
      <c r="D2282" s="67"/>
      <c r="E2282" s="67"/>
      <c r="F2282" s="67"/>
      <c r="G2282" s="67"/>
      <c r="H2282" s="67"/>
      <c r="I2282" s="67"/>
      <c r="J2282" s="67"/>
      <c r="K2282" s="67"/>
      <c r="L2282" s="67"/>
      <c r="M2282" s="67"/>
      <c r="N2282" s="67"/>
      <c r="O2282" s="67"/>
      <c r="P2282" s="67"/>
      <c r="Q2282" s="67"/>
      <c r="R2282" s="67"/>
      <c r="S2282" s="67"/>
      <c r="T2282" s="67"/>
      <c r="U2282" s="67"/>
      <c r="V2282" s="67"/>
      <c r="W2282" s="67"/>
      <c r="X2282" s="67"/>
      <c r="Y2282" s="67"/>
      <c r="Z2282" s="67"/>
      <c r="AA2282" s="67"/>
      <c r="AB2282" s="67"/>
      <c r="AC2282" s="67"/>
      <c r="AD2282" s="67"/>
    </row>
    <row r="2283" spans="2:30">
      <c r="B2283" s="67"/>
      <c r="C2283" s="67"/>
      <c r="D2283" s="67"/>
      <c r="E2283" s="67"/>
      <c r="F2283" s="67"/>
      <c r="G2283" s="67"/>
      <c r="H2283" s="67"/>
      <c r="I2283" s="67"/>
      <c r="J2283" s="67"/>
      <c r="K2283" s="67"/>
      <c r="L2283" s="67"/>
      <c r="M2283" s="67"/>
      <c r="N2283" s="67"/>
      <c r="O2283" s="67"/>
      <c r="P2283" s="67"/>
      <c r="Q2283" s="67"/>
      <c r="R2283" s="67"/>
      <c r="S2283" s="67"/>
      <c r="T2283" s="67"/>
      <c r="U2283" s="67"/>
      <c r="V2283" s="67"/>
      <c r="W2283" s="67"/>
      <c r="X2283" s="67"/>
      <c r="Y2283" s="67"/>
      <c r="Z2283" s="67"/>
      <c r="AA2283" s="67"/>
      <c r="AB2283" s="67"/>
      <c r="AC2283" s="67"/>
      <c r="AD2283" s="67"/>
    </row>
    <row r="2284" spans="2:30">
      <c r="B2284" s="67"/>
      <c r="C2284" s="67"/>
      <c r="D2284" s="67"/>
      <c r="E2284" s="67"/>
      <c r="F2284" s="67"/>
      <c r="G2284" s="67"/>
      <c r="H2284" s="67"/>
      <c r="I2284" s="67"/>
      <c r="J2284" s="67"/>
      <c r="K2284" s="67"/>
      <c r="L2284" s="67"/>
      <c r="M2284" s="67"/>
      <c r="N2284" s="67"/>
      <c r="O2284" s="67"/>
      <c r="P2284" s="67"/>
      <c r="Q2284" s="67"/>
      <c r="R2284" s="67"/>
      <c r="S2284" s="67"/>
      <c r="T2284" s="67"/>
      <c r="U2284" s="67"/>
      <c r="V2284" s="67"/>
      <c r="W2284" s="67"/>
      <c r="X2284" s="67"/>
      <c r="Y2284" s="67"/>
      <c r="Z2284" s="67"/>
      <c r="AA2284" s="67"/>
      <c r="AB2284" s="67"/>
      <c r="AC2284" s="67"/>
      <c r="AD2284" s="67"/>
    </row>
    <row r="2285" spans="2:30">
      <c r="B2285" s="67"/>
      <c r="C2285" s="67"/>
      <c r="D2285" s="67"/>
      <c r="E2285" s="67"/>
      <c r="F2285" s="67"/>
      <c r="G2285" s="67"/>
      <c r="H2285" s="67"/>
      <c r="I2285" s="67"/>
      <c r="J2285" s="67"/>
      <c r="K2285" s="67"/>
      <c r="L2285" s="67"/>
      <c r="M2285" s="67"/>
      <c r="N2285" s="67"/>
      <c r="O2285" s="67"/>
      <c r="P2285" s="67"/>
      <c r="Q2285" s="67"/>
      <c r="R2285" s="67"/>
      <c r="S2285" s="67"/>
      <c r="T2285" s="67"/>
      <c r="U2285" s="67"/>
      <c r="V2285" s="67"/>
      <c r="W2285" s="67"/>
      <c r="X2285" s="67"/>
      <c r="Y2285" s="67"/>
      <c r="Z2285" s="67"/>
      <c r="AA2285" s="67"/>
      <c r="AB2285" s="67"/>
      <c r="AC2285" s="67"/>
      <c r="AD2285" s="67"/>
    </row>
    <row r="2286" spans="2:30">
      <c r="B2286" s="67"/>
      <c r="C2286" s="67"/>
      <c r="D2286" s="67"/>
      <c r="E2286" s="67"/>
      <c r="F2286" s="67"/>
      <c r="G2286" s="67"/>
      <c r="H2286" s="67"/>
      <c r="I2286" s="67"/>
      <c r="J2286" s="67"/>
      <c r="K2286" s="67"/>
      <c r="L2286" s="67"/>
      <c r="M2286" s="67"/>
      <c r="N2286" s="67"/>
      <c r="O2286" s="67"/>
      <c r="P2286" s="67"/>
      <c r="Q2286" s="67"/>
      <c r="R2286" s="67"/>
      <c r="S2286" s="67"/>
      <c r="T2286" s="67"/>
      <c r="U2286" s="67"/>
      <c r="V2286" s="67"/>
      <c r="W2286" s="67"/>
      <c r="X2286" s="67"/>
      <c r="Y2286" s="67"/>
      <c r="Z2286" s="67"/>
      <c r="AA2286" s="67"/>
      <c r="AB2286" s="67"/>
      <c r="AC2286" s="67"/>
      <c r="AD2286" s="67"/>
    </row>
    <row r="2287" spans="2:30">
      <c r="B2287" s="67"/>
      <c r="C2287" s="67"/>
      <c r="D2287" s="67"/>
      <c r="E2287" s="67"/>
      <c r="F2287" s="67"/>
      <c r="G2287" s="67"/>
      <c r="H2287" s="67"/>
      <c r="I2287" s="67"/>
      <c r="J2287" s="67"/>
      <c r="K2287" s="67"/>
      <c r="L2287" s="67"/>
      <c r="M2287" s="67"/>
      <c r="N2287" s="67"/>
      <c r="O2287" s="67"/>
      <c r="P2287" s="67"/>
      <c r="Q2287" s="67"/>
      <c r="R2287" s="67"/>
      <c r="S2287" s="67"/>
      <c r="T2287" s="67"/>
      <c r="U2287" s="67"/>
      <c r="V2287" s="67"/>
      <c r="W2287" s="67"/>
      <c r="X2287" s="67"/>
      <c r="Y2287" s="67"/>
      <c r="Z2287" s="67"/>
      <c r="AA2287" s="67"/>
      <c r="AB2287" s="67"/>
      <c r="AC2287" s="67"/>
      <c r="AD2287" s="67"/>
    </row>
    <row r="2288" spans="2:30">
      <c r="B2288" s="67"/>
      <c r="C2288" s="67"/>
      <c r="D2288" s="67"/>
      <c r="E2288" s="67"/>
      <c r="F2288" s="67"/>
      <c r="G2288" s="67"/>
      <c r="H2288" s="67"/>
      <c r="I2288" s="67"/>
      <c r="J2288" s="67"/>
      <c r="K2288" s="67"/>
      <c r="L2288" s="67"/>
      <c r="M2288" s="67"/>
      <c r="N2288" s="67"/>
      <c r="O2288" s="67"/>
      <c r="P2288" s="67"/>
      <c r="Q2288" s="67"/>
      <c r="R2288" s="67"/>
      <c r="S2288" s="67"/>
      <c r="T2288" s="67"/>
      <c r="U2288" s="67"/>
      <c r="V2288" s="67"/>
      <c r="W2288" s="67"/>
      <c r="X2288" s="67"/>
      <c r="Y2288" s="67"/>
      <c r="Z2288" s="67"/>
      <c r="AA2288" s="67"/>
      <c r="AB2288" s="67"/>
      <c r="AC2288" s="67"/>
      <c r="AD2288" s="67"/>
    </row>
    <row r="2289" spans="2:30">
      <c r="B2289" s="67"/>
      <c r="C2289" s="67"/>
      <c r="D2289" s="67"/>
      <c r="E2289" s="67"/>
      <c r="F2289" s="67"/>
      <c r="G2289" s="67"/>
      <c r="H2289" s="67"/>
      <c r="I2289" s="67"/>
      <c r="J2289" s="67"/>
      <c r="K2289" s="67"/>
      <c r="L2289" s="67"/>
      <c r="M2289" s="67"/>
      <c r="N2289" s="67"/>
      <c r="O2289" s="67"/>
      <c r="P2289" s="67"/>
      <c r="Q2289" s="67"/>
      <c r="R2289" s="67"/>
      <c r="S2289" s="67"/>
      <c r="T2289" s="67"/>
      <c r="U2289" s="67"/>
      <c r="V2289" s="67"/>
      <c r="W2289" s="67"/>
      <c r="X2289" s="67"/>
      <c r="Y2289" s="67"/>
      <c r="Z2289" s="67"/>
      <c r="AA2289" s="67"/>
      <c r="AB2289" s="67"/>
      <c r="AC2289" s="67"/>
      <c r="AD2289" s="67"/>
    </row>
    <row r="2290" spans="2:30">
      <c r="B2290" s="67"/>
      <c r="C2290" s="67"/>
      <c r="D2290" s="67"/>
      <c r="E2290" s="67"/>
      <c r="F2290" s="67"/>
      <c r="G2290" s="67"/>
      <c r="H2290" s="67"/>
      <c r="I2290" s="67"/>
      <c r="J2290" s="67"/>
      <c r="K2290" s="67"/>
      <c r="L2290" s="67"/>
      <c r="M2290" s="67"/>
      <c r="N2290" s="67"/>
      <c r="O2290" s="67"/>
      <c r="P2290" s="67"/>
      <c r="Q2290" s="67"/>
      <c r="R2290" s="67"/>
      <c r="S2290" s="67"/>
      <c r="T2290" s="67"/>
      <c r="U2290" s="67"/>
      <c r="V2290" s="67"/>
      <c r="W2290" s="67"/>
      <c r="X2290" s="67"/>
      <c r="Y2290" s="67"/>
      <c r="Z2290" s="67"/>
      <c r="AA2290" s="67"/>
      <c r="AB2290" s="67"/>
      <c r="AC2290" s="67"/>
      <c r="AD2290" s="67"/>
    </row>
    <row r="2291" spans="2:30">
      <c r="B2291" s="67"/>
      <c r="C2291" s="67"/>
      <c r="D2291" s="67"/>
      <c r="E2291" s="67"/>
      <c r="F2291" s="67"/>
      <c r="G2291" s="67"/>
      <c r="H2291" s="67"/>
      <c r="I2291" s="67"/>
      <c r="J2291" s="67"/>
      <c r="K2291" s="67"/>
      <c r="L2291" s="67"/>
      <c r="M2291" s="67"/>
      <c r="N2291" s="67"/>
      <c r="O2291" s="67"/>
      <c r="P2291" s="67"/>
      <c r="Q2291" s="67"/>
      <c r="R2291" s="67"/>
      <c r="S2291" s="67"/>
      <c r="T2291" s="67"/>
      <c r="U2291" s="67"/>
      <c r="V2291" s="67"/>
      <c r="W2291" s="67"/>
      <c r="X2291" s="67"/>
      <c r="Y2291" s="67"/>
      <c r="Z2291" s="67"/>
      <c r="AA2291" s="67"/>
      <c r="AB2291" s="67"/>
      <c r="AC2291" s="67"/>
      <c r="AD2291" s="67"/>
    </row>
    <row r="2292" spans="2:30">
      <c r="B2292" s="67"/>
      <c r="C2292" s="67"/>
      <c r="D2292" s="67"/>
      <c r="E2292" s="67"/>
      <c r="F2292" s="67"/>
      <c r="G2292" s="67"/>
      <c r="H2292" s="67"/>
      <c r="I2292" s="67"/>
      <c r="J2292" s="67"/>
      <c r="K2292" s="67"/>
      <c r="L2292" s="67"/>
      <c r="M2292" s="67"/>
      <c r="N2292" s="67"/>
      <c r="O2292" s="67"/>
      <c r="P2292" s="67"/>
      <c r="Q2292" s="67"/>
      <c r="R2292" s="67"/>
      <c r="S2292" s="67"/>
      <c r="T2292" s="67"/>
      <c r="U2292" s="67"/>
      <c r="V2292" s="67"/>
      <c r="W2292" s="67"/>
      <c r="X2292" s="67"/>
      <c r="Y2292" s="67"/>
      <c r="Z2292" s="67"/>
      <c r="AA2292" s="67"/>
      <c r="AB2292" s="67"/>
      <c r="AC2292" s="67"/>
      <c r="AD2292" s="67"/>
    </row>
    <row r="2293" spans="2:30">
      <c r="B2293" s="67"/>
      <c r="C2293" s="67"/>
      <c r="D2293" s="67"/>
      <c r="E2293" s="67"/>
      <c r="F2293" s="67"/>
      <c r="G2293" s="67"/>
      <c r="H2293" s="67"/>
      <c r="I2293" s="67"/>
      <c r="J2293" s="67"/>
      <c r="K2293" s="67"/>
      <c r="L2293" s="67"/>
      <c r="M2293" s="67"/>
      <c r="N2293" s="67"/>
      <c r="O2293" s="67"/>
      <c r="P2293" s="67"/>
      <c r="Q2293" s="67"/>
      <c r="R2293" s="67"/>
      <c r="S2293" s="67"/>
      <c r="T2293" s="67"/>
      <c r="U2293" s="67"/>
      <c r="V2293" s="67"/>
      <c r="W2293" s="67"/>
      <c r="X2293" s="67"/>
      <c r="Y2293" s="67"/>
      <c r="Z2293" s="67"/>
      <c r="AA2293" s="67"/>
      <c r="AB2293" s="67"/>
      <c r="AC2293" s="67"/>
      <c r="AD2293" s="67"/>
    </row>
    <row r="2294" spans="2:30">
      <c r="B2294" s="67"/>
      <c r="C2294" s="67"/>
      <c r="D2294" s="67"/>
      <c r="E2294" s="67"/>
      <c r="F2294" s="67"/>
      <c r="G2294" s="67"/>
      <c r="H2294" s="67"/>
      <c r="I2294" s="67"/>
      <c r="J2294" s="67"/>
      <c r="K2294" s="67"/>
      <c r="L2294" s="67"/>
      <c r="M2294" s="67"/>
      <c r="N2294" s="67"/>
      <c r="O2294" s="67"/>
      <c r="P2294" s="67"/>
      <c r="Q2294" s="67"/>
      <c r="R2294" s="67"/>
      <c r="S2294" s="67"/>
      <c r="T2294" s="67"/>
      <c r="U2294" s="67"/>
      <c r="V2294" s="67"/>
      <c r="W2294" s="67"/>
      <c r="X2294" s="67"/>
      <c r="Y2294" s="67"/>
      <c r="Z2294" s="67"/>
      <c r="AA2294" s="67"/>
      <c r="AB2294" s="67"/>
      <c r="AC2294" s="67"/>
      <c r="AD2294" s="67"/>
    </row>
    <row r="2295" spans="2:30">
      <c r="B2295" s="67"/>
      <c r="C2295" s="67"/>
      <c r="D2295" s="67"/>
      <c r="E2295" s="67"/>
      <c r="F2295" s="67"/>
      <c r="G2295" s="67"/>
      <c r="H2295" s="67"/>
      <c r="I2295" s="67"/>
      <c r="J2295" s="67"/>
      <c r="K2295" s="67"/>
      <c r="L2295" s="67"/>
      <c r="M2295" s="67"/>
      <c r="N2295" s="67"/>
      <c r="O2295" s="67"/>
      <c r="P2295" s="67"/>
      <c r="Q2295" s="67"/>
      <c r="R2295" s="67"/>
      <c r="S2295" s="67"/>
      <c r="T2295" s="67"/>
      <c r="U2295" s="67"/>
      <c r="V2295" s="67"/>
      <c r="W2295" s="67"/>
      <c r="X2295" s="67"/>
      <c r="Y2295" s="67"/>
      <c r="Z2295" s="67"/>
      <c r="AA2295" s="67"/>
      <c r="AB2295" s="67"/>
      <c r="AC2295" s="67"/>
      <c r="AD2295" s="67"/>
    </row>
    <row r="2296" spans="2:30">
      <c r="B2296" s="67"/>
      <c r="C2296" s="67"/>
      <c r="D2296" s="67"/>
      <c r="E2296" s="67"/>
      <c r="F2296" s="67"/>
      <c r="G2296" s="67"/>
      <c r="H2296" s="67"/>
      <c r="I2296" s="67"/>
      <c r="J2296" s="67"/>
      <c r="K2296" s="67"/>
      <c r="L2296" s="67"/>
      <c r="M2296" s="67"/>
      <c r="N2296" s="67"/>
      <c r="O2296" s="67"/>
      <c r="P2296" s="67"/>
      <c r="Q2296" s="67"/>
      <c r="R2296" s="67"/>
      <c r="S2296" s="67"/>
      <c r="T2296" s="67"/>
      <c r="U2296" s="67"/>
      <c r="V2296" s="67"/>
      <c r="W2296" s="67"/>
      <c r="X2296" s="67"/>
      <c r="Y2296" s="67"/>
      <c r="Z2296" s="67"/>
      <c r="AA2296" s="67"/>
      <c r="AB2296" s="67"/>
      <c r="AC2296" s="67"/>
      <c r="AD2296" s="67"/>
    </row>
    <row r="2297" spans="2:30">
      <c r="B2297" s="67"/>
      <c r="C2297" s="67"/>
      <c r="D2297" s="67"/>
      <c r="E2297" s="67"/>
      <c r="F2297" s="67"/>
      <c r="G2297" s="67"/>
      <c r="H2297" s="67"/>
      <c r="I2297" s="67"/>
      <c r="J2297" s="67"/>
      <c r="K2297" s="67"/>
      <c r="L2297" s="67"/>
      <c r="M2297" s="67"/>
      <c r="N2297" s="67"/>
      <c r="O2297" s="67"/>
      <c r="P2297" s="67"/>
      <c r="Q2297" s="67"/>
      <c r="R2297" s="67"/>
      <c r="S2297" s="67"/>
      <c r="T2297" s="67"/>
      <c r="U2297" s="67"/>
      <c r="V2297" s="67"/>
      <c r="W2297" s="67"/>
      <c r="X2297" s="67"/>
      <c r="Y2297" s="67"/>
      <c r="Z2297" s="67"/>
      <c r="AA2297" s="67"/>
      <c r="AB2297" s="67"/>
      <c r="AC2297" s="67"/>
      <c r="AD2297" s="67"/>
    </row>
    <row r="2298" spans="2:30">
      <c r="B2298" s="67"/>
      <c r="C2298" s="67"/>
      <c r="D2298" s="67"/>
      <c r="E2298" s="67"/>
      <c r="F2298" s="67"/>
      <c r="G2298" s="67"/>
      <c r="H2298" s="67"/>
      <c r="I2298" s="67"/>
      <c r="J2298" s="67"/>
      <c r="K2298" s="67"/>
      <c r="L2298" s="67"/>
      <c r="M2298" s="67"/>
      <c r="N2298" s="67"/>
      <c r="O2298" s="67"/>
      <c r="P2298" s="67"/>
      <c r="Q2298" s="67"/>
      <c r="R2298" s="67"/>
      <c r="S2298" s="67"/>
      <c r="T2298" s="67"/>
      <c r="U2298" s="67"/>
      <c r="V2298" s="67"/>
      <c r="W2298" s="67"/>
      <c r="X2298" s="67"/>
      <c r="Y2298" s="67"/>
      <c r="Z2298" s="67"/>
      <c r="AA2298" s="67"/>
      <c r="AB2298" s="67"/>
      <c r="AC2298" s="67"/>
      <c r="AD2298" s="67"/>
    </row>
    <row r="2299" spans="2:30">
      <c r="B2299" s="67"/>
      <c r="C2299" s="67"/>
      <c r="D2299" s="67"/>
      <c r="E2299" s="67"/>
      <c r="F2299" s="67"/>
      <c r="G2299" s="67"/>
      <c r="H2299" s="67"/>
      <c r="I2299" s="67"/>
      <c r="J2299" s="67"/>
      <c r="K2299" s="67"/>
      <c r="L2299" s="67"/>
      <c r="M2299" s="67"/>
      <c r="N2299" s="67"/>
      <c r="O2299" s="67"/>
      <c r="P2299" s="67"/>
      <c r="Q2299" s="67"/>
      <c r="R2299" s="67"/>
      <c r="S2299" s="67"/>
      <c r="T2299" s="67"/>
      <c r="U2299" s="67"/>
      <c r="V2299" s="67"/>
      <c r="W2299" s="67"/>
      <c r="X2299" s="67"/>
      <c r="Y2299" s="67"/>
      <c r="Z2299" s="67"/>
      <c r="AA2299" s="67"/>
      <c r="AB2299" s="67"/>
      <c r="AC2299" s="67"/>
      <c r="AD2299" s="67"/>
    </row>
    <row r="2300" spans="2:30">
      <c r="B2300" s="67"/>
      <c r="C2300" s="67"/>
      <c r="D2300" s="67"/>
      <c r="E2300" s="67"/>
      <c r="F2300" s="67"/>
      <c r="G2300" s="67"/>
      <c r="H2300" s="67"/>
      <c r="I2300" s="67"/>
      <c r="J2300" s="67"/>
      <c r="K2300" s="67"/>
      <c r="L2300" s="67"/>
      <c r="M2300" s="67"/>
      <c r="N2300" s="67"/>
      <c r="O2300" s="67"/>
      <c r="P2300" s="67"/>
      <c r="Q2300" s="67"/>
      <c r="R2300" s="67"/>
      <c r="S2300" s="67"/>
      <c r="T2300" s="67"/>
      <c r="U2300" s="67"/>
      <c r="V2300" s="67"/>
      <c r="W2300" s="67"/>
      <c r="X2300" s="67"/>
      <c r="Y2300" s="67"/>
      <c r="Z2300" s="67"/>
      <c r="AA2300" s="67"/>
      <c r="AB2300" s="67"/>
      <c r="AC2300" s="67"/>
      <c r="AD2300" s="67"/>
    </row>
    <row r="2301" spans="2:30">
      <c r="B2301" s="67"/>
      <c r="C2301" s="67"/>
      <c r="D2301" s="67"/>
      <c r="E2301" s="67"/>
      <c r="F2301" s="67"/>
      <c r="G2301" s="67"/>
      <c r="H2301" s="67"/>
      <c r="I2301" s="67"/>
      <c r="J2301" s="67"/>
      <c r="K2301" s="67"/>
      <c r="L2301" s="67"/>
      <c r="M2301" s="67"/>
      <c r="N2301" s="67"/>
      <c r="O2301" s="67"/>
      <c r="P2301" s="67"/>
      <c r="Q2301" s="67"/>
      <c r="R2301" s="67"/>
      <c r="S2301" s="67"/>
      <c r="T2301" s="67"/>
      <c r="U2301" s="67"/>
      <c r="V2301" s="67"/>
      <c r="W2301" s="67"/>
      <c r="X2301" s="67"/>
      <c r="Y2301" s="67"/>
      <c r="Z2301" s="67"/>
      <c r="AA2301" s="67"/>
      <c r="AB2301" s="67"/>
      <c r="AC2301" s="67"/>
      <c r="AD2301" s="67"/>
    </row>
    <row r="2302" spans="2:30">
      <c r="B2302" s="67"/>
      <c r="C2302" s="67"/>
      <c r="D2302" s="67"/>
      <c r="E2302" s="67"/>
      <c r="F2302" s="67"/>
      <c r="G2302" s="67"/>
      <c r="H2302" s="67"/>
      <c r="I2302" s="67"/>
      <c r="J2302" s="67"/>
      <c r="K2302" s="67"/>
      <c r="L2302" s="67"/>
      <c r="M2302" s="67"/>
      <c r="N2302" s="67"/>
      <c r="O2302" s="67"/>
      <c r="P2302" s="67"/>
      <c r="Q2302" s="67"/>
      <c r="R2302" s="67"/>
      <c r="S2302" s="67"/>
      <c r="T2302" s="67"/>
      <c r="U2302" s="67"/>
      <c r="V2302" s="67"/>
      <c r="W2302" s="67"/>
      <c r="X2302" s="67"/>
      <c r="Y2302" s="67"/>
      <c r="Z2302" s="67"/>
      <c r="AA2302" s="67"/>
      <c r="AB2302" s="67"/>
      <c r="AC2302" s="67"/>
      <c r="AD2302" s="67"/>
    </row>
    <row r="2303" spans="2:30">
      <c r="B2303" s="67"/>
      <c r="C2303" s="67"/>
      <c r="D2303" s="67"/>
      <c r="E2303" s="67"/>
      <c r="F2303" s="67"/>
      <c r="G2303" s="67"/>
      <c r="H2303" s="67"/>
      <c r="I2303" s="67"/>
      <c r="J2303" s="67"/>
      <c r="K2303" s="67"/>
      <c r="L2303" s="67"/>
      <c r="M2303" s="67"/>
      <c r="N2303" s="67"/>
      <c r="O2303" s="67"/>
      <c r="P2303" s="67"/>
      <c r="Q2303" s="67"/>
      <c r="R2303" s="67"/>
      <c r="S2303" s="67"/>
      <c r="T2303" s="67"/>
      <c r="U2303" s="67"/>
      <c r="V2303" s="67"/>
      <c r="W2303" s="67"/>
      <c r="X2303" s="67"/>
      <c r="Y2303" s="67"/>
      <c r="Z2303" s="67"/>
      <c r="AA2303" s="67"/>
      <c r="AB2303" s="67"/>
      <c r="AC2303" s="67"/>
      <c r="AD2303" s="67"/>
    </row>
    <row r="2304" spans="2:30">
      <c r="B2304" s="67"/>
      <c r="C2304" s="67"/>
      <c r="D2304" s="67"/>
      <c r="E2304" s="67"/>
      <c r="F2304" s="67"/>
      <c r="G2304" s="67"/>
      <c r="H2304" s="67"/>
      <c r="I2304" s="67"/>
      <c r="J2304" s="67"/>
      <c r="K2304" s="67"/>
      <c r="L2304" s="67"/>
      <c r="M2304" s="67"/>
      <c r="N2304" s="67"/>
      <c r="O2304" s="67"/>
      <c r="P2304" s="67"/>
      <c r="Q2304" s="67"/>
      <c r="R2304" s="67"/>
      <c r="S2304" s="67"/>
      <c r="T2304" s="67"/>
      <c r="U2304" s="67"/>
      <c r="V2304" s="67"/>
      <c r="W2304" s="67"/>
      <c r="X2304" s="67"/>
      <c r="Y2304" s="67"/>
      <c r="Z2304" s="67"/>
      <c r="AA2304" s="67"/>
      <c r="AB2304" s="67"/>
      <c r="AC2304" s="67"/>
      <c r="AD2304" s="67"/>
    </row>
    <row r="2305" spans="2:30">
      <c r="B2305" s="67"/>
      <c r="C2305" s="67"/>
      <c r="D2305" s="67"/>
      <c r="E2305" s="67"/>
      <c r="F2305" s="67"/>
      <c r="G2305" s="67"/>
      <c r="H2305" s="67"/>
      <c r="I2305" s="67"/>
      <c r="J2305" s="67"/>
      <c r="K2305" s="67"/>
      <c r="L2305" s="67"/>
      <c r="M2305" s="67"/>
      <c r="N2305" s="67"/>
      <c r="O2305" s="67"/>
      <c r="P2305" s="67"/>
      <c r="Q2305" s="67"/>
      <c r="R2305" s="67"/>
      <c r="S2305" s="67"/>
      <c r="T2305" s="67"/>
      <c r="U2305" s="67"/>
      <c r="V2305" s="67"/>
      <c r="W2305" s="67"/>
      <c r="X2305" s="67"/>
      <c r="Y2305" s="67"/>
      <c r="Z2305" s="67"/>
      <c r="AA2305" s="67"/>
      <c r="AB2305" s="67"/>
      <c r="AC2305" s="67"/>
      <c r="AD2305" s="67"/>
    </row>
    <row r="2306" spans="2:30">
      <c r="B2306" s="67"/>
      <c r="C2306" s="67"/>
      <c r="D2306" s="67"/>
      <c r="E2306" s="67"/>
      <c r="F2306" s="67"/>
      <c r="G2306" s="67"/>
      <c r="H2306" s="67"/>
      <c r="I2306" s="67"/>
      <c r="J2306" s="67"/>
      <c r="K2306" s="67"/>
      <c r="L2306" s="67"/>
      <c r="M2306" s="67"/>
      <c r="N2306" s="67"/>
      <c r="O2306" s="67"/>
      <c r="P2306" s="67"/>
      <c r="Q2306" s="67"/>
      <c r="R2306" s="67"/>
      <c r="S2306" s="67"/>
      <c r="T2306" s="67"/>
      <c r="U2306" s="67"/>
      <c r="V2306" s="67"/>
      <c r="W2306" s="67"/>
      <c r="X2306" s="67"/>
      <c r="Y2306" s="67"/>
      <c r="Z2306" s="67"/>
      <c r="AA2306" s="67"/>
      <c r="AB2306" s="67"/>
      <c r="AC2306" s="67"/>
      <c r="AD2306" s="67"/>
    </row>
    <row r="2307" spans="2:30">
      <c r="B2307" s="67"/>
      <c r="C2307" s="67"/>
      <c r="D2307" s="67"/>
      <c r="E2307" s="67"/>
      <c r="F2307" s="67"/>
      <c r="G2307" s="67"/>
      <c r="H2307" s="67"/>
      <c r="I2307" s="67"/>
      <c r="J2307" s="67"/>
      <c r="K2307" s="67"/>
      <c r="L2307" s="67"/>
      <c r="M2307" s="67"/>
      <c r="N2307" s="67"/>
      <c r="O2307" s="67"/>
      <c r="P2307" s="67"/>
      <c r="Q2307" s="67"/>
      <c r="R2307" s="67"/>
      <c r="S2307" s="67"/>
      <c r="T2307" s="67"/>
      <c r="U2307" s="67"/>
      <c r="V2307" s="67"/>
      <c r="W2307" s="67"/>
      <c r="X2307" s="67"/>
      <c r="Y2307" s="67"/>
      <c r="Z2307" s="67"/>
      <c r="AA2307" s="67"/>
      <c r="AB2307" s="67"/>
      <c r="AC2307" s="67"/>
      <c r="AD2307" s="67"/>
    </row>
    <row r="2308" spans="2:30">
      <c r="B2308" s="67"/>
      <c r="C2308" s="67"/>
      <c r="D2308" s="67"/>
      <c r="E2308" s="67"/>
      <c r="F2308" s="67"/>
      <c r="G2308" s="67"/>
      <c r="H2308" s="67"/>
      <c r="I2308" s="67"/>
      <c r="J2308" s="67"/>
      <c r="K2308" s="67"/>
      <c r="L2308" s="67"/>
      <c r="M2308" s="67"/>
      <c r="N2308" s="67"/>
      <c r="O2308" s="67"/>
      <c r="P2308" s="67"/>
      <c r="Q2308" s="67"/>
      <c r="R2308" s="67"/>
      <c r="S2308" s="67"/>
      <c r="T2308" s="67"/>
      <c r="U2308" s="67"/>
      <c r="V2308" s="67"/>
      <c r="W2308" s="67"/>
      <c r="X2308" s="67"/>
      <c r="Y2308" s="67"/>
      <c r="Z2308" s="67"/>
      <c r="AA2308" s="67"/>
      <c r="AB2308" s="67"/>
      <c r="AC2308" s="67"/>
      <c r="AD2308" s="67"/>
    </row>
    <row r="2309" spans="2:30">
      <c r="B2309" s="67"/>
      <c r="C2309" s="67"/>
      <c r="D2309" s="67"/>
      <c r="E2309" s="67"/>
      <c r="F2309" s="67"/>
      <c r="G2309" s="67"/>
      <c r="H2309" s="67"/>
      <c r="I2309" s="67"/>
      <c r="J2309" s="67"/>
      <c r="K2309" s="67"/>
      <c r="L2309" s="67"/>
      <c r="M2309" s="67"/>
      <c r="N2309" s="67"/>
      <c r="O2309" s="67"/>
      <c r="P2309" s="67"/>
      <c r="Q2309" s="67"/>
      <c r="R2309" s="67"/>
      <c r="S2309" s="67"/>
      <c r="T2309" s="67"/>
      <c r="U2309" s="67"/>
      <c r="V2309" s="67"/>
      <c r="W2309" s="67"/>
      <c r="X2309" s="67"/>
      <c r="Y2309" s="67"/>
      <c r="Z2309" s="67"/>
      <c r="AA2309" s="67"/>
      <c r="AB2309" s="67"/>
      <c r="AC2309" s="67"/>
      <c r="AD2309" s="67"/>
    </row>
    <row r="2310" spans="2:30">
      <c r="B2310" s="67"/>
      <c r="C2310" s="67"/>
      <c r="D2310" s="67"/>
      <c r="E2310" s="67"/>
      <c r="F2310" s="67"/>
      <c r="G2310" s="67"/>
      <c r="H2310" s="67"/>
      <c r="I2310" s="67"/>
      <c r="J2310" s="67"/>
      <c r="K2310" s="67"/>
      <c r="L2310" s="67"/>
      <c r="M2310" s="67"/>
      <c r="N2310" s="67"/>
      <c r="O2310" s="67"/>
      <c r="P2310" s="67"/>
      <c r="Q2310" s="67"/>
      <c r="R2310" s="67"/>
      <c r="S2310" s="67"/>
      <c r="T2310" s="67"/>
      <c r="U2310" s="67"/>
      <c r="V2310" s="67"/>
      <c r="W2310" s="67"/>
      <c r="X2310" s="67"/>
      <c r="Y2310" s="67"/>
      <c r="Z2310" s="67"/>
      <c r="AA2310" s="67"/>
      <c r="AB2310" s="67"/>
      <c r="AC2310" s="67"/>
      <c r="AD2310" s="67"/>
    </row>
    <row r="2311" spans="2:30">
      <c r="B2311" s="67"/>
      <c r="C2311" s="67"/>
      <c r="D2311" s="67"/>
      <c r="E2311" s="67"/>
      <c r="F2311" s="67"/>
      <c r="G2311" s="67"/>
      <c r="H2311" s="67"/>
      <c r="I2311" s="67"/>
      <c r="J2311" s="67"/>
      <c r="K2311" s="67"/>
      <c r="L2311" s="67"/>
      <c r="M2311" s="67"/>
      <c r="N2311" s="67"/>
      <c r="O2311" s="67"/>
      <c r="P2311" s="67"/>
      <c r="Q2311" s="67"/>
      <c r="R2311" s="67"/>
      <c r="S2311" s="67"/>
      <c r="T2311" s="67"/>
      <c r="U2311" s="67"/>
      <c r="V2311" s="67"/>
      <c r="W2311" s="67"/>
      <c r="X2311" s="67"/>
      <c r="Y2311" s="67"/>
      <c r="Z2311" s="67"/>
      <c r="AA2311" s="67"/>
      <c r="AB2311" s="67"/>
      <c r="AC2311" s="67"/>
      <c r="AD2311" s="67"/>
    </row>
    <row r="2312" spans="2:30">
      <c r="B2312" s="67"/>
      <c r="C2312" s="67"/>
      <c r="D2312" s="67"/>
      <c r="E2312" s="67"/>
      <c r="F2312" s="67"/>
      <c r="G2312" s="67"/>
      <c r="H2312" s="67"/>
      <c r="I2312" s="67"/>
      <c r="J2312" s="67"/>
      <c r="K2312" s="67"/>
      <c r="L2312" s="67"/>
      <c r="M2312" s="67"/>
      <c r="N2312" s="67"/>
      <c r="O2312" s="67"/>
      <c r="P2312" s="67"/>
      <c r="Q2312" s="67"/>
      <c r="R2312" s="67"/>
      <c r="S2312" s="67"/>
      <c r="T2312" s="67"/>
      <c r="U2312" s="67"/>
      <c r="V2312" s="67"/>
      <c r="W2312" s="67"/>
      <c r="X2312" s="67"/>
      <c r="Y2312" s="67"/>
      <c r="Z2312" s="67"/>
      <c r="AA2312" s="67"/>
      <c r="AB2312" s="67"/>
      <c r="AC2312" s="67"/>
      <c r="AD2312" s="67"/>
    </row>
    <row r="2313" spans="2:30">
      <c r="B2313" s="67"/>
      <c r="C2313" s="67"/>
      <c r="D2313" s="67"/>
      <c r="E2313" s="67"/>
      <c r="F2313" s="67"/>
      <c r="G2313" s="67"/>
      <c r="H2313" s="67"/>
      <c r="I2313" s="67"/>
      <c r="J2313" s="67"/>
      <c r="K2313" s="67"/>
      <c r="L2313" s="67"/>
      <c r="M2313" s="67"/>
      <c r="N2313" s="67"/>
      <c r="O2313" s="67"/>
      <c r="P2313" s="67"/>
      <c r="Q2313" s="67"/>
      <c r="R2313" s="67"/>
      <c r="S2313" s="67"/>
      <c r="T2313" s="67"/>
      <c r="U2313" s="67"/>
      <c r="V2313" s="67"/>
      <c r="W2313" s="67"/>
      <c r="X2313" s="67"/>
      <c r="Y2313" s="67"/>
      <c r="Z2313" s="67"/>
      <c r="AA2313" s="67"/>
      <c r="AB2313" s="67"/>
      <c r="AC2313" s="67"/>
      <c r="AD2313" s="67"/>
    </row>
    <row r="2314" spans="2:30">
      <c r="B2314" s="67"/>
      <c r="C2314" s="67"/>
      <c r="D2314" s="67"/>
      <c r="E2314" s="67"/>
      <c r="F2314" s="67"/>
      <c r="G2314" s="67"/>
      <c r="H2314" s="67"/>
      <c r="I2314" s="67"/>
      <c r="J2314" s="67"/>
      <c r="K2314" s="67"/>
      <c r="L2314" s="67"/>
      <c r="M2314" s="67"/>
      <c r="N2314" s="67"/>
      <c r="O2314" s="67"/>
      <c r="P2314" s="67"/>
      <c r="Q2314" s="67"/>
      <c r="R2314" s="67"/>
      <c r="S2314" s="67"/>
      <c r="T2314" s="67"/>
      <c r="U2314" s="67"/>
      <c r="V2314" s="67"/>
      <c r="W2314" s="67"/>
      <c r="X2314" s="67"/>
      <c r="Y2314" s="67"/>
      <c r="Z2314" s="67"/>
      <c r="AA2314" s="67"/>
      <c r="AB2314" s="67"/>
      <c r="AC2314" s="67"/>
      <c r="AD2314" s="67"/>
    </row>
    <row r="2315" spans="2:30">
      <c r="B2315" s="67"/>
      <c r="C2315" s="67"/>
      <c r="D2315" s="67"/>
      <c r="E2315" s="67"/>
      <c r="F2315" s="67"/>
      <c r="G2315" s="67"/>
      <c r="H2315" s="67"/>
      <c r="I2315" s="67"/>
      <c r="J2315" s="67"/>
      <c r="K2315" s="67"/>
      <c r="L2315" s="67"/>
      <c r="M2315" s="67"/>
      <c r="N2315" s="67"/>
      <c r="O2315" s="67"/>
      <c r="P2315" s="67"/>
      <c r="Q2315" s="67"/>
      <c r="R2315" s="67"/>
      <c r="S2315" s="67"/>
      <c r="T2315" s="67"/>
      <c r="U2315" s="67"/>
      <c r="V2315" s="67"/>
      <c r="W2315" s="67"/>
      <c r="X2315" s="67"/>
      <c r="Y2315" s="67"/>
      <c r="Z2315" s="67"/>
      <c r="AA2315" s="67"/>
      <c r="AB2315" s="67"/>
      <c r="AC2315" s="67"/>
      <c r="AD2315" s="67"/>
    </row>
    <row r="2316" spans="2:30">
      <c r="B2316" s="67"/>
      <c r="C2316" s="67"/>
      <c r="D2316" s="67"/>
      <c r="E2316" s="67"/>
      <c r="F2316" s="67"/>
      <c r="G2316" s="67"/>
      <c r="H2316" s="67"/>
      <c r="I2316" s="67"/>
      <c r="J2316" s="67"/>
      <c r="K2316" s="67"/>
      <c r="L2316" s="67"/>
      <c r="M2316" s="67"/>
      <c r="N2316" s="67"/>
      <c r="O2316" s="67"/>
      <c r="P2316" s="67"/>
      <c r="Q2316" s="67"/>
      <c r="R2316" s="67"/>
      <c r="S2316" s="67"/>
      <c r="T2316" s="67"/>
      <c r="U2316" s="67"/>
      <c r="V2316" s="67"/>
      <c r="W2316" s="67"/>
      <c r="X2316" s="67"/>
      <c r="Y2316" s="67"/>
      <c r="Z2316" s="67"/>
      <c r="AA2316" s="67"/>
      <c r="AB2316" s="67"/>
      <c r="AC2316" s="67"/>
      <c r="AD2316" s="67"/>
    </row>
    <row r="2317" spans="2:30">
      <c r="B2317" s="67"/>
      <c r="C2317" s="67"/>
      <c r="D2317" s="67"/>
      <c r="E2317" s="67"/>
      <c r="F2317" s="67"/>
      <c r="G2317" s="67"/>
      <c r="H2317" s="67"/>
      <c r="I2317" s="67"/>
      <c r="J2317" s="67"/>
      <c r="K2317" s="67"/>
      <c r="L2317" s="67"/>
      <c r="M2317" s="67"/>
      <c r="N2317" s="67"/>
      <c r="O2317" s="67"/>
      <c r="P2317" s="67"/>
      <c r="Q2317" s="67"/>
      <c r="R2317" s="67"/>
      <c r="S2317" s="67"/>
      <c r="T2317" s="67"/>
      <c r="U2317" s="67"/>
      <c r="V2317" s="67"/>
      <c r="W2317" s="67"/>
      <c r="X2317" s="67"/>
      <c r="Y2317" s="67"/>
      <c r="Z2317" s="67"/>
      <c r="AA2317" s="67"/>
      <c r="AB2317" s="67"/>
      <c r="AC2317" s="67"/>
      <c r="AD2317" s="67"/>
    </row>
    <row r="2318" spans="2:30">
      <c r="B2318" s="67"/>
      <c r="C2318" s="67"/>
      <c r="D2318" s="67"/>
      <c r="E2318" s="67"/>
      <c r="F2318" s="67"/>
      <c r="G2318" s="67"/>
      <c r="H2318" s="67"/>
      <c r="I2318" s="67"/>
      <c r="J2318" s="67"/>
      <c r="K2318" s="67"/>
      <c r="L2318" s="67"/>
      <c r="M2318" s="67"/>
      <c r="N2318" s="67"/>
      <c r="O2318" s="67"/>
      <c r="P2318" s="67"/>
      <c r="Q2318" s="67"/>
      <c r="R2318" s="67"/>
      <c r="S2318" s="67"/>
      <c r="T2318" s="67"/>
      <c r="U2318" s="67"/>
      <c r="V2318" s="67"/>
      <c r="W2318" s="67"/>
      <c r="X2318" s="67"/>
      <c r="Y2318" s="67"/>
      <c r="Z2318" s="67"/>
      <c r="AA2318" s="67"/>
      <c r="AB2318" s="67"/>
      <c r="AC2318" s="67"/>
      <c r="AD2318" s="67"/>
    </row>
    <row r="2319" spans="2:30">
      <c r="B2319" s="67"/>
      <c r="C2319" s="67"/>
      <c r="D2319" s="67"/>
      <c r="E2319" s="67"/>
      <c r="F2319" s="67"/>
      <c r="G2319" s="67"/>
      <c r="H2319" s="67"/>
      <c r="I2319" s="67"/>
      <c r="J2319" s="67"/>
      <c r="K2319" s="67"/>
      <c r="L2319" s="67"/>
      <c r="M2319" s="67"/>
      <c r="N2319" s="67"/>
      <c r="O2319" s="67"/>
      <c r="P2319" s="67"/>
      <c r="Q2319" s="67"/>
      <c r="R2319" s="67"/>
      <c r="S2319" s="67"/>
      <c r="T2319" s="67"/>
      <c r="U2319" s="67"/>
      <c r="V2319" s="67"/>
      <c r="W2319" s="67"/>
      <c r="X2319" s="67"/>
      <c r="Y2319" s="67"/>
      <c r="Z2319" s="67"/>
      <c r="AA2319" s="67"/>
      <c r="AB2319" s="67"/>
      <c r="AC2319" s="67"/>
      <c r="AD2319" s="67"/>
    </row>
    <row r="2320" spans="2:30">
      <c r="B2320" s="67"/>
      <c r="C2320" s="67"/>
      <c r="D2320" s="67"/>
      <c r="E2320" s="67"/>
      <c r="F2320" s="67"/>
      <c r="G2320" s="67"/>
      <c r="H2320" s="67"/>
      <c r="I2320" s="67"/>
      <c r="J2320" s="67"/>
      <c r="K2320" s="67"/>
      <c r="L2320" s="67"/>
      <c r="M2320" s="67"/>
      <c r="N2320" s="67"/>
      <c r="O2320" s="67"/>
      <c r="P2320" s="67"/>
      <c r="Q2320" s="67"/>
      <c r="R2320" s="67"/>
      <c r="S2320" s="67"/>
      <c r="T2320" s="67"/>
      <c r="U2320" s="67"/>
      <c r="V2320" s="67"/>
      <c r="W2320" s="67"/>
      <c r="X2320" s="67"/>
      <c r="Y2320" s="67"/>
      <c r="Z2320" s="67"/>
      <c r="AA2320" s="67"/>
      <c r="AB2320" s="67"/>
      <c r="AC2320" s="67"/>
      <c r="AD2320" s="67"/>
    </row>
    <row r="2321" spans="2:30">
      <c r="B2321" s="67"/>
      <c r="C2321" s="67"/>
      <c r="D2321" s="67"/>
      <c r="E2321" s="67"/>
      <c r="F2321" s="67"/>
      <c r="G2321" s="67"/>
      <c r="H2321" s="67"/>
      <c r="I2321" s="67"/>
      <c r="J2321" s="67"/>
      <c r="K2321" s="67"/>
      <c r="L2321" s="67"/>
      <c r="M2321" s="67"/>
      <c r="N2321" s="67"/>
      <c r="O2321" s="67"/>
      <c r="P2321" s="67"/>
      <c r="Q2321" s="67"/>
      <c r="R2321" s="67"/>
      <c r="S2321" s="67"/>
      <c r="T2321" s="67"/>
      <c r="U2321" s="67"/>
      <c r="V2321" s="67"/>
      <c r="W2321" s="67"/>
      <c r="X2321" s="67"/>
      <c r="Y2321" s="67"/>
      <c r="Z2321" s="67"/>
      <c r="AA2321" s="67"/>
      <c r="AB2321" s="67"/>
      <c r="AC2321" s="67"/>
      <c r="AD2321" s="67"/>
    </row>
    <row r="2322" spans="2:30">
      <c r="B2322" s="67"/>
      <c r="C2322" s="67"/>
      <c r="D2322" s="67"/>
      <c r="E2322" s="67"/>
      <c r="F2322" s="67"/>
      <c r="G2322" s="67"/>
      <c r="H2322" s="67"/>
      <c r="I2322" s="67"/>
      <c r="J2322" s="67"/>
      <c r="K2322" s="67"/>
      <c r="L2322" s="67"/>
      <c r="M2322" s="67"/>
      <c r="N2322" s="67"/>
      <c r="O2322" s="67"/>
      <c r="P2322" s="67"/>
      <c r="Q2322" s="67"/>
      <c r="R2322" s="67"/>
      <c r="S2322" s="67"/>
      <c r="T2322" s="67"/>
      <c r="U2322" s="67"/>
      <c r="V2322" s="67"/>
      <c r="W2322" s="67"/>
      <c r="X2322" s="67"/>
      <c r="Y2322" s="67"/>
      <c r="Z2322" s="67"/>
      <c r="AA2322" s="67"/>
      <c r="AB2322" s="67"/>
      <c r="AC2322" s="67"/>
      <c r="AD2322" s="67"/>
    </row>
    <row r="2323" spans="2:30">
      <c r="B2323" s="67"/>
      <c r="C2323" s="67"/>
      <c r="D2323" s="67"/>
      <c r="E2323" s="67"/>
      <c r="F2323" s="67"/>
      <c r="G2323" s="67"/>
      <c r="H2323" s="67"/>
      <c r="I2323" s="67"/>
      <c r="J2323" s="67"/>
      <c r="K2323" s="67"/>
      <c r="L2323" s="67"/>
      <c r="M2323" s="67"/>
      <c r="N2323" s="67"/>
      <c r="O2323" s="67"/>
      <c r="P2323" s="67"/>
      <c r="Q2323" s="67"/>
      <c r="R2323" s="67"/>
      <c r="S2323" s="67"/>
      <c r="T2323" s="67"/>
      <c r="U2323" s="67"/>
      <c r="V2323" s="67"/>
      <c r="W2323" s="67"/>
      <c r="X2323" s="67"/>
      <c r="Y2323" s="67"/>
      <c r="Z2323" s="67"/>
      <c r="AA2323" s="67"/>
      <c r="AB2323" s="67"/>
      <c r="AC2323" s="67"/>
      <c r="AD2323" s="67"/>
    </row>
    <row r="2324" spans="2:30">
      <c r="B2324" s="67"/>
      <c r="C2324" s="67"/>
      <c r="D2324" s="67"/>
      <c r="E2324" s="67"/>
      <c r="F2324" s="67"/>
      <c r="G2324" s="67"/>
      <c r="H2324" s="67"/>
      <c r="I2324" s="67"/>
      <c r="J2324" s="67"/>
      <c r="K2324" s="67"/>
      <c r="L2324" s="67"/>
      <c r="M2324" s="67"/>
      <c r="N2324" s="67"/>
      <c r="O2324" s="67"/>
      <c r="P2324" s="67"/>
      <c r="Q2324" s="67"/>
      <c r="R2324" s="67"/>
      <c r="S2324" s="67"/>
      <c r="T2324" s="67"/>
      <c r="U2324" s="67"/>
      <c r="V2324" s="67"/>
      <c r="W2324" s="67"/>
      <c r="X2324" s="67"/>
      <c r="Y2324" s="67"/>
      <c r="Z2324" s="67"/>
      <c r="AA2324" s="67"/>
      <c r="AB2324" s="67"/>
      <c r="AC2324" s="67"/>
      <c r="AD2324" s="67"/>
    </row>
    <row r="2325" spans="2:30">
      <c r="B2325" s="67"/>
      <c r="C2325" s="67"/>
      <c r="D2325" s="67"/>
      <c r="E2325" s="67"/>
      <c r="F2325" s="67"/>
      <c r="G2325" s="67"/>
      <c r="H2325" s="67"/>
      <c r="I2325" s="67"/>
      <c r="J2325" s="67"/>
      <c r="K2325" s="67"/>
      <c r="L2325" s="67"/>
      <c r="M2325" s="67"/>
      <c r="N2325" s="67"/>
      <c r="O2325" s="67"/>
      <c r="P2325" s="67"/>
      <c r="Q2325" s="67"/>
      <c r="R2325" s="67"/>
      <c r="S2325" s="67"/>
      <c r="T2325" s="67"/>
      <c r="U2325" s="67"/>
      <c r="V2325" s="67"/>
      <c r="W2325" s="67"/>
      <c r="X2325" s="67"/>
      <c r="Y2325" s="67"/>
      <c r="Z2325" s="67"/>
      <c r="AA2325" s="67"/>
      <c r="AB2325" s="67"/>
      <c r="AC2325" s="67"/>
      <c r="AD2325" s="67"/>
    </row>
    <row r="2326" spans="2:30">
      <c r="B2326" s="67"/>
      <c r="C2326" s="67"/>
      <c r="D2326" s="67"/>
      <c r="E2326" s="67"/>
      <c r="F2326" s="67"/>
      <c r="G2326" s="67"/>
      <c r="H2326" s="67"/>
      <c r="I2326" s="67"/>
      <c r="J2326" s="67"/>
      <c r="K2326" s="67"/>
      <c r="L2326" s="67"/>
      <c r="M2326" s="67"/>
      <c r="N2326" s="67"/>
      <c r="O2326" s="67"/>
      <c r="P2326" s="67"/>
      <c r="Q2326" s="67"/>
      <c r="R2326" s="67"/>
      <c r="S2326" s="67"/>
      <c r="T2326" s="67"/>
      <c r="U2326" s="67"/>
      <c r="V2326" s="67"/>
      <c r="W2326" s="67"/>
      <c r="X2326" s="67"/>
      <c r="Y2326" s="67"/>
      <c r="Z2326" s="67"/>
      <c r="AA2326" s="67"/>
      <c r="AB2326" s="67"/>
      <c r="AC2326" s="67"/>
      <c r="AD2326" s="67"/>
    </row>
    <row r="2327" spans="2:30">
      <c r="B2327" s="67"/>
      <c r="C2327" s="67"/>
      <c r="D2327" s="67"/>
      <c r="E2327" s="67"/>
      <c r="F2327" s="67"/>
      <c r="G2327" s="67"/>
      <c r="H2327" s="67"/>
      <c r="I2327" s="67"/>
      <c r="J2327" s="67"/>
      <c r="K2327" s="67"/>
      <c r="L2327" s="67"/>
      <c r="M2327" s="67"/>
      <c r="N2327" s="67"/>
      <c r="O2327" s="67"/>
      <c r="P2327" s="67"/>
      <c r="Q2327" s="67"/>
      <c r="R2327" s="67"/>
      <c r="S2327" s="67"/>
      <c r="T2327" s="67"/>
      <c r="U2327" s="67"/>
      <c r="V2327" s="67"/>
      <c r="W2327" s="67"/>
      <c r="X2327" s="67"/>
      <c r="Y2327" s="67"/>
      <c r="Z2327" s="67"/>
      <c r="AA2327" s="67"/>
      <c r="AB2327" s="67"/>
      <c r="AC2327" s="67"/>
      <c r="AD2327" s="67"/>
    </row>
    <row r="2328" spans="2:30">
      <c r="B2328" s="67"/>
      <c r="C2328" s="67"/>
      <c r="D2328" s="67"/>
      <c r="E2328" s="67"/>
      <c r="F2328" s="67"/>
      <c r="G2328" s="67"/>
      <c r="H2328" s="67"/>
      <c r="I2328" s="67"/>
      <c r="J2328" s="67"/>
      <c r="K2328" s="67"/>
      <c r="L2328" s="67"/>
      <c r="M2328" s="67"/>
      <c r="N2328" s="67"/>
      <c r="O2328" s="67"/>
      <c r="P2328" s="67"/>
      <c r="Q2328" s="67"/>
      <c r="R2328" s="67"/>
      <c r="S2328" s="67"/>
      <c r="T2328" s="67"/>
      <c r="U2328" s="67"/>
      <c r="V2328" s="67"/>
      <c r="W2328" s="67"/>
      <c r="X2328" s="67"/>
      <c r="Y2328" s="67"/>
      <c r="Z2328" s="67"/>
      <c r="AA2328" s="67"/>
      <c r="AB2328" s="67"/>
      <c r="AC2328" s="67"/>
      <c r="AD2328" s="67"/>
    </row>
    <row r="2329" spans="2:30">
      <c r="B2329" s="67"/>
      <c r="C2329" s="67"/>
      <c r="D2329" s="67"/>
      <c r="E2329" s="67"/>
      <c r="F2329" s="67"/>
      <c r="G2329" s="67"/>
      <c r="H2329" s="67"/>
      <c r="I2329" s="67"/>
      <c r="J2329" s="67"/>
      <c r="K2329" s="67"/>
      <c r="L2329" s="67"/>
      <c r="M2329" s="67"/>
      <c r="N2329" s="67"/>
      <c r="O2329" s="67"/>
      <c r="P2329" s="67"/>
      <c r="Q2329" s="67"/>
      <c r="R2329" s="67"/>
      <c r="S2329" s="67"/>
      <c r="T2329" s="67"/>
      <c r="U2329" s="67"/>
      <c r="V2329" s="67"/>
      <c r="W2329" s="67"/>
      <c r="X2329" s="67"/>
      <c r="Y2329" s="67"/>
      <c r="Z2329" s="67"/>
      <c r="AA2329" s="67"/>
      <c r="AB2329" s="67"/>
      <c r="AC2329" s="67"/>
      <c r="AD2329" s="67"/>
    </row>
    <row r="2330" spans="2:30">
      <c r="B2330" s="67"/>
      <c r="C2330" s="67"/>
      <c r="D2330" s="67"/>
      <c r="E2330" s="67"/>
      <c r="F2330" s="67"/>
      <c r="G2330" s="67"/>
      <c r="H2330" s="67"/>
      <c r="I2330" s="67"/>
      <c r="J2330" s="67"/>
      <c r="K2330" s="67"/>
      <c r="L2330" s="67"/>
      <c r="M2330" s="67"/>
      <c r="N2330" s="67"/>
      <c r="O2330" s="67"/>
      <c r="P2330" s="67"/>
      <c r="Q2330" s="67"/>
      <c r="R2330" s="67"/>
      <c r="S2330" s="67"/>
      <c r="T2330" s="67"/>
      <c r="U2330" s="67"/>
      <c r="V2330" s="67"/>
      <c r="W2330" s="67"/>
      <c r="X2330" s="67"/>
      <c r="Y2330" s="67"/>
      <c r="Z2330" s="67"/>
      <c r="AA2330" s="67"/>
      <c r="AB2330" s="67"/>
      <c r="AC2330" s="67"/>
      <c r="AD2330" s="67"/>
    </row>
    <row r="2331" spans="2:30">
      <c r="B2331" s="67"/>
      <c r="C2331" s="67"/>
      <c r="D2331" s="67"/>
      <c r="E2331" s="67"/>
      <c r="F2331" s="67"/>
      <c r="G2331" s="67"/>
      <c r="H2331" s="67"/>
      <c r="I2331" s="67"/>
      <c r="J2331" s="67"/>
      <c r="K2331" s="67"/>
      <c r="L2331" s="67"/>
      <c r="M2331" s="67"/>
      <c r="N2331" s="67"/>
      <c r="O2331" s="67"/>
      <c r="P2331" s="67"/>
      <c r="Q2331" s="67"/>
      <c r="R2331" s="67"/>
      <c r="S2331" s="67"/>
      <c r="T2331" s="67"/>
      <c r="U2331" s="67"/>
      <c r="V2331" s="67"/>
      <c r="W2331" s="67"/>
      <c r="X2331" s="67"/>
      <c r="Y2331" s="67"/>
      <c r="Z2331" s="67"/>
      <c r="AA2331" s="67"/>
      <c r="AB2331" s="67"/>
      <c r="AC2331" s="67"/>
      <c r="AD2331" s="67"/>
    </row>
    <row r="2332" spans="2:30">
      <c r="B2332" s="67"/>
      <c r="C2332" s="67"/>
      <c r="D2332" s="67"/>
      <c r="E2332" s="67"/>
      <c r="F2332" s="67"/>
      <c r="G2332" s="67"/>
      <c r="H2332" s="67"/>
      <c r="I2332" s="67"/>
      <c r="J2332" s="67"/>
      <c r="K2332" s="67"/>
      <c r="L2332" s="67"/>
      <c r="M2332" s="67"/>
      <c r="N2332" s="67"/>
      <c r="O2332" s="67"/>
      <c r="P2332" s="67"/>
      <c r="Q2332" s="67"/>
      <c r="R2332" s="67"/>
      <c r="S2332" s="67"/>
      <c r="T2332" s="67"/>
      <c r="U2332" s="67"/>
      <c r="V2332" s="67"/>
      <c r="W2332" s="67"/>
      <c r="X2332" s="67"/>
      <c r="Y2332" s="67"/>
      <c r="Z2332" s="67"/>
      <c r="AA2332" s="67"/>
      <c r="AB2332" s="67"/>
      <c r="AC2332" s="67"/>
      <c r="AD2332" s="67"/>
    </row>
    <row r="2333" spans="2:30">
      <c r="B2333" s="67"/>
      <c r="C2333" s="67"/>
      <c r="D2333" s="67"/>
      <c r="E2333" s="67"/>
      <c r="F2333" s="67"/>
      <c r="G2333" s="67"/>
      <c r="H2333" s="67"/>
      <c r="I2333" s="67"/>
      <c r="J2333" s="67"/>
      <c r="K2333" s="67"/>
      <c r="L2333" s="67"/>
      <c r="M2333" s="67"/>
      <c r="N2333" s="67"/>
      <c r="O2333" s="67"/>
      <c r="P2333" s="67"/>
      <c r="Q2333" s="67"/>
      <c r="R2333" s="67"/>
      <c r="S2333" s="67"/>
      <c r="T2333" s="67"/>
      <c r="U2333" s="67"/>
      <c r="V2333" s="67"/>
      <c r="W2333" s="67"/>
      <c r="X2333" s="67"/>
      <c r="Y2333" s="67"/>
      <c r="Z2333" s="67"/>
      <c r="AA2333" s="67"/>
      <c r="AB2333" s="67"/>
      <c r="AC2333" s="67"/>
      <c r="AD2333" s="67"/>
    </row>
    <row r="2334" spans="2:30">
      <c r="B2334" s="67"/>
      <c r="C2334" s="67"/>
      <c r="D2334" s="67"/>
      <c r="E2334" s="67"/>
      <c r="F2334" s="67"/>
      <c r="G2334" s="67"/>
      <c r="H2334" s="67"/>
      <c r="I2334" s="67"/>
      <c r="J2334" s="67"/>
      <c r="K2334" s="67"/>
      <c r="L2334" s="67"/>
      <c r="M2334" s="67"/>
      <c r="N2334" s="67"/>
      <c r="O2334" s="67"/>
      <c r="P2334" s="67"/>
      <c r="Q2334" s="67"/>
      <c r="R2334" s="67"/>
      <c r="S2334" s="67"/>
      <c r="T2334" s="67"/>
      <c r="U2334" s="67"/>
      <c r="V2334" s="67"/>
      <c r="W2334" s="67"/>
      <c r="X2334" s="67"/>
      <c r="Y2334" s="67"/>
      <c r="Z2334" s="67"/>
      <c r="AA2334" s="67"/>
      <c r="AB2334" s="67"/>
      <c r="AC2334" s="67"/>
      <c r="AD2334" s="67"/>
    </row>
    <row r="2335" spans="2:30">
      <c r="B2335" s="67"/>
      <c r="C2335" s="67"/>
      <c r="D2335" s="67"/>
      <c r="E2335" s="67"/>
      <c r="F2335" s="67"/>
      <c r="G2335" s="67"/>
      <c r="H2335" s="67"/>
      <c r="I2335" s="67"/>
      <c r="J2335" s="67"/>
      <c r="K2335" s="67"/>
      <c r="L2335" s="67"/>
      <c r="M2335" s="67"/>
      <c r="N2335" s="67"/>
      <c r="O2335" s="67"/>
      <c r="P2335" s="67"/>
      <c r="Q2335" s="67"/>
      <c r="R2335" s="67"/>
      <c r="S2335" s="67"/>
      <c r="T2335" s="67"/>
      <c r="U2335" s="67"/>
      <c r="V2335" s="67"/>
      <c r="W2335" s="67"/>
      <c r="X2335" s="67"/>
      <c r="Y2335" s="67"/>
      <c r="Z2335" s="67"/>
      <c r="AA2335" s="67"/>
      <c r="AB2335" s="67"/>
      <c r="AC2335" s="67"/>
      <c r="AD2335" s="67"/>
    </row>
    <row r="2336" spans="2:30">
      <c r="B2336" s="67"/>
      <c r="C2336" s="67"/>
      <c r="D2336" s="67"/>
      <c r="E2336" s="67"/>
      <c r="F2336" s="67"/>
      <c r="G2336" s="67"/>
      <c r="H2336" s="67"/>
      <c r="I2336" s="67"/>
      <c r="J2336" s="67"/>
      <c r="K2336" s="67"/>
      <c r="L2336" s="67"/>
      <c r="M2336" s="67"/>
      <c r="N2336" s="67"/>
      <c r="O2336" s="67"/>
      <c r="P2336" s="67"/>
      <c r="Q2336" s="67"/>
      <c r="R2336" s="67"/>
      <c r="S2336" s="67"/>
      <c r="T2336" s="67"/>
      <c r="U2336" s="67"/>
      <c r="V2336" s="67"/>
      <c r="W2336" s="67"/>
      <c r="X2336" s="67"/>
      <c r="Y2336" s="67"/>
      <c r="Z2336" s="67"/>
      <c r="AA2336" s="67"/>
      <c r="AB2336" s="67"/>
      <c r="AC2336" s="67"/>
      <c r="AD2336" s="67"/>
    </row>
    <row r="2337" spans="2:30">
      <c r="B2337" s="67"/>
      <c r="C2337" s="67"/>
      <c r="D2337" s="67"/>
      <c r="E2337" s="67"/>
      <c r="F2337" s="67"/>
      <c r="G2337" s="67"/>
      <c r="H2337" s="67"/>
      <c r="I2337" s="67"/>
      <c r="J2337" s="67"/>
      <c r="K2337" s="67"/>
      <c r="L2337" s="67"/>
      <c r="M2337" s="67"/>
      <c r="N2337" s="67"/>
      <c r="O2337" s="67"/>
      <c r="P2337" s="67"/>
      <c r="Q2337" s="67"/>
      <c r="R2337" s="67"/>
      <c r="S2337" s="67"/>
      <c r="T2337" s="67"/>
      <c r="U2337" s="67"/>
      <c r="V2337" s="67"/>
      <c r="W2337" s="67"/>
      <c r="X2337" s="67"/>
      <c r="Y2337" s="67"/>
      <c r="Z2337" s="67"/>
      <c r="AA2337" s="67"/>
      <c r="AB2337" s="67"/>
      <c r="AC2337" s="67"/>
      <c r="AD2337" s="67"/>
    </row>
    <row r="2338" spans="2:30">
      <c r="B2338" s="67"/>
      <c r="C2338" s="67"/>
      <c r="D2338" s="67"/>
      <c r="E2338" s="67"/>
      <c r="F2338" s="67"/>
      <c r="G2338" s="67"/>
      <c r="H2338" s="67"/>
      <c r="I2338" s="67"/>
      <c r="J2338" s="67"/>
      <c r="K2338" s="67"/>
      <c r="L2338" s="67"/>
      <c r="M2338" s="67"/>
      <c r="N2338" s="67"/>
      <c r="O2338" s="67"/>
      <c r="P2338" s="67"/>
      <c r="Q2338" s="67"/>
      <c r="R2338" s="67"/>
      <c r="S2338" s="67"/>
      <c r="T2338" s="67"/>
      <c r="U2338" s="67"/>
      <c r="V2338" s="67"/>
      <c r="W2338" s="67"/>
      <c r="X2338" s="67"/>
      <c r="Y2338" s="67"/>
      <c r="Z2338" s="67"/>
      <c r="AA2338" s="67"/>
      <c r="AB2338" s="67"/>
      <c r="AC2338" s="67"/>
      <c r="AD2338" s="67"/>
    </row>
    <row r="2339" spans="2:30">
      <c r="B2339" s="67"/>
      <c r="C2339" s="67"/>
      <c r="D2339" s="67"/>
      <c r="E2339" s="67"/>
      <c r="F2339" s="67"/>
      <c r="G2339" s="67"/>
      <c r="H2339" s="67"/>
      <c r="I2339" s="67"/>
      <c r="J2339" s="67"/>
      <c r="K2339" s="67"/>
      <c r="L2339" s="67"/>
      <c r="M2339" s="67"/>
      <c r="N2339" s="67"/>
      <c r="O2339" s="67"/>
      <c r="P2339" s="67"/>
      <c r="Q2339" s="67"/>
      <c r="R2339" s="67"/>
      <c r="S2339" s="67"/>
      <c r="T2339" s="67"/>
      <c r="U2339" s="67"/>
      <c r="V2339" s="67"/>
      <c r="W2339" s="67"/>
      <c r="X2339" s="67"/>
      <c r="Y2339" s="67"/>
      <c r="Z2339" s="67"/>
      <c r="AA2339" s="67"/>
      <c r="AB2339" s="67"/>
      <c r="AC2339" s="67"/>
      <c r="AD2339" s="67"/>
    </row>
    <row r="2340" spans="2:30">
      <c r="B2340" s="67"/>
      <c r="C2340" s="67"/>
      <c r="D2340" s="67"/>
      <c r="E2340" s="67"/>
      <c r="F2340" s="67"/>
      <c r="G2340" s="67"/>
      <c r="H2340" s="67"/>
      <c r="I2340" s="67"/>
      <c r="J2340" s="67"/>
      <c r="K2340" s="67"/>
      <c r="L2340" s="67"/>
      <c r="M2340" s="67"/>
      <c r="N2340" s="67"/>
      <c r="O2340" s="67"/>
      <c r="P2340" s="67"/>
      <c r="Q2340" s="67"/>
      <c r="R2340" s="67"/>
      <c r="S2340" s="67"/>
      <c r="T2340" s="67"/>
      <c r="U2340" s="67"/>
      <c r="V2340" s="67"/>
      <c r="W2340" s="67"/>
      <c r="X2340" s="67"/>
      <c r="Y2340" s="67"/>
      <c r="Z2340" s="67"/>
      <c r="AA2340" s="67"/>
      <c r="AB2340" s="67"/>
      <c r="AC2340" s="67"/>
      <c r="AD2340" s="67"/>
    </row>
    <row r="2341" spans="2:30">
      <c r="B2341" s="67"/>
      <c r="C2341" s="67"/>
      <c r="D2341" s="67"/>
      <c r="E2341" s="67"/>
      <c r="F2341" s="67"/>
      <c r="G2341" s="67"/>
      <c r="H2341" s="67"/>
      <c r="I2341" s="67"/>
      <c r="J2341" s="67"/>
      <c r="K2341" s="67"/>
      <c r="L2341" s="67"/>
      <c r="M2341" s="67"/>
      <c r="N2341" s="67"/>
      <c r="O2341" s="67"/>
      <c r="P2341" s="67"/>
      <c r="Q2341" s="67"/>
      <c r="R2341" s="67"/>
      <c r="S2341" s="67"/>
      <c r="T2341" s="67"/>
      <c r="U2341" s="67"/>
      <c r="V2341" s="67"/>
      <c r="W2341" s="67"/>
      <c r="X2341" s="67"/>
      <c r="Y2341" s="67"/>
      <c r="Z2341" s="67"/>
      <c r="AA2341" s="67"/>
      <c r="AB2341" s="67"/>
      <c r="AC2341" s="67"/>
      <c r="AD2341" s="67"/>
    </row>
    <row r="2342" spans="2:30">
      <c r="B2342" s="67"/>
      <c r="C2342" s="67"/>
      <c r="D2342" s="67"/>
      <c r="E2342" s="67"/>
      <c r="F2342" s="67"/>
      <c r="G2342" s="67"/>
      <c r="H2342" s="67"/>
      <c r="I2342" s="67"/>
      <c r="J2342" s="67"/>
      <c r="K2342" s="67"/>
      <c r="L2342" s="67"/>
      <c r="M2342" s="67"/>
      <c r="N2342" s="67"/>
      <c r="O2342" s="67"/>
      <c r="P2342" s="67"/>
      <c r="Q2342" s="67"/>
      <c r="R2342" s="67"/>
      <c r="S2342" s="67"/>
      <c r="T2342" s="67"/>
      <c r="U2342" s="67"/>
      <c r="V2342" s="67"/>
      <c r="W2342" s="67"/>
      <c r="X2342" s="67"/>
      <c r="Y2342" s="67"/>
      <c r="Z2342" s="67"/>
      <c r="AA2342" s="67"/>
      <c r="AB2342" s="67"/>
      <c r="AC2342" s="67"/>
      <c r="AD2342" s="67"/>
    </row>
    <row r="2343" spans="2:30">
      <c r="B2343" s="67"/>
      <c r="C2343" s="67"/>
      <c r="D2343" s="67"/>
      <c r="E2343" s="67"/>
      <c r="F2343" s="67"/>
      <c r="G2343" s="67"/>
      <c r="H2343" s="67"/>
      <c r="I2343" s="67"/>
      <c r="J2343" s="67"/>
      <c r="K2343" s="67"/>
      <c r="L2343" s="67"/>
      <c r="M2343" s="67"/>
      <c r="N2343" s="67"/>
      <c r="O2343" s="67"/>
      <c r="P2343" s="67"/>
      <c r="Q2343" s="67"/>
      <c r="R2343" s="67"/>
      <c r="S2343" s="67"/>
      <c r="T2343" s="67"/>
      <c r="U2343" s="67"/>
      <c r="V2343" s="67"/>
      <c r="W2343" s="67"/>
      <c r="X2343" s="67"/>
      <c r="Y2343" s="67"/>
      <c r="Z2343" s="67"/>
      <c r="AA2343" s="67"/>
      <c r="AB2343" s="67"/>
      <c r="AC2343" s="67"/>
      <c r="AD2343" s="67"/>
    </row>
    <row r="2344" spans="2:30">
      <c r="B2344" s="67"/>
      <c r="C2344" s="67"/>
      <c r="D2344" s="67"/>
      <c r="E2344" s="67"/>
      <c r="F2344" s="67"/>
      <c r="G2344" s="67"/>
      <c r="H2344" s="67"/>
      <c r="I2344" s="67"/>
      <c r="J2344" s="67"/>
      <c r="K2344" s="67"/>
      <c r="L2344" s="67"/>
      <c r="M2344" s="67"/>
      <c r="N2344" s="67"/>
      <c r="O2344" s="67"/>
      <c r="P2344" s="67"/>
      <c r="Q2344" s="67"/>
      <c r="R2344" s="67"/>
      <c r="S2344" s="67"/>
      <c r="T2344" s="67"/>
      <c r="U2344" s="67"/>
      <c r="V2344" s="67"/>
      <c r="W2344" s="67"/>
      <c r="X2344" s="67"/>
      <c r="Y2344" s="67"/>
      <c r="Z2344" s="67"/>
      <c r="AA2344" s="67"/>
      <c r="AB2344" s="67"/>
      <c r="AC2344" s="67"/>
      <c r="AD2344" s="67"/>
    </row>
    <row r="2345" spans="2:30">
      <c r="B2345" s="67"/>
      <c r="C2345" s="67"/>
      <c r="D2345" s="67"/>
      <c r="E2345" s="67"/>
      <c r="F2345" s="67"/>
      <c r="G2345" s="67"/>
      <c r="H2345" s="67"/>
      <c r="I2345" s="67"/>
      <c r="J2345" s="67"/>
      <c r="K2345" s="67"/>
      <c r="L2345" s="67"/>
      <c r="M2345" s="67"/>
      <c r="N2345" s="67"/>
      <c r="O2345" s="67"/>
      <c r="P2345" s="67"/>
      <c r="Q2345" s="67"/>
      <c r="R2345" s="67"/>
      <c r="S2345" s="67"/>
      <c r="T2345" s="67"/>
      <c r="U2345" s="67"/>
      <c r="V2345" s="67"/>
      <c r="W2345" s="67"/>
      <c r="X2345" s="67"/>
      <c r="Y2345" s="67"/>
      <c r="Z2345" s="67"/>
      <c r="AA2345" s="67"/>
      <c r="AB2345" s="67"/>
      <c r="AC2345" s="67"/>
      <c r="AD2345" s="67"/>
    </row>
    <row r="2346" spans="2:30">
      <c r="B2346" s="67"/>
      <c r="C2346" s="67"/>
      <c r="D2346" s="67"/>
      <c r="E2346" s="67"/>
      <c r="F2346" s="67"/>
      <c r="G2346" s="67"/>
      <c r="H2346" s="67"/>
      <c r="I2346" s="67"/>
      <c r="J2346" s="67"/>
      <c r="K2346" s="67"/>
      <c r="L2346" s="67"/>
      <c r="M2346" s="67"/>
      <c r="N2346" s="67"/>
      <c r="O2346" s="67"/>
      <c r="P2346" s="67"/>
      <c r="Q2346" s="67"/>
      <c r="R2346" s="67"/>
      <c r="S2346" s="67"/>
      <c r="T2346" s="67"/>
      <c r="U2346" s="67"/>
      <c r="V2346" s="67"/>
      <c r="W2346" s="67"/>
      <c r="X2346" s="67"/>
      <c r="Y2346" s="67"/>
      <c r="Z2346" s="67"/>
      <c r="AA2346" s="67"/>
      <c r="AB2346" s="67"/>
      <c r="AC2346" s="67"/>
      <c r="AD2346" s="67"/>
    </row>
    <row r="2347" spans="2:30">
      <c r="B2347" s="67"/>
      <c r="C2347" s="67"/>
      <c r="D2347" s="67"/>
      <c r="E2347" s="67"/>
      <c r="F2347" s="67"/>
      <c r="G2347" s="67"/>
      <c r="H2347" s="67"/>
      <c r="I2347" s="67"/>
      <c r="J2347" s="67"/>
      <c r="K2347" s="67"/>
      <c r="L2347" s="67"/>
      <c r="M2347" s="67"/>
      <c r="N2347" s="67"/>
      <c r="O2347" s="67"/>
      <c r="P2347" s="67"/>
      <c r="Q2347" s="67"/>
      <c r="R2347" s="67"/>
      <c r="S2347" s="67"/>
      <c r="T2347" s="67"/>
      <c r="U2347" s="67"/>
      <c r="V2347" s="67"/>
      <c r="W2347" s="67"/>
      <c r="X2347" s="67"/>
      <c r="Y2347" s="67"/>
      <c r="Z2347" s="67"/>
      <c r="AA2347" s="67"/>
      <c r="AB2347" s="67"/>
      <c r="AC2347" s="67"/>
      <c r="AD2347" s="67"/>
    </row>
    <row r="2348" spans="2:30">
      <c r="B2348" s="67"/>
      <c r="C2348" s="67"/>
      <c r="D2348" s="67"/>
      <c r="E2348" s="67"/>
      <c r="F2348" s="67"/>
      <c r="G2348" s="67"/>
      <c r="H2348" s="67"/>
      <c r="I2348" s="67"/>
      <c r="J2348" s="67"/>
      <c r="K2348" s="67"/>
      <c r="L2348" s="67"/>
      <c r="M2348" s="67"/>
      <c r="N2348" s="67"/>
      <c r="O2348" s="67"/>
      <c r="P2348" s="67"/>
      <c r="Q2348" s="67"/>
      <c r="R2348" s="67"/>
      <c r="S2348" s="67"/>
      <c r="T2348" s="67"/>
      <c r="U2348" s="67"/>
      <c r="V2348" s="67"/>
      <c r="W2348" s="67"/>
      <c r="X2348" s="67"/>
      <c r="Y2348" s="67"/>
      <c r="Z2348" s="67"/>
      <c r="AA2348" s="67"/>
      <c r="AB2348" s="67"/>
      <c r="AC2348" s="67"/>
      <c r="AD2348" s="67"/>
    </row>
    <row r="2349" spans="2:30">
      <c r="B2349" s="67"/>
      <c r="C2349" s="67"/>
      <c r="D2349" s="67"/>
      <c r="E2349" s="67"/>
      <c r="F2349" s="67"/>
      <c r="G2349" s="67"/>
      <c r="H2349" s="67"/>
      <c r="I2349" s="67"/>
      <c r="J2349" s="67"/>
      <c r="K2349" s="67"/>
      <c r="L2349" s="67"/>
      <c r="M2349" s="67"/>
      <c r="N2349" s="67"/>
      <c r="O2349" s="67"/>
      <c r="P2349" s="67"/>
      <c r="Q2349" s="67"/>
      <c r="R2349" s="67"/>
      <c r="S2349" s="67"/>
      <c r="T2349" s="67"/>
      <c r="U2349" s="67"/>
      <c r="V2349" s="67"/>
      <c r="W2349" s="67"/>
      <c r="X2349" s="67"/>
      <c r="Y2349" s="67"/>
      <c r="Z2349" s="67"/>
      <c r="AA2349" s="67"/>
      <c r="AB2349" s="67"/>
      <c r="AC2349" s="67"/>
      <c r="AD2349" s="67"/>
    </row>
    <row r="2350" spans="2:30">
      <c r="B2350" s="67"/>
      <c r="C2350" s="67"/>
      <c r="D2350" s="67"/>
      <c r="E2350" s="67"/>
      <c r="F2350" s="67"/>
      <c r="G2350" s="67"/>
      <c r="H2350" s="67"/>
      <c r="I2350" s="67"/>
      <c r="J2350" s="67"/>
      <c r="K2350" s="67"/>
      <c r="L2350" s="67"/>
      <c r="M2350" s="67"/>
      <c r="N2350" s="67"/>
      <c r="O2350" s="67"/>
      <c r="P2350" s="67"/>
      <c r="Q2350" s="67"/>
      <c r="R2350" s="67"/>
      <c r="S2350" s="67"/>
      <c r="T2350" s="67"/>
      <c r="U2350" s="67"/>
      <c r="V2350" s="67"/>
      <c r="W2350" s="67"/>
      <c r="X2350" s="67"/>
      <c r="Y2350" s="67"/>
      <c r="Z2350" s="67"/>
      <c r="AA2350" s="67"/>
      <c r="AB2350" s="67"/>
      <c r="AC2350" s="67"/>
      <c r="AD2350" s="67"/>
    </row>
    <row r="2351" spans="2:30">
      <c r="B2351" s="67"/>
      <c r="C2351" s="67"/>
      <c r="D2351" s="67"/>
      <c r="E2351" s="67"/>
      <c r="F2351" s="67"/>
      <c r="G2351" s="67"/>
      <c r="H2351" s="67"/>
      <c r="I2351" s="67"/>
      <c r="J2351" s="67"/>
      <c r="K2351" s="67"/>
      <c r="L2351" s="67"/>
      <c r="M2351" s="67"/>
      <c r="N2351" s="67"/>
      <c r="O2351" s="67"/>
      <c r="P2351" s="67"/>
      <c r="Q2351" s="67"/>
      <c r="R2351" s="67"/>
      <c r="S2351" s="67"/>
      <c r="T2351" s="67"/>
      <c r="U2351" s="67"/>
      <c r="V2351" s="67"/>
      <c r="W2351" s="67"/>
      <c r="X2351" s="67"/>
      <c r="Y2351" s="67"/>
      <c r="Z2351" s="67"/>
      <c r="AA2351" s="67"/>
      <c r="AB2351" s="67"/>
      <c r="AC2351" s="67"/>
      <c r="AD2351" s="67"/>
    </row>
    <row r="2352" spans="2:30">
      <c r="B2352" s="67"/>
      <c r="C2352" s="67"/>
      <c r="D2352" s="67"/>
      <c r="E2352" s="67"/>
      <c r="F2352" s="67"/>
      <c r="G2352" s="67"/>
      <c r="H2352" s="67"/>
      <c r="I2352" s="67"/>
      <c r="J2352" s="67"/>
      <c r="K2352" s="67"/>
      <c r="L2352" s="67"/>
      <c r="M2352" s="67"/>
      <c r="N2352" s="67"/>
      <c r="O2352" s="67"/>
      <c r="P2352" s="67"/>
      <c r="Q2352" s="67"/>
      <c r="R2352" s="67"/>
      <c r="S2352" s="67"/>
      <c r="T2352" s="67"/>
      <c r="U2352" s="67"/>
      <c r="V2352" s="67"/>
      <c r="W2352" s="67"/>
      <c r="X2352" s="67"/>
      <c r="Y2352" s="67"/>
      <c r="Z2352" s="67"/>
      <c r="AA2352" s="67"/>
      <c r="AB2352" s="67"/>
      <c r="AC2352" s="67"/>
      <c r="AD2352" s="67"/>
    </row>
    <row r="2353" spans="2:30">
      <c r="B2353" s="67"/>
      <c r="C2353" s="67"/>
      <c r="D2353" s="67"/>
      <c r="E2353" s="67"/>
      <c r="F2353" s="67"/>
      <c r="G2353" s="67"/>
      <c r="H2353" s="67"/>
      <c r="I2353" s="67"/>
      <c r="J2353" s="67"/>
      <c r="K2353" s="67"/>
      <c r="L2353" s="67"/>
      <c r="M2353" s="67"/>
      <c r="N2353" s="67"/>
      <c r="O2353" s="67"/>
      <c r="P2353" s="67"/>
      <c r="Q2353" s="67"/>
      <c r="R2353" s="67"/>
      <c r="S2353" s="67"/>
      <c r="T2353" s="67"/>
      <c r="U2353" s="67"/>
      <c r="V2353" s="67"/>
      <c r="W2353" s="67"/>
      <c r="X2353" s="67"/>
      <c r="Y2353" s="67"/>
      <c r="Z2353" s="67"/>
      <c r="AA2353" s="67"/>
      <c r="AB2353" s="67"/>
      <c r="AC2353" s="67"/>
      <c r="AD2353" s="67"/>
    </row>
    <row r="2354" spans="2:30">
      <c r="B2354" s="67"/>
      <c r="C2354" s="67"/>
      <c r="D2354" s="67"/>
      <c r="E2354" s="67"/>
      <c r="F2354" s="67"/>
      <c r="G2354" s="67"/>
      <c r="H2354" s="67"/>
      <c r="I2354" s="67"/>
      <c r="J2354" s="67"/>
      <c r="K2354" s="67"/>
      <c r="L2354" s="67"/>
      <c r="M2354" s="67"/>
      <c r="N2354" s="67"/>
      <c r="O2354" s="67"/>
      <c r="P2354" s="67"/>
      <c r="Q2354" s="67"/>
      <c r="R2354" s="67"/>
      <c r="S2354" s="67"/>
      <c r="T2354" s="67"/>
      <c r="U2354" s="67"/>
      <c r="V2354" s="67"/>
      <c r="W2354" s="67"/>
      <c r="X2354" s="67"/>
      <c r="Y2354" s="67"/>
      <c r="Z2354" s="67"/>
      <c r="AA2354" s="67"/>
      <c r="AB2354" s="67"/>
      <c r="AC2354" s="67"/>
      <c r="AD2354" s="67"/>
    </row>
    <row r="2355" spans="2:30">
      <c r="B2355" s="67"/>
      <c r="C2355" s="67"/>
      <c r="D2355" s="67"/>
      <c r="E2355" s="67"/>
      <c r="F2355" s="67"/>
      <c r="G2355" s="67"/>
      <c r="H2355" s="67"/>
      <c r="I2355" s="67"/>
      <c r="J2355" s="67"/>
      <c r="K2355" s="67"/>
      <c r="L2355" s="67"/>
      <c r="M2355" s="67"/>
      <c r="N2355" s="67"/>
      <c r="O2355" s="67"/>
      <c r="P2355" s="67"/>
      <c r="Q2355" s="67"/>
      <c r="R2355" s="67"/>
      <c r="S2355" s="67"/>
      <c r="T2355" s="67"/>
      <c r="U2355" s="67"/>
      <c r="V2355" s="67"/>
      <c r="W2355" s="67"/>
      <c r="X2355" s="67"/>
      <c r="Y2355" s="67"/>
      <c r="Z2355" s="67"/>
      <c r="AA2355" s="67"/>
      <c r="AB2355" s="67"/>
      <c r="AC2355" s="67"/>
      <c r="AD2355" s="67"/>
    </row>
    <row r="2356" spans="2:30">
      <c r="B2356" s="67"/>
      <c r="C2356" s="67"/>
      <c r="D2356" s="67"/>
      <c r="E2356" s="67"/>
      <c r="F2356" s="67"/>
      <c r="G2356" s="67"/>
      <c r="H2356" s="67"/>
      <c r="I2356" s="67"/>
      <c r="J2356" s="67"/>
      <c r="K2356" s="67"/>
      <c r="L2356" s="67"/>
      <c r="M2356" s="67"/>
      <c r="N2356" s="67"/>
      <c r="O2356" s="67"/>
      <c r="P2356" s="67"/>
      <c r="Q2356" s="67"/>
      <c r="R2356" s="67"/>
      <c r="S2356" s="67"/>
      <c r="T2356" s="67"/>
      <c r="U2356" s="67"/>
      <c r="V2356" s="67"/>
      <c r="W2356" s="67"/>
      <c r="X2356" s="67"/>
      <c r="Y2356" s="67"/>
      <c r="Z2356" s="67"/>
      <c r="AA2356" s="67"/>
      <c r="AB2356" s="67"/>
      <c r="AC2356" s="67"/>
      <c r="AD2356" s="67"/>
    </row>
    <row r="2357" spans="2:30">
      <c r="B2357" s="67"/>
      <c r="C2357" s="67"/>
      <c r="D2357" s="67"/>
      <c r="E2357" s="67"/>
      <c r="F2357" s="67"/>
      <c r="G2357" s="67"/>
      <c r="H2357" s="67"/>
      <c r="I2357" s="67"/>
      <c r="J2357" s="67"/>
      <c r="K2357" s="67"/>
      <c r="L2357" s="67"/>
      <c r="M2357" s="67"/>
      <c r="N2357" s="67"/>
      <c r="O2357" s="67"/>
      <c r="P2357" s="67"/>
      <c r="Q2357" s="67"/>
      <c r="R2357" s="67"/>
      <c r="S2357" s="67"/>
      <c r="T2357" s="67"/>
      <c r="U2357" s="67"/>
      <c r="V2357" s="67"/>
      <c r="W2357" s="67"/>
      <c r="X2357" s="67"/>
      <c r="Y2357" s="67"/>
      <c r="Z2357" s="67"/>
      <c r="AA2357" s="67"/>
      <c r="AB2357" s="67"/>
      <c r="AC2357" s="67"/>
      <c r="AD2357" s="67"/>
    </row>
    <row r="2358" spans="2:30">
      <c r="B2358" s="67"/>
      <c r="C2358" s="67"/>
      <c r="D2358" s="67"/>
      <c r="E2358" s="67"/>
      <c r="F2358" s="67"/>
      <c r="G2358" s="67"/>
      <c r="H2358" s="67"/>
      <c r="I2358" s="67"/>
      <c r="J2358" s="67"/>
      <c r="K2358" s="67"/>
      <c r="L2358" s="67"/>
      <c r="M2358" s="67"/>
      <c r="N2358" s="67"/>
      <c r="O2358" s="67"/>
      <c r="P2358" s="67"/>
      <c r="Q2358" s="67"/>
      <c r="R2358" s="67"/>
      <c r="S2358" s="67"/>
      <c r="T2358" s="67"/>
      <c r="U2358" s="67"/>
      <c r="V2358" s="67"/>
      <c r="W2358" s="67"/>
      <c r="X2358" s="67"/>
      <c r="Y2358" s="67"/>
      <c r="Z2358" s="67"/>
      <c r="AA2358" s="67"/>
      <c r="AB2358" s="67"/>
      <c r="AC2358" s="67"/>
      <c r="AD2358" s="67"/>
    </row>
    <row r="2359" spans="2:30">
      <c r="B2359" s="67"/>
      <c r="C2359" s="67"/>
      <c r="D2359" s="67"/>
      <c r="E2359" s="67"/>
      <c r="F2359" s="67"/>
      <c r="G2359" s="67"/>
      <c r="H2359" s="67"/>
      <c r="I2359" s="67"/>
      <c r="J2359" s="67"/>
      <c r="K2359" s="67"/>
      <c r="L2359" s="67"/>
      <c r="M2359" s="67"/>
      <c r="N2359" s="67"/>
      <c r="O2359" s="67"/>
      <c r="P2359" s="67"/>
      <c r="Q2359" s="67"/>
      <c r="R2359" s="67"/>
      <c r="S2359" s="67"/>
      <c r="T2359" s="67"/>
      <c r="U2359" s="67"/>
      <c r="V2359" s="67"/>
      <c r="W2359" s="67"/>
      <c r="X2359" s="67"/>
      <c r="Y2359" s="67"/>
      <c r="Z2359" s="67"/>
      <c r="AA2359" s="67"/>
      <c r="AB2359" s="67"/>
      <c r="AC2359" s="67"/>
      <c r="AD2359" s="67"/>
    </row>
    <row r="2360" spans="2:30">
      <c r="B2360" s="67"/>
      <c r="C2360" s="67"/>
      <c r="D2360" s="67"/>
      <c r="E2360" s="67"/>
      <c r="F2360" s="67"/>
      <c r="G2360" s="67"/>
      <c r="H2360" s="67"/>
      <c r="I2360" s="67"/>
      <c r="J2360" s="67"/>
      <c r="K2360" s="67"/>
      <c r="L2360" s="67"/>
      <c r="M2360" s="67"/>
      <c r="N2360" s="67"/>
      <c r="O2360" s="67"/>
      <c r="P2360" s="67"/>
      <c r="Q2360" s="67"/>
      <c r="R2360" s="67"/>
      <c r="S2360" s="67"/>
      <c r="T2360" s="67"/>
      <c r="U2360" s="67"/>
      <c r="V2360" s="67"/>
      <c r="W2360" s="67"/>
      <c r="X2360" s="67"/>
      <c r="Y2360" s="67"/>
      <c r="Z2360" s="67"/>
      <c r="AA2360" s="67"/>
      <c r="AB2360" s="67"/>
      <c r="AC2360" s="67"/>
      <c r="AD2360" s="67"/>
    </row>
    <row r="2361" spans="2:30">
      <c r="B2361" s="67"/>
      <c r="C2361" s="67"/>
      <c r="D2361" s="67"/>
      <c r="E2361" s="67"/>
      <c r="F2361" s="67"/>
      <c r="G2361" s="67"/>
      <c r="H2361" s="67"/>
      <c r="I2361" s="67"/>
      <c r="J2361" s="67"/>
      <c r="K2361" s="67"/>
      <c r="L2361" s="67"/>
      <c r="M2361" s="67"/>
      <c r="N2361" s="67"/>
      <c r="O2361" s="67"/>
      <c r="P2361" s="67"/>
      <c r="Q2361" s="67"/>
      <c r="R2361" s="67"/>
      <c r="S2361" s="67"/>
      <c r="T2361" s="67"/>
      <c r="U2361" s="67"/>
      <c r="V2361" s="67"/>
      <c r="W2361" s="67"/>
      <c r="X2361" s="67"/>
      <c r="Y2361" s="67"/>
      <c r="Z2361" s="67"/>
      <c r="AA2361" s="67"/>
      <c r="AB2361" s="67"/>
      <c r="AC2361" s="67"/>
      <c r="AD2361" s="67"/>
    </row>
    <row r="2362" spans="2:30">
      <c r="B2362" s="67"/>
      <c r="C2362" s="67"/>
      <c r="D2362" s="67"/>
      <c r="E2362" s="67"/>
      <c r="F2362" s="67"/>
      <c r="G2362" s="67"/>
      <c r="H2362" s="67"/>
      <c r="I2362" s="67"/>
      <c r="J2362" s="67"/>
      <c r="K2362" s="67"/>
      <c r="L2362" s="67"/>
      <c r="M2362" s="67"/>
      <c r="N2362" s="67"/>
      <c r="O2362" s="67"/>
      <c r="P2362" s="67"/>
      <c r="Q2362" s="67"/>
      <c r="R2362" s="67"/>
      <c r="S2362" s="67"/>
      <c r="T2362" s="67"/>
      <c r="U2362" s="67"/>
      <c r="V2362" s="67"/>
      <c r="W2362" s="67"/>
      <c r="X2362" s="67"/>
      <c r="Y2362" s="67"/>
      <c r="Z2362" s="67"/>
      <c r="AA2362" s="67"/>
      <c r="AB2362" s="67"/>
      <c r="AC2362" s="67"/>
      <c r="AD2362" s="67"/>
    </row>
    <row r="2363" spans="2:30">
      <c r="B2363" s="67"/>
      <c r="C2363" s="67"/>
      <c r="D2363" s="67"/>
      <c r="E2363" s="67"/>
      <c r="F2363" s="67"/>
      <c r="G2363" s="67"/>
      <c r="H2363" s="67"/>
      <c r="I2363" s="67"/>
      <c r="J2363" s="67"/>
      <c r="K2363" s="67"/>
      <c r="L2363" s="67"/>
      <c r="M2363" s="67"/>
      <c r="N2363" s="67"/>
      <c r="O2363" s="67"/>
      <c r="P2363" s="67"/>
      <c r="Q2363" s="67"/>
      <c r="R2363" s="67"/>
      <c r="S2363" s="67"/>
      <c r="T2363" s="67"/>
      <c r="U2363" s="67"/>
      <c r="V2363" s="67"/>
      <c r="W2363" s="67"/>
      <c r="X2363" s="67"/>
      <c r="Y2363" s="67"/>
      <c r="Z2363" s="67"/>
      <c r="AA2363" s="67"/>
      <c r="AB2363" s="67"/>
      <c r="AC2363" s="67"/>
      <c r="AD2363" s="67"/>
    </row>
    <row r="2364" spans="2:30">
      <c r="B2364" s="67"/>
      <c r="C2364" s="67"/>
      <c r="D2364" s="67"/>
      <c r="E2364" s="67"/>
      <c r="F2364" s="67"/>
      <c r="G2364" s="67"/>
      <c r="H2364" s="67"/>
      <c r="I2364" s="67"/>
      <c r="J2364" s="67"/>
      <c r="K2364" s="67"/>
      <c r="L2364" s="67"/>
      <c r="M2364" s="67"/>
      <c r="N2364" s="67"/>
      <c r="O2364" s="67"/>
      <c r="P2364" s="67"/>
      <c r="Q2364" s="67"/>
      <c r="R2364" s="67"/>
      <c r="S2364" s="67"/>
      <c r="T2364" s="67"/>
      <c r="U2364" s="67"/>
      <c r="V2364" s="67"/>
      <c r="W2364" s="67"/>
      <c r="X2364" s="67"/>
      <c r="Y2364" s="67"/>
      <c r="Z2364" s="67"/>
      <c r="AA2364" s="67"/>
      <c r="AB2364" s="67"/>
      <c r="AC2364" s="67"/>
      <c r="AD2364" s="67"/>
    </row>
    <row r="2365" spans="2:30">
      <c r="B2365" s="67"/>
      <c r="C2365" s="67"/>
      <c r="D2365" s="67"/>
      <c r="E2365" s="67"/>
      <c r="F2365" s="67"/>
      <c r="G2365" s="67"/>
      <c r="H2365" s="67"/>
      <c r="I2365" s="67"/>
      <c r="J2365" s="67"/>
      <c r="K2365" s="67"/>
      <c r="L2365" s="67"/>
      <c r="M2365" s="67"/>
      <c r="N2365" s="67"/>
      <c r="O2365" s="67"/>
      <c r="P2365" s="67"/>
      <c r="Q2365" s="67"/>
      <c r="R2365" s="67"/>
      <c r="S2365" s="67"/>
      <c r="T2365" s="67"/>
      <c r="U2365" s="67"/>
      <c r="V2365" s="67"/>
      <c r="W2365" s="67"/>
      <c r="X2365" s="67"/>
      <c r="Y2365" s="67"/>
      <c r="Z2365" s="67"/>
      <c r="AA2365" s="67"/>
      <c r="AB2365" s="67"/>
      <c r="AC2365" s="67"/>
      <c r="AD2365" s="67"/>
    </row>
    <row r="2366" spans="2:30">
      <c r="B2366" s="67"/>
      <c r="C2366" s="67"/>
      <c r="D2366" s="67"/>
      <c r="E2366" s="67"/>
      <c r="F2366" s="67"/>
      <c r="G2366" s="67"/>
      <c r="H2366" s="67"/>
      <c r="I2366" s="67"/>
      <c r="J2366" s="67"/>
      <c r="K2366" s="67"/>
      <c r="L2366" s="67"/>
      <c r="M2366" s="67"/>
      <c r="N2366" s="67"/>
      <c r="O2366" s="67"/>
      <c r="P2366" s="67"/>
      <c r="Q2366" s="67"/>
      <c r="R2366" s="67"/>
      <c r="S2366" s="67"/>
      <c r="T2366" s="67"/>
      <c r="U2366" s="67"/>
      <c r="V2366" s="67"/>
      <c r="W2366" s="67"/>
      <c r="X2366" s="67"/>
      <c r="Y2366" s="67"/>
      <c r="Z2366" s="67"/>
      <c r="AA2366" s="67"/>
      <c r="AB2366" s="67"/>
      <c r="AC2366" s="67"/>
      <c r="AD2366" s="67"/>
    </row>
    <row r="2367" spans="2:30">
      <c r="B2367" s="67"/>
      <c r="C2367" s="67"/>
      <c r="D2367" s="67"/>
      <c r="E2367" s="67"/>
      <c r="F2367" s="67"/>
      <c r="G2367" s="67"/>
      <c r="H2367" s="67"/>
      <c r="I2367" s="67"/>
      <c r="J2367" s="67"/>
      <c r="K2367" s="67"/>
      <c r="L2367" s="67"/>
      <c r="M2367" s="67"/>
      <c r="N2367" s="67"/>
      <c r="O2367" s="67"/>
      <c r="P2367" s="67"/>
      <c r="Q2367" s="67"/>
      <c r="R2367" s="67"/>
      <c r="S2367" s="67"/>
      <c r="T2367" s="67"/>
      <c r="U2367" s="67"/>
      <c r="V2367" s="67"/>
      <c r="W2367" s="67"/>
      <c r="X2367" s="67"/>
      <c r="Y2367" s="67"/>
      <c r="Z2367" s="67"/>
      <c r="AA2367" s="67"/>
      <c r="AB2367" s="67"/>
      <c r="AC2367" s="67"/>
      <c r="AD2367" s="67"/>
    </row>
    <row r="2368" spans="2:30">
      <c r="B2368" s="67"/>
      <c r="C2368" s="67"/>
      <c r="D2368" s="67"/>
      <c r="E2368" s="67"/>
      <c r="F2368" s="67"/>
      <c r="G2368" s="67"/>
      <c r="H2368" s="67"/>
      <c r="I2368" s="67"/>
      <c r="J2368" s="67"/>
      <c r="K2368" s="67"/>
      <c r="L2368" s="67"/>
      <c r="M2368" s="67"/>
      <c r="N2368" s="67"/>
      <c r="O2368" s="67"/>
      <c r="P2368" s="67"/>
      <c r="Q2368" s="67"/>
      <c r="R2368" s="67"/>
      <c r="S2368" s="67"/>
      <c r="T2368" s="67"/>
      <c r="U2368" s="67"/>
      <c r="V2368" s="67"/>
      <c r="W2368" s="67"/>
      <c r="X2368" s="67"/>
      <c r="Y2368" s="67"/>
      <c r="Z2368" s="67"/>
      <c r="AA2368" s="67"/>
      <c r="AB2368" s="67"/>
      <c r="AC2368" s="67"/>
      <c r="AD2368" s="67"/>
    </row>
    <row r="2369" spans="2:30">
      <c r="B2369" s="67"/>
      <c r="C2369" s="67"/>
      <c r="D2369" s="67"/>
      <c r="E2369" s="67"/>
      <c r="F2369" s="67"/>
      <c r="G2369" s="67"/>
      <c r="H2369" s="67"/>
      <c r="I2369" s="67"/>
      <c r="J2369" s="67"/>
      <c r="K2369" s="67"/>
      <c r="L2369" s="67"/>
      <c r="M2369" s="67"/>
      <c r="N2369" s="67"/>
      <c r="O2369" s="67"/>
      <c r="P2369" s="67"/>
      <c r="Q2369" s="67"/>
      <c r="R2369" s="67"/>
      <c r="S2369" s="67"/>
      <c r="T2369" s="67"/>
      <c r="U2369" s="67"/>
      <c r="V2369" s="67"/>
      <c r="W2369" s="67"/>
      <c r="X2369" s="67"/>
      <c r="Y2369" s="67"/>
      <c r="Z2369" s="67"/>
      <c r="AA2369" s="67"/>
      <c r="AB2369" s="67"/>
      <c r="AC2369" s="67"/>
      <c r="AD2369" s="67"/>
    </row>
    <row r="2370" spans="2:30">
      <c r="B2370" s="67"/>
      <c r="C2370" s="67"/>
      <c r="D2370" s="67"/>
      <c r="E2370" s="67"/>
      <c r="F2370" s="67"/>
      <c r="G2370" s="67"/>
      <c r="H2370" s="67"/>
      <c r="I2370" s="67"/>
      <c r="J2370" s="67"/>
      <c r="K2370" s="67"/>
      <c r="L2370" s="67"/>
      <c r="M2370" s="67"/>
      <c r="N2370" s="67"/>
      <c r="O2370" s="67"/>
      <c r="P2370" s="67"/>
      <c r="Q2370" s="67"/>
      <c r="R2370" s="67"/>
      <c r="S2370" s="67"/>
      <c r="T2370" s="67"/>
      <c r="U2370" s="67"/>
      <c r="V2370" s="67"/>
      <c r="W2370" s="67"/>
      <c r="X2370" s="67"/>
      <c r="Y2370" s="67"/>
      <c r="Z2370" s="67"/>
      <c r="AA2370" s="67"/>
      <c r="AB2370" s="67"/>
      <c r="AC2370" s="67"/>
      <c r="AD2370" s="67"/>
    </row>
    <row r="2371" spans="2:30">
      <c r="B2371" s="67"/>
      <c r="C2371" s="67"/>
      <c r="D2371" s="67"/>
      <c r="E2371" s="67"/>
      <c r="F2371" s="67"/>
      <c r="G2371" s="67"/>
      <c r="H2371" s="67"/>
      <c r="I2371" s="67"/>
      <c r="J2371" s="67"/>
      <c r="K2371" s="67"/>
      <c r="L2371" s="67"/>
      <c r="M2371" s="67"/>
      <c r="N2371" s="67"/>
      <c r="O2371" s="67"/>
      <c r="P2371" s="67"/>
      <c r="Q2371" s="67"/>
      <c r="R2371" s="67"/>
      <c r="S2371" s="67"/>
      <c r="T2371" s="67"/>
      <c r="U2371" s="67"/>
      <c r="V2371" s="67"/>
      <c r="W2371" s="67"/>
      <c r="X2371" s="67"/>
      <c r="Y2371" s="67"/>
      <c r="Z2371" s="67"/>
      <c r="AA2371" s="67"/>
      <c r="AB2371" s="67"/>
      <c r="AC2371" s="67"/>
      <c r="AD2371" s="67"/>
    </row>
    <row r="2372" spans="2:30">
      <c r="B2372" s="67"/>
      <c r="C2372" s="67"/>
      <c r="D2372" s="67"/>
      <c r="E2372" s="67"/>
      <c r="F2372" s="67"/>
      <c r="G2372" s="67"/>
      <c r="H2372" s="67"/>
      <c r="I2372" s="67"/>
      <c r="J2372" s="67"/>
      <c r="K2372" s="67"/>
      <c r="L2372" s="67"/>
      <c r="M2372" s="67"/>
      <c r="N2372" s="67"/>
      <c r="O2372" s="67"/>
      <c r="P2372" s="67"/>
      <c r="Q2372" s="67"/>
      <c r="R2372" s="67"/>
      <c r="S2372" s="67"/>
      <c r="T2372" s="67"/>
      <c r="U2372" s="67"/>
      <c r="V2372" s="67"/>
      <c r="W2372" s="67"/>
      <c r="X2372" s="67"/>
      <c r="Y2372" s="67"/>
      <c r="Z2372" s="67"/>
      <c r="AA2372" s="67"/>
      <c r="AB2372" s="67"/>
      <c r="AC2372" s="67"/>
      <c r="AD2372" s="67"/>
    </row>
    <row r="2373" spans="2:30">
      <c r="B2373" s="67"/>
      <c r="C2373" s="67"/>
      <c r="D2373" s="67"/>
      <c r="E2373" s="67"/>
      <c r="F2373" s="67"/>
      <c r="G2373" s="67"/>
      <c r="H2373" s="67"/>
      <c r="I2373" s="67"/>
      <c r="J2373" s="67"/>
      <c r="K2373" s="67"/>
      <c r="L2373" s="67"/>
      <c r="M2373" s="67"/>
      <c r="N2373" s="67"/>
      <c r="O2373" s="67"/>
      <c r="P2373" s="67"/>
      <c r="Q2373" s="67"/>
      <c r="R2373" s="67"/>
      <c r="S2373" s="67"/>
      <c r="T2373" s="67"/>
      <c r="U2373" s="67"/>
      <c r="V2373" s="67"/>
      <c r="W2373" s="67"/>
      <c r="X2373" s="67"/>
      <c r="Y2373" s="67"/>
      <c r="Z2373" s="67"/>
      <c r="AA2373" s="67"/>
      <c r="AB2373" s="67"/>
      <c r="AC2373" s="67"/>
      <c r="AD2373" s="67"/>
    </row>
    <row r="2374" spans="2:30">
      <c r="B2374" s="67"/>
      <c r="C2374" s="67"/>
      <c r="D2374" s="67"/>
      <c r="E2374" s="67"/>
      <c r="F2374" s="67"/>
      <c r="G2374" s="67"/>
      <c r="H2374" s="67"/>
      <c r="I2374" s="67"/>
      <c r="J2374" s="67"/>
      <c r="K2374" s="67"/>
      <c r="L2374" s="67"/>
      <c r="M2374" s="67"/>
      <c r="N2374" s="67"/>
      <c r="O2374" s="67"/>
      <c r="P2374" s="67"/>
      <c r="Q2374" s="67"/>
      <c r="R2374" s="67"/>
      <c r="S2374" s="67"/>
      <c r="T2374" s="67"/>
      <c r="U2374" s="67"/>
      <c r="V2374" s="67"/>
      <c r="W2374" s="67"/>
      <c r="X2374" s="67"/>
      <c r="Y2374" s="67"/>
      <c r="Z2374" s="67"/>
      <c r="AA2374" s="67"/>
      <c r="AB2374" s="67"/>
      <c r="AC2374" s="67"/>
      <c r="AD2374" s="67"/>
    </row>
    <row r="2375" spans="2:30">
      <c r="B2375" s="67"/>
      <c r="C2375" s="67"/>
      <c r="D2375" s="67"/>
      <c r="E2375" s="67"/>
      <c r="F2375" s="67"/>
      <c r="G2375" s="67"/>
      <c r="H2375" s="67"/>
      <c r="I2375" s="67"/>
      <c r="J2375" s="67"/>
      <c r="K2375" s="67"/>
      <c r="L2375" s="67"/>
      <c r="M2375" s="67"/>
      <c r="N2375" s="67"/>
      <c r="O2375" s="67"/>
      <c r="P2375" s="67"/>
      <c r="Q2375" s="67"/>
      <c r="R2375" s="67"/>
      <c r="S2375" s="67"/>
      <c r="T2375" s="67"/>
      <c r="U2375" s="67"/>
      <c r="V2375" s="67"/>
      <c r="W2375" s="67"/>
      <c r="X2375" s="67"/>
      <c r="Y2375" s="67"/>
      <c r="Z2375" s="67"/>
      <c r="AA2375" s="67"/>
      <c r="AB2375" s="67"/>
      <c r="AC2375" s="67"/>
      <c r="AD2375" s="67"/>
    </row>
    <row r="2376" spans="2:30">
      <c r="B2376" s="67"/>
      <c r="C2376" s="67"/>
      <c r="D2376" s="67"/>
      <c r="E2376" s="67"/>
      <c r="F2376" s="67"/>
      <c r="G2376" s="67"/>
      <c r="H2376" s="67"/>
      <c r="I2376" s="67"/>
      <c r="J2376" s="67"/>
      <c r="K2376" s="67"/>
      <c r="L2376" s="67"/>
      <c r="M2376" s="67"/>
      <c r="N2376" s="67"/>
      <c r="O2376" s="67"/>
      <c r="P2376" s="67"/>
      <c r="Q2376" s="67"/>
      <c r="R2376" s="67"/>
      <c r="S2376" s="67"/>
      <c r="T2376" s="67"/>
      <c r="U2376" s="67"/>
      <c r="V2376" s="67"/>
      <c r="W2376" s="67"/>
      <c r="X2376" s="67"/>
      <c r="Y2376" s="67"/>
      <c r="Z2376" s="67"/>
      <c r="AA2376" s="67"/>
      <c r="AB2376" s="67"/>
      <c r="AC2376" s="67"/>
      <c r="AD2376" s="67"/>
    </row>
    <row r="2377" spans="2:30">
      <c r="B2377" s="67"/>
      <c r="C2377" s="67"/>
      <c r="D2377" s="67"/>
      <c r="E2377" s="67"/>
      <c r="F2377" s="67"/>
      <c r="G2377" s="67"/>
      <c r="H2377" s="67"/>
      <c r="I2377" s="67"/>
      <c r="J2377" s="67"/>
      <c r="K2377" s="67"/>
      <c r="L2377" s="67"/>
      <c r="M2377" s="67"/>
      <c r="N2377" s="67"/>
      <c r="O2377" s="67"/>
      <c r="P2377" s="67"/>
      <c r="Q2377" s="67"/>
      <c r="R2377" s="67"/>
      <c r="S2377" s="67"/>
      <c r="T2377" s="67"/>
      <c r="U2377" s="67"/>
      <c r="V2377" s="67"/>
      <c r="W2377" s="67"/>
      <c r="X2377" s="67"/>
      <c r="Y2377" s="67"/>
      <c r="Z2377" s="67"/>
      <c r="AA2377" s="67"/>
      <c r="AB2377" s="67"/>
      <c r="AC2377" s="67"/>
      <c r="AD2377" s="67"/>
    </row>
    <row r="2378" spans="2:30">
      <c r="B2378" s="67"/>
      <c r="C2378" s="67"/>
      <c r="D2378" s="67"/>
      <c r="E2378" s="67"/>
      <c r="F2378" s="67"/>
      <c r="G2378" s="67"/>
      <c r="H2378" s="67"/>
      <c r="I2378" s="67"/>
      <c r="J2378" s="67"/>
      <c r="K2378" s="67"/>
      <c r="L2378" s="67"/>
      <c r="M2378" s="67"/>
      <c r="N2378" s="67"/>
      <c r="O2378" s="67"/>
      <c r="P2378" s="67"/>
      <c r="Q2378" s="67"/>
      <c r="R2378" s="67"/>
      <c r="S2378" s="67"/>
      <c r="T2378" s="67"/>
      <c r="U2378" s="67"/>
      <c r="V2378" s="67"/>
      <c r="W2378" s="67"/>
      <c r="X2378" s="67"/>
      <c r="Y2378" s="67"/>
      <c r="Z2378" s="67"/>
      <c r="AA2378" s="67"/>
      <c r="AB2378" s="67"/>
      <c r="AC2378" s="67"/>
      <c r="AD2378" s="67"/>
    </row>
    <row r="2379" spans="2:30">
      <c r="B2379" s="67"/>
      <c r="C2379" s="67"/>
      <c r="D2379" s="67"/>
      <c r="E2379" s="67"/>
      <c r="F2379" s="67"/>
      <c r="G2379" s="67"/>
      <c r="H2379" s="67"/>
      <c r="I2379" s="67"/>
      <c r="J2379" s="67"/>
      <c r="K2379" s="67"/>
      <c r="L2379" s="67"/>
      <c r="M2379" s="67"/>
      <c r="N2379" s="67"/>
      <c r="O2379" s="67"/>
      <c r="P2379" s="67"/>
      <c r="Q2379" s="67"/>
      <c r="R2379" s="67"/>
      <c r="S2379" s="67"/>
      <c r="T2379" s="67"/>
      <c r="U2379" s="67"/>
      <c r="V2379" s="67"/>
      <c r="W2379" s="67"/>
      <c r="X2379" s="67"/>
      <c r="Y2379" s="67"/>
      <c r="Z2379" s="67"/>
      <c r="AA2379" s="67"/>
      <c r="AB2379" s="67"/>
      <c r="AC2379" s="67"/>
      <c r="AD2379" s="67"/>
    </row>
    <row r="2380" spans="2:30">
      <c r="B2380" s="67"/>
      <c r="C2380" s="67"/>
      <c r="D2380" s="67"/>
      <c r="E2380" s="67"/>
      <c r="F2380" s="67"/>
      <c r="G2380" s="67"/>
      <c r="H2380" s="67"/>
      <c r="I2380" s="67"/>
      <c r="J2380" s="67"/>
      <c r="K2380" s="67"/>
      <c r="L2380" s="67"/>
      <c r="M2380" s="67"/>
      <c r="N2380" s="67"/>
      <c r="O2380" s="67"/>
      <c r="P2380" s="67"/>
      <c r="Q2380" s="67"/>
      <c r="R2380" s="67"/>
      <c r="S2380" s="67"/>
      <c r="T2380" s="67"/>
      <c r="U2380" s="67"/>
      <c r="V2380" s="67"/>
      <c r="W2380" s="67"/>
      <c r="X2380" s="67"/>
      <c r="Y2380" s="67"/>
      <c r="Z2380" s="67"/>
      <c r="AA2380" s="67"/>
      <c r="AB2380" s="67"/>
      <c r="AC2380" s="67"/>
      <c r="AD2380" s="67"/>
    </row>
    <row r="2381" spans="2:30">
      <c r="B2381" s="67"/>
      <c r="C2381" s="67"/>
      <c r="D2381" s="67"/>
      <c r="E2381" s="67"/>
      <c r="F2381" s="67"/>
      <c r="G2381" s="67"/>
      <c r="H2381" s="67"/>
      <c r="I2381" s="67"/>
      <c r="J2381" s="67"/>
      <c r="K2381" s="67"/>
      <c r="L2381" s="67"/>
      <c r="M2381" s="67"/>
      <c r="N2381" s="67"/>
      <c r="O2381" s="67"/>
      <c r="P2381" s="67"/>
      <c r="Q2381" s="67"/>
      <c r="R2381" s="67"/>
      <c r="S2381" s="67"/>
      <c r="T2381" s="67"/>
      <c r="U2381" s="67"/>
      <c r="V2381" s="67"/>
      <c r="W2381" s="67"/>
      <c r="X2381" s="67"/>
      <c r="Y2381" s="67"/>
      <c r="Z2381" s="67"/>
      <c r="AA2381" s="67"/>
      <c r="AB2381" s="67"/>
      <c r="AC2381" s="67"/>
      <c r="AD2381" s="67"/>
    </row>
    <row r="2382" spans="2:30">
      <c r="B2382" s="67"/>
      <c r="C2382" s="67"/>
      <c r="D2382" s="67"/>
      <c r="E2382" s="67"/>
      <c r="F2382" s="67"/>
      <c r="G2382" s="67"/>
      <c r="H2382" s="67"/>
      <c r="I2382" s="67"/>
      <c r="J2382" s="67"/>
      <c r="K2382" s="67"/>
      <c r="L2382" s="67"/>
      <c r="M2382" s="67"/>
      <c r="N2382" s="67"/>
      <c r="O2382" s="67"/>
      <c r="P2382" s="67"/>
      <c r="Q2382" s="67"/>
      <c r="R2382" s="67"/>
      <c r="S2382" s="67"/>
      <c r="T2382" s="67"/>
      <c r="U2382" s="67"/>
      <c r="V2382" s="67"/>
      <c r="W2382" s="67"/>
      <c r="X2382" s="67"/>
      <c r="Y2382" s="67"/>
      <c r="Z2382" s="67"/>
      <c r="AA2382" s="67"/>
      <c r="AB2382" s="67"/>
      <c r="AC2382" s="67"/>
      <c r="AD2382" s="67"/>
    </row>
    <row r="2383" spans="2:30">
      <c r="B2383" s="67"/>
      <c r="C2383" s="67"/>
      <c r="D2383" s="67"/>
      <c r="E2383" s="67"/>
      <c r="F2383" s="67"/>
      <c r="G2383" s="67"/>
      <c r="H2383" s="67"/>
      <c r="I2383" s="67"/>
      <c r="J2383" s="67"/>
      <c r="K2383" s="67"/>
      <c r="L2383" s="67"/>
      <c r="M2383" s="67"/>
      <c r="N2383" s="67"/>
      <c r="O2383" s="67"/>
      <c r="P2383" s="67"/>
      <c r="Q2383" s="67"/>
      <c r="R2383" s="67"/>
      <c r="S2383" s="67"/>
      <c r="T2383" s="67"/>
      <c r="U2383" s="67"/>
      <c r="V2383" s="67"/>
      <c r="W2383" s="67"/>
      <c r="X2383" s="67"/>
      <c r="Y2383" s="67"/>
      <c r="Z2383" s="67"/>
      <c r="AA2383" s="67"/>
      <c r="AB2383" s="67"/>
      <c r="AC2383" s="67"/>
      <c r="AD2383" s="67"/>
    </row>
    <row r="2384" spans="2:30">
      <c r="B2384" s="67"/>
      <c r="C2384" s="67"/>
      <c r="D2384" s="67"/>
      <c r="E2384" s="67"/>
      <c r="F2384" s="67"/>
      <c r="G2384" s="67"/>
      <c r="H2384" s="67"/>
      <c r="I2384" s="67"/>
      <c r="J2384" s="67"/>
      <c r="K2384" s="67"/>
      <c r="L2384" s="67"/>
      <c r="M2384" s="67"/>
      <c r="N2384" s="67"/>
      <c r="O2384" s="67"/>
      <c r="P2384" s="67"/>
      <c r="Q2384" s="67"/>
      <c r="R2384" s="67"/>
      <c r="S2384" s="67"/>
      <c r="T2384" s="67"/>
      <c r="U2384" s="67"/>
      <c r="V2384" s="67"/>
      <c r="W2384" s="67"/>
      <c r="X2384" s="67"/>
      <c r="Y2384" s="67"/>
      <c r="Z2384" s="67"/>
      <c r="AA2384" s="67"/>
      <c r="AB2384" s="67"/>
      <c r="AC2384" s="67"/>
      <c r="AD2384" s="67"/>
    </row>
    <row r="2385" spans="2:30">
      <c r="B2385" s="67"/>
      <c r="C2385" s="67"/>
      <c r="D2385" s="67"/>
      <c r="E2385" s="67"/>
      <c r="F2385" s="67"/>
      <c r="G2385" s="67"/>
      <c r="H2385" s="67"/>
      <c r="I2385" s="67"/>
      <c r="J2385" s="67"/>
      <c r="K2385" s="67"/>
      <c r="L2385" s="67"/>
      <c r="M2385" s="67"/>
      <c r="N2385" s="67"/>
      <c r="O2385" s="67"/>
      <c r="P2385" s="67"/>
      <c r="Q2385" s="67"/>
      <c r="R2385" s="67"/>
      <c r="S2385" s="67"/>
      <c r="T2385" s="67"/>
      <c r="U2385" s="67"/>
      <c r="V2385" s="67"/>
      <c r="W2385" s="67"/>
      <c r="X2385" s="67"/>
      <c r="Y2385" s="67"/>
      <c r="Z2385" s="67"/>
      <c r="AA2385" s="67"/>
      <c r="AB2385" s="67"/>
      <c r="AC2385" s="67"/>
      <c r="AD2385" s="67"/>
    </row>
    <row r="2386" spans="2:30">
      <c r="B2386" s="67"/>
      <c r="C2386" s="67"/>
      <c r="D2386" s="67"/>
      <c r="E2386" s="67"/>
      <c r="F2386" s="67"/>
      <c r="G2386" s="67"/>
      <c r="H2386" s="67"/>
      <c r="I2386" s="67"/>
      <c r="J2386" s="67"/>
      <c r="K2386" s="67"/>
      <c r="L2386" s="67"/>
      <c r="M2386" s="67"/>
      <c r="N2386" s="67"/>
      <c r="O2386" s="67"/>
      <c r="P2386" s="67"/>
      <c r="Q2386" s="67"/>
      <c r="R2386" s="67"/>
      <c r="S2386" s="67"/>
      <c r="T2386" s="67"/>
      <c r="U2386" s="67"/>
      <c r="V2386" s="67"/>
      <c r="W2386" s="67"/>
      <c r="X2386" s="67"/>
      <c r="Y2386" s="67"/>
      <c r="Z2386" s="67"/>
      <c r="AA2386" s="67"/>
      <c r="AB2386" s="67"/>
      <c r="AC2386" s="67"/>
      <c r="AD2386" s="67"/>
    </row>
    <row r="2387" spans="2:30">
      <c r="B2387" s="67"/>
      <c r="C2387" s="67"/>
      <c r="D2387" s="67"/>
      <c r="E2387" s="67"/>
      <c r="F2387" s="67"/>
      <c r="G2387" s="67"/>
      <c r="H2387" s="67"/>
      <c r="I2387" s="67"/>
      <c r="J2387" s="67"/>
      <c r="K2387" s="67"/>
      <c r="L2387" s="67"/>
      <c r="M2387" s="67"/>
      <c r="N2387" s="67"/>
      <c r="O2387" s="67"/>
      <c r="P2387" s="67"/>
      <c r="Q2387" s="67"/>
      <c r="R2387" s="67"/>
      <c r="S2387" s="67"/>
      <c r="T2387" s="67"/>
      <c r="U2387" s="67"/>
      <c r="V2387" s="67"/>
      <c r="W2387" s="67"/>
      <c r="X2387" s="67"/>
      <c r="Y2387" s="67"/>
      <c r="Z2387" s="67"/>
      <c r="AA2387" s="67"/>
      <c r="AB2387" s="67"/>
      <c r="AC2387" s="67"/>
      <c r="AD2387" s="67"/>
    </row>
    <row r="2388" spans="2:30">
      <c r="B2388" s="67"/>
      <c r="C2388" s="67"/>
      <c r="D2388" s="67"/>
      <c r="E2388" s="67"/>
      <c r="F2388" s="67"/>
      <c r="G2388" s="67"/>
      <c r="H2388" s="67"/>
      <c r="I2388" s="67"/>
      <c r="J2388" s="67"/>
      <c r="K2388" s="67"/>
      <c r="L2388" s="67"/>
      <c r="M2388" s="67"/>
      <c r="N2388" s="67"/>
      <c r="O2388" s="67"/>
      <c r="P2388" s="67"/>
      <c r="Q2388" s="67"/>
      <c r="R2388" s="67"/>
      <c r="S2388" s="67"/>
      <c r="T2388" s="67"/>
      <c r="U2388" s="67"/>
      <c r="V2388" s="67"/>
      <c r="W2388" s="67"/>
      <c r="X2388" s="67"/>
      <c r="Y2388" s="67"/>
      <c r="Z2388" s="67"/>
      <c r="AA2388" s="67"/>
      <c r="AB2388" s="67"/>
      <c r="AC2388" s="67"/>
      <c r="AD2388" s="67"/>
    </row>
    <row r="2389" spans="2:30">
      <c r="B2389" s="67"/>
      <c r="C2389" s="67"/>
      <c r="D2389" s="67"/>
      <c r="E2389" s="67"/>
      <c r="F2389" s="67"/>
      <c r="G2389" s="67"/>
      <c r="H2389" s="67"/>
      <c r="I2389" s="67"/>
      <c r="J2389" s="67"/>
      <c r="K2389" s="67"/>
      <c r="L2389" s="67"/>
      <c r="M2389" s="67"/>
      <c r="N2389" s="67"/>
      <c r="O2389" s="67"/>
      <c r="P2389" s="67"/>
      <c r="Q2389" s="67"/>
      <c r="R2389" s="67"/>
      <c r="S2389" s="67"/>
      <c r="T2389" s="67"/>
      <c r="U2389" s="67"/>
      <c r="V2389" s="67"/>
      <c r="W2389" s="67"/>
      <c r="X2389" s="67"/>
      <c r="Y2389" s="67"/>
      <c r="Z2389" s="67"/>
      <c r="AA2389" s="67"/>
      <c r="AB2389" s="67"/>
      <c r="AC2389" s="67"/>
      <c r="AD2389" s="67"/>
    </row>
    <row r="2390" spans="2:30">
      <c r="B2390" s="67"/>
      <c r="C2390" s="67"/>
      <c r="D2390" s="67"/>
      <c r="E2390" s="67"/>
      <c r="F2390" s="67"/>
      <c r="G2390" s="67"/>
      <c r="H2390" s="67"/>
      <c r="I2390" s="67"/>
      <c r="J2390" s="67"/>
      <c r="K2390" s="67"/>
      <c r="L2390" s="67"/>
      <c r="M2390" s="67"/>
      <c r="N2390" s="67"/>
      <c r="O2390" s="67"/>
      <c r="P2390" s="67"/>
      <c r="Q2390" s="67"/>
      <c r="R2390" s="67"/>
      <c r="S2390" s="67"/>
      <c r="T2390" s="67"/>
      <c r="U2390" s="67"/>
      <c r="V2390" s="67"/>
      <c r="W2390" s="67"/>
      <c r="X2390" s="67"/>
      <c r="Y2390" s="67"/>
      <c r="Z2390" s="67"/>
      <c r="AA2390" s="67"/>
      <c r="AB2390" s="67"/>
      <c r="AC2390" s="67"/>
      <c r="AD2390" s="67"/>
    </row>
    <row r="2391" spans="2:30">
      <c r="B2391" s="67"/>
      <c r="C2391" s="67"/>
      <c r="D2391" s="67"/>
      <c r="E2391" s="67"/>
      <c r="F2391" s="67"/>
      <c r="G2391" s="67"/>
      <c r="H2391" s="67"/>
      <c r="I2391" s="67"/>
      <c r="J2391" s="67"/>
      <c r="K2391" s="67"/>
      <c r="L2391" s="67"/>
      <c r="M2391" s="67"/>
      <c r="N2391" s="67"/>
      <c r="O2391" s="67"/>
      <c r="P2391" s="67"/>
      <c r="Q2391" s="67"/>
      <c r="R2391" s="67"/>
      <c r="S2391" s="67"/>
      <c r="T2391" s="67"/>
      <c r="U2391" s="67"/>
      <c r="V2391" s="67"/>
      <c r="W2391" s="67"/>
      <c r="X2391" s="67"/>
      <c r="Y2391" s="67"/>
      <c r="Z2391" s="67"/>
      <c r="AA2391" s="67"/>
      <c r="AB2391" s="67"/>
      <c r="AC2391" s="67"/>
      <c r="AD2391" s="67"/>
    </row>
    <row r="2392" spans="2:30">
      <c r="B2392" s="67"/>
      <c r="C2392" s="67"/>
      <c r="D2392" s="67"/>
      <c r="E2392" s="67"/>
      <c r="F2392" s="67"/>
      <c r="G2392" s="67"/>
      <c r="H2392" s="67"/>
      <c r="I2392" s="67"/>
      <c r="J2392" s="67"/>
      <c r="K2392" s="67"/>
      <c r="L2392" s="67"/>
      <c r="M2392" s="67"/>
      <c r="N2392" s="67"/>
      <c r="O2392" s="67"/>
      <c r="P2392" s="67"/>
      <c r="Q2392" s="67"/>
      <c r="R2392" s="67"/>
      <c r="S2392" s="67"/>
      <c r="T2392" s="67"/>
      <c r="U2392" s="67"/>
      <c r="V2392" s="67"/>
      <c r="W2392" s="67"/>
      <c r="X2392" s="67"/>
      <c r="Y2392" s="67"/>
      <c r="Z2392" s="67"/>
      <c r="AA2392" s="67"/>
      <c r="AB2392" s="67"/>
      <c r="AC2392" s="67"/>
      <c r="AD2392" s="67"/>
    </row>
    <row r="2393" spans="2:30">
      <c r="B2393" s="67"/>
      <c r="C2393" s="67"/>
      <c r="D2393" s="67"/>
      <c r="E2393" s="67"/>
      <c r="F2393" s="67"/>
      <c r="G2393" s="67"/>
      <c r="H2393" s="67"/>
      <c r="I2393" s="67"/>
      <c r="J2393" s="67"/>
      <c r="K2393" s="67"/>
      <c r="L2393" s="67"/>
      <c r="M2393" s="67"/>
      <c r="N2393" s="67"/>
      <c r="O2393" s="67"/>
      <c r="P2393" s="67"/>
      <c r="Q2393" s="67"/>
      <c r="R2393" s="67"/>
      <c r="S2393" s="67"/>
      <c r="T2393" s="67"/>
      <c r="U2393" s="67"/>
      <c r="V2393" s="67"/>
      <c r="W2393" s="67"/>
      <c r="X2393" s="67"/>
      <c r="Y2393" s="67"/>
      <c r="Z2393" s="67"/>
      <c r="AA2393" s="67"/>
      <c r="AB2393" s="67"/>
      <c r="AC2393" s="67"/>
      <c r="AD2393" s="67"/>
    </row>
    <row r="2394" spans="2:30">
      <c r="B2394" s="67"/>
      <c r="C2394" s="67"/>
      <c r="D2394" s="67"/>
      <c r="E2394" s="67"/>
      <c r="F2394" s="67"/>
      <c r="G2394" s="67"/>
      <c r="H2394" s="67"/>
      <c r="I2394" s="67"/>
      <c r="J2394" s="67"/>
      <c r="K2394" s="67"/>
      <c r="L2394" s="67"/>
      <c r="M2394" s="67"/>
      <c r="N2394" s="67"/>
      <c r="O2394" s="67"/>
      <c r="P2394" s="67"/>
      <c r="Q2394" s="67"/>
      <c r="R2394" s="67"/>
      <c r="S2394" s="67"/>
      <c r="T2394" s="67"/>
      <c r="U2394" s="67"/>
      <c r="V2394" s="67"/>
      <c r="W2394" s="67"/>
      <c r="X2394" s="67"/>
      <c r="Y2394" s="67"/>
      <c r="Z2394" s="67"/>
      <c r="AA2394" s="67"/>
      <c r="AB2394" s="67"/>
      <c r="AC2394" s="67"/>
      <c r="AD2394" s="67"/>
    </row>
    <row r="2395" spans="2:30">
      <c r="B2395" s="67"/>
      <c r="C2395" s="67"/>
      <c r="D2395" s="67"/>
      <c r="E2395" s="67"/>
      <c r="F2395" s="67"/>
      <c r="G2395" s="67"/>
      <c r="H2395" s="67"/>
      <c r="I2395" s="67"/>
      <c r="J2395" s="67"/>
      <c r="K2395" s="67"/>
      <c r="L2395" s="67"/>
      <c r="M2395" s="67"/>
      <c r="N2395" s="67"/>
      <c r="O2395" s="67"/>
      <c r="P2395" s="67"/>
      <c r="Q2395" s="67"/>
      <c r="R2395" s="67"/>
      <c r="S2395" s="67"/>
      <c r="T2395" s="67"/>
      <c r="U2395" s="67"/>
      <c r="V2395" s="67"/>
      <c r="W2395" s="67"/>
      <c r="X2395" s="67"/>
      <c r="Y2395" s="67"/>
      <c r="Z2395" s="67"/>
      <c r="AA2395" s="67"/>
      <c r="AB2395" s="67"/>
      <c r="AC2395" s="67"/>
      <c r="AD2395" s="67"/>
    </row>
    <row r="2396" spans="2:30">
      <c r="B2396" s="67"/>
      <c r="C2396" s="67"/>
      <c r="D2396" s="67"/>
      <c r="E2396" s="67"/>
      <c r="F2396" s="67"/>
      <c r="G2396" s="67"/>
      <c r="H2396" s="67"/>
      <c r="I2396" s="67"/>
      <c r="J2396" s="67"/>
      <c r="K2396" s="67"/>
      <c r="L2396" s="67"/>
      <c r="M2396" s="67"/>
      <c r="N2396" s="67"/>
      <c r="O2396" s="67"/>
      <c r="P2396" s="67"/>
      <c r="Q2396" s="67"/>
      <c r="R2396" s="67"/>
      <c r="S2396" s="67"/>
      <c r="T2396" s="67"/>
      <c r="U2396" s="67"/>
      <c r="V2396" s="67"/>
      <c r="W2396" s="67"/>
      <c r="X2396" s="67"/>
      <c r="Y2396" s="67"/>
      <c r="Z2396" s="67"/>
      <c r="AA2396" s="67"/>
      <c r="AB2396" s="67"/>
      <c r="AC2396" s="67"/>
      <c r="AD2396" s="67"/>
    </row>
    <row r="2397" spans="2:30">
      <c r="B2397" s="67"/>
      <c r="C2397" s="67"/>
      <c r="D2397" s="67"/>
      <c r="E2397" s="67"/>
      <c r="F2397" s="67"/>
      <c r="G2397" s="67"/>
      <c r="H2397" s="67"/>
      <c r="I2397" s="67"/>
      <c r="J2397" s="67"/>
      <c r="K2397" s="67"/>
      <c r="L2397" s="67"/>
      <c r="M2397" s="67"/>
      <c r="N2397" s="67"/>
      <c r="O2397" s="67"/>
      <c r="P2397" s="67"/>
      <c r="Q2397" s="67"/>
      <c r="R2397" s="67"/>
      <c r="S2397" s="67"/>
      <c r="T2397" s="67"/>
      <c r="U2397" s="67"/>
      <c r="V2397" s="67"/>
      <c r="W2397" s="67"/>
      <c r="X2397" s="67"/>
      <c r="Y2397" s="67"/>
      <c r="Z2397" s="67"/>
      <c r="AA2397" s="67"/>
      <c r="AB2397" s="67"/>
      <c r="AC2397" s="67"/>
      <c r="AD2397" s="67"/>
    </row>
    <row r="2398" spans="2:30">
      <c r="B2398" s="67"/>
      <c r="C2398" s="67"/>
      <c r="D2398" s="67"/>
      <c r="E2398" s="67"/>
      <c r="F2398" s="67"/>
      <c r="G2398" s="67"/>
      <c r="H2398" s="67"/>
      <c r="I2398" s="67"/>
      <c r="J2398" s="67"/>
      <c r="K2398" s="67"/>
      <c r="L2398" s="67"/>
      <c r="M2398" s="67"/>
      <c r="N2398" s="67"/>
      <c r="O2398" s="67"/>
      <c r="P2398" s="67"/>
      <c r="Q2398" s="67"/>
      <c r="R2398" s="67"/>
      <c r="S2398" s="67"/>
      <c r="T2398" s="67"/>
      <c r="U2398" s="67"/>
      <c r="V2398" s="67"/>
      <c r="W2398" s="67"/>
      <c r="X2398" s="67"/>
      <c r="Y2398" s="67"/>
      <c r="Z2398" s="67"/>
      <c r="AA2398" s="67"/>
      <c r="AB2398" s="67"/>
      <c r="AC2398" s="67"/>
      <c r="AD2398" s="67"/>
    </row>
    <row r="2399" spans="2:30">
      <c r="B2399" s="67"/>
      <c r="C2399" s="67"/>
      <c r="D2399" s="67"/>
      <c r="E2399" s="67"/>
      <c r="F2399" s="67"/>
      <c r="G2399" s="67"/>
      <c r="H2399" s="67"/>
      <c r="I2399" s="67"/>
      <c r="J2399" s="67"/>
      <c r="K2399" s="67"/>
      <c r="L2399" s="67"/>
      <c r="M2399" s="67"/>
      <c r="N2399" s="67"/>
      <c r="O2399" s="67"/>
      <c r="P2399" s="67"/>
      <c r="Q2399" s="67"/>
      <c r="R2399" s="67"/>
      <c r="S2399" s="67"/>
      <c r="T2399" s="67"/>
      <c r="U2399" s="67"/>
      <c r="V2399" s="67"/>
      <c r="W2399" s="67"/>
      <c r="X2399" s="67"/>
      <c r="Y2399" s="67"/>
      <c r="Z2399" s="67"/>
      <c r="AA2399" s="67"/>
      <c r="AB2399" s="67"/>
      <c r="AC2399" s="67"/>
      <c r="AD2399" s="67"/>
    </row>
    <row r="2400" spans="2:30">
      <c r="B2400" s="67"/>
      <c r="C2400" s="67"/>
      <c r="D2400" s="67"/>
      <c r="E2400" s="67"/>
      <c r="F2400" s="67"/>
      <c r="G2400" s="67"/>
      <c r="H2400" s="67"/>
      <c r="I2400" s="67"/>
      <c r="J2400" s="67"/>
      <c r="K2400" s="67"/>
      <c r="L2400" s="67"/>
      <c r="M2400" s="67"/>
      <c r="N2400" s="67"/>
      <c r="O2400" s="67"/>
      <c r="P2400" s="67"/>
      <c r="Q2400" s="67"/>
      <c r="R2400" s="67"/>
      <c r="S2400" s="67"/>
      <c r="T2400" s="67"/>
      <c r="U2400" s="67"/>
      <c r="V2400" s="67"/>
      <c r="W2400" s="67"/>
      <c r="X2400" s="67"/>
      <c r="Y2400" s="67"/>
      <c r="Z2400" s="67"/>
      <c r="AA2400" s="67"/>
      <c r="AB2400" s="67"/>
      <c r="AC2400" s="67"/>
      <c r="AD2400" s="67"/>
    </row>
    <row r="2401" spans="2:30">
      <c r="B2401" s="67"/>
      <c r="C2401" s="67"/>
      <c r="D2401" s="67"/>
      <c r="E2401" s="67"/>
      <c r="F2401" s="67"/>
      <c r="G2401" s="67"/>
      <c r="H2401" s="67"/>
      <c r="I2401" s="67"/>
      <c r="J2401" s="67"/>
      <c r="K2401" s="67"/>
      <c r="L2401" s="67"/>
      <c r="M2401" s="67"/>
      <c r="N2401" s="67"/>
      <c r="O2401" s="67"/>
      <c r="P2401" s="67"/>
      <c r="Q2401" s="67"/>
      <c r="R2401" s="67"/>
      <c r="S2401" s="67"/>
      <c r="T2401" s="67"/>
      <c r="U2401" s="67"/>
      <c r="V2401" s="67"/>
      <c r="W2401" s="67"/>
      <c r="X2401" s="67"/>
      <c r="Y2401" s="67"/>
      <c r="Z2401" s="67"/>
      <c r="AA2401" s="67"/>
      <c r="AB2401" s="67"/>
      <c r="AC2401" s="67"/>
      <c r="AD2401" s="67"/>
    </row>
    <row r="2402" spans="2:30">
      <c r="B2402" s="67"/>
      <c r="C2402" s="67"/>
      <c r="D2402" s="67"/>
      <c r="E2402" s="67"/>
      <c r="F2402" s="67"/>
      <c r="G2402" s="67"/>
      <c r="H2402" s="67"/>
      <c r="I2402" s="67"/>
      <c r="J2402" s="67"/>
      <c r="K2402" s="67"/>
      <c r="L2402" s="67"/>
      <c r="M2402" s="67"/>
      <c r="N2402" s="67"/>
      <c r="O2402" s="67"/>
      <c r="P2402" s="67"/>
      <c r="Q2402" s="67"/>
      <c r="R2402" s="67"/>
      <c r="S2402" s="67"/>
      <c r="T2402" s="67"/>
      <c r="U2402" s="67"/>
      <c r="V2402" s="67"/>
      <c r="W2402" s="67"/>
      <c r="X2402" s="67"/>
      <c r="Y2402" s="67"/>
      <c r="Z2402" s="67"/>
      <c r="AA2402" s="67"/>
      <c r="AB2402" s="67"/>
      <c r="AC2402" s="67"/>
      <c r="AD2402" s="67"/>
    </row>
    <row r="2403" spans="2:30">
      <c r="B2403" s="67"/>
      <c r="C2403" s="67"/>
      <c r="D2403" s="67"/>
      <c r="E2403" s="67"/>
      <c r="F2403" s="67"/>
      <c r="G2403" s="67"/>
      <c r="H2403" s="67"/>
      <c r="I2403" s="67"/>
      <c r="J2403" s="67"/>
      <c r="K2403" s="67"/>
      <c r="L2403" s="67"/>
      <c r="M2403" s="67"/>
      <c r="N2403" s="67"/>
      <c r="O2403" s="67"/>
      <c r="P2403" s="67"/>
      <c r="Q2403" s="67"/>
      <c r="R2403" s="67"/>
      <c r="S2403" s="67"/>
      <c r="T2403" s="67"/>
      <c r="U2403" s="67"/>
      <c r="V2403" s="67"/>
      <c r="W2403" s="67"/>
      <c r="X2403" s="67"/>
      <c r="Y2403" s="67"/>
      <c r="Z2403" s="67"/>
      <c r="AA2403" s="67"/>
      <c r="AB2403" s="67"/>
      <c r="AC2403" s="67"/>
      <c r="AD2403" s="67"/>
    </row>
    <row r="2404" spans="2:30">
      <c r="B2404" s="67"/>
      <c r="C2404" s="67"/>
      <c r="D2404" s="67"/>
      <c r="E2404" s="67"/>
      <c r="F2404" s="67"/>
      <c r="G2404" s="67"/>
      <c r="H2404" s="67"/>
      <c r="I2404" s="67"/>
      <c r="J2404" s="67"/>
      <c r="K2404" s="67"/>
      <c r="L2404" s="67"/>
      <c r="M2404" s="67"/>
      <c r="N2404" s="67"/>
      <c r="O2404" s="67"/>
      <c r="P2404" s="67"/>
      <c r="Q2404" s="67"/>
      <c r="R2404" s="67"/>
      <c r="S2404" s="67"/>
      <c r="T2404" s="67"/>
      <c r="U2404" s="67"/>
      <c r="V2404" s="67"/>
      <c r="W2404" s="67"/>
      <c r="X2404" s="67"/>
      <c r="Y2404" s="67"/>
      <c r="Z2404" s="67"/>
      <c r="AA2404" s="67"/>
      <c r="AB2404" s="67"/>
      <c r="AC2404" s="67"/>
      <c r="AD2404" s="67"/>
    </row>
    <row r="2405" spans="2:30">
      <c r="B2405" s="67"/>
      <c r="C2405" s="67"/>
      <c r="D2405" s="67"/>
      <c r="E2405" s="67"/>
      <c r="F2405" s="67"/>
      <c r="G2405" s="67"/>
      <c r="H2405" s="67"/>
      <c r="I2405" s="67"/>
      <c r="J2405" s="67"/>
      <c r="K2405" s="67"/>
      <c r="L2405" s="67"/>
      <c r="M2405" s="67"/>
      <c r="N2405" s="67"/>
      <c r="O2405" s="67"/>
      <c r="P2405" s="67"/>
      <c r="Q2405" s="67"/>
      <c r="R2405" s="67"/>
      <c r="S2405" s="67"/>
      <c r="T2405" s="67"/>
      <c r="U2405" s="67"/>
      <c r="V2405" s="67"/>
      <c r="W2405" s="67"/>
      <c r="X2405" s="67"/>
      <c r="Y2405" s="67"/>
      <c r="Z2405" s="67"/>
      <c r="AA2405" s="67"/>
      <c r="AB2405" s="67"/>
      <c r="AC2405" s="67"/>
      <c r="AD2405" s="67"/>
    </row>
    <row r="2406" spans="2:30">
      <c r="B2406" s="67"/>
      <c r="C2406" s="67"/>
      <c r="D2406" s="67"/>
      <c r="E2406" s="67"/>
      <c r="F2406" s="67"/>
      <c r="G2406" s="67"/>
      <c r="H2406" s="67"/>
      <c r="I2406" s="67"/>
      <c r="J2406" s="67"/>
      <c r="K2406" s="67"/>
      <c r="L2406" s="67"/>
      <c r="M2406" s="67"/>
      <c r="N2406" s="67"/>
      <c r="O2406" s="67"/>
      <c r="P2406" s="67"/>
      <c r="Q2406" s="67"/>
      <c r="R2406" s="67"/>
      <c r="S2406" s="67"/>
      <c r="T2406" s="67"/>
      <c r="U2406" s="67"/>
      <c r="V2406" s="67"/>
      <c r="W2406" s="67"/>
      <c r="X2406" s="67"/>
      <c r="Y2406" s="67"/>
      <c r="Z2406" s="67"/>
      <c r="AA2406" s="67"/>
      <c r="AB2406" s="67"/>
      <c r="AC2406" s="67"/>
      <c r="AD2406" s="67"/>
    </row>
    <row r="2407" spans="2:30">
      <c r="B2407" s="67"/>
      <c r="C2407" s="67"/>
      <c r="D2407" s="67"/>
      <c r="E2407" s="67"/>
      <c r="F2407" s="67"/>
      <c r="G2407" s="67"/>
      <c r="H2407" s="67"/>
      <c r="I2407" s="67"/>
      <c r="J2407" s="67"/>
      <c r="K2407" s="67"/>
      <c r="L2407" s="67"/>
      <c r="M2407" s="67"/>
      <c r="N2407" s="67"/>
      <c r="O2407" s="67"/>
      <c r="P2407" s="67"/>
      <c r="Q2407" s="67"/>
      <c r="R2407" s="67"/>
      <c r="S2407" s="67"/>
      <c r="T2407" s="67"/>
      <c r="U2407" s="67"/>
      <c r="V2407" s="67"/>
      <c r="W2407" s="67"/>
      <c r="X2407" s="67"/>
      <c r="Y2407" s="67"/>
      <c r="Z2407" s="67"/>
      <c r="AA2407" s="67"/>
      <c r="AB2407" s="67"/>
      <c r="AC2407" s="67"/>
      <c r="AD2407" s="67"/>
    </row>
    <row r="2408" spans="2:30">
      <c r="B2408" s="67"/>
      <c r="C2408" s="67"/>
      <c r="D2408" s="67"/>
      <c r="E2408" s="67"/>
      <c r="F2408" s="67"/>
      <c r="G2408" s="67"/>
      <c r="H2408" s="67"/>
      <c r="I2408" s="67"/>
      <c r="J2408" s="67"/>
      <c r="K2408" s="67"/>
      <c r="L2408" s="67"/>
      <c r="M2408" s="67"/>
      <c r="N2408" s="67"/>
      <c r="O2408" s="67"/>
      <c r="P2408" s="67"/>
      <c r="Q2408" s="67"/>
      <c r="R2408" s="67"/>
      <c r="S2408" s="67"/>
      <c r="T2408" s="67"/>
      <c r="U2408" s="67"/>
      <c r="V2408" s="67"/>
      <c r="W2408" s="67"/>
      <c r="X2408" s="67"/>
      <c r="Y2408" s="67"/>
      <c r="Z2408" s="67"/>
      <c r="AA2408" s="67"/>
      <c r="AB2408" s="67"/>
      <c r="AC2408" s="67"/>
      <c r="AD2408" s="67"/>
    </row>
    <row r="2409" spans="2:30">
      <c r="B2409" s="67"/>
      <c r="C2409" s="67"/>
      <c r="D2409" s="67"/>
      <c r="E2409" s="67"/>
      <c r="F2409" s="67"/>
      <c r="G2409" s="67"/>
      <c r="H2409" s="67"/>
      <c r="I2409" s="67"/>
      <c r="J2409" s="67"/>
      <c r="K2409" s="67"/>
      <c r="L2409" s="67"/>
      <c r="M2409" s="67"/>
      <c r="N2409" s="67"/>
      <c r="O2409" s="67"/>
      <c r="P2409" s="67"/>
      <c r="Q2409" s="67"/>
      <c r="R2409" s="67"/>
      <c r="S2409" s="67"/>
      <c r="T2409" s="67"/>
      <c r="U2409" s="67"/>
      <c r="V2409" s="67"/>
      <c r="W2409" s="67"/>
      <c r="X2409" s="67"/>
      <c r="Y2409" s="67"/>
      <c r="Z2409" s="67"/>
      <c r="AA2409" s="67"/>
      <c r="AB2409" s="67"/>
      <c r="AC2409" s="67"/>
      <c r="AD2409" s="67"/>
    </row>
    <row r="2410" spans="2:30">
      <c r="B2410" s="67"/>
      <c r="C2410" s="67"/>
      <c r="D2410" s="67"/>
      <c r="E2410" s="67"/>
      <c r="F2410" s="67"/>
      <c r="G2410" s="67"/>
      <c r="H2410" s="67"/>
      <c r="I2410" s="67"/>
      <c r="J2410" s="67"/>
      <c r="K2410" s="67"/>
      <c r="L2410" s="67"/>
      <c r="M2410" s="67"/>
      <c r="N2410" s="67"/>
      <c r="O2410" s="67"/>
      <c r="P2410" s="67"/>
      <c r="Q2410" s="67"/>
      <c r="R2410" s="67"/>
      <c r="S2410" s="67"/>
      <c r="T2410" s="67"/>
      <c r="U2410" s="67"/>
      <c r="V2410" s="67"/>
      <c r="W2410" s="67"/>
      <c r="X2410" s="67"/>
      <c r="Y2410" s="67"/>
      <c r="Z2410" s="67"/>
      <c r="AA2410" s="67"/>
      <c r="AB2410" s="67"/>
      <c r="AC2410" s="67"/>
      <c r="AD2410" s="67"/>
    </row>
    <row r="2411" spans="2:30">
      <c r="B2411" s="67"/>
      <c r="C2411" s="67"/>
      <c r="D2411" s="67"/>
      <c r="E2411" s="67"/>
      <c r="F2411" s="67"/>
      <c r="G2411" s="67"/>
      <c r="H2411" s="67"/>
      <c r="I2411" s="67"/>
      <c r="J2411" s="67"/>
      <c r="K2411" s="67"/>
      <c r="L2411" s="67"/>
      <c r="M2411" s="67"/>
      <c r="N2411" s="67"/>
      <c r="O2411" s="67"/>
      <c r="P2411" s="67"/>
      <c r="Q2411" s="67"/>
      <c r="R2411" s="67"/>
      <c r="S2411" s="67"/>
      <c r="T2411" s="67"/>
      <c r="U2411" s="67"/>
      <c r="V2411" s="67"/>
      <c r="W2411" s="67"/>
      <c r="X2411" s="67"/>
      <c r="Y2411" s="67"/>
      <c r="Z2411" s="67"/>
      <c r="AA2411" s="67"/>
      <c r="AB2411" s="67"/>
      <c r="AC2411" s="67"/>
      <c r="AD2411" s="67"/>
    </row>
    <row r="2412" spans="2:30">
      <c r="B2412" s="67"/>
      <c r="C2412" s="67"/>
      <c r="D2412" s="67"/>
      <c r="E2412" s="67"/>
      <c r="F2412" s="67"/>
      <c r="G2412" s="67"/>
      <c r="H2412" s="67"/>
      <c r="I2412" s="67"/>
      <c r="J2412" s="67"/>
      <c r="K2412" s="67"/>
      <c r="L2412" s="67"/>
      <c r="M2412" s="67"/>
      <c r="N2412" s="67"/>
      <c r="O2412" s="67"/>
      <c r="P2412" s="67"/>
      <c r="Q2412" s="67"/>
      <c r="R2412" s="67"/>
      <c r="S2412" s="67"/>
      <c r="T2412" s="67"/>
      <c r="U2412" s="67"/>
      <c r="V2412" s="67"/>
      <c r="W2412" s="67"/>
      <c r="X2412" s="67"/>
      <c r="Y2412" s="67"/>
      <c r="Z2412" s="67"/>
      <c r="AA2412" s="67"/>
      <c r="AB2412" s="67"/>
      <c r="AC2412" s="67"/>
      <c r="AD2412" s="67"/>
    </row>
    <row r="2413" spans="2:30">
      <c r="B2413" s="67"/>
      <c r="C2413" s="67"/>
      <c r="D2413" s="67"/>
      <c r="E2413" s="67"/>
      <c r="F2413" s="67"/>
      <c r="G2413" s="67"/>
      <c r="H2413" s="67"/>
      <c r="I2413" s="67"/>
      <c r="J2413" s="67"/>
      <c r="K2413" s="67"/>
      <c r="L2413" s="67"/>
      <c r="M2413" s="67"/>
      <c r="N2413" s="67"/>
      <c r="O2413" s="67"/>
      <c r="P2413" s="67"/>
      <c r="Q2413" s="67"/>
      <c r="R2413" s="67"/>
      <c r="S2413" s="67"/>
      <c r="T2413" s="67"/>
      <c r="U2413" s="67"/>
      <c r="V2413" s="67"/>
      <c r="W2413" s="67"/>
      <c r="X2413" s="67"/>
      <c r="Y2413" s="67"/>
      <c r="Z2413" s="67"/>
      <c r="AA2413" s="67"/>
      <c r="AB2413" s="67"/>
      <c r="AC2413" s="67"/>
      <c r="AD2413" s="67"/>
    </row>
    <row r="2414" spans="2:30">
      <c r="B2414" s="67"/>
      <c r="C2414" s="67"/>
      <c r="D2414" s="67"/>
      <c r="E2414" s="67"/>
      <c r="F2414" s="67"/>
      <c r="G2414" s="67"/>
      <c r="H2414" s="67"/>
      <c r="I2414" s="67"/>
      <c r="J2414" s="67"/>
      <c r="K2414" s="67"/>
      <c r="L2414" s="67"/>
      <c r="M2414" s="67"/>
      <c r="N2414" s="67"/>
      <c r="O2414" s="67"/>
      <c r="P2414" s="67"/>
      <c r="Q2414" s="67"/>
      <c r="R2414" s="67"/>
      <c r="S2414" s="67"/>
      <c r="T2414" s="67"/>
      <c r="U2414" s="67"/>
      <c r="V2414" s="67"/>
      <c r="W2414" s="67"/>
      <c r="X2414" s="67"/>
      <c r="Y2414" s="67"/>
      <c r="Z2414" s="67"/>
      <c r="AA2414" s="67"/>
      <c r="AB2414" s="67"/>
      <c r="AC2414" s="67"/>
      <c r="AD2414" s="67"/>
    </row>
    <row r="2415" spans="2:30">
      <c r="B2415" s="67"/>
      <c r="C2415" s="67"/>
      <c r="D2415" s="67"/>
      <c r="E2415" s="67"/>
      <c r="F2415" s="67"/>
      <c r="G2415" s="67"/>
      <c r="H2415" s="67"/>
      <c r="I2415" s="67"/>
      <c r="J2415" s="67"/>
      <c r="K2415" s="67"/>
      <c r="L2415" s="67"/>
      <c r="M2415" s="67"/>
      <c r="N2415" s="67"/>
      <c r="O2415" s="67"/>
      <c r="P2415" s="67"/>
      <c r="Q2415" s="67"/>
      <c r="R2415" s="67"/>
      <c r="S2415" s="67"/>
      <c r="T2415" s="67"/>
      <c r="U2415" s="67"/>
      <c r="V2415" s="67"/>
      <c r="W2415" s="67"/>
      <c r="X2415" s="67"/>
      <c r="Y2415" s="67"/>
      <c r="Z2415" s="67"/>
      <c r="AA2415" s="67"/>
      <c r="AB2415" s="67"/>
      <c r="AC2415" s="67"/>
      <c r="AD2415" s="67"/>
    </row>
    <row r="2416" spans="2:30">
      <c r="B2416" s="67"/>
      <c r="C2416" s="67"/>
      <c r="D2416" s="67"/>
      <c r="E2416" s="67"/>
      <c r="F2416" s="67"/>
      <c r="G2416" s="67"/>
      <c r="H2416" s="67"/>
      <c r="I2416" s="67"/>
      <c r="J2416" s="67"/>
      <c r="K2416" s="67"/>
      <c r="L2416" s="67"/>
      <c r="M2416" s="67"/>
      <c r="N2416" s="67"/>
      <c r="O2416" s="67"/>
      <c r="P2416" s="67"/>
      <c r="Q2416" s="67"/>
      <c r="R2416" s="67"/>
      <c r="S2416" s="67"/>
      <c r="T2416" s="67"/>
      <c r="U2416" s="67"/>
      <c r="V2416" s="67"/>
      <c r="W2416" s="67"/>
      <c r="X2416" s="67"/>
      <c r="Y2416" s="67"/>
      <c r="Z2416" s="67"/>
      <c r="AA2416" s="67"/>
      <c r="AB2416" s="67"/>
      <c r="AC2416" s="67"/>
      <c r="AD2416" s="67"/>
    </row>
    <row r="2417" spans="2:30">
      <c r="B2417" s="67"/>
      <c r="C2417" s="67"/>
      <c r="D2417" s="67"/>
      <c r="E2417" s="67"/>
      <c r="F2417" s="67"/>
      <c r="G2417" s="67"/>
      <c r="H2417" s="67"/>
      <c r="I2417" s="67"/>
      <c r="J2417" s="67"/>
      <c r="K2417" s="67"/>
      <c r="L2417" s="67"/>
      <c r="M2417" s="67"/>
      <c r="N2417" s="67"/>
      <c r="O2417" s="67"/>
      <c r="P2417" s="67"/>
      <c r="Q2417" s="67"/>
      <c r="R2417" s="67"/>
      <c r="S2417" s="67"/>
      <c r="T2417" s="67"/>
      <c r="U2417" s="67"/>
      <c r="V2417" s="67"/>
      <c r="W2417" s="67"/>
      <c r="X2417" s="67"/>
      <c r="Y2417" s="67"/>
      <c r="Z2417" s="67"/>
      <c r="AA2417" s="67"/>
      <c r="AB2417" s="67"/>
      <c r="AC2417" s="67"/>
      <c r="AD2417" s="67"/>
    </row>
    <row r="2418" spans="2:30">
      <c r="B2418" s="67"/>
      <c r="C2418" s="67"/>
      <c r="D2418" s="67"/>
      <c r="E2418" s="67"/>
      <c r="F2418" s="67"/>
      <c r="G2418" s="67"/>
      <c r="H2418" s="67"/>
      <c r="I2418" s="67"/>
      <c r="J2418" s="67"/>
      <c r="K2418" s="67"/>
      <c r="L2418" s="67"/>
      <c r="M2418" s="67"/>
      <c r="N2418" s="67"/>
      <c r="O2418" s="67"/>
      <c r="P2418" s="67"/>
      <c r="Q2418" s="67"/>
      <c r="R2418" s="67"/>
      <c r="S2418" s="67"/>
      <c r="T2418" s="67"/>
      <c r="U2418" s="67"/>
      <c r="V2418" s="67"/>
      <c r="W2418" s="67"/>
      <c r="X2418" s="67"/>
      <c r="Y2418" s="67"/>
      <c r="Z2418" s="67"/>
      <c r="AA2418" s="67"/>
      <c r="AB2418" s="67"/>
      <c r="AC2418" s="67"/>
      <c r="AD2418" s="67"/>
    </row>
    <row r="2419" spans="2:30">
      <c r="B2419" s="67"/>
      <c r="C2419" s="67"/>
      <c r="D2419" s="67"/>
      <c r="E2419" s="67"/>
      <c r="F2419" s="67"/>
      <c r="G2419" s="67"/>
      <c r="H2419" s="67"/>
      <c r="I2419" s="67"/>
      <c r="J2419" s="67"/>
      <c r="K2419" s="67"/>
      <c r="L2419" s="67"/>
      <c r="M2419" s="67"/>
      <c r="N2419" s="67"/>
      <c r="O2419" s="67"/>
      <c r="P2419" s="67"/>
      <c r="Q2419" s="67"/>
      <c r="R2419" s="67"/>
      <c r="S2419" s="67"/>
      <c r="T2419" s="67"/>
      <c r="U2419" s="67"/>
      <c r="V2419" s="67"/>
      <c r="W2419" s="67"/>
      <c r="X2419" s="67"/>
      <c r="Y2419" s="67"/>
      <c r="Z2419" s="67"/>
      <c r="AA2419" s="67"/>
      <c r="AB2419" s="67"/>
      <c r="AC2419" s="67"/>
      <c r="AD2419" s="67"/>
    </row>
    <row r="2420" spans="2:30">
      <c r="B2420" s="67"/>
      <c r="C2420" s="67"/>
      <c r="D2420" s="67"/>
      <c r="E2420" s="67"/>
      <c r="F2420" s="67"/>
      <c r="G2420" s="67"/>
      <c r="H2420" s="67"/>
      <c r="I2420" s="67"/>
      <c r="J2420" s="67"/>
      <c r="K2420" s="67"/>
      <c r="L2420" s="67"/>
      <c r="M2420" s="67"/>
      <c r="N2420" s="67"/>
      <c r="O2420" s="67"/>
      <c r="P2420" s="67"/>
      <c r="Q2420" s="67"/>
      <c r="R2420" s="67"/>
      <c r="S2420" s="67"/>
      <c r="T2420" s="67"/>
      <c r="U2420" s="67"/>
      <c r="V2420" s="67"/>
      <c r="W2420" s="67"/>
      <c r="X2420" s="67"/>
      <c r="Y2420" s="67"/>
      <c r="Z2420" s="67"/>
      <c r="AA2420" s="67"/>
      <c r="AB2420" s="67"/>
      <c r="AC2420" s="67"/>
      <c r="AD2420" s="67"/>
    </row>
    <row r="2421" spans="2:30">
      <c r="B2421" s="67"/>
      <c r="C2421" s="67"/>
      <c r="D2421" s="67"/>
      <c r="E2421" s="67"/>
      <c r="F2421" s="67"/>
      <c r="G2421" s="67"/>
      <c r="H2421" s="67"/>
      <c r="I2421" s="67"/>
      <c r="J2421" s="67"/>
      <c r="K2421" s="67"/>
      <c r="L2421" s="67"/>
      <c r="M2421" s="67"/>
      <c r="N2421" s="67"/>
      <c r="O2421" s="67"/>
      <c r="P2421" s="67"/>
      <c r="Q2421" s="67"/>
      <c r="R2421" s="67"/>
      <c r="S2421" s="67"/>
      <c r="T2421" s="67"/>
      <c r="U2421" s="67"/>
      <c r="V2421" s="67"/>
      <c r="W2421" s="67"/>
      <c r="X2421" s="67"/>
      <c r="Y2421" s="67"/>
      <c r="Z2421" s="67"/>
      <c r="AA2421" s="67"/>
      <c r="AB2421" s="67"/>
      <c r="AC2421" s="67"/>
      <c r="AD2421" s="67"/>
    </row>
    <row r="2422" spans="2:30">
      <c r="B2422" s="67"/>
      <c r="C2422" s="67"/>
      <c r="D2422" s="67"/>
      <c r="E2422" s="67"/>
      <c r="F2422" s="67"/>
      <c r="G2422" s="67"/>
      <c r="H2422" s="67"/>
      <c r="I2422" s="67"/>
      <c r="J2422" s="67"/>
      <c r="K2422" s="67"/>
      <c r="L2422" s="67"/>
      <c r="M2422" s="67"/>
      <c r="N2422" s="67"/>
      <c r="O2422" s="67"/>
      <c r="P2422" s="67"/>
      <c r="Q2422" s="67"/>
      <c r="R2422" s="67"/>
      <c r="S2422" s="67"/>
      <c r="T2422" s="67"/>
      <c r="U2422" s="67"/>
      <c r="V2422" s="67"/>
      <c r="W2422" s="67"/>
      <c r="X2422" s="67"/>
      <c r="Y2422" s="67"/>
      <c r="Z2422" s="67"/>
      <c r="AA2422" s="67"/>
      <c r="AB2422" s="67"/>
      <c r="AC2422" s="67"/>
      <c r="AD2422" s="67"/>
    </row>
    <row r="2423" spans="2:30">
      <c r="B2423" s="67"/>
      <c r="C2423" s="67"/>
      <c r="D2423" s="67"/>
      <c r="E2423" s="67"/>
      <c r="F2423" s="67"/>
      <c r="G2423" s="67"/>
      <c r="H2423" s="67"/>
      <c r="I2423" s="67"/>
      <c r="J2423" s="67"/>
      <c r="K2423" s="67"/>
      <c r="L2423" s="67"/>
      <c r="M2423" s="67"/>
      <c r="N2423" s="67"/>
      <c r="O2423" s="67"/>
      <c r="P2423" s="67"/>
      <c r="Q2423" s="67"/>
      <c r="R2423" s="67"/>
      <c r="S2423" s="67"/>
      <c r="T2423" s="67"/>
      <c r="U2423" s="67"/>
      <c r="V2423" s="67"/>
      <c r="W2423" s="67"/>
      <c r="X2423" s="67"/>
      <c r="Y2423" s="67"/>
      <c r="Z2423" s="67"/>
      <c r="AA2423" s="67"/>
      <c r="AB2423" s="67"/>
      <c r="AC2423" s="67"/>
      <c r="AD2423" s="67"/>
    </row>
    <row r="2424" spans="2:30">
      <c r="B2424" s="67"/>
      <c r="C2424" s="67"/>
      <c r="D2424" s="67"/>
      <c r="E2424" s="67"/>
      <c r="F2424" s="67"/>
      <c r="G2424" s="67"/>
      <c r="H2424" s="67"/>
      <c r="I2424" s="67"/>
      <c r="J2424" s="67"/>
      <c r="K2424" s="67"/>
      <c r="L2424" s="67"/>
      <c r="M2424" s="67"/>
      <c r="N2424" s="67"/>
      <c r="O2424" s="67"/>
      <c r="P2424" s="67"/>
      <c r="Q2424" s="67"/>
      <c r="R2424" s="67"/>
      <c r="S2424" s="67"/>
      <c r="T2424" s="67"/>
      <c r="U2424" s="67"/>
      <c r="V2424" s="67"/>
      <c r="W2424" s="67"/>
      <c r="X2424" s="67"/>
      <c r="Y2424" s="67"/>
      <c r="Z2424" s="67"/>
      <c r="AA2424" s="67"/>
      <c r="AB2424" s="67"/>
      <c r="AC2424" s="67"/>
      <c r="AD2424" s="67"/>
    </row>
    <row r="2425" spans="2:30">
      <c r="B2425" s="67"/>
      <c r="C2425" s="67"/>
      <c r="D2425" s="67"/>
      <c r="E2425" s="67"/>
      <c r="F2425" s="67"/>
      <c r="G2425" s="67"/>
      <c r="H2425" s="67"/>
      <c r="I2425" s="67"/>
      <c r="J2425" s="67"/>
      <c r="K2425" s="67"/>
      <c r="L2425" s="67"/>
      <c r="M2425" s="67"/>
      <c r="N2425" s="67"/>
      <c r="O2425" s="67"/>
      <c r="P2425" s="67"/>
      <c r="Q2425" s="67"/>
      <c r="R2425" s="67"/>
      <c r="S2425" s="67"/>
      <c r="T2425" s="67"/>
      <c r="U2425" s="67"/>
      <c r="V2425" s="67"/>
      <c r="W2425" s="67"/>
      <c r="X2425" s="67"/>
      <c r="Y2425" s="67"/>
      <c r="Z2425" s="67"/>
      <c r="AA2425" s="67"/>
      <c r="AB2425" s="67"/>
      <c r="AC2425" s="67"/>
      <c r="AD2425" s="67"/>
    </row>
    <row r="2426" spans="2:30">
      <c r="B2426" s="67"/>
      <c r="C2426" s="67"/>
      <c r="D2426" s="67"/>
      <c r="E2426" s="67"/>
      <c r="F2426" s="67"/>
      <c r="G2426" s="67"/>
      <c r="H2426" s="67"/>
      <c r="I2426" s="67"/>
      <c r="J2426" s="67"/>
      <c r="K2426" s="67"/>
      <c r="L2426" s="67"/>
      <c r="M2426" s="67"/>
      <c r="N2426" s="67"/>
      <c r="O2426" s="67"/>
      <c r="P2426" s="67"/>
      <c r="Q2426" s="67"/>
      <c r="R2426" s="67"/>
      <c r="S2426" s="67"/>
      <c r="T2426" s="67"/>
      <c r="U2426" s="67"/>
      <c r="V2426" s="67"/>
      <c r="W2426" s="67"/>
      <c r="X2426" s="67"/>
      <c r="Y2426" s="67"/>
      <c r="Z2426" s="67"/>
      <c r="AA2426" s="67"/>
      <c r="AB2426" s="67"/>
      <c r="AC2426" s="67"/>
      <c r="AD2426" s="67"/>
    </row>
    <row r="2427" spans="2:30">
      <c r="B2427" s="67"/>
      <c r="C2427" s="67"/>
      <c r="D2427" s="67"/>
      <c r="E2427" s="67"/>
      <c r="F2427" s="67"/>
      <c r="G2427" s="67"/>
      <c r="H2427" s="67"/>
      <c r="I2427" s="67"/>
      <c r="J2427" s="67"/>
      <c r="K2427" s="67"/>
      <c r="L2427" s="67"/>
      <c r="M2427" s="67"/>
      <c r="N2427" s="67"/>
      <c r="O2427" s="67"/>
      <c r="P2427" s="67"/>
      <c r="Q2427" s="67"/>
      <c r="R2427" s="67"/>
      <c r="S2427" s="67"/>
      <c r="T2427" s="67"/>
      <c r="U2427" s="67"/>
      <c r="V2427" s="67"/>
      <c r="W2427" s="67"/>
      <c r="X2427" s="67"/>
      <c r="Y2427" s="67"/>
      <c r="Z2427" s="67"/>
      <c r="AA2427" s="67"/>
      <c r="AB2427" s="67"/>
      <c r="AC2427" s="67"/>
      <c r="AD2427" s="67"/>
    </row>
    <row r="2428" spans="2:30">
      <c r="B2428" s="67"/>
      <c r="C2428" s="67"/>
      <c r="D2428" s="67"/>
      <c r="E2428" s="67"/>
      <c r="F2428" s="67"/>
      <c r="G2428" s="67"/>
      <c r="H2428" s="67"/>
      <c r="I2428" s="67"/>
      <c r="J2428" s="67"/>
      <c r="K2428" s="67"/>
      <c r="L2428" s="67"/>
      <c r="M2428" s="67"/>
      <c r="N2428" s="67"/>
      <c r="O2428" s="67"/>
      <c r="P2428" s="67"/>
      <c r="Q2428" s="67"/>
      <c r="R2428" s="67"/>
      <c r="S2428" s="67"/>
      <c r="T2428" s="67"/>
      <c r="U2428" s="67"/>
      <c r="V2428" s="67"/>
      <c r="W2428" s="67"/>
      <c r="X2428" s="67"/>
      <c r="Y2428" s="67"/>
      <c r="Z2428" s="67"/>
      <c r="AA2428" s="67"/>
      <c r="AB2428" s="67"/>
      <c r="AC2428" s="67"/>
      <c r="AD2428" s="67"/>
    </row>
    <row r="2429" spans="2:30">
      <c r="B2429" s="67"/>
      <c r="C2429" s="67"/>
      <c r="D2429" s="67"/>
      <c r="E2429" s="67"/>
      <c r="F2429" s="67"/>
      <c r="G2429" s="67"/>
      <c r="H2429" s="67"/>
      <c r="I2429" s="67"/>
      <c r="J2429" s="67"/>
      <c r="K2429" s="67"/>
      <c r="L2429" s="67"/>
      <c r="M2429" s="67"/>
      <c r="N2429" s="67"/>
      <c r="O2429" s="67"/>
      <c r="P2429" s="67"/>
      <c r="Q2429" s="67"/>
      <c r="R2429" s="67"/>
      <c r="S2429" s="67"/>
      <c r="T2429" s="67"/>
      <c r="U2429" s="67"/>
      <c r="V2429" s="67"/>
      <c r="W2429" s="67"/>
      <c r="X2429" s="67"/>
      <c r="Y2429" s="67"/>
      <c r="Z2429" s="67"/>
      <c r="AA2429" s="67"/>
      <c r="AB2429" s="67"/>
      <c r="AC2429" s="67"/>
      <c r="AD2429" s="67"/>
    </row>
    <row r="2430" spans="2:30">
      <c r="B2430" s="67"/>
      <c r="C2430" s="67"/>
      <c r="D2430" s="67"/>
      <c r="E2430" s="67"/>
      <c r="F2430" s="67"/>
      <c r="G2430" s="67"/>
      <c r="H2430" s="67"/>
      <c r="I2430" s="67"/>
      <c r="J2430" s="67"/>
      <c r="K2430" s="67"/>
      <c r="L2430" s="67"/>
      <c r="M2430" s="67"/>
      <c r="N2430" s="67"/>
      <c r="O2430" s="67"/>
      <c r="P2430" s="67"/>
      <c r="Q2430" s="67"/>
      <c r="R2430" s="67"/>
      <c r="S2430" s="67"/>
      <c r="T2430" s="67"/>
      <c r="U2430" s="67"/>
      <c r="V2430" s="67"/>
      <c r="W2430" s="67"/>
      <c r="X2430" s="67"/>
      <c r="Y2430" s="67"/>
      <c r="Z2430" s="67"/>
      <c r="AA2430" s="67"/>
      <c r="AB2430" s="67"/>
      <c r="AC2430" s="67"/>
      <c r="AD2430" s="67"/>
    </row>
    <row r="2431" spans="2:30">
      <c r="B2431" s="67"/>
      <c r="C2431" s="67"/>
      <c r="D2431" s="67"/>
      <c r="E2431" s="67"/>
      <c r="F2431" s="67"/>
      <c r="G2431" s="67"/>
      <c r="H2431" s="67"/>
      <c r="I2431" s="67"/>
      <c r="J2431" s="67"/>
      <c r="K2431" s="67"/>
      <c r="L2431" s="67"/>
      <c r="M2431" s="67"/>
      <c r="N2431" s="67"/>
      <c r="O2431" s="67"/>
      <c r="P2431" s="67"/>
      <c r="Q2431" s="67"/>
      <c r="R2431" s="67"/>
      <c r="S2431" s="67"/>
      <c r="T2431" s="67"/>
      <c r="U2431" s="67"/>
      <c r="V2431" s="67"/>
      <c r="W2431" s="67"/>
      <c r="X2431" s="67"/>
      <c r="Y2431" s="67"/>
      <c r="Z2431" s="67"/>
      <c r="AA2431" s="67"/>
      <c r="AB2431" s="67"/>
      <c r="AC2431" s="67"/>
      <c r="AD2431" s="67"/>
    </row>
    <row r="2432" spans="2:30">
      <c r="B2432" s="67"/>
      <c r="C2432" s="67"/>
      <c r="D2432" s="67"/>
      <c r="E2432" s="67"/>
      <c r="F2432" s="67"/>
      <c r="G2432" s="67"/>
      <c r="H2432" s="67"/>
      <c r="I2432" s="67"/>
      <c r="J2432" s="67"/>
      <c r="K2432" s="67"/>
      <c r="L2432" s="67"/>
      <c r="M2432" s="67"/>
      <c r="N2432" s="67"/>
      <c r="O2432" s="67"/>
      <c r="P2432" s="67"/>
      <c r="Q2432" s="67"/>
      <c r="R2432" s="67"/>
      <c r="S2432" s="67"/>
      <c r="T2432" s="67"/>
      <c r="U2432" s="67"/>
      <c r="V2432" s="67"/>
      <c r="W2432" s="67"/>
      <c r="X2432" s="67"/>
      <c r="Y2432" s="67"/>
      <c r="Z2432" s="67"/>
      <c r="AA2432" s="67"/>
      <c r="AB2432" s="67"/>
      <c r="AC2432" s="67"/>
      <c r="AD2432" s="67"/>
    </row>
    <row r="2433" spans="2:30">
      <c r="B2433" s="67"/>
      <c r="C2433" s="67"/>
      <c r="D2433" s="67"/>
      <c r="E2433" s="67"/>
      <c r="F2433" s="67"/>
      <c r="G2433" s="67"/>
      <c r="H2433" s="67"/>
      <c r="I2433" s="67"/>
      <c r="J2433" s="67"/>
      <c r="K2433" s="67"/>
      <c r="L2433" s="67"/>
      <c r="M2433" s="67"/>
      <c r="N2433" s="67"/>
      <c r="O2433" s="67"/>
      <c r="P2433" s="67"/>
      <c r="Q2433" s="67"/>
      <c r="R2433" s="67"/>
      <c r="S2433" s="67"/>
      <c r="T2433" s="67"/>
      <c r="U2433" s="67"/>
      <c r="V2433" s="67"/>
      <c r="W2433" s="67"/>
      <c r="X2433" s="67"/>
      <c r="Y2433" s="67"/>
      <c r="Z2433" s="67"/>
      <c r="AA2433" s="67"/>
      <c r="AB2433" s="67"/>
      <c r="AC2433" s="67"/>
      <c r="AD2433" s="67"/>
    </row>
    <row r="2434" spans="2:30">
      <c r="B2434" s="67"/>
      <c r="C2434" s="67"/>
      <c r="D2434" s="67"/>
      <c r="E2434" s="67"/>
      <c r="F2434" s="67"/>
      <c r="G2434" s="67"/>
      <c r="H2434" s="67"/>
      <c r="I2434" s="67"/>
      <c r="J2434" s="67"/>
      <c r="K2434" s="67"/>
      <c r="L2434" s="67"/>
      <c r="M2434" s="67"/>
      <c r="N2434" s="67"/>
      <c r="O2434" s="67"/>
      <c r="P2434" s="67"/>
      <c r="Q2434" s="67"/>
      <c r="R2434" s="67"/>
      <c r="S2434" s="67"/>
      <c r="T2434" s="67"/>
      <c r="U2434" s="67"/>
      <c r="V2434" s="67"/>
      <c r="W2434" s="67"/>
      <c r="X2434" s="67"/>
      <c r="Y2434" s="67"/>
      <c r="Z2434" s="67"/>
      <c r="AA2434" s="67"/>
      <c r="AB2434" s="67"/>
      <c r="AC2434" s="67"/>
      <c r="AD2434" s="67"/>
    </row>
    <row r="2435" spans="2:30">
      <c r="B2435" s="67"/>
      <c r="C2435" s="67"/>
      <c r="D2435" s="67"/>
      <c r="E2435" s="67"/>
      <c r="F2435" s="67"/>
      <c r="G2435" s="67"/>
      <c r="H2435" s="67"/>
      <c r="I2435" s="67"/>
      <c r="J2435" s="67"/>
      <c r="K2435" s="67"/>
      <c r="L2435" s="67"/>
      <c r="M2435" s="67"/>
      <c r="N2435" s="67"/>
      <c r="O2435" s="67"/>
      <c r="P2435" s="67"/>
      <c r="Q2435" s="67"/>
      <c r="R2435" s="67"/>
      <c r="S2435" s="67"/>
      <c r="T2435" s="67"/>
      <c r="U2435" s="67"/>
      <c r="V2435" s="67"/>
      <c r="W2435" s="67"/>
      <c r="X2435" s="67"/>
      <c r="Y2435" s="67"/>
      <c r="Z2435" s="67"/>
      <c r="AA2435" s="67"/>
      <c r="AB2435" s="67"/>
      <c r="AC2435" s="67"/>
      <c r="AD2435" s="67"/>
    </row>
    <row r="2436" spans="2:30">
      <c r="B2436" s="67"/>
      <c r="C2436" s="67"/>
      <c r="D2436" s="67"/>
      <c r="E2436" s="67"/>
      <c r="F2436" s="67"/>
      <c r="G2436" s="67"/>
      <c r="H2436" s="67"/>
      <c r="I2436" s="67"/>
      <c r="J2436" s="67"/>
      <c r="K2436" s="67"/>
      <c r="L2436" s="67"/>
      <c r="M2436" s="67"/>
      <c r="N2436" s="67"/>
      <c r="O2436" s="67"/>
      <c r="P2436" s="67"/>
      <c r="Q2436" s="67"/>
      <c r="R2436" s="67"/>
      <c r="S2436" s="67"/>
      <c r="T2436" s="67"/>
      <c r="U2436" s="67"/>
      <c r="V2436" s="67"/>
      <c r="W2436" s="67"/>
      <c r="X2436" s="67"/>
      <c r="Y2436" s="67"/>
      <c r="Z2436" s="67"/>
      <c r="AA2436" s="67"/>
      <c r="AB2436" s="67"/>
      <c r="AC2436" s="67"/>
      <c r="AD2436" s="67"/>
    </row>
    <row r="2437" spans="2:30">
      <c r="B2437" s="67"/>
      <c r="C2437" s="67"/>
      <c r="D2437" s="67"/>
      <c r="E2437" s="67"/>
      <c r="F2437" s="67"/>
      <c r="G2437" s="67"/>
      <c r="H2437" s="67"/>
      <c r="I2437" s="67"/>
      <c r="J2437" s="67"/>
      <c r="K2437" s="67"/>
      <c r="L2437" s="67"/>
      <c r="M2437" s="67"/>
      <c r="N2437" s="67"/>
      <c r="O2437" s="67"/>
      <c r="P2437" s="67"/>
      <c r="Q2437" s="67"/>
      <c r="R2437" s="67"/>
      <c r="S2437" s="67"/>
      <c r="T2437" s="67"/>
      <c r="U2437" s="67"/>
      <c r="V2437" s="67"/>
      <c r="W2437" s="67"/>
      <c r="X2437" s="67"/>
      <c r="Y2437" s="67"/>
      <c r="Z2437" s="67"/>
      <c r="AA2437" s="67"/>
      <c r="AB2437" s="67"/>
      <c r="AC2437" s="67"/>
      <c r="AD2437" s="67"/>
    </row>
    <row r="2438" spans="2:30">
      <c r="B2438" s="67"/>
      <c r="C2438" s="67"/>
      <c r="D2438" s="67"/>
      <c r="E2438" s="67"/>
      <c r="F2438" s="67"/>
      <c r="G2438" s="67"/>
      <c r="H2438" s="67"/>
      <c r="I2438" s="67"/>
      <c r="J2438" s="67"/>
      <c r="K2438" s="67"/>
      <c r="L2438" s="67"/>
      <c r="M2438" s="67"/>
      <c r="N2438" s="67"/>
      <c r="O2438" s="67"/>
      <c r="P2438" s="67"/>
      <c r="Q2438" s="67"/>
      <c r="R2438" s="67"/>
      <c r="S2438" s="67"/>
      <c r="T2438" s="67"/>
      <c r="U2438" s="67"/>
      <c r="V2438" s="67"/>
      <c r="W2438" s="67"/>
      <c r="X2438" s="67"/>
      <c r="Y2438" s="67"/>
      <c r="Z2438" s="67"/>
      <c r="AA2438" s="67"/>
      <c r="AB2438" s="67"/>
      <c r="AC2438" s="67"/>
      <c r="AD2438" s="67"/>
    </row>
    <row r="2439" spans="2:30">
      <c r="B2439" s="67"/>
      <c r="C2439" s="67"/>
      <c r="D2439" s="67"/>
      <c r="E2439" s="67"/>
      <c r="F2439" s="67"/>
      <c r="G2439" s="67"/>
      <c r="H2439" s="67"/>
      <c r="I2439" s="67"/>
      <c r="J2439" s="67"/>
      <c r="K2439" s="67"/>
      <c r="L2439" s="67"/>
      <c r="M2439" s="67"/>
      <c r="N2439" s="67"/>
      <c r="O2439" s="67"/>
      <c r="P2439" s="67"/>
      <c r="Q2439" s="67"/>
      <c r="R2439" s="67"/>
      <c r="S2439" s="67"/>
      <c r="T2439" s="67"/>
      <c r="U2439" s="67"/>
      <c r="V2439" s="67"/>
      <c r="W2439" s="67"/>
      <c r="X2439" s="67"/>
      <c r="Y2439" s="67"/>
      <c r="Z2439" s="67"/>
      <c r="AA2439" s="67"/>
      <c r="AB2439" s="67"/>
      <c r="AC2439" s="67"/>
      <c r="AD2439" s="67"/>
    </row>
    <row r="2440" spans="2:30">
      <c r="B2440" s="67"/>
      <c r="C2440" s="67"/>
      <c r="D2440" s="67"/>
      <c r="E2440" s="67"/>
      <c r="F2440" s="67"/>
      <c r="G2440" s="67"/>
      <c r="H2440" s="67"/>
      <c r="I2440" s="67"/>
      <c r="J2440" s="67"/>
      <c r="K2440" s="67"/>
      <c r="L2440" s="67"/>
      <c r="M2440" s="67"/>
      <c r="N2440" s="67"/>
      <c r="O2440" s="67"/>
      <c r="P2440" s="67"/>
      <c r="Q2440" s="67"/>
      <c r="R2440" s="67"/>
      <c r="S2440" s="67"/>
      <c r="T2440" s="67"/>
      <c r="U2440" s="67"/>
      <c r="V2440" s="67"/>
      <c r="W2440" s="67"/>
      <c r="X2440" s="67"/>
      <c r="Y2440" s="67"/>
      <c r="Z2440" s="67"/>
      <c r="AA2440" s="67"/>
      <c r="AB2440" s="67"/>
      <c r="AC2440" s="67"/>
      <c r="AD2440" s="67"/>
    </row>
    <row r="2441" spans="2:30">
      <c r="B2441" s="67"/>
      <c r="C2441" s="67"/>
      <c r="D2441" s="67"/>
      <c r="E2441" s="67"/>
      <c r="F2441" s="67"/>
      <c r="G2441" s="67"/>
      <c r="H2441" s="67"/>
      <c r="I2441" s="67"/>
      <c r="J2441" s="67"/>
      <c r="K2441" s="67"/>
      <c r="L2441" s="67"/>
      <c r="M2441" s="67"/>
      <c r="N2441" s="67"/>
      <c r="O2441" s="67"/>
      <c r="P2441" s="67"/>
      <c r="Q2441" s="67"/>
      <c r="R2441" s="67"/>
      <c r="S2441" s="67"/>
      <c r="T2441" s="67"/>
      <c r="U2441" s="67"/>
      <c r="V2441" s="67"/>
      <c r="W2441" s="67"/>
      <c r="X2441" s="67"/>
      <c r="Y2441" s="67"/>
      <c r="Z2441" s="67"/>
      <c r="AA2441" s="67"/>
      <c r="AB2441" s="67"/>
      <c r="AC2441" s="67"/>
      <c r="AD2441" s="67"/>
    </row>
    <row r="2442" spans="2:30">
      <c r="B2442" s="67"/>
      <c r="C2442" s="67"/>
      <c r="D2442" s="67"/>
      <c r="E2442" s="67"/>
      <c r="F2442" s="67"/>
      <c r="G2442" s="67"/>
      <c r="H2442" s="67"/>
      <c r="I2442" s="67"/>
      <c r="J2442" s="67"/>
      <c r="K2442" s="67"/>
      <c r="L2442" s="67"/>
      <c r="M2442" s="67"/>
      <c r="N2442" s="67"/>
      <c r="O2442" s="67"/>
      <c r="P2442" s="67"/>
      <c r="Q2442" s="67"/>
      <c r="R2442" s="67"/>
      <c r="S2442" s="67"/>
      <c r="T2442" s="67"/>
      <c r="U2442" s="67"/>
      <c r="V2442" s="67"/>
      <c r="W2442" s="67"/>
      <c r="X2442" s="67"/>
      <c r="Y2442" s="67"/>
      <c r="Z2442" s="67"/>
      <c r="AA2442" s="67"/>
      <c r="AB2442" s="67"/>
      <c r="AC2442" s="67"/>
      <c r="AD2442" s="67"/>
    </row>
    <row r="2443" spans="2:30">
      <c r="B2443" s="67"/>
      <c r="C2443" s="67"/>
      <c r="D2443" s="67"/>
      <c r="E2443" s="67"/>
      <c r="F2443" s="67"/>
      <c r="G2443" s="67"/>
      <c r="H2443" s="67"/>
      <c r="I2443" s="67"/>
      <c r="J2443" s="67"/>
      <c r="K2443" s="67"/>
      <c r="L2443" s="67"/>
      <c r="M2443" s="67"/>
      <c r="N2443" s="67"/>
      <c r="O2443" s="67"/>
      <c r="P2443" s="67"/>
      <c r="Q2443" s="67"/>
      <c r="R2443" s="67"/>
      <c r="S2443" s="67"/>
      <c r="T2443" s="67"/>
      <c r="U2443" s="67"/>
      <c r="V2443" s="67"/>
      <c r="W2443" s="67"/>
      <c r="X2443" s="67"/>
      <c r="Y2443" s="67"/>
      <c r="Z2443" s="67"/>
      <c r="AA2443" s="67"/>
      <c r="AB2443" s="67"/>
      <c r="AC2443" s="67"/>
      <c r="AD2443" s="67"/>
    </row>
    <row r="2444" spans="2:30">
      <c r="B2444" s="67"/>
      <c r="C2444" s="67"/>
      <c r="D2444" s="67"/>
      <c r="E2444" s="67"/>
      <c r="F2444" s="67"/>
      <c r="G2444" s="67"/>
      <c r="H2444" s="67"/>
      <c r="I2444" s="67"/>
      <c r="J2444" s="67"/>
      <c r="K2444" s="67"/>
      <c r="L2444" s="67"/>
      <c r="M2444" s="67"/>
      <c r="N2444" s="67"/>
      <c r="O2444" s="67"/>
      <c r="P2444" s="67"/>
      <c r="Q2444" s="67"/>
      <c r="R2444" s="67"/>
      <c r="S2444" s="67"/>
      <c r="T2444" s="67"/>
      <c r="U2444" s="67"/>
      <c r="V2444" s="67"/>
      <c r="W2444" s="67"/>
      <c r="X2444" s="67"/>
      <c r="Y2444" s="67"/>
      <c r="Z2444" s="67"/>
      <c r="AA2444" s="67"/>
      <c r="AB2444" s="67"/>
      <c r="AC2444" s="67"/>
      <c r="AD2444" s="67"/>
    </row>
    <row r="2445" spans="2:30">
      <c r="B2445" s="67"/>
      <c r="C2445" s="67"/>
      <c r="D2445" s="67"/>
      <c r="E2445" s="67"/>
      <c r="F2445" s="67"/>
      <c r="G2445" s="67"/>
      <c r="H2445" s="67"/>
      <c r="I2445" s="67"/>
      <c r="J2445" s="67"/>
      <c r="K2445" s="67"/>
      <c r="L2445" s="67"/>
      <c r="M2445" s="67"/>
      <c r="N2445" s="67"/>
      <c r="O2445" s="67"/>
      <c r="P2445" s="67"/>
      <c r="Q2445" s="67"/>
      <c r="R2445" s="67"/>
      <c r="S2445" s="67"/>
      <c r="T2445" s="67"/>
      <c r="U2445" s="67"/>
      <c r="V2445" s="67"/>
      <c r="W2445" s="67"/>
      <c r="X2445" s="67"/>
      <c r="Y2445" s="67"/>
      <c r="Z2445" s="67"/>
      <c r="AA2445" s="67"/>
      <c r="AB2445" s="67"/>
      <c r="AC2445" s="67"/>
      <c r="AD2445" s="67"/>
    </row>
    <row r="2446" spans="2:30">
      <c r="B2446" s="67"/>
      <c r="C2446" s="67"/>
      <c r="D2446" s="67"/>
      <c r="E2446" s="67"/>
      <c r="F2446" s="67"/>
      <c r="G2446" s="67"/>
      <c r="H2446" s="67"/>
      <c r="I2446" s="67"/>
      <c r="J2446" s="67"/>
      <c r="K2446" s="67"/>
      <c r="L2446" s="67"/>
      <c r="M2446" s="67"/>
      <c r="N2446" s="67"/>
      <c r="O2446" s="67"/>
      <c r="P2446" s="67"/>
      <c r="Q2446" s="67"/>
      <c r="R2446" s="67"/>
      <c r="S2446" s="67"/>
      <c r="T2446" s="67"/>
      <c r="U2446" s="67"/>
      <c r="V2446" s="67"/>
      <c r="W2446" s="67"/>
      <c r="X2446" s="67"/>
      <c r="Y2446" s="67"/>
      <c r="Z2446" s="67"/>
      <c r="AA2446" s="67"/>
      <c r="AB2446" s="67"/>
      <c r="AC2446" s="67"/>
      <c r="AD2446" s="67"/>
    </row>
    <row r="2447" spans="2:30">
      <c r="B2447" s="67"/>
      <c r="C2447" s="67"/>
      <c r="D2447" s="67"/>
      <c r="E2447" s="67"/>
      <c r="F2447" s="67"/>
      <c r="G2447" s="67"/>
      <c r="H2447" s="67"/>
      <c r="I2447" s="67"/>
      <c r="J2447" s="67"/>
      <c r="K2447" s="67"/>
      <c r="L2447" s="67"/>
      <c r="M2447" s="67"/>
      <c r="N2447" s="67"/>
      <c r="O2447" s="67"/>
      <c r="P2447" s="67"/>
      <c r="Q2447" s="67"/>
      <c r="R2447" s="67"/>
      <c r="S2447" s="67"/>
      <c r="T2447" s="67"/>
      <c r="U2447" s="67"/>
      <c r="V2447" s="67"/>
      <c r="W2447" s="67"/>
      <c r="X2447" s="67"/>
      <c r="Y2447" s="67"/>
      <c r="Z2447" s="67"/>
      <c r="AA2447" s="67"/>
      <c r="AB2447" s="67"/>
      <c r="AC2447" s="67"/>
      <c r="AD2447" s="67"/>
    </row>
    <row r="2448" spans="2:30">
      <c r="B2448" s="67"/>
      <c r="C2448" s="67"/>
      <c r="D2448" s="67"/>
      <c r="E2448" s="67"/>
      <c r="F2448" s="67"/>
      <c r="G2448" s="67"/>
      <c r="H2448" s="67"/>
      <c r="I2448" s="67"/>
      <c r="J2448" s="67"/>
      <c r="K2448" s="67"/>
      <c r="L2448" s="67"/>
      <c r="M2448" s="67"/>
      <c r="N2448" s="67"/>
      <c r="O2448" s="67"/>
      <c r="P2448" s="67"/>
      <c r="Q2448" s="67"/>
      <c r="R2448" s="67"/>
      <c r="S2448" s="67"/>
      <c r="T2448" s="67"/>
      <c r="U2448" s="67"/>
      <c r="V2448" s="67"/>
      <c r="W2448" s="67"/>
      <c r="X2448" s="67"/>
      <c r="Y2448" s="67"/>
      <c r="Z2448" s="67"/>
      <c r="AA2448" s="67"/>
      <c r="AB2448" s="67"/>
      <c r="AC2448" s="67"/>
      <c r="AD2448" s="67"/>
    </row>
    <row r="2449" spans="2:30">
      <c r="B2449" s="67"/>
      <c r="C2449" s="67"/>
      <c r="D2449" s="67"/>
      <c r="E2449" s="67"/>
      <c r="F2449" s="67"/>
      <c r="G2449" s="67"/>
      <c r="H2449" s="67"/>
      <c r="I2449" s="67"/>
      <c r="J2449" s="67"/>
      <c r="K2449" s="67"/>
      <c r="L2449" s="67"/>
      <c r="M2449" s="67"/>
      <c r="N2449" s="67"/>
      <c r="O2449" s="67"/>
      <c r="P2449" s="67"/>
      <c r="Q2449" s="67"/>
      <c r="R2449" s="67"/>
      <c r="S2449" s="67"/>
      <c r="T2449" s="67"/>
      <c r="U2449" s="67"/>
      <c r="V2449" s="67"/>
      <c r="W2449" s="67"/>
      <c r="X2449" s="67"/>
      <c r="Y2449" s="67"/>
      <c r="Z2449" s="67"/>
      <c r="AA2449" s="67"/>
      <c r="AB2449" s="67"/>
      <c r="AC2449" s="67"/>
      <c r="AD2449" s="67"/>
    </row>
    <row r="2450" spans="2:30">
      <c r="B2450" s="67"/>
      <c r="C2450" s="67"/>
      <c r="D2450" s="67"/>
      <c r="E2450" s="67"/>
      <c r="F2450" s="67"/>
      <c r="G2450" s="67"/>
      <c r="H2450" s="67"/>
      <c r="I2450" s="67"/>
      <c r="J2450" s="67"/>
      <c r="K2450" s="67"/>
      <c r="L2450" s="67"/>
      <c r="M2450" s="67"/>
      <c r="N2450" s="67"/>
      <c r="O2450" s="67"/>
      <c r="P2450" s="67"/>
      <c r="Q2450" s="67"/>
      <c r="R2450" s="67"/>
      <c r="S2450" s="67"/>
      <c r="T2450" s="67"/>
      <c r="U2450" s="67"/>
      <c r="V2450" s="67"/>
      <c r="W2450" s="67"/>
      <c r="X2450" s="67"/>
      <c r="Y2450" s="67"/>
      <c r="Z2450" s="67"/>
      <c r="AA2450" s="67"/>
      <c r="AB2450" s="67"/>
      <c r="AC2450" s="67"/>
      <c r="AD2450" s="67"/>
    </row>
    <row r="2451" spans="2:30">
      <c r="B2451" s="67"/>
      <c r="C2451" s="67"/>
      <c r="D2451" s="67"/>
      <c r="E2451" s="67"/>
      <c r="F2451" s="67"/>
      <c r="G2451" s="67"/>
      <c r="H2451" s="67"/>
      <c r="I2451" s="67"/>
      <c r="J2451" s="67"/>
      <c r="K2451" s="67"/>
      <c r="L2451" s="67"/>
      <c r="M2451" s="67"/>
      <c r="N2451" s="67"/>
      <c r="O2451" s="67"/>
      <c r="P2451" s="67"/>
      <c r="Q2451" s="67"/>
      <c r="R2451" s="67"/>
      <c r="S2451" s="67"/>
      <c r="T2451" s="67"/>
      <c r="U2451" s="67"/>
      <c r="V2451" s="67"/>
      <c r="W2451" s="67"/>
      <c r="X2451" s="67"/>
      <c r="Y2451" s="67"/>
      <c r="Z2451" s="67"/>
      <c r="AA2451" s="67"/>
      <c r="AB2451" s="67"/>
      <c r="AC2451" s="67"/>
      <c r="AD2451" s="67"/>
    </row>
    <row r="2452" spans="2:30">
      <c r="B2452" s="67"/>
      <c r="C2452" s="67"/>
      <c r="D2452" s="67"/>
      <c r="E2452" s="67"/>
      <c r="F2452" s="67"/>
      <c r="G2452" s="67"/>
      <c r="H2452" s="67"/>
      <c r="I2452" s="67"/>
      <c r="J2452" s="67"/>
      <c r="K2452" s="67"/>
      <c r="L2452" s="67"/>
      <c r="M2452" s="67"/>
      <c r="N2452" s="67"/>
      <c r="O2452" s="67"/>
      <c r="P2452" s="67"/>
      <c r="Q2452" s="67"/>
      <c r="R2452" s="67"/>
      <c r="S2452" s="67"/>
      <c r="T2452" s="67"/>
      <c r="U2452" s="67"/>
      <c r="V2452" s="67"/>
      <c r="W2452" s="67"/>
      <c r="X2452" s="67"/>
      <c r="Y2452" s="67"/>
      <c r="Z2452" s="67"/>
      <c r="AA2452" s="67"/>
      <c r="AB2452" s="67"/>
      <c r="AC2452" s="67"/>
      <c r="AD2452" s="67"/>
    </row>
    <row r="2453" spans="2:30">
      <c r="B2453" s="67"/>
      <c r="C2453" s="67"/>
      <c r="D2453" s="67"/>
      <c r="E2453" s="67"/>
      <c r="F2453" s="67"/>
      <c r="G2453" s="67"/>
      <c r="H2453" s="67"/>
      <c r="I2453" s="67"/>
      <c r="J2453" s="67"/>
      <c r="K2453" s="67"/>
      <c r="L2453" s="67"/>
      <c r="M2453" s="67"/>
      <c r="N2453" s="67"/>
      <c r="O2453" s="67"/>
      <c r="P2453" s="67"/>
      <c r="Q2453" s="67"/>
      <c r="R2453" s="67"/>
      <c r="S2453" s="67"/>
      <c r="T2453" s="67"/>
      <c r="U2453" s="67"/>
      <c r="V2453" s="67"/>
      <c r="W2453" s="67"/>
      <c r="X2453" s="67"/>
      <c r="Y2453" s="67"/>
      <c r="Z2453" s="67"/>
      <c r="AA2453" s="67"/>
      <c r="AB2453" s="67"/>
      <c r="AC2453" s="67"/>
      <c r="AD2453" s="67"/>
    </row>
    <row r="2454" spans="2:30">
      <c r="B2454" s="67"/>
      <c r="C2454" s="67"/>
      <c r="D2454" s="67"/>
      <c r="E2454" s="67"/>
      <c r="F2454" s="67"/>
      <c r="G2454" s="67"/>
      <c r="H2454" s="67"/>
      <c r="I2454" s="67"/>
      <c r="J2454" s="67"/>
      <c r="K2454" s="67"/>
      <c r="L2454" s="67"/>
      <c r="M2454" s="67"/>
      <c r="N2454" s="67"/>
      <c r="O2454" s="67"/>
      <c r="P2454" s="67"/>
      <c r="Q2454" s="67"/>
      <c r="R2454" s="67"/>
      <c r="S2454" s="67"/>
      <c r="T2454" s="67"/>
      <c r="U2454" s="67"/>
      <c r="V2454" s="67"/>
      <c r="W2454" s="67"/>
      <c r="X2454" s="67"/>
      <c r="Y2454" s="67"/>
      <c r="Z2454" s="67"/>
      <c r="AA2454" s="67"/>
      <c r="AB2454" s="67"/>
      <c r="AC2454" s="67"/>
      <c r="AD2454" s="67"/>
    </row>
    <row r="2455" spans="2:30">
      <c r="B2455" s="67"/>
      <c r="C2455" s="67"/>
      <c r="D2455" s="67"/>
      <c r="E2455" s="67"/>
      <c r="F2455" s="67"/>
      <c r="G2455" s="67"/>
      <c r="H2455" s="67"/>
      <c r="I2455" s="67"/>
      <c r="J2455" s="67"/>
      <c r="K2455" s="67"/>
      <c r="L2455" s="67"/>
      <c r="M2455" s="67"/>
      <c r="N2455" s="67"/>
      <c r="O2455" s="67"/>
      <c r="P2455" s="67"/>
      <c r="Q2455" s="67"/>
      <c r="R2455" s="67"/>
      <c r="S2455" s="67"/>
      <c r="T2455" s="67"/>
      <c r="U2455" s="67"/>
      <c r="V2455" s="67"/>
      <c r="W2455" s="67"/>
      <c r="X2455" s="67"/>
      <c r="Y2455" s="67"/>
      <c r="Z2455" s="67"/>
      <c r="AA2455" s="67"/>
      <c r="AB2455" s="67"/>
      <c r="AC2455" s="67"/>
      <c r="AD2455" s="67"/>
    </row>
    <row r="2456" spans="2:30">
      <c r="B2456" s="67"/>
      <c r="C2456" s="67"/>
      <c r="D2456" s="67"/>
      <c r="E2456" s="67"/>
      <c r="F2456" s="67"/>
      <c r="G2456" s="67"/>
      <c r="H2456" s="67"/>
      <c r="I2456" s="67"/>
      <c r="J2456" s="67"/>
      <c r="K2456" s="67"/>
      <c r="L2456" s="67"/>
      <c r="M2456" s="67"/>
      <c r="N2456" s="67"/>
      <c r="O2456" s="67"/>
      <c r="P2456" s="67"/>
      <c r="Q2456" s="67"/>
      <c r="R2456" s="67"/>
      <c r="S2456" s="67"/>
      <c r="T2456" s="67"/>
      <c r="U2456" s="67"/>
      <c r="V2456" s="67"/>
      <c r="W2456" s="67"/>
      <c r="X2456" s="67"/>
      <c r="Y2456" s="67"/>
      <c r="Z2456" s="67"/>
      <c r="AA2456" s="67"/>
      <c r="AB2456" s="67"/>
      <c r="AC2456" s="67"/>
      <c r="AD2456" s="67"/>
    </row>
    <row r="2457" spans="2:30">
      <c r="B2457" s="67"/>
      <c r="C2457" s="67"/>
      <c r="D2457" s="67"/>
      <c r="E2457" s="67"/>
      <c r="F2457" s="67"/>
      <c r="G2457" s="67"/>
      <c r="H2457" s="67"/>
      <c r="I2457" s="67"/>
      <c r="J2457" s="67"/>
      <c r="K2457" s="67"/>
      <c r="L2457" s="67"/>
      <c r="M2457" s="67"/>
      <c r="N2457" s="67"/>
      <c r="O2457" s="67"/>
      <c r="P2457" s="67"/>
      <c r="Q2457" s="67"/>
      <c r="R2457" s="67"/>
      <c r="S2457" s="67"/>
      <c r="T2457" s="67"/>
      <c r="U2457" s="67"/>
      <c r="V2457" s="67"/>
      <c r="W2457" s="67"/>
      <c r="X2457" s="67"/>
      <c r="Y2457" s="67"/>
      <c r="Z2457" s="67"/>
      <c r="AA2457" s="67"/>
      <c r="AB2457" s="67"/>
      <c r="AC2457" s="67"/>
      <c r="AD2457" s="67"/>
    </row>
    <row r="2458" spans="2:30">
      <c r="B2458" s="67"/>
      <c r="C2458" s="67"/>
      <c r="D2458" s="67"/>
      <c r="E2458" s="67"/>
      <c r="F2458" s="67"/>
      <c r="G2458" s="67"/>
      <c r="H2458" s="67"/>
      <c r="I2458" s="67"/>
      <c r="J2458" s="67"/>
      <c r="K2458" s="67"/>
      <c r="L2458" s="67"/>
      <c r="M2458" s="67"/>
      <c r="N2458" s="67"/>
      <c r="O2458" s="67"/>
      <c r="P2458" s="67"/>
      <c r="Q2458" s="67"/>
      <c r="R2458" s="67"/>
      <c r="S2458" s="67"/>
      <c r="T2458" s="67"/>
      <c r="U2458" s="67"/>
      <c r="V2458" s="67"/>
      <c r="W2458" s="67"/>
      <c r="X2458" s="67"/>
      <c r="Y2458" s="67"/>
      <c r="Z2458" s="67"/>
      <c r="AA2458" s="67"/>
      <c r="AB2458" s="67"/>
      <c r="AC2458" s="67"/>
      <c r="AD2458" s="67"/>
    </row>
    <row r="2459" spans="2:30">
      <c r="B2459" s="67"/>
      <c r="C2459" s="67"/>
      <c r="D2459" s="67"/>
      <c r="E2459" s="67"/>
      <c r="F2459" s="67"/>
      <c r="G2459" s="67"/>
      <c r="H2459" s="67"/>
      <c r="I2459" s="67"/>
      <c r="J2459" s="67"/>
      <c r="K2459" s="67"/>
      <c r="L2459" s="67"/>
      <c r="M2459" s="67"/>
      <c r="N2459" s="67"/>
      <c r="O2459" s="67"/>
      <c r="P2459" s="67"/>
      <c r="Q2459" s="67"/>
      <c r="R2459" s="67"/>
      <c r="S2459" s="67"/>
      <c r="T2459" s="67"/>
      <c r="U2459" s="67"/>
      <c r="V2459" s="67"/>
      <c r="W2459" s="67"/>
      <c r="X2459" s="67"/>
      <c r="Y2459" s="67"/>
      <c r="Z2459" s="67"/>
      <c r="AA2459" s="67"/>
      <c r="AB2459" s="67"/>
      <c r="AC2459" s="67"/>
      <c r="AD2459" s="67"/>
    </row>
    <row r="2460" spans="2:30">
      <c r="B2460" s="67"/>
      <c r="C2460" s="67"/>
      <c r="D2460" s="67"/>
      <c r="E2460" s="67"/>
      <c r="F2460" s="67"/>
      <c r="G2460" s="67"/>
      <c r="H2460" s="67"/>
      <c r="I2460" s="67"/>
      <c r="J2460" s="67"/>
      <c r="K2460" s="67"/>
      <c r="L2460" s="67"/>
      <c r="M2460" s="67"/>
      <c r="N2460" s="67"/>
      <c r="O2460" s="67"/>
      <c r="P2460" s="67"/>
      <c r="Q2460" s="67"/>
      <c r="R2460" s="67"/>
      <c r="S2460" s="67"/>
      <c r="T2460" s="67"/>
      <c r="U2460" s="67"/>
      <c r="V2460" s="67"/>
      <c r="W2460" s="67"/>
      <c r="X2460" s="67"/>
      <c r="Y2460" s="67"/>
      <c r="Z2460" s="67"/>
      <c r="AA2460" s="67"/>
      <c r="AB2460" s="67"/>
      <c r="AC2460" s="67"/>
      <c r="AD2460" s="67"/>
    </row>
    <row r="2461" spans="2:30">
      <c r="B2461" s="67"/>
      <c r="C2461" s="67"/>
      <c r="D2461" s="67"/>
      <c r="E2461" s="67"/>
      <c r="F2461" s="67"/>
      <c r="G2461" s="67"/>
      <c r="H2461" s="67"/>
      <c r="I2461" s="67"/>
      <c r="J2461" s="67"/>
      <c r="K2461" s="67"/>
      <c r="L2461" s="67"/>
      <c r="M2461" s="67"/>
      <c r="N2461" s="67"/>
      <c r="O2461" s="67"/>
      <c r="P2461" s="67"/>
      <c r="Q2461" s="67"/>
      <c r="R2461" s="67"/>
      <c r="S2461" s="67"/>
      <c r="T2461" s="67"/>
      <c r="U2461" s="67"/>
      <c r="V2461" s="67"/>
      <c r="W2461" s="67"/>
      <c r="X2461" s="67"/>
      <c r="Y2461" s="67"/>
      <c r="Z2461" s="67"/>
      <c r="AA2461" s="67"/>
      <c r="AB2461" s="67"/>
      <c r="AC2461" s="67"/>
      <c r="AD2461" s="67"/>
    </row>
    <row r="2462" spans="2:30">
      <c r="B2462" s="67"/>
      <c r="C2462" s="67"/>
      <c r="D2462" s="67"/>
      <c r="E2462" s="67"/>
      <c r="F2462" s="67"/>
      <c r="G2462" s="67"/>
      <c r="H2462" s="67"/>
      <c r="I2462" s="67"/>
      <c r="J2462" s="67"/>
      <c r="K2462" s="67"/>
      <c r="L2462" s="67"/>
      <c r="M2462" s="67"/>
      <c r="N2462" s="67"/>
      <c r="O2462" s="67"/>
      <c r="P2462" s="67"/>
      <c r="Q2462" s="67"/>
      <c r="R2462" s="67"/>
      <c r="S2462" s="67"/>
      <c r="T2462" s="67"/>
      <c r="U2462" s="67"/>
      <c r="V2462" s="67"/>
      <c r="W2462" s="67"/>
      <c r="X2462" s="67"/>
      <c r="Y2462" s="67"/>
      <c r="Z2462" s="67"/>
      <c r="AA2462" s="67"/>
      <c r="AB2462" s="67"/>
      <c r="AC2462" s="67"/>
      <c r="AD2462" s="67"/>
    </row>
    <row r="2463" spans="2:30">
      <c r="B2463" s="67"/>
      <c r="C2463" s="67"/>
      <c r="D2463" s="67"/>
      <c r="E2463" s="67"/>
      <c r="F2463" s="67"/>
      <c r="G2463" s="67"/>
      <c r="H2463" s="67"/>
      <c r="I2463" s="67"/>
      <c r="J2463" s="67"/>
      <c r="K2463" s="67"/>
      <c r="L2463" s="67"/>
      <c r="M2463" s="67"/>
      <c r="N2463" s="67"/>
      <c r="O2463" s="67"/>
      <c r="P2463" s="67"/>
      <c r="Q2463" s="67"/>
      <c r="R2463" s="67"/>
      <c r="S2463" s="67"/>
      <c r="T2463" s="67"/>
      <c r="U2463" s="67"/>
      <c r="V2463" s="67"/>
      <c r="W2463" s="67"/>
      <c r="X2463" s="67"/>
      <c r="Y2463" s="67"/>
      <c r="Z2463" s="67"/>
      <c r="AA2463" s="67"/>
      <c r="AB2463" s="67"/>
      <c r="AC2463" s="67"/>
      <c r="AD2463" s="67"/>
    </row>
    <row r="2464" spans="2:30">
      <c r="B2464" s="67"/>
      <c r="C2464" s="67"/>
      <c r="D2464" s="67"/>
      <c r="E2464" s="67"/>
      <c r="F2464" s="67"/>
      <c r="G2464" s="67"/>
      <c r="H2464" s="67"/>
      <c r="I2464" s="67"/>
      <c r="J2464" s="67"/>
      <c r="K2464" s="67"/>
      <c r="L2464" s="67"/>
      <c r="M2464" s="67"/>
      <c r="N2464" s="67"/>
      <c r="O2464" s="67"/>
      <c r="P2464" s="67"/>
      <c r="Q2464" s="67"/>
      <c r="R2464" s="67"/>
      <c r="S2464" s="67"/>
      <c r="T2464" s="67"/>
      <c r="U2464" s="67"/>
      <c r="V2464" s="67"/>
      <c r="W2464" s="67"/>
      <c r="X2464" s="67"/>
      <c r="Y2464" s="67"/>
      <c r="Z2464" s="67"/>
      <c r="AA2464" s="67"/>
      <c r="AB2464" s="67"/>
      <c r="AC2464" s="67"/>
      <c r="AD2464" s="67"/>
    </row>
    <row r="2465" spans="2:30">
      <c r="B2465" s="67"/>
      <c r="C2465" s="67"/>
      <c r="D2465" s="67"/>
      <c r="E2465" s="67"/>
      <c r="F2465" s="67"/>
      <c r="G2465" s="67"/>
      <c r="H2465" s="67"/>
      <c r="I2465" s="67"/>
      <c r="J2465" s="67"/>
      <c r="K2465" s="67"/>
      <c r="L2465" s="67"/>
      <c r="M2465" s="67"/>
      <c r="N2465" s="67"/>
      <c r="O2465" s="67"/>
      <c r="P2465" s="67"/>
      <c r="Q2465" s="67"/>
      <c r="R2465" s="67"/>
      <c r="S2465" s="67"/>
      <c r="T2465" s="67"/>
      <c r="U2465" s="67"/>
      <c r="V2465" s="67"/>
      <c r="W2465" s="67"/>
      <c r="X2465" s="67"/>
      <c r="Y2465" s="67"/>
      <c r="Z2465" s="67"/>
      <c r="AA2465" s="67"/>
      <c r="AB2465" s="67"/>
      <c r="AC2465" s="67"/>
      <c r="AD2465" s="67"/>
    </row>
    <row r="2466" spans="2:30">
      <c r="B2466" s="67"/>
      <c r="C2466" s="67"/>
      <c r="D2466" s="67"/>
      <c r="E2466" s="67"/>
      <c r="F2466" s="67"/>
      <c r="G2466" s="67"/>
      <c r="H2466" s="67"/>
      <c r="I2466" s="67"/>
      <c r="J2466" s="67"/>
      <c r="K2466" s="67"/>
      <c r="L2466" s="67"/>
      <c r="M2466" s="67"/>
      <c r="N2466" s="67"/>
      <c r="O2466" s="67"/>
      <c r="P2466" s="67"/>
      <c r="Q2466" s="67"/>
      <c r="R2466" s="67"/>
      <c r="S2466" s="67"/>
      <c r="T2466" s="67"/>
      <c r="U2466" s="67"/>
      <c r="V2466" s="67"/>
      <c r="W2466" s="67"/>
      <c r="X2466" s="67"/>
      <c r="Y2466" s="67"/>
      <c r="Z2466" s="67"/>
      <c r="AA2466" s="67"/>
      <c r="AB2466" s="67"/>
      <c r="AC2466" s="67"/>
      <c r="AD2466" s="67"/>
    </row>
    <row r="2467" spans="2:30">
      <c r="B2467" s="67"/>
      <c r="C2467" s="67"/>
      <c r="D2467" s="67"/>
      <c r="E2467" s="67"/>
      <c r="F2467" s="67"/>
      <c r="G2467" s="67"/>
      <c r="H2467" s="67"/>
      <c r="I2467" s="67"/>
      <c r="J2467" s="67"/>
      <c r="K2467" s="67"/>
      <c r="L2467" s="67"/>
      <c r="M2467" s="67"/>
      <c r="N2467" s="67"/>
      <c r="O2467" s="67"/>
      <c r="P2467" s="67"/>
      <c r="Q2467" s="67"/>
      <c r="R2467" s="67"/>
      <c r="S2467" s="67"/>
      <c r="T2467" s="67"/>
      <c r="U2467" s="67"/>
      <c r="V2467" s="67"/>
      <c r="W2467" s="67"/>
      <c r="X2467" s="67"/>
      <c r="Y2467" s="67"/>
      <c r="Z2467" s="67"/>
      <c r="AA2467" s="67"/>
      <c r="AB2467" s="67"/>
      <c r="AC2467" s="67"/>
      <c r="AD2467" s="67"/>
    </row>
    <row r="2468" spans="2:30">
      <c r="B2468" s="67"/>
      <c r="C2468" s="67"/>
      <c r="D2468" s="67"/>
      <c r="E2468" s="67"/>
      <c r="F2468" s="67"/>
      <c r="G2468" s="67"/>
      <c r="H2468" s="67"/>
      <c r="I2468" s="67"/>
      <c r="J2468" s="67"/>
      <c r="K2468" s="67"/>
      <c r="L2468" s="67"/>
      <c r="M2468" s="67"/>
      <c r="N2468" s="67"/>
      <c r="O2468" s="67"/>
      <c r="P2468" s="67"/>
      <c r="Q2468" s="67"/>
      <c r="R2468" s="67"/>
      <c r="S2468" s="67"/>
      <c r="T2468" s="67"/>
      <c r="U2468" s="67"/>
      <c r="V2468" s="67"/>
      <c r="W2468" s="67"/>
      <c r="X2468" s="67"/>
      <c r="Y2468" s="67"/>
      <c r="Z2468" s="67"/>
      <c r="AA2468" s="67"/>
      <c r="AB2468" s="67"/>
      <c r="AC2468" s="67"/>
      <c r="AD2468" s="67"/>
    </row>
    <row r="2469" spans="2:30">
      <c r="B2469" s="67"/>
      <c r="C2469" s="67"/>
      <c r="D2469" s="67"/>
      <c r="E2469" s="67"/>
      <c r="F2469" s="67"/>
      <c r="G2469" s="67"/>
      <c r="H2469" s="67"/>
      <c r="I2469" s="67"/>
      <c r="J2469" s="67"/>
      <c r="K2469" s="67"/>
      <c r="L2469" s="67"/>
      <c r="M2469" s="67"/>
      <c r="N2469" s="67"/>
      <c r="O2469" s="67"/>
      <c r="P2469" s="67"/>
      <c r="Q2469" s="67"/>
      <c r="R2469" s="67"/>
      <c r="S2469" s="67"/>
      <c r="T2469" s="67"/>
      <c r="U2469" s="67"/>
      <c r="V2469" s="67"/>
      <c r="W2469" s="67"/>
      <c r="X2469" s="67"/>
      <c r="Y2469" s="67"/>
      <c r="Z2469" s="67"/>
      <c r="AA2469" s="67"/>
      <c r="AB2469" s="67"/>
      <c r="AC2469" s="67"/>
      <c r="AD2469" s="67"/>
    </row>
    <row r="2470" spans="2:30">
      <c r="B2470" s="67"/>
      <c r="C2470" s="67"/>
      <c r="D2470" s="67"/>
      <c r="E2470" s="67"/>
      <c r="F2470" s="67"/>
      <c r="G2470" s="67"/>
      <c r="H2470" s="67"/>
      <c r="I2470" s="67"/>
      <c r="J2470" s="67"/>
      <c r="K2470" s="67"/>
      <c r="L2470" s="67"/>
      <c r="M2470" s="67"/>
      <c r="N2470" s="67"/>
      <c r="O2470" s="67"/>
      <c r="P2470" s="67"/>
      <c r="Q2470" s="67"/>
      <c r="R2470" s="67"/>
      <c r="S2470" s="67"/>
      <c r="T2470" s="67"/>
      <c r="U2470" s="67"/>
      <c r="V2470" s="67"/>
      <c r="W2470" s="67"/>
      <c r="X2470" s="67"/>
      <c r="Y2470" s="67"/>
      <c r="Z2470" s="67"/>
      <c r="AA2470" s="67"/>
      <c r="AB2470" s="67"/>
      <c r="AC2470" s="67"/>
      <c r="AD2470" s="67"/>
    </row>
    <row r="2471" spans="2:30">
      <c r="B2471" s="67"/>
      <c r="C2471" s="67"/>
      <c r="D2471" s="67"/>
      <c r="E2471" s="67"/>
      <c r="F2471" s="67"/>
      <c r="G2471" s="67"/>
      <c r="H2471" s="67"/>
      <c r="I2471" s="67"/>
      <c r="J2471" s="67"/>
      <c r="K2471" s="67"/>
      <c r="L2471" s="67"/>
      <c r="M2471" s="67"/>
      <c r="N2471" s="67"/>
      <c r="O2471" s="67"/>
      <c r="P2471" s="67"/>
      <c r="Q2471" s="67"/>
      <c r="R2471" s="67"/>
      <c r="S2471" s="67"/>
      <c r="T2471" s="67"/>
      <c r="U2471" s="67"/>
      <c r="V2471" s="67"/>
      <c r="W2471" s="67"/>
      <c r="X2471" s="67"/>
      <c r="Y2471" s="67"/>
      <c r="Z2471" s="67"/>
      <c r="AA2471" s="67"/>
      <c r="AB2471" s="67"/>
      <c r="AC2471" s="67"/>
      <c r="AD2471" s="67"/>
    </row>
    <row r="2472" spans="2:30">
      <c r="B2472" s="67"/>
      <c r="C2472" s="67"/>
      <c r="D2472" s="67"/>
      <c r="E2472" s="67"/>
      <c r="F2472" s="67"/>
      <c r="G2472" s="67"/>
      <c r="H2472" s="67"/>
      <c r="I2472" s="67"/>
      <c r="J2472" s="67"/>
      <c r="K2472" s="67"/>
      <c r="L2472" s="67"/>
      <c r="M2472" s="67"/>
      <c r="N2472" s="67"/>
      <c r="O2472" s="67"/>
      <c r="P2472" s="67"/>
      <c r="Q2472" s="67"/>
      <c r="R2472" s="67"/>
      <c r="S2472" s="67"/>
      <c r="T2472" s="67"/>
      <c r="U2472" s="67"/>
      <c r="V2472" s="67"/>
      <c r="W2472" s="67"/>
      <c r="X2472" s="67"/>
      <c r="Y2472" s="67"/>
      <c r="Z2472" s="67"/>
      <c r="AA2472" s="67"/>
      <c r="AB2472" s="67"/>
      <c r="AC2472" s="67"/>
      <c r="AD2472" s="67"/>
    </row>
    <row r="2473" spans="2:30">
      <c r="B2473" s="67"/>
      <c r="C2473" s="67"/>
      <c r="D2473" s="67"/>
      <c r="E2473" s="67"/>
      <c r="F2473" s="67"/>
      <c r="G2473" s="67"/>
      <c r="H2473" s="67"/>
      <c r="I2473" s="67"/>
      <c r="J2473" s="67"/>
      <c r="K2473" s="67"/>
      <c r="L2473" s="67"/>
      <c r="M2473" s="67"/>
      <c r="N2473" s="67"/>
      <c r="O2473" s="67"/>
      <c r="P2473" s="67"/>
      <c r="Q2473" s="67"/>
      <c r="R2473" s="67"/>
      <c r="S2473" s="67"/>
      <c r="T2473" s="67"/>
      <c r="U2473" s="67"/>
      <c r="V2473" s="67"/>
      <c r="W2473" s="67"/>
      <c r="X2473" s="67"/>
      <c r="Y2473" s="67"/>
      <c r="Z2473" s="67"/>
      <c r="AA2473" s="67"/>
      <c r="AB2473" s="67"/>
      <c r="AC2473" s="67"/>
      <c r="AD2473" s="67"/>
    </row>
    <row r="2474" spans="2:30">
      <c r="B2474" s="67"/>
      <c r="C2474" s="67"/>
      <c r="D2474" s="67"/>
      <c r="E2474" s="67"/>
      <c r="F2474" s="67"/>
      <c r="G2474" s="67"/>
      <c r="H2474" s="67"/>
      <c r="I2474" s="67"/>
      <c r="J2474" s="67"/>
      <c r="K2474" s="67"/>
      <c r="L2474" s="67"/>
      <c r="M2474" s="67"/>
      <c r="N2474" s="67"/>
      <c r="O2474" s="67"/>
      <c r="P2474" s="67"/>
      <c r="Q2474" s="67"/>
      <c r="R2474" s="67"/>
      <c r="S2474" s="67"/>
      <c r="T2474" s="67"/>
      <c r="U2474" s="67"/>
      <c r="V2474" s="67"/>
      <c r="W2474" s="67"/>
      <c r="X2474" s="67"/>
      <c r="Y2474" s="67"/>
      <c r="Z2474" s="67"/>
      <c r="AA2474" s="67"/>
      <c r="AB2474" s="67"/>
      <c r="AC2474" s="67"/>
      <c r="AD2474" s="67"/>
    </row>
    <row r="2475" spans="2:30">
      <c r="B2475" s="67"/>
      <c r="C2475" s="67"/>
      <c r="D2475" s="67"/>
      <c r="E2475" s="67"/>
      <c r="F2475" s="67"/>
      <c r="G2475" s="67"/>
      <c r="H2475" s="67"/>
      <c r="I2475" s="67"/>
      <c r="J2475" s="67"/>
      <c r="K2475" s="67"/>
      <c r="L2475" s="67"/>
      <c r="M2475" s="67"/>
      <c r="N2475" s="67"/>
      <c r="O2475" s="67"/>
      <c r="P2475" s="67"/>
      <c r="Q2475" s="67"/>
      <c r="R2475" s="67"/>
      <c r="S2475" s="67"/>
      <c r="T2475" s="67"/>
      <c r="U2475" s="67"/>
      <c r="V2475" s="67"/>
      <c r="W2475" s="67"/>
      <c r="X2475" s="67"/>
      <c r="Y2475" s="67"/>
      <c r="Z2475" s="67"/>
      <c r="AA2475" s="67"/>
      <c r="AB2475" s="67"/>
      <c r="AC2475" s="67"/>
      <c r="AD2475" s="67"/>
    </row>
    <row r="2476" spans="2:30">
      <c r="B2476" s="67"/>
      <c r="C2476" s="67"/>
      <c r="D2476" s="67"/>
      <c r="E2476" s="67"/>
      <c r="F2476" s="67"/>
      <c r="G2476" s="67"/>
      <c r="H2476" s="67"/>
      <c r="I2476" s="67"/>
      <c r="J2476" s="67"/>
      <c r="K2476" s="67"/>
      <c r="L2476" s="67"/>
      <c r="M2476" s="67"/>
      <c r="N2476" s="67"/>
      <c r="O2476" s="67"/>
      <c r="P2476" s="67"/>
      <c r="Q2476" s="67"/>
      <c r="R2476" s="67"/>
      <c r="S2476" s="67"/>
      <c r="T2476" s="67"/>
      <c r="U2476" s="67"/>
      <c r="V2476" s="67"/>
      <c r="W2476" s="67"/>
      <c r="X2476" s="67"/>
      <c r="Y2476" s="67"/>
      <c r="Z2476" s="67"/>
      <c r="AA2476" s="67"/>
      <c r="AB2476" s="67"/>
      <c r="AC2476" s="67"/>
      <c r="AD2476" s="67"/>
    </row>
    <row r="2477" spans="2:30">
      <c r="B2477" s="67"/>
      <c r="C2477" s="67"/>
      <c r="D2477" s="67"/>
      <c r="E2477" s="67"/>
      <c r="F2477" s="67"/>
      <c r="G2477" s="67"/>
      <c r="H2477" s="67"/>
      <c r="I2477" s="67"/>
      <c r="J2477" s="67"/>
      <c r="K2477" s="67"/>
      <c r="L2477" s="67"/>
      <c r="M2477" s="67"/>
      <c r="N2477" s="67"/>
      <c r="O2477" s="67"/>
      <c r="P2477" s="67"/>
      <c r="Q2477" s="67"/>
      <c r="R2477" s="67"/>
      <c r="S2477" s="67"/>
      <c r="T2477" s="67"/>
      <c r="U2477" s="67"/>
      <c r="V2477" s="67"/>
      <c r="W2477" s="67"/>
      <c r="X2477" s="67"/>
      <c r="Y2477" s="67"/>
      <c r="Z2477" s="67"/>
      <c r="AA2477" s="67"/>
      <c r="AB2477" s="67"/>
      <c r="AC2477" s="67"/>
      <c r="AD2477" s="67"/>
    </row>
    <row r="2478" spans="2:30">
      <c r="B2478" s="67"/>
      <c r="C2478" s="67"/>
      <c r="D2478" s="67"/>
      <c r="E2478" s="67"/>
      <c r="F2478" s="67"/>
      <c r="G2478" s="67"/>
      <c r="H2478" s="67"/>
      <c r="I2478" s="67"/>
      <c r="J2478" s="67"/>
      <c r="K2478" s="67"/>
      <c r="L2478" s="67"/>
      <c r="M2478" s="67"/>
      <c r="N2478" s="67"/>
      <c r="O2478" s="67"/>
      <c r="P2478" s="67"/>
      <c r="Q2478" s="67"/>
      <c r="R2478" s="67"/>
      <c r="S2478" s="67"/>
      <c r="T2478" s="67"/>
      <c r="U2478" s="67"/>
      <c r="V2478" s="67"/>
      <c r="W2478" s="67"/>
      <c r="X2478" s="67"/>
      <c r="Y2478" s="67"/>
      <c r="Z2478" s="67"/>
      <c r="AA2478" s="67"/>
      <c r="AB2478" s="67"/>
      <c r="AC2478" s="67"/>
      <c r="AD2478" s="67"/>
    </row>
    <row r="2479" spans="2:30">
      <c r="B2479" s="67"/>
      <c r="C2479" s="67"/>
      <c r="D2479" s="67"/>
      <c r="E2479" s="67"/>
      <c r="F2479" s="67"/>
      <c r="G2479" s="67"/>
      <c r="H2479" s="67"/>
      <c r="I2479" s="67"/>
      <c r="J2479" s="67"/>
      <c r="K2479" s="67"/>
      <c r="L2479" s="67"/>
      <c r="M2479" s="67"/>
      <c r="N2479" s="67"/>
      <c r="O2479" s="67"/>
      <c r="P2479" s="67"/>
      <c r="Q2479" s="67"/>
      <c r="R2479" s="67"/>
      <c r="S2479" s="67"/>
      <c r="T2479" s="67"/>
      <c r="U2479" s="67"/>
      <c r="V2479" s="67"/>
      <c r="W2479" s="67"/>
      <c r="X2479" s="67"/>
      <c r="Y2479" s="67"/>
      <c r="Z2479" s="67"/>
      <c r="AA2479" s="67"/>
      <c r="AB2479" s="67"/>
      <c r="AC2479" s="67"/>
      <c r="AD2479" s="67"/>
    </row>
    <row r="2480" spans="2:30">
      <c r="B2480" s="67"/>
      <c r="C2480" s="67"/>
      <c r="D2480" s="67"/>
      <c r="E2480" s="67"/>
      <c r="F2480" s="67"/>
      <c r="G2480" s="67"/>
      <c r="H2480" s="67"/>
      <c r="I2480" s="67"/>
      <c r="J2480" s="67"/>
      <c r="K2480" s="67"/>
      <c r="L2480" s="67"/>
      <c r="M2480" s="67"/>
      <c r="N2480" s="67"/>
      <c r="O2480" s="67"/>
      <c r="P2480" s="67"/>
      <c r="Q2480" s="67"/>
      <c r="R2480" s="67"/>
      <c r="S2480" s="67"/>
      <c r="T2480" s="67"/>
      <c r="U2480" s="67"/>
      <c r="V2480" s="67"/>
      <c r="W2480" s="67"/>
      <c r="X2480" s="67"/>
      <c r="Y2480" s="67"/>
      <c r="Z2480" s="67"/>
      <c r="AA2480" s="67"/>
      <c r="AB2480" s="67"/>
      <c r="AC2480" s="67"/>
      <c r="AD2480" s="67"/>
    </row>
    <row r="2481" spans="2:30">
      <c r="B2481" s="67"/>
      <c r="C2481" s="67"/>
      <c r="D2481" s="67"/>
      <c r="E2481" s="67"/>
      <c r="F2481" s="67"/>
      <c r="G2481" s="67"/>
      <c r="H2481" s="67"/>
      <c r="I2481" s="67"/>
      <c r="J2481" s="67"/>
      <c r="K2481" s="67"/>
      <c r="L2481" s="67"/>
      <c r="M2481" s="67"/>
      <c r="N2481" s="67"/>
      <c r="O2481" s="67"/>
      <c r="P2481" s="67"/>
      <c r="Q2481" s="67"/>
      <c r="R2481" s="67"/>
      <c r="S2481" s="67"/>
      <c r="T2481" s="67"/>
      <c r="U2481" s="67"/>
      <c r="V2481" s="67"/>
      <c r="W2481" s="67"/>
      <c r="X2481" s="67"/>
      <c r="Y2481" s="67"/>
      <c r="Z2481" s="67"/>
      <c r="AA2481" s="67"/>
      <c r="AB2481" s="67"/>
      <c r="AC2481" s="67"/>
      <c r="AD2481" s="67"/>
    </row>
    <row r="2482" spans="2:30">
      <c r="B2482" s="67"/>
      <c r="C2482" s="67"/>
      <c r="D2482" s="67"/>
      <c r="E2482" s="67"/>
      <c r="F2482" s="67"/>
      <c r="G2482" s="67"/>
      <c r="H2482" s="67"/>
      <c r="I2482" s="67"/>
      <c r="J2482" s="67"/>
      <c r="K2482" s="67"/>
      <c r="L2482" s="67"/>
      <c r="M2482" s="67"/>
      <c r="N2482" s="67"/>
      <c r="O2482" s="67"/>
      <c r="P2482" s="67"/>
      <c r="Q2482" s="67"/>
      <c r="R2482" s="67"/>
      <c r="S2482" s="67"/>
      <c r="T2482" s="67"/>
      <c r="U2482" s="67"/>
      <c r="V2482" s="67"/>
      <c r="W2482" s="67"/>
      <c r="X2482" s="67"/>
      <c r="Y2482" s="67"/>
      <c r="Z2482" s="67"/>
      <c r="AA2482" s="67"/>
      <c r="AB2482" s="67"/>
      <c r="AC2482" s="67"/>
      <c r="AD2482" s="67"/>
    </row>
    <row r="2483" spans="2:30">
      <c r="B2483" s="67"/>
      <c r="C2483" s="67"/>
      <c r="D2483" s="67"/>
      <c r="E2483" s="67"/>
      <c r="F2483" s="67"/>
      <c r="G2483" s="67"/>
      <c r="H2483" s="67"/>
      <c r="I2483" s="67"/>
      <c r="J2483" s="67"/>
      <c r="K2483" s="67"/>
      <c r="L2483" s="67"/>
      <c r="M2483" s="67"/>
      <c r="N2483" s="67"/>
      <c r="O2483" s="67"/>
      <c r="P2483" s="67"/>
      <c r="Q2483" s="67"/>
      <c r="R2483" s="67"/>
      <c r="S2483" s="67"/>
      <c r="T2483" s="67"/>
      <c r="U2483" s="67"/>
      <c r="V2483" s="67"/>
      <c r="W2483" s="67"/>
      <c r="X2483" s="67"/>
      <c r="Y2483" s="67"/>
      <c r="Z2483" s="67"/>
      <c r="AA2483" s="67"/>
      <c r="AB2483" s="67"/>
      <c r="AC2483" s="67"/>
      <c r="AD2483" s="67"/>
    </row>
    <row r="2484" spans="2:30">
      <c r="B2484" s="67"/>
      <c r="C2484" s="67"/>
      <c r="D2484" s="67"/>
      <c r="E2484" s="67"/>
      <c r="F2484" s="67"/>
      <c r="G2484" s="67"/>
      <c r="H2484" s="67"/>
      <c r="I2484" s="67"/>
      <c r="J2484" s="67"/>
      <c r="K2484" s="67"/>
      <c r="L2484" s="67"/>
      <c r="M2484" s="67"/>
      <c r="N2484" s="67"/>
      <c r="O2484" s="67"/>
      <c r="P2484" s="67"/>
      <c r="Q2484" s="67"/>
      <c r="R2484" s="67"/>
      <c r="S2484" s="67"/>
      <c r="T2484" s="67"/>
      <c r="U2484" s="67"/>
      <c r="V2484" s="67"/>
      <c r="W2484" s="67"/>
      <c r="X2484" s="67"/>
      <c r="Y2484" s="67"/>
      <c r="Z2484" s="67"/>
      <c r="AA2484" s="67"/>
      <c r="AB2484" s="67"/>
      <c r="AC2484" s="67"/>
      <c r="AD2484" s="67"/>
    </row>
    <row r="2485" spans="2:30">
      <c r="B2485" s="67"/>
      <c r="C2485" s="67"/>
      <c r="D2485" s="67"/>
      <c r="E2485" s="67"/>
      <c r="F2485" s="67"/>
      <c r="G2485" s="67"/>
      <c r="H2485" s="67"/>
      <c r="I2485" s="67"/>
      <c r="J2485" s="67"/>
      <c r="K2485" s="67"/>
      <c r="L2485" s="67"/>
      <c r="M2485" s="67"/>
      <c r="N2485" s="67"/>
      <c r="O2485" s="67"/>
      <c r="P2485" s="67"/>
      <c r="Q2485" s="67"/>
      <c r="R2485" s="67"/>
      <c r="S2485" s="67"/>
      <c r="T2485" s="67"/>
      <c r="U2485" s="67"/>
      <c r="V2485" s="67"/>
      <c r="W2485" s="67"/>
      <c r="X2485" s="67"/>
      <c r="Y2485" s="67"/>
      <c r="Z2485" s="67"/>
      <c r="AA2485" s="67"/>
      <c r="AB2485" s="67"/>
      <c r="AC2485" s="67"/>
      <c r="AD2485" s="67"/>
    </row>
    <row r="2486" spans="2:30">
      <c r="B2486" s="67"/>
      <c r="C2486" s="67"/>
      <c r="D2486" s="67"/>
      <c r="E2486" s="67"/>
      <c r="F2486" s="67"/>
      <c r="G2486" s="67"/>
      <c r="H2486" s="67"/>
      <c r="I2486" s="67"/>
      <c r="J2486" s="67"/>
      <c r="K2486" s="67"/>
      <c r="L2486" s="67"/>
      <c r="M2486" s="67"/>
      <c r="N2486" s="67"/>
      <c r="O2486" s="67"/>
      <c r="P2486" s="67"/>
      <c r="Q2486" s="67"/>
      <c r="R2486" s="67"/>
      <c r="S2486" s="67"/>
      <c r="T2486" s="67"/>
      <c r="U2486" s="67"/>
      <c r="V2486" s="67"/>
      <c r="W2486" s="67"/>
      <c r="X2486" s="67"/>
      <c r="Y2486" s="67"/>
      <c r="Z2486" s="67"/>
      <c r="AA2486" s="67"/>
      <c r="AB2486" s="67"/>
      <c r="AC2486" s="67"/>
      <c r="AD2486" s="67"/>
    </row>
    <row r="2487" spans="2:30">
      <c r="B2487" s="67"/>
      <c r="C2487" s="67"/>
      <c r="D2487" s="67"/>
      <c r="E2487" s="67"/>
      <c r="F2487" s="67"/>
      <c r="G2487" s="67"/>
      <c r="H2487" s="67"/>
      <c r="I2487" s="67"/>
      <c r="J2487" s="67"/>
      <c r="K2487" s="67"/>
      <c r="L2487" s="67"/>
      <c r="M2487" s="67"/>
      <c r="N2487" s="67"/>
      <c r="O2487" s="67"/>
      <c r="P2487" s="67"/>
      <c r="Q2487" s="67"/>
      <c r="R2487" s="67"/>
      <c r="S2487" s="67"/>
      <c r="T2487" s="67"/>
      <c r="U2487" s="67"/>
      <c r="V2487" s="67"/>
      <c r="W2487" s="67"/>
      <c r="X2487" s="67"/>
      <c r="Y2487" s="67"/>
      <c r="Z2487" s="67"/>
      <c r="AA2487" s="67"/>
      <c r="AB2487" s="67"/>
      <c r="AC2487" s="67"/>
      <c r="AD2487" s="67"/>
    </row>
    <row r="2488" spans="2:30">
      <c r="B2488" s="67"/>
      <c r="C2488" s="67"/>
      <c r="D2488" s="67"/>
      <c r="E2488" s="67"/>
      <c r="F2488" s="67"/>
      <c r="G2488" s="67"/>
      <c r="H2488" s="67"/>
      <c r="I2488" s="67"/>
      <c r="J2488" s="67"/>
      <c r="K2488" s="67"/>
      <c r="L2488" s="67"/>
      <c r="M2488" s="67"/>
      <c r="N2488" s="67"/>
      <c r="O2488" s="67"/>
      <c r="P2488" s="67"/>
      <c r="Q2488" s="67"/>
      <c r="R2488" s="67"/>
      <c r="S2488" s="67"/>
      <c r="T2488" s="67"/>
      <c r="U2488" s="67"/>
      <c r="V2488" s="67"/>
      <c r="W2488" s="67"/>
      <c r="X2488" s="67"/>
      <c r="Y2488" s="67"/>
      <c r="Z2488" s="67"/>
      <c r="AA2488" s="67"/>
      <c r="AB2488" s="67"/>
      <c r="AC2488" s="67"/>
      <c r="AD2488" s="67"/>
    </row>
    <row r="2489" spans="2:30">
      <c r="B2489" s="67"/>
      <c r="C2489" s="67"/>
      <c r="D2489" s="67"/>
      <c r="E2489" s="67"/>
      <c r="F2489" s="67"/>
      <c r="G2489" s="67"/>
      <c r="H2489" s="67"/>
      <c r="I2489" s="67"/>
      <c r="J2489" s="67"/>
      <c r="K2489" s="67"/>
      <c r="L2489" s="67"/>
      <c r="M2489" s="67"/>
      <c r="N2489" s="67"/>
      <c r="O2489" s="67"/>
      <c r="P2489" s="67"/>
      <c r="Q2489" s="67"/>
      <c r="R2489" s="67"/>
      <c r="S2489" s="67"/>
      <c r="T2489" s="67"/>
      <c r="U2489" s="67"/>
      <c r="V2489" s="67"/>
      <c r="W2489" s="67"/>
      <c r="X2489" s="67"/>
      <c r="Y2489" s="67"/>
      <c r="Z2489" s="67"/>
      <c r="AA2489" s="67"/>
      <c r="AB2489" s="67"/>
      <c r="AC2489" s="67"/>
      <c r="AD2489" s="67"/>
    </row>
    <row r="2490" spans="2:30">
      <c r="B2490" s="67"/>
      <c r="C2490" s="67"/>
      <c r="D2490" s="67"/>
      <c r="E2490" s="67"/>
      <c r="F2490" s="67"/>
      <c r="G2490" s="67"/>
      <c r="H2490" s="67"/>
      <c r="I2490" s="67"/>
      <c r="J2490" s="67"/>
      <c r="K2490" s="67"/>
      <c r="L2490" s="67"/>
      <c r="M2490" s="67"/>
      <c r="N2490" s="67"/>
      <c r="O2490" s="67"/>
      <c r="P2490" s="67"/>
      <c r="Q2490" s="67"/>
      <c r="R2490" s="67"/>
      <c r="S2490" s="67"/>
      <c r="T2490" s="67"/>
      <c r="U2490" s="67"/>
      <c r="V2490" s="67"/>
      <c r="W2490" s="67"/>
      <c r="X2490" s="67"/>
      <c r="Y2490" s="67"/>
      <c r="Z2490" s="67"/>
      <c r="AA2490" s="67"/>
      <c r="AB2490" s="67"/>
      <c r="AC2490" s="67"/>
      <c r="AD2490" s="67"/>
    </row>
    <row r="2491" spans="2:30">
      <c r="B2491" s="67"/>
      <c r="C2491" s="67"/>
      <c r="D2491" s="67"/>
      <c r="E2491" s="67"/>
      <c r="F2491" s="67"/>
      <c r="G2491" s="67"/>
      <c r="H2491" s="67"/>
      <c r="I2491" s="67"/>
      <c r="J2491" s="67"/>
      <c r="K2491" s="67"/>
      <c r="L2491" s="67"/>
      <c r="M2491" s="67"/>
      <c r="N2491" s="67"/>
      <c r="O2491" s="67"/>
      <c r="P2491" s="67"/>
      <c r="Q2491" s="67"/>
      <c r="R2491" s="67"/>
      <c r="S2491" s="67"/>
      <c r="T2491" s="67"/>
      <c r="U2491" s="67"/>
      <c r="V2491" s="67"/>
      <c r="W2491" s="67"/>
      <c r="X2491" s="67"/>
      <c r="Y2491" s="67"/>
      <c r="Z2491" s="67"/>
      <c r="AA2491" s="67"/>
      <c r="AB2491" s="67"/>
      <c r="AC2491" s="67"/>
      <c r="AD2491" s="67"/>
    </row>
    <row r="2492" spans="2:30">
      <c r="B2492" s="67"/>
      <c r="C2492" s="67"/>
      <c r="D2492" s="67"/>
      <c r="E2492" s="67"/>
      <c r="F2492" s="67"/>
      <c r="G2492" s="67"/>
      <c r="H2492" s="67"/>
      <c r="I2492" s="67"/>
      <c r="J2492" s="67"/>
      <c r="K2492" s="67"/>
      <c r="L2492" s="67"/>
      <c r="M2492" s="67"/>
      <c r="N2492" s="67"/>
      <c r="O2492" s="67"/>
      <c r="P2492" s="67"/>
      <c r="Q2492" s="67"/>
      <c r="R2492" s="67"/>
      <c r="S2492" s="67"/>
      <c r="T2492" s="67"/>
      <c r="U2492" s="67"/>
      <c r="V2492" s="67"/>
      <c r="W2492" s="67"/>
      <c r="X2492" s="67"/>
      <c r="Y2492" s="67"/>
      <c r="Z2492" s="67"/>
      <c r="AA2492" s="67"/>
      <c r="AB2492" s="67"/>
      <c r="AC2492" s="67"/>
      <c r="AD2492" s="67"/>
    </row>
    <row r="2493" spans="2:30">
      <c r="B2493" s="67"/>
      <c r="C2493" s="67"/>
      <c r="D2493" s="67"/>
      <c r="E2493" s="67"/>
      <c r="F2493" s="67"/>
      <c r="G2493" s="67"/>
      <c r="H2493" s="67"/>
      <c r="I2493" s="67"/>
      <c r="J2493" s="67"/>
      <c r="K2493" s="67"/>
      <c r="L2493" s="67"/>
      <c r="M2493" s="67"/>
      <c r="N2493" s="67"/>
      <c r="O2493" s="67"/>
      <c r="P2493" s="67"/>
      <c r="Q2493" s="67"/>
      <c r="R2493" s="67"/>
      <c r="S2493" s="67"/>
      <c r="T2493" s="67"/>
      <c r="U2493" s="67"/>
      <c r="V2493" s="67"/>
      <c r="W2493" s="67"/>
      <c r="X2493" s="67"/>
      <c r="Y2493" s="67"/>
      <c r="Z2493" s="67"/>
      <c r="AA2493" s="67"/>
      <c r="AB2493" s="67"/>
      <c r="AC2493" s="67"/>
      <c r="AD2493" s="67"/>
    </row>
    <row r="2494" spans="2:30">
      <c r="B2494" s="67"/>
      <c r="C2494" s="67"/>
      <c r="D2494" s="67"/>
      <c r="E2494" s="67"/>
      <c r="F2494" s="67"/>
      <c r="G2494" s="67"/>
      <c r="H2494" s="67"/>
      <c r="I2494" s="67"/>
      <c r="J2494" s="67"/>
      <c r="K2494" s="67"/>
      <c r="L2494" s="67"/>
      <c r="M2494" s="67"/>
      <c r="N2494" s="67"/>
      <c r="O2494" s="67"/>
      <c r="P2494" s="67"/>
      <c r="Q2494" s="67"/>
      <c r="R2494" s="67"/>
      <c r="S2494" s="67"/>
      <c r="T2494" s="67"/>
      <c r="U2494" s="67"/>
      <c r="V2494" s="67"/>
      <c r="W2494" s="67"/>
      <c r="X2494" s="67"/>
      <c r="Y2494" s="67"/>
      <c r="Z2494" s="67"/>
      <c r="AA2494" s="67"/>
      <c r="AB2494" s="67"/>
      <c r="AC2494" s="67"/>
      <c r="AD2494" s="67"/>
    </row>
    <row r="2495" spans="2:30">
      <c r="B2495" s="67"/>
      <c r="C2495" s="67"/>
      <c r="D2495" s="67"/>
      <c r="E2495" s="67"/>
      <c r="F2495" s="67"/>
      <c r="G2495" s="67"/>
      <c r="H2495" s="67"/>
      <c r="I2495" s="67"/>
      <c r="J2495" s="67"/>
      <c r="K2495" s="67"/>
      <c r="L2495" s="67"/>
      <c r="M2495" s="67"/>
      <c r="N2495" s="67"/>
      <c r="O2495" s="67"/>
      <c r="P2495" s="67"/>
      <c r="Q2495" s="67"/>
      <c r="R2495" s="67"/>
      <c r="S2495" s="67"/>
      <c r="T2495" s="67"/>
      <c r="U2495" s="67"/>
      <c r="V2495" s="67"/>
      <c r="W2495" s="67"/>
      <c r="X2495" s="67"/>
      <c r="Y2495" s="67"/>
      <c r="Z2495" s="67"/>
      <c r="AA2495" s="67"/>
      <c r="AB2495" s="67"/>
      <c r="AC2495" s="67"/>
      <c r="AD2495" s="67"/>
    </row>
    <row r="2496" spans="2:30">
      <c r="B2496" s="67"/>
      <c r="C2496" s="67"/>
      <c r="D2496" s="67"/>
      <c r="E2496" s="67"/>
      <c r="F2496" s="67"/>
      <c r="G2496" s="67"/>
      <c r="H2496" s="67"/>
      <c r="I2496" s="67"/>
      <c r="J2496" s="67"/>
      <c r="K2496" s="67"/>
      <c r="L2496" s="67"/>
      <c r="M2496" s="67"/>
      <c r="N2496" s="67"/>
      <c r="O2496" s="67"/>
      <c r="P2496" s="67"/>
      <c r="Q2496" s="67"/>
      <c r="R2496" s="67"/>
      <c r="S2496" s="67"/>
      <c r="T2496" s="67"/>
      <c r="U2496" s="67"/>
      <c r="V2496" s="67"/>
      <c r="W2496" s="67"/>
      <c r="X2496" s="67"/>
      <c r="Y2496" s="67"/>
      <c r="Z2496" s="67"/>
      <c r="AA2496" s="67"/>
      <c r="AB2496" s="67"/>
      <c r="AC2496" s="67"/>
      <c r="AD2496" s="67"/>
    </row>
    <row r="2497" spans="2:30">
      <c r="B2497" s="67"/>
      <c r="C2497" s="67"/>
      <c r="D2497" s="67"/>
      <c r="E2497" s="67"/>
      <c r="F2497" s="67"/>
      <c r="G2497" s="67"/>
      <c r="H2497" s="67"/>
      <c r="I2497" s="67"/>
      <c r="J2497" s="67"/>
      <c r="K2497" s="67"/>
      <c r="L2497" s="67"/>
      <c r="M2497" s="67"/>
      <c r="N2497" s="67"/>
      <c r="O2497" s="67"/>
      <c r="P2497" s="67"/>
      <c r="Q2497" s="67"/>
      <c r="R2497" s="67"/>
      <c r="S2497" s="67"/>
      <c r="T2497" s="67"/>
      <c r="U2497" s="67"/>
      <c r="V2497" s="67"/>
      <c r="W2497" s="67"/>
      <c r="X2497" s="67"/>
      <c r="Y2497" s="67"/>
      <c r="Z2497" s="67"/>
      <c r="AA2497" s="67"/>
      <c r="AB2497" s="67"/>
      <c r="AC2497" s="67"/>
      <c r="AD2497" s="67"/>
    </row>
    <row r="2498" spans="2:30">
      <c r="B2498" s="67"/>
      <c r="C2498" s="67"/>
      <c r="D2498" s="67"/>
      <c r="E2498" s="67"/>
      <c r="F2498" s="67"/>
      <c r="G2498" s="67"/>
      <c r="H2498" s="67"/>
      <c r="I2498" s="67"/>
      <c r="J2498" s="67"/>
      <c r="K2498" s="67"/>
      <c r="L2498" s="67"/>
      <c r="M2498" s="67"/>
      <c r="N2498" s="67"/>
      <c r="O2498" s="67"/>
      <c r="P2498" s="67"/>
      <c r="Q2498" s="67"/>
      <c r="R2498" s="67"/>
      <c r="S2498" s="67"/>
      <c r="T2498" s="67"/>
      <c r="U2498" s="67"/>
      <c r="V2498" s="67"/>
      <c r="W2498" s="67"/>
      <c r="X2498" s="67"/>
      <c r="Y2498" s="67"/>
      <c r="Z2498" s="67"/>
      <c r="AA2498" s="67"/>
      <c r="AB2498" s="67"/>
      <c r="AC2498" s="67"/>
      <c r="AD2498" s="67"/>
    </row>
    <row r="2499" spans="2:30">
      <c r="B2499" s="67"/>
      <c r="C2499" s="67"/>
      <c r="D2499" s="67"/>
      <c r="E2499" s="67"/>
      <c r="F2499" s="67"/>
      <c r="G2499" s="67"/>
      <c r="H2499" s="67"/>
      <c r="I2499" s="67"/>
      <c r="J2499" s="67"/>
      <c r="K2499" s="67"/>
      <c r="L2499" s="67"/>
      <c r="M2499" s="67"/>
      <c r="N2499" s="67"/>
      <c r="O2499" s="67"/>
      <c r="P2499" s="67"/>
      <c r="Q2499" s="67"/>
      <c r="R2499" s="67"/>
      <c r="S2499" s="67"/>
      <c r="T2499" s="67"/>
      <c r="U2499" s="67"/>
      <c r="V2499" s="67"/>
      <c r="W2499" s="67"/>
      <c r="X2499" s="67"/>
      <c r="Y2499" s="67"/>
      <c r="Z2499" s="67"/>
      <c r="AA2499" s="67"/>
      <c r="AB2499" s="67"/>
      <c r="AC2499" s="67"/>
      <c r="AD2499" s="67"/>
    </row>
    <row r="2500" spans="2:30">
      <c r="B2500" s="67"/>
      <c r="C2500" s="67"/>
      <c r="D2500" s="67"/>
      <c r="E2500" s="67"/>
      <c r="F2500" s="67"/>
      <c r="G2500" s="67"/>
      <c r="H2500" s="67"/>
      <c r="I2500" s="67"/>
      <c r="J2500" s="67"/>
      <c r="K2500" s="67"/>
      <c r="L2500" s="67"/>
      <c r="M2500" s="67"/>
      <c r="N2500" s="67"/>
      <c r="O2500" s="67"/>
      <c r="P2500" s="67"/>
      <c r="Q2500" s="67"/>
      <c r="R2500" s="67"/>
      <c r="S2500" s="67"/>
      <c r="T2500" s="67"/>
      <c r="U2500" s="67"/>
      <c r="V2500" s="67"/>
      <c r="W2500" s="67"/>
      <c r="X2500" s="67"/>
      <c r="Y2500" s="67"/>
      <c r="Z2500" s="67"/>
      <c r="AA2500" s="67"/>
      <c r="AB2500" s="67"/>
      <c r="AC2500" s="67"/>
      <c r="AD2500" s="67"/>
    </row>
    <row r="2501" spans="2:30">
      <c r="B2501" s="67"/>
      <c r="C2501" s="67"/>
      <c r="D2501" s="67"/>
      <c r="E2501" s="67"/>
      <c r="F2501" s="67"/>
      <c r="G2501" s="67"/>
      <c r="H2501" s="67"/>
      <c r="I2501" s="67"/>
      <c r="J2501" s="67"/>
      <c r="K2501" s="67"/>
      <c r="L2501" s="67"/>
      <c r="M2501" s="67"/>
      <c r="N2501" s="67"/>
      <c r="O2501" s="67"/>
      <c r="P2501" s="67"/>
      <c r="Q2501" s="67"/>
      <c r="R2501" s="67"/>
      <c r="S2501" s="67"/>
      <c r="T2501" s="67"/>
      <c r="U2501" s="67"/>
      <c r="V2501" s="67"/>
      <c r="W2501" s="67"/>
      <c r="X2501" s="67"/>
      <c r="Y2501" s="67"/>
      <c r="Z2501" s="67"/>
      <c r="AA2501" s="67"/>
      <c r="AB2501" s="67"/>
      <c r="AC2501" s="67"/>
      <c r="AD2501" s="67"/>
    </row>
    <row r="2502" spans="2:30">
      <c r="B2502" s="67"/>
      <c r="C2502" s="67"/>
      <c r="D2502" s="67"/>
      <c r="E2502" s="67"/>
      <c r="F2502" s="67"/>
      <c r="G2502" s="67"/>
      <c r="H2502" s="67"/>
      <c r="I2502" s="67"/>
      <c r="J2502" s="67"/>
      <c r="K2502" s="67"/>
      <c r="L2502" s="67"/>
      <c r="M2502" s="67"/>
      <c r="N2502" s="67"/>
      <c r="O2502" s="67"/>
      <c r="P2502" s="67"/>
      <c r="Q2502" s="67"/>
      <c r="R2502" s="67"/>
      <c r="S2502" s="67"/>
      <c r="T2502" s="67"/>
      <c r="U2502" s="67"/>
      <c r="V2502" s="67"/>
      <c r="W2502" s="67"/>
      <c r="X2502" s="67"/>
      <c r="Y2502" s="67"/>
      <c r="Z2502" s="67"/>
      <c r="AA2502" s="67"/>
      <c r="AB2502" s="67"/>
      <c r="AC2502" s="67"/>
      <c r="AD2502" s="67"/>
    </row>
    <row r="2503" spans="2:30">
      <c r="B2503" s="67"/>
      <c r="C2503" s="67"/>
      <c r="D2503" s="67"/>
      <c r="E2503" s="67"/>
      <c r="F2503" s="67"/>
      <c r="G2503" s="67"/>
      <c r="H2503" s="67"/>
      <c r="I2503" s="67"/>
      <c r="J2503" s="67"/>
      <c r="K2503" s="67"/>
      <c r="L2503" s="67"/>
      <c r="M2503" s="67"/>
      <c r="N2503" s="67"/>
      <c r="O2503" s="67"/>
      <c r="P2503" s="67"/>
      <c r="Q2503" s="67"/>
      <c r="R2503" s="67"/>
      <c r="S2503" s="67"/>
      <c r="T2503" s="67"/>
      <c r="U2503" s="67"/>
      <c r="V2503" s="67"/>
      <c r="W2503" s="67"/>
      <c r="X2503" s="67"/>
      <c r="Y2503" s="67"/>
      <c r="Z2503" s="67"/>
      <c r="AA2503" s="67"/>
      <c r="AB2503" s="67"/>
      <c r="AC2503" s="67"/>
      <c r="AD2503" s="67"/>
    </row>
    <row r="2504" spans="2:30">
      <c r="B2504" s="67"/>
      <c r="C2504" s="67"/>
      <c r="D2504" s="67"/>
      <c r="E2504" s="67"/>
      <c r="F2504" s="67"/>
      <c r="G2504" s="67"/>
      <c r="H2504" s="67"/>
      <c r="I2504" s="67"/>
      <c r="J2504" s="67"/>
      <c r="K2504" s="67"/>
      <c r="L2504" s="67"/>
      <c r="M2504" s="67"/>
      <c r="N2504" s="67"/>
      <c r="O2504" s="67"/>
      <c r="P2504" s="67"/>
      <c r="Q2504" s="67"/>
      <c r="R2504" s="67"/>
      <c r="S2504" s="67"/>
      <c r="T2504" s="67"/>
      <c r="U2504" s="67"/>
      <c r="V2504" s="67"/>
      <c r="W2504" s="67"/>
      <c r="X2504" s="67"/>
      <c r="Y2504" s="67"/>
      <c r="Z2504" s="67"/>
      <c r="AA2504" s="67"/>
      <c r="AB2504" s="67"/>
      <c r="AC2504" s="67"/>
      <c r="AD2504" s="67"/>
    </row>
    <row r="2505" spans="2:30">
      <c r="B2505" s="67"/>
      <c r="C2505" s="67"/>
      <c r="D2505" s="67"/>
      <c r="E2505" s="67"/>
      <c r="F2505" s="67"/>
      <c r="G2505" s="67"/>
      <c r="H2505" s="67"/>
      <c r="I2505" s="67"/>
      <c r="J2505" s="67"/>
      <c r="K2505" s="67"/>
      <c r="L2505" s="67"/>
      <c r="M2505" s="67"/>
      <c r="N2505" s="67"/>
      <c r="O2505" s="67"/>
      <c r="P2505" s="67"/>
      <c r="Q2505" s="67"/>
      <c r="R2505" s="67"/>
      <c r="S2505" s="67"/>
      <c r="T2505" s="67"/>
      <c r="U2505" s="67"/>
      <c r="V2505" s="67"/>
      <c r="W2505" s="67"/>
      <c r="X2505" s="67"/>
      <c r="Y2505" s="67"/>
      <c r="Z2505" s="67"/>
      <c r="AA2505" s="67"/>
      <c r="AB2505" s="67"/>
      <c r="AC2505" s="67"/>
      <c r="AD2505" s="67"/>
    </row>
    <row r="2506" spans="2:30">
      <c r="B2506" s="67"/>
      <c r="C2506" s="67"/>
      <c r="D2506" s="67"/>
      <c r="E2506" s="67"/>
      <c r="F2506" s="67"/>
      <c r="G2506" s="67"/>
      <c r="H2506" s="67"/>
      <c r="I2506" s="67"/>
      <c r="J2506" s="67"/>
      <c r="K2506" s="67"/>
      <c r="L2506" s="67"/>
      <c r="M2506" s="67"/>
      <c r="N2506" s="67"/>
      <c r="O2506" s="67"/>
      <c r="P2506" s="67"/>
      <c r="Q2506" s="67"/>
      <c r="R2506" s="67"/>
      <c r="S2506" s="67"/>
      <c r="T2506" s="67"/>
      <c r="U2506" s="67"/>
      <c r="V2506" s="67"/>
      <c r="W2506" s="67"/>
      <c r="X2506" s="67"/>
      <c r="Y2506" s="67"/>
      <c r="Z2506" s="67"/>
      <c r="AA2506" s="67"/>
      <c r="AB2506" s="67"/>
      <c r="AC2506" s="67"/>
      <c r="AD2506" s="67"/>
    </row>
    <row r="2507" spans="2:30">
      <c r="B2507" s="67"/>
      <c r="C2507" s="67"/>
      <c r="D2507" s="67"/>
      <c r="E2507" s="67"/>
      <c r="F2507" s="67"/>
      <c r="G2507" s="67"/>
      <c r="H2507" s="67"/>
      <c r="I2507" s="67"/>
      <c r="J2507" s="67"/>
      <c r="K2507" s="67"/>
      <c r="L2507" s="67"/>
      <c r="M2507" s="67"/>
      <c r="N2507" s="67"/>
      <c r="O2507" s="67"/>
      <c r="P2507" s="67"/>
      <c r="Q2507" s="67"/>
      <c r="R2507" s="67"/>
      <c r="S2507" s="67"/>
      <c r="T2507" s="67"/>
      <c r="U2507" s="67"/>
      <c r="V2507" s="67"/>
      <c r="W2507" s="67"/>
      <c r="X2507" s="67"/>
      <c r="Y2507" s="67"/>
      <c r="Z2507" s="67"/>
      <c r="AA2507" s="67"/>
      <c r="AB2507" s="67"/>
      <c r="AC2507" s="67"/>
      <c r="AD2507" s="67"/>
    </row>
    <row r="2508" spans="2:30">
      <c r="B2508" s="67"/>
      <c r="C2508" s="67"/>
      <c r="D2508" s="67"/>
      <c r="E2508" s="67"/>
      <c r="F2508" s="67"/>
      <c r="G2508" s="67"/>
      <c r="H2508" s="67"/>
      <c r="I2508" s="67"/>
      <c r="J2508" s="67"/>
      <c r="K2508" s="67"/>
      <c r="L2508" s="67"/>
      <c r="M2508" s="67"/>
      <c r="N2508" s="67"/>
      <c r="O2508" s="67"/>
      <c r="P2508" s="67"/>
      <c r="Q2508" s="67"/>
      <c r="R2508" s="67"/>
      <c r="S2508" s="67"/>
      <c r="T2508" s="67"/>
      <c r="U2508" s="67"/>
      <c r="V2508" s="67"/>
      <c r="W2508" s="67"/>
      <c r="X2508" s="67"/>
      <c r="Y2508" s="67"/>
      <c r="Z2508" s="67"/>
      <c r="AA2508" s="67"/>
      <c r="AB2508" s="67"/>
      <c r="AC2508" s="67"/>
      <c r="AD2508" s="67"/>
    </row>
    <row r="2509" spans="2:30">
      <c r="B2509" s="67"/>
      <c r="C2509" s="67"/>
      <c r="D2509" s="67"/>
      <c r="E2509" s="67"/>
      <c r="F2509" s="67"/>
      <c r="G2509" s="67"/>
      <c r="H2509" s="67"/>
      <c r="I2509" s="67"/>
      <c r="J2509" s="67"/>
      <c r="K2509" s="67"/>
      <c r="L2509" s="67"/>
      <c r="M2509" s="67"/>
      <c r="N2509" s="67"/>
      <c r="O2509" s="67"/>
      <c r="P2509" s="67"/>
      <c r="Q2509" s="67"/>
      <c r="R2509" s="67"/>
      <c r="S2509" s="67"/>
      <c r="T2509" s="67"/>
      <c r="U2509" s="67"/>
      <c r="V2509" s="67"/>
      <c r="W2509" s="67"/>
      <c r="X2509" s="67"/>
      <c r="Y2509" s="67"/>
      <c r="Z2509" s="67"/>
      <c r="AA2509" s="67"/>
      <c r="AB2509" s="67"/>
      <c r="AC2509" s="67"/>
      <c r="AD2509" s="67"/>
    </row>
    <row r="2510" spans="2:30">
      <c r="B2510" s="67"/>
      <c r="C2510" s="67"/>
      <c r="D2510" s="67"/>
      <c r="E2510" s="67"/>
      <c r="F2510" s="67"/>
      <c r="G2510" s="67"/>
      <c r="H2510" s="67"/>
      <c r="I2510" s="67"/>
      <c r="J2510" s="67"/>
      <c r="K2510" s="67"/>
      <c r="L2510" s="67"/>
      <c r="M2510" s="67"/>
      <c r="N2510" s="67"/>
      <c r="O2510" s="67"/>
      <c r="P2510" s="67"/>
      <c r="Q2510" s="67"/>
      <c r="R2510" s="67"/>
      <c r="S2510" s="67"/>
      <c r="T2510" s="67"/>
      <c r="U2510" s="67"/>
      <c r="V2510" s="67"/>
      <c r="W2510" s="67"/>
      <c r="X2510" s="67"/>
      <c r="Y2510" s="67"/>
      <c r="Z2510" s="67"/>
      <c r="AA2510" s="67"/>
      <c r="AB2510" s="67"/>
      <c r="AC2510" s="67"/>
      <c r="AD2510" s="67"/>
    </row>
    <row r="2511" spans="2:30">
      <c r="B2511" s="67"/>
      <c r="C2511" s="67"/>
      <c r="D2511" s="67"/>
      <c r="E2511" s="67"/>
      <c r="F2511" s="67"/>
      <c r="G2511" s="67"/>
      <c r="H2511" s="67"/>
      <c r="I2511" s="67"/>
      <c r="J2511" s="67"/>
      <c r="K2511" s="67"/>
      <c r="L2511" s="67"/>
      <c r="M2511" s="67"/>
      <c r="N2511" s="67"/>
      <c r="O2511" s="67"/>
      <c r="P2511" s="67"/>
      <c r="Q2511" s="67"/>
      <c r="R2511" s="67"/>
      <c r="S2511" s="67"/>
      <c r="T2511" s="67"/>
      <c r="U2511" s="67"/>
      <c r="V2511" s="67"/>
      <c r="W2511" s="67"/>
      <c r="X2511" s="67"/>
      <c r="Y2511" s="67"/>
      <c r="Z2511" s="67"/>
      <c r="AA2511" s="67"/>
      <c r="AB2511" s="67"/>
      <c r="AC2511" s="67"/>
      <c r="AD2511" s="67"/>
    </row>
    <row r="2512" spans="2:30">
      <c r="B2512" s="67"/>
      <c r="C2512" s="67"/>
      <c r="D2512" s="67"/>
      <c r="E2512" s="67"/>
      <c r="F2512" s="67"/>
      <c r="G2512" s="67"/>
      <c r="H2512" s="67"/>
      <c r="I2512" s="67"/>
      <c r="J2512" s="67"/>
      <c r="K2512" s="67"/>
      <c r="L2512" s="67"/>
      <c r="M2512" s="67"/>
      <c r="N2512" s="67"/>
      <c r="O2512" s="67"/>
      <c r="P2512" s="67"/>
      <c r="Q2512" s="67"/>
      <c r="R2512" s="67"/>
      <c r="S2512" s="67"/>
      <c r="T2512" s="67"/>
      <c r="U2512" s="67"/>
      <c r="V2512" s="67"/>
      <c r="W2512" s="67"/>
      <c r="X2512" s="67"/>
      <c r="Y2512" s="67"/>
      <c r="Z2512" s="67"/>
      <c r="AA2512" s="67"/>
      <c r="AB2512" s="67"/>
      <c r="AC2512" s="67"/>
      <c r="AD2512" s="67"/>
    </row>
    <row r="2513" spans="2:30">
      <c r="B2513" s="67"/>
      <c r="C2513" s="67"/>
      <c r="D2513" s="67"/>
      <c r="E2513" s="67"/>
      <c r="F2513" s="67"/>
      <c r="G2513" s="67"/>
      <c r="H2513" s="67"/>
      <c r="I2513" s="67"/>
      <c r="J2513" s="67"/>
      <c r="K2513" s="67"/>
      <c r="L2513" s="67"/>
      <c r="M2513" s="67"/>
      <c r="N2513" s="67"/>
      <c r="O2513" s="67"/>
      <c r="P2513" s="67"/>
      <c r="Q2513" s="67"/>
      <c r="R2513" s="67"/>
      <c r="S2513" s="67"/>
      <c r="T2513" s="67"/>
      <c r="U2513" s="67"/>
      <c r="V2513" s="67"/>
      <c r="W2513" s="67"/>
      <c r="X2513" s="67"/>
      <c r="Y2513" s="67"/>
      <c r="Z2513" s="67"/>
      <c r="AA2513" s="67"/>
      <c r="AB2513" s="67"/>
      <c r="AC2513" s="67"/>
      <c r="AD2513" s="67"/>
    </row>
    <row r="2514" spans="2:30">
      <c r="B2514" s="67"/>
      <c r="C2514" s="67"/>
      <c r="D2514" s="67"/>
      <c r="E2514" s="67"/>
      <c r="F2514" s="67"/>
      <c r="G2514" s="67"/>
      <c r="H2514" s="67"/>
      <c r="I2514" s="67"/>
      <c r="J2514" s="67"/>
      <c r="K2514" s="67"/>
      <c r="L2514" s="67"/>
      <c r="M2514" s="67"/>
      <c r="N2514" s="67"/>
      <c r="O2514" s="67"/>
      <c r="P2514" s="67"/>
      <c r="Q2514" s="67"/>
      <c r="R2514" s="67"/>
      <c r="S2514" s="67"/>
      <c r="T2514" s="67"/>
      <c r="U2514" s="67"/>
      <c r="V2514" s="67"/>
      <c r="W2514" s="67"/>
      <c r="X2514" s="67"/>
      <c r="Y2514" s="67"/>
      <c r="Z2514" s="67"/>
      <c r="AA2514" s="67"/>
      <c r="AB2514" s="67"/>
      <c r="AC2514" s="67"/>
      <c r="AD2514" s="67"/>
    </row>
    <row r="2515" spans="2:30">
      <c r="B2515" s="67"/>
      <c r="C2515" s="67"/>
      <c r="D2515" s="67"/>
      <c r="E2515" s="67"/>
      <c r="F2515" s="67"/>
      <c r="G2515" s="67"/>
      <c r="H2515" s="67"/>
      <c r="I2515" s="67"/>
      <c r="J2515" s="67"/>
      <c r="K2515" s="67"/>
      <c r="L2515" s="67"/>
      <c r="M2515" s="67"/>
      <c r="N2515" s="67"/>
      <c r="O2515" s="67"/>
      <c r="P2515" s="67"/>
      <c r="Q2515" s="67"/>
      <c r="R2515" s="67"/>
      <c r="S2515" s="67"/>
      <c r="T2515" s="67"/>
      <c r="U2515" s="67"/>
      <c r="V2515" s="67"/>
      <c r="W2515" s="67"/>
      <c r="X2515" s="67"/>
      <c r="Y2515" s="67"/>
      <c r="Z2515" s="67"/>
      <c r="AA2515" s="67"/>
      <c r="AB2515" s="67"/>
      <c r="AC2515" s="67"/>
      <c r="AD2515" s="67"/>
    </row>
    <row r="2516" spans="2:30">
      <c r="B2516" s="67"/>
      <c r="C2516" s="67"/>
      <c r="D2516" s="67"/>
      <c r="E2516" s="67"/>
      <c r="F2516" s="67"/>
      <c r="G2516" s="67"/>
      <c r="H2516" s="67"/>
      <c r="I2516" s="67"/>
      <c r="J2516" s="67"/>
      <c r="K2516" s="67"/>
      <c r="L2516" s="67"/>
      <c r="M2516" s="67"/>
      <c r="N2516" s="67"/>
      <c r="O2516" s="67"/>
      <c r="P2516" s="67"/>
      <c r="Q2516" s="67"/>
      <c r="R2516" s="67"/>
      <c r="S2516" s="67"/>
      <c r="T2516" s="67"/>
      <c r="U2516" s="67"/>
      <c r="V2516" s="67"/>
      <c r="W2516" s="67"/>
      <c r="X2516" s="67"/>
      <c r="Y2516" s="67"/>
      <c r="Z2516" s="67"/>
      <c r="AA2516" s="67"/>
      <c r="AB2516" s="67"/>
      <c r="AC2516" s="67"/>
      <c r="AD2516" s="67"/>
    </row>
    <row r="2517" spans="2:30">
      <c r="B2517" s="67"/>
      <c r="C2517" s="67"/>
      <c r="D2517" s="67"/>
      <c r="E2517" s="67"/>
      <c r="F2517" s="67"/>
      <c r="G2517" s="67"/>
      <c r="H2517" s="67"/>
      <c r="I2517" s="67"/>
      <c r="J2517" s="67"/>
      <c r="K2517" s="67"/>
      <c r="L2517" s="67"/>
      <c r="M2517" s="67"/>
      <c r="N2517" s="67"/>
      <c r="O2517" s="67"/>
      <c r="P2517" s="67"/>
      <c r="Q2517" s="67"/>
      <c r="R2517" s="67"/>
      <c r="S2517" s="67"/>
      <c r="T2517" s="67"/>
      <c r="U2517" s="67"/>
      <c r="V2517" s="67"/>
      <c r="W2517" s="67"/>
      <c r="X2517" s="67"/>
      <c r="Y2517" s="67"/>
      <c r="Z2517" s="67"/>
      <c r="AA2517" s="67"/>
      <c r="AB2517" s="67"/>
      <c r="AC2517" s="67"/>
      <c r="AD2517" s="67"/>
    </row>
    <row r="2518" spans="2:30">
      <c r="B2518" s="67"/>
      <c r="C2518" s="67"/>
      <c r="D2518" s="67"/>
      <c r="E2518" s="67"/>
      <c r="F2518" s="67"/>
      <c r="G2518" s="67"/>
      <c r="H2518" s="67"/>
      <c r="I2518" s="67"/>
      <c r="J2518" s="67"/>
      <c r="K2518" s="67"/>
      <c r="L2518" s="67"/>
      <c r="M2518" s="67"/>
      <c r="N2518" s="67"/>
      <c r="O2518" s="67"/>
      <c r="P2518" s="67"/>
      <c r="Q2518" s="67"/>
      <c r="R2518" s="67"/>
      <c r="S2518" s="67"/>
      <c r="T2518" s="67"/>
      <c r="U2518" s="67"/>
      <c r="V2518" s="67"/>
      <c r="W2518" s="67"/>
      <c r="X2518" s="67"/>
      <c r="Y2518" s="67"/>
      <c r="Z2518" s="67"/>
      <c r="AA2518" s="67"/>
      <c r="AB2518" s="67"/>
      <c r="AC2518" s="67"/>
      <c r="AD2518" s="67"/>
    </row>
    <row r="2519" spans="2:30">
      <c r="B2519" s="67"/>
      <c r="C2519" s="67"/>
      <c r="D2519" s="67"/>
      <c r="E2519" s="67"/>
      <c r="F2519" s="67"/>
      <c r="G2519" s="67"/>
      <c r="H2519" s="67"/>
      <c r="I2519" s="67"/>
      <c r="J2519" s="67"/>
      <c r="K2519" s="67"/>
      <c r="L2519" s="67"/>
      <c r="M2519" s="67"/>
      <c r="N2519" s="67"/>
      <c r="O2519" s="67"/>
      <c r="P2519" s="67"/>
      <c r="Q2519" s="67"/>
      <c r="R2519" s="67"/>
      <c r="S2519" s="67"/>
      <c r="T2519" s="67"/>
      <c r="U2519" s="67"/>
      <c r="V2519" s="67"/>
      <c r="W2519" s="67"/>
      <c r="X2519" s="67"/>
      <c r="Y2519" s="67"/>
      <c r="Z2519" s="67"/>
      <c r="AA2519" s="67"/>
      <c r="AB2519" s="67"/>
      <c r="AC2519" s="67"/>
      <c r="AD2519" s="67"/>
    </row>
    <row r="2520" spans="2:30">
      <c r="B2520" s="67"/>
      <c r="C2520" s="67"/>
      <c r="D2520" s="67"/>
      <c r="E2520" s="67"/>
      <c r="F2520" s="67"/>
      <c r="G2520" s="67"/>
      <c r="H2520" s="67"/>
      <c r="I2520" s="67"/>
      <c r="J2520" s="67"/>
      <c r="K2520" s="67"/>
      <c r="L2520" s="67"/>
      <c r="M2520" s="67"/>
      <c r="N2520" s="67"/>
      <c r="O2520" s="67"/>
      <c r="P2520" s="67"/>
      <c r="Q2520" s="67"/>
      <c r="R2520" s="67"/>
      <c r="S2520" s="67"/>
      <c r="T2520" s="67"/>
      <c r="U2520" s="67"/>
      <c r="V2520" s="67"/>
      <c r="W2520" s="67"/>
      <c r="X2520" s="67"/>
      <c r="Y2520" s="67"/>
      <c r="Z2520" s="67"/>
      <c r="AA2520" s="67"/>
      <c r="AB2520" s="67"/>
      <c r="AC2520" s="67"/>
      <c r="AD2520" s="67"/>
    </row>
    <row r="2521" spans="2:30">
      <c r="B2521" s="67"/>
      <c r="C2521" s="67"/>
      <c r="D2521" s="67"/>
      <c r="E2521" s="67"/>
      <c r="F2521" s="67"/>
      <c r="G2521" s="67"/>
      <c r="H2521" s="67"/>
      <c r="I2521" s="67"/>
      <c r="J2521" s="67"/>
      <c r="K2521" s="67"/>
      <c r="L2521" s="67"/>
      <c r="M2521" s="67"/>
      <c r="N2521" s="67"/>
      <c r="O2521" s="67"/>
      <c r="P2521" s="67"/>
      <c r="Q2521" s="67"/>
      <c r="R2521" s="67"/>
      <c r="S2521" s="67"/>
      <c r="T2521" s="67"/>
      <c r="U2521" s="67"/>
      <c r="V2521" s="67"/>
      <c r="W2521" s="67"/>
      <c r="X2521" s="67"/>
      <c r="Y2521" s="67"/>
      <c r="Z2521" s="67"/>
      <c r="AA2521" s="67"/>
      <c r="AB2521" s="67"/>
      <c r="AC2521" s="67"/>
      <c r="AD2521" s="67"/>
    </row>
    <row r="2522" spans="2:30">
      <c r="B2522" s="67"/>
      <c r="C2522" s="67"/>
      <c r="D2522" s="67"/>
      <c r="E2522" s="67"/>
      <c r="F2522" s="67"/>
      <c r="G2522" s="67"/>
      <c r="H2522" s="67"/>
      <c r="I2522" s="67"/>
      <c r="J2522" s="67"/>
      <c r="K2522" s="67"/>
      <c r="L2522" s="67"/>
      <c r="M2522" s="67"/>
      <c r="N2522" s="67"/>
      <c r="O2522" s="67"/>
      <c r="P2522" s="67"/>
      <c r="Q2522" s="67"/>
      <c r="R2522" s="67"/>
      <c r="S2522" s="67"/>
      <c r="T2522" s="67"/>
      <c r="U2522" s="67"/>
      <c r="V2522" s="67"/>
      <c r="W2522" s="67"/>
      <c r="X2522" s="67"/>
      <c r="Y2522" s="67"/>
      <c r="Z2522" s="67"/>
      <c r="AA2522" s="67"/>
      <c r="AB2522" s="67"/>
      <c r="AC2522" s="67"/>
      <c r="AD2522" s="67"/>
    </row>
    <row r="2523" spans="2:30">
      <c r="B2523" s="67"/>
      <c r="C2523" s="67"/>
      <c r="D2523" s="67"/>
      <c r="E2523" s="67"/>
      <c r="F2523" s="67"/>
      <c r="G2523" s="67"/>
      <c r="H2523" s="67"/>
      <c r="I2523" s="67"/>
      <c r="J2523" s="67"/>
      <c r="K2523" s="67"/>
      <c r="L2523" s="67"/>
      <c r="M2523" s="67"/>
      <c r="N2523" s="67"/>
      <c r="O2523" s="67"/>
      <c r="P2523" s="67"/>
      <c r="Q2523" s="67"/>
      <c r="R2523" s="67"/>
      <c r="S2523" s="67"/>
      <c r="T2523" s="67"/>
      <c r="U2523" s="67"/>
      <c r="V2523" s="67"/>
      <c r="W2523" s="67"/>
      <c r="X2523" s="67"/>
      <c r="Y2523" s="67"/>
      <c r="Z2523" s="67"/>
      <c r="AA2523" s="67"/>
      <c r="AB2523" s="67"/>
      <c r="AC2523" s="67"/>
      <c r="AD2523" s="67"/>
    </row>
    <row r="2524" spans="2:30">
      <c r="B2524" s="67"/>
      <c r="C2524" s="67"/>
      <c r="D2524" s="67"/>
      <c r="E2524" s="67"/>
      <c r="F2524" s="67"/>
      <c r="G2524" s="67"/>
      <c r="H2524" s="67"/>
      <c r="I2524" s="67"/>
      <c r="J2524" s="67"/>
      <c r="K2524" s="67"/>
      <c r="L2524" s="67"/>
      <c r="M2524" s="67"/>
      <c r="N2524" s="67"/>
      <c r="O2524" s="67"/>
      <c r="P2524" s="67"/>
      <c r="Q2524" s="67"/>
      <c r="R2524" s="67"/>
      <c r="S2524" s="67"/>
      <c r="T2524" s="67"/>
      <c r="U2524" s="67"/>
      <c r="V2524" s="67"/>
      <c r="W2524" s="67"/>
      <c r="X2524" s="67"/>
      <c r="Y2524" s="67"/>
      <c r="Z2524" s="67"/>
      <c r="AA2524" s="67"/>
      <c r="AB2524" s="67"/>
      <c r="AC2524" s="67"/>
      <c r="AD2524" s="67"/>
    </row>
    <row r="2525" spans="2:30">
      <c r="B2525" s="67"/>
      <c r="C2525" s="67"/>
      <c r="D2525" s="67"/>
      <c r="E2525" s="67"/>
      <c r="F2525" s="67"/>
      <c r="G2525" s="67"/>
      <c r="H2525" s="67"/>
      <c r="I2525" s="67"/>
      <c r="J2525" s="67"/>
      <c r="K2525" s="67"/>
      <c r="L2525" s="67"/>
      <c r="M2525" s="67"/>
      <c r="N2525" s="67"/>
      <c r="O2525" s="67"/>
      <c r="P2525" s="67"/>
      <c r="Q2525" s="67"/>
      <c r="R2525" s="67"/>
      <c r="S2525" s="67"/>
      <c r="T2525" s="67"/>
      <c r="U2525" s="67"/>
      <c r="V2525" s="67"/>
      <c r="W2525" s="67"/>
      <c r="X2525" s="67"/>
      <c r="Y2525" s="67"/>
      <c r="Z2525" s="67"/>
      <c r="AA2525" s="67"/>
      <c r="AB2525" s="67"/>
      <c r="AC2525" s="67"/>
      <c r="AD2525" s="67"/>
    </row>
    <row r="2526" spans="2:30">
      <c r="B2526" s="67"/>
      <c r="C2526" s="67"/>
      <c r="D2526" s="67"/>
      <c r="E2526" s="67"/>
      <c r="F2526" s="67"/>
      <c r="G2526" s="67"/>
      <c r="H2526" s="67"/>
      <c r="I2526" s="67"/>
      <c r="J2526" s="67"/>
      <c r="K2526" s="67"/>
      <c r="L2526" s="67"/>
      <c r="M2526" s="67"/>
      <c r="N2526" s="67"/>
      <c r="O2526" s="67"/>
      <c r="P2526" s="67"/>
      <c r="Q2526" s="67"/>
      <c r="R2526" s="67"/>
      <c r="S2526" s="67"/>
      <c r="T2526" s="67"/>
      <c r="U2526" s="67"/>
      <c r="V2526" s="67"/>
      <c r="W2526" s="67"/>
      <c r="X2526" s="67"/>
      <c r="Y2526" s="67"/>
      <c r="Z2526" s="67"/>
      <c r="AA2526" s="67"/>
      <c r="AB2526" s="67"/>
      <c r="AC2526" s="67"/>
      <c r="AD2526" s="67"/>
    </row>
    <row r="2527" spans="2:30">
      <c r="B2527" s="67"/>
      <c r="C2527" s="67"/>
      <c r="D2527" s="67"/>
      <c r="E2527" s="67"/>
      <c r="F2527" s="67"/>
      <c r="G2527" s="67"/>
      <c r="H2527" s="67"/>
      <c r="I2527" s="67"/>
      <c r="J2527" s="67"/>
      <c r="K2527" s="67"/>
      <c r="L2527" s="67"/>
      <c r="M2527" s="67"/>
      <c r="N2527" s="67"/>
      <c r="O2527" s="67"/>
      <c r="P2527" s="67"/>
      <c r="Q2527" s="67"/>
      <c r="R2527" s="67"/>
      <c r="S2527" s="67"/>
      <c r="T2527" s="67"/>
      <c r="U2527" s="67"/>
      <c r="V2527" s="67"/>
      <c r="W2527" s="67"/>
      <c r="X2527" s="67"/>
      <c r="Y2527" s="67"/>
      <c r="Z2527" s="67"/>
      <c r="AA2527" s="67"/>
      <c r="AB2527" s="67"/>
      <c r="AC2527" s="67"/>
      <c r="AD2527" s="67"/>
    </row>
    <row r="2528" spans="2:30">
      <c r="B2528" s="67"/>
      <c r="C2528" s="67"/>
      <c r="D2528" s="67"/>
      <c r="E2528" s="67"/>
      <c r="F2528" s="67"/>
      <c r="G2528" s="67"/>
      <c r="H2528" s="67"/>
      <c r="I2528" s="67"/>
      <c r="J2528" s="67"/>
      <c r="K2528" s="67"/>
      <c r="L2528" s="67"/>
      <c r="M2528" s="67"/>
      <c r="N2528" s="67"/>
      <c r="O2528" s="67"/>
      <c r="P2528" s="67"/>
      <c r="Q2528" s="67"/>
      <c r="R2528" s="67"/>
      <c r="S2528" s="67"/>
      <c r="T2528" s="67"/>
      <c r="U2528" s="67"/>
      <c r="V2528" s="67"/>
      <c r="W2528" s="67"/>
      <c r="X2528" s="67"/>
      <c r="Y2528" s="67"/>
      <c r="Z2528" s="67"/>
      <c r="AA2528" s="67"/>
      <c r="AB2528" s="67"/>
      <c r="AC2528" s="67"/>
      <c r="AD2528" s="67"/>
    </row>
    <row r="2529" spans="2:30">
      <c r="B2529" s="67"/>
      <c r="C2529" s="67"/>
      <c r="D2529" s="67"/>
      <c r="E2529" s="67"/>
      <c r="F2529" s="67"/>
      <c r="G2529" s="67"/>
      <c r="H2529" s="67"/>
      <c r="I2529" s="67"/>
      <c r="J2529" s="67"/>
      <c r="K2529" s="67"/>
      <c r="L2529" s="67"/>
      <c r="M2529" s="67"/>
      <c r="N2529" s="67"/>
      <c r="O2529" s="67"/>
      <c r="P2529" s="67"/>
      <c r="Q2529" s="67"/>
      <c r="R2529" s="67"/>
      <c r="S2529" s="67"/>
      <c r="T2529" s="67"/>
      <c r="U2529" s="67"/>
      <c r="V2529" s="67"/>
      <c r="W2529" s="67"/>
      <c r="X2529" s="67"/>
      <c r="Y2529" s="67"/>
      <c r="Z2529" s="67"/>
      <c r="AA2529" s="67"/>
      <c r="AB2529" s="67"/>
      <c r="AC2529" s="67"/>
      <c r="AD2529" s="67"/>
    </row>
    <row r="2530" spans="2:30">
      <c r="B2530" s="67"/>
      <c r="C2530" s="67"/>
      <c r="D2530" s="67"/>
      <c r="E2530" s="67"/>
      <c r="F2530" s="67"/>
      <c r="G2530" s="67"/>
      <c r="H2530" s="67"/>
      <c r="I2530" s="67"/>
      <c r="J2530" s="67"/>
      <c r="K2530" s="67"/>
      <c r="L2530" s="67"/>
      <c r="M2530" s="67"/>
      <c r="N2530" s="67"/>
      <c r="O2530" s="67"/>
      <c r="P2530" s="67"/>
      <c r="Q2530" s="67"/>
      <c r="R2530" s="67"/>
      <c r="S2530" s="67"/>
      <c r="T2530" s="67"/>
      <c r="U2530" s="67"/>
      <c r="V2530" s="67"/>
      <c r="W2530" s="67"/>
      <c r="X2530" s="67"/>
      <c r="Y2530" s="67"/>
      <c r="Z2530" s="67"/>
      <c r="AA2530" s="67"/>
      <c r="AB2530" s="67"/>
      <c r="AC2530" s="67"/>
      <c r="AD2530" s="67"/>
    </row>
    <row r="2531" spans="2:30">
      <c r="B2531" s="67"/>
      <c r="C2531" s="67"/>
      <c r="D2531" s="67"/>
      <c r="E2531" s="67"/>
      <c r="F2531" s="67"/>
      <c r="G2531" s="67"/>
      <c r="H2531" s="67"/>
      <c r="I2531" s="67"/>
      <c r="J2531" s="67"/>
      <c r="K2531" s="67"/>
      <c r="L2531" s="67"/>
      <c r="M2531" s="67"/>
      <c r="N2531" s="67"/>
      <c r="O2531" s="67"/>
      <c r="P2531" s="67"/>
      <c r="Q2531" s="67"/>
      <c r="R2531" s="67"/>
      <c r="S2531" s="67"/>
      <c r="T2531" s="67"/>
      <c r="U2531" s="67"/>
      <c r="V2531" s="67"/>
      <c r="W2531" s="67"/>
      <c r="X2531" s="67"/>
      <c r="Y2531" s="67"/>
      <c r="Z2531" s="67"/>
      <c r="AA2531" s="67"/>
      <c r="AB2531" s="67"/>
      <c r="AC2531" s="67"/>
      <c r="AD2531" s="67"/>
    </row>
    <row r="2532" spans="2:30">
      <c r="B2532" s="67"/>
      <c r="C2532" s="67"/>
      <c r="D2532" s="67"/>
      <c r="E2532" s="67"/>
      <c r="F2532" s="67"/>
      <c r="G2532" s="67"/>
      <c r="H2532" s="67"/>
      <c r="I2532" s="67"/>
      <c r="J2532" s="67"/>
      <c r="K2532" s="67"/>
      <c r="L2532" s="67"/>
      <c r="M2532" s="67"/>
      <c r="N2532" s="67"/>
      <c r="O2532" s="67"/>
      <c r="P2532" s="67"/>
      <c r="Q2532" s="67"/>
      <c r="R2532" s="67"/>
      <c r="S2532" s="67"/>
      <c r="T2532" s="67"/>
      <c r="U2532" s="67"/>
      <c r="V2532" s="67"/>
      <c r="W2532" s="67"/>
      <c r="X2532" s="67"/>
      <c r="Y2532" s="67"/>
      <c r="Z2532" s="67"/>
      <c r="AA2532" s="67"/>
      <c r="AB2532" s="67"/>
      <c r="AC2532" s="67"/>
      <c r="AD2532" s="67"/>
    </row>
    <row r="2533" spans="2:30">
      <c r="B2533" s="67"/>
      <c r="C2533" s="67"/>
      <c r="D2533" s="67"/>
      <c r="E2533" s="67"/>
      <c r="F2533" s="67"/>
      <c r="G2533" s="67"/>
      <c r="H2533" s="67"/>
      <c r="I2533" s="67"/>
      <c r="J2533" s="67"/>
      <c r="K2533" s="67"/>
      <c r="L2533" s="67"/>
      <c r="M2533" s="67"/>
      <c r="N2533" s="67"/>
      <c r="O2533" s="67"/>
      <c r="P2533" s="67"/>
      <c r="Q2533" s="67"/>
      <c r="R2533" s="67"/>
      <c r="S2533" s="67"/>
      <c r="T2533" s="67"/>
      <c r="U2533" s="67"/>
      <c r="V2533" s="67"/>
      <c r="W2533" s="67"/>
      <c r="X2533" s="67"/>
      <c r="Y2533" s="67"/>
      <c r="Z2533" s="67"/>
      <c r="AA2533" s="67"/>
      <c r="AB2533" s="67"/>
      <c r="AC2533" s="67"/>
      <c r="AD2533" s="67"/>
    </row>
    <row r="2534" spans="2:30">
      <c r="B2534" s="67"/>
      <c r="C2534" s="67"/>
      <c r="D2534" s="67"/>
      <c r="E2534" s="67"/>
      <c r="F2534" s="67"/>
      <c r="G2534" s="67"/>
      <c r="H2534" s="67"/>
      <c r="I2534" s="67"/>
      <c r="J2534" s="67"/>
      <c r="K2534" s="67"/>
      <c r="L2534" s="67"/>
      <c r="M2534" s="67"/>
      <c r="N2534" s="67"/>
      <c r="O2534" s="67"/>
      <c r="P2534" s="67"/>
      <c r="Q2534" s="67"/>
      <c r="R2534" s="67"/>
      <c r="S2534" s="67"/>
      <c r="T2534" s="67"/>
      <c r="U2534" s="67"/>
      <c r="V2534" s="67"/>
      <c r="W2534" s="67"/>
      <c r="X2534" s="67"/>
      <c r="Y2534" s="67"/>
      <c r="Z2534" s="67"/>
      <c r="AA2534" s="67"/>
      <c r="AB2534" s="67"/>
      <c r="AC2534" s="67"/>
      <c r="AD2534" s="67"/>
    </row>
    <row r="2535" spans="2:30">
      <c r="B2535" s="67"/>
      <c r="C2535" s="67"/>
      <c r="D2535" s="67"/>
      <c r="E2535" s="67"/>
      <c r="F2535" s="67"/>
      <c r="G2535" s="67"/>
      <c r="H2535" s="67"/>
      <c r="I2535" s="67"/>
      <c r="J2535" s="67"/>
      <c r="K2535" s="67"/>
      <c r="L2535" s="67"/>
      <c r="M2535" s="67"/>
      <c r="N2535" s="67"/>
      <c r="O2535" s="67"/>
      <c r="P2535" s="67"/>
      <c r="Q2535" s="67"/>
      <c r="R2535" s="67"/>
      <c r="S2535" s="67"/>
      <c r="T2535" s="67"/>
      <c r="U2535" s="67"/>
      <c r="V2535" s="67"/>
      <c r="W2535" s="67"/>
      <c r="X2535" s="67"/>
      <c r="Y2535" s="67"/>
      <c r="Z2535" s="67"/>
      <c r="AA2535" s="67"/>
      <c r="AB2535" s="67"/>
      <c r="AC2535" s="67"/>
      <c r="AD2535" s="67"/>
    </row>
    <row r="2536" spans="2:30">
      <c r="B2536" s="67"/>
      <c r="C2536" s="67"/>
      <c r="D2536" s="67"/>
      <c r="E2536" s="67"/>
      <c r="F2536" s="67"/>
      <c r="G2536" s="67"/>
      <c r="H2536" s="67"/>
      <c r="I2536" s="67"/>
      <c r="J2536" s="67"/>
      <c r="K2536" s="67"/>
      <c r="L2536" s="67"/>
      <c r="M2536" s="67"/>
      <c r="N2536" s="67"/>
      <c r="O2536" s="67"/>
      <c r="P2536" s="67"/>
      <c r="Q2536" s="67"/>
      <c r="R2536" s="67"/>
      <c r="S2536" s="67"/>
      <c r="T2536" s="67"/>
      <c r="U2536" s="67"/>
      <c r="V2536" s="67"/>
      <c r="W2536" s="67"/>
      <c r="X2536" s="67"/>
      <c r="Y2536" s="67"/>
      <c r="Z2536" s="67"/>
      <c r="AA2536" s="67"/>
      <c r="AB2536" s="67"/>
      <c r="AC2536" s="67"/>
      <c r="AD2536" s="67"/>
    </row>
    <row r="2537" spans="2:30">
      <c r="B2537" s="67"/>
      <c r="C2537" s="67"/>
      <c r="D2537" s="67"/>
      <c r="E2537" s="67"/>
      <c r="F2537" s="67"/>
      <c r="G2537" s="67"/>
      <c r="H2537" s="67"/>
      <c r="I2537" s="67"/>
      <c r="J2537" s="67"/>
      <c r="K2537" s="67"/>
      <c r="L2537" s="67"/>
      <c r="M2537" s="67"/>
      <c r="N2537" s="67"/>
      <c r="O2537" s="67"/>
      <c r="P2537" s="67"/>
      <c r="Q2537" s="67"/>
      <c r="R2537" s="67"/>
      <c r="S2537" s="67"/>
      <c r="T2537" s="67"/>
      <c r="U2537" s="67"/>
      <c r="V2537" s="67"/>
      <c r="W2537" s="67"/>
      <c r="X2537" s="67"/>
      <c r="Y2537" s="67"/>
      <c r="Z2537" s="67"/>
      <c r="AA2537" s="67"/>
      <c r="AB2537" s="67"/>
      <c r="AC2537" s="67"/>
      <c r="AD2537" s="67"/>
    </row>
    <row r="2538" spans="2:30">
      <c r="B2538" s="67"/>
      <c r="C2538" s="67"/>
      <c r="D2538" s="67"/>
      <c r="E2538" s="67"/>
      <c r="F2538" s="67"/>
      <c r="G2538" s="67"/>
      <c r="H2538" s="67"/>
      <c r="I2538" s="67"/>
      <c r="J2538" s="67"/>
      <c r="K2538" s="67"/>
      <c r="L2538" s="67"/>
      <c r="M2538" s="67"/>
      <c r="N2538" s="67"/>
      <c r="O2538" s="67"/>
      <c r="P2538" s="67"/>
      <c r="Q2538" s="67"/>
      <c r="R2538" s="67"/>
      <c r="S2538" s="67"/>
      <c r="T2538" s="67"/>
      <c r="U2538" s="67"/>
      <c r="V2538" s="67"/>
      <c r="W2538" s="67"/>
      <c r="X2538" s="67"/>
      <c r="Y2538" s="67"/>
      <c r="Z2538" s="67"/>
      <c r="AA2538" s="67"/>
      <c r="AB2538" s="67"/>
      <c r="AC2538" s="67"/>
      <c r="AD2538" s="67"/>
    </row>
    <row r="2539" spans="2:30">
      <c r="B2539" s="67"/>
      <c r="C2539" s="67"/>
      <c r="D2539" s="67"/>
      <c r="E2539" s="67"/>
      <c r="F2539" s="67"/>
      <c r="G2539" s="67"/>
      <c r="H2539" s="67"/>
      <c r="I2539" s="67"/>
      <c r="J2539" s="67"/>
      <c r="K2539" s="67"/>
      <c r="L2539" s="67"/>
      <c r="M2539" s="67"/>
      <c r="N2539" s="67"/>
      <c r="O2539" s="67"/>
      <c r="P2539" s="67"/>
      <c r="Q2539" s="67"/>
      <c r="R2539" s="67"/>
      <c r="S2539" s="67"/>
      <c r="T2539" s="67"/>
      <c r="U2539" s="67"/>
      <c r="V2539" s="67"/>
      <c r="W2539" s="67"/>
      <c r="X2539" s="67"/>
      <c r="Y2539" s="67"/>
      <c r="Z2539" s="67"/>
      <c r="AA2539" s="67"/>
      <c r="AB2539" s="67"/>
      <c r="AC2539" s="67"/>
      <c r="AD2539" s="67"/>
    </row>
    <row r="2540" spans="2:30">
      <c r="B2540" s="67"/>
      <c r="C2540" s="67"/>
      <c r="D2540" s="67"/>
      <c r="E2540" s="67"/>
      <c r="F2540" s="67"/>
      <c r="G2540" s="67"/>
      <c r="H2540" s="67"/>
      <c r="I2540" s="67"/>
      <c r="J2540" s="67"/>
      <c r="K2540" s="67"/>
      <c r="L2540" s="67"/>
      <c r="M2540" s="67"/>
      <c r="N2540" s="67"/>
      <c r="O2540" s="67"/>
      <c r="P2540" s="67"/>
      <c r="Q2540" s="67"/>
      <c r="R2540" s="67"/>
      <c r="S2540" s="67"/>
      <c r="T2540" s="67"/>
      <c r="U2540" s="67"/>
      <c r="V2540" s="67"/>
      <c r="W2540" s="67"/>
      <c r="X2540" s="67"/>
      <c r="Y2540" s="67"/>
      <c r="Z2540" s="67"/>
      <c r="AA2540" s="67"/>
      <c r="AB2540" s="67"/>
      <c r="AC2540" s="67"/>
      <c r="AD2540" s="67"/>
    </row>
    <row r="2541" spans="2:30">
      <c r="B2541" s="67"/>
      <c r="C2541" s="67"/>
      <c r="D2541" s="67"/>
      <c r="E2541" s="67"/>
      <c r="F2541" s="67"/>
      <c r="G2541" s="67"/>
      <c r="H2541" s="67"/>
      <c r="I2541" s="67"/>
      <c r="J2541" s="67"/>
      <c r="K2541" s="67"/>
      <c r="L2541" s="67"/>
      <c r="M2541" s="67"/>
      <c r="N2541" s="67"/>
      <c r="O2541" s="67"/>
      <c r="P2541" s="67"/>
      <c r="Q2541" s="67"/>
      <c r="R2541" s="67"/>
      <c r="S2541" s="67"/>
      <c r="T2541" s="67"/>
      <c r="U2541" s="67"/>
      <c r="V2541" s="67"/>
      <c r="W2541" s="67"/>
      <c r="X2541" s="67"/>
      <c r="Y2541" s="67"/>
      <c r="Z2541" s="67"/>
      <c r="AA2541" s="67"/>
      <c r="AB2541" s="67"/>
      <c r="AC2541" s="67"/>
      <c r="AD2541" s="67"/>
    </row>
    <row r="2542" spans="2:30">
      <c r="B2542" s="67"/>
      <c r="C2542" s="67"/>
      <c r="D2542" s="67"/>
      <c r="E2542" s="67"/>
      <c r="F2542" s="67"/>
      <c r="G2542" s="67"/>
      <c r="H2542" s="67"/>
      <c r="I2542" s="67"/>
      <c r="J2542" s="67"/>
      <c r="K2542" s="67"/>
      <c r="L2542" s="67"/>
      <c r="M2542" s="67"/>
      <c r="N2542" s="67"/>
      <c r="O2542" s="67"/>
      <c r="P2542" s="67"/>
      <c r="Q2542" s="67"/>
      <c r="R2542" s="67"/>
      <c r="S2542" s="67"/>
      <c r="T2542" s="67"/>
      <c r="U2542" s="67"/>
      <c r="V2542" s="67"/>
      <c r="W2542" s="67"/>
      <c r="X2542" s="67"/>
      <c r="Y2542" s="67"/>
      <c r="Z2542" s="67"/>
      <c r="AA2542" s="67"/>
      <c r="AB2542" s="67"/>
      <c r="AC2542" s="67"/>
      <c r="AD2542" s="67"/>
    </row>
    <row r="2543" spans="2:30">
      <c r="B2543" s="67"/>
      <c r="C2543" s="67"/>
      <c r="D2543" s="67"/>
      <c r="E2543" s="67"/>
      <c r="F2543" s="67"/>
      <c r="G2543" s="67"/>
      <c r="H2543" s="67"/>
      <c r="I2543" s="67"/>
      <c r="J2543" s="67"/>
      <c r="K2543" s="67"/>
      <c r="L2543" s="67"/>
      <c r="M2543" s="67"/>
      <c r="N2543" s="67"/>
      <c r="O2543" s="67"/>
      <c r="P2543" s="67"/>
      <c r="Q2543" s="67"/>
      <c r="R2543" s="67"/>
      <c r="S2543" s="67"/>
      <c r="T2543" s="67"/>
      <c r="U2543" s="67"/>
      <c r="V2543" s="67"/>
      <c r="W2543" s="67"/>
      <c r="X2543" s="67"/>
      <c r="Y2543" s="67"/>
      <c r="Z2543" s="67"/>
      <c r="AA2543" s="67"/>
      <c r="AB2543" s="67"/>
      <c r="AC2543" s="67"/>
      <c r="AD2543" s="67"/>
    </row>
    <row r="2544" spans="2:30">
      <c r="B2544" s="67"/>
      <c r="C2544" s="67"/>
      <c r="D2544" s="67"/>
      <c r="E2544" s="67"/>
      <c r="F2544" s="67"/>
      <c r="G2544" s="67"/>
      <c r="H2544" s="67"/>
      <c r="I2544" s="67"/>
      <c r="J2544" s="67"/>
      <c r="K2544" s="67"/>
      <c r="L2544" s="67"/>
      <c r="M2544" s="67"/>
      <c r="N2544" s="67"/>
      <c r="O2544" s="67"/>
      <c r="P2544" s="67"/>
      <c r="Q2544" s="67"/>
      <c r="R2544" s="67"/>
      <c r="S2544" s="67"/>
      <c r="T2544" s="67"/>
      <c r="U2544" s="67"/>
      <c r="V2544" s="67"/>
      <c r="W2544" s="67"/>
      <c r="X2544" s="67"/>
      <c r="Y2544" s="67"/>
      <c r="Z2544" s="67"/>
      <c r="AA2544" s="67"/>
      <c r="AB2544" s="67"/>
      <c r="AC2544" s="67"/>
      <c r="AD2544" s="67"/>
    </row>
    <row r="2545" spans="2:30">
      <c r="B2545" s="67"/>
      <c r="C2545" s="67"/>
      <c r="D2545" s="67"/>
      <c r="E2545" s="67"/>
      <c r="F2545" s="67"/>
      <c r="G2545" s="67"/>
      <c r="H2545" s="67"/>
      <c r="I2545" s="67"/>
      <c r="J2545" s="67"/>
      <c r="K2545" s="67"/>
      <c r="L2545" s="67"/>
      <c r="M2545" s="67"/>
      <c r="N2545" s="67"/>
      <c r="O2545" s="67"/>
      <c r="P2545" s="67"/>
      <c r="Q2545" s="67"/>
      <c r="R2545" s="67"/>
      <c r="S2545" s="67"/>
      <c r="T2545" s="67"/>
      <c r="U2545" s="67"/>
      <c r="V2545" s="67"/>
      <c r="W2545" s="67"/>
      <c r="X2545" s="67"/>
      <c r="Y2545" s="67"/>
      <c r="Z2545" s="67"/>
      <c r="AA2545" s="67"/>
      <c r="AB2545" s="67"/>
      <c r="AC2545" s="67"/>
      <c r="AD2545" s="67"/>
    </row>
    <row r="2546" spans="2:30">
      <c r="B2546" s="67"/>
      <c r="C2546" s="67"/>
      <c r="D2546" s="67"/>
      <c r="E2546" s="67"/>
      <c r="F2546" s="67"/>
      <c r="G2546" s="67"/>
      <c r="H2546" s="67"/>
      <c r="I2546" s="67"/>
      <c r="J2546" s="67"/>
      <c r="K2546" s="67"/>
      <c r="L2546" s="67"/>
      <c r="M2546" s="67"/>
      <c r="N2546" s="67"/>
      <c r="O2546" s="67"/>
      <c r="P2546" s="67"/>
      <c r="Q2546" s="67"/>
      <c r="R2546" s="67"/>
      <c r="S2546" s="67"/>
      <c r="T2546" s="67"/>
      <c r="U2546" s="67"/>
      <c r="V2546" s="67"/>
      <c r="W2546" s="67"/>
      <c r="X2546" s="67"/>
      <c r="Y2546" s="67"/>
      <c r="Z2546" s="67"/>
      <c r="AA2546" s="67"/>
      <c r="AB2546" s="67"/>
      <c r="AC2546" s="67"/>
      <c r="AD2546" s="67"/>
    </row>
    <row r="2547" spans="2:30">
      <c r="B2547" s="67"/>
      <c r="C2547" s="67"/>
      <c r="D2547" s="67"/>
      <c r="E2547" s="67"/>
      <c r="F2547" s="67"/>
      <c r="G2547" s="67"/>
      <c r="H2547" s="67"/>
      <c r="I2547" s="67"/>
      <c r="J2547" s="67"/>
      <c r="K2547" s="67"/>
      <c r="L2547" s="67"/>
      <c r="M2547" s="67"/>
      <c r="N2547" s="67"/>
      <c r="O2547" s="67"/>
      <c r="P2547" s="67"/>
      <c r="Q2547" s="67"/>
      <c r="R2547" s="67"/>
      <c r="S2547" s="67"/>
      <c r="T2547" s="67"/>
      <c r="U2547" s="67"/>
      <c r="V2547" s="67"/>
      <c r="W2547" s="67"/>
      <c r="X2547" s="67"/>
      <c r="Y2547" s="67"/>
      <c r="Z2547" s="67"/>
      <c r="AA2547" s="67"/>
      <c r="AB2547" s="67"/>
      <c r="AC2547" s="67"/>
      <c r="AD2547" s="67"/>
    </row>
    <row r="2548" spans="2:30">
      <c r="B2548" s="67"/>
      <c r="C2548" s="67"/>
      <c r="D2548" s="67"/>
      <c r="E2548" s="67"/>
      <c r="F2548" s="67"/>
      <c r="G2548" s="67"/>
      <c r="H2548" s="67"/>
      <c r="I2548" s="67"/>
      <c r="J2548" s="67"/>
      <c r="K2548" s="67"/>
      <c r="L2548" s="67"/>
      <c r="M2548" s="67"/>
      <c r="N2548" s="67"/>
      <c r="O2548" s="67"/>
      <c r="P2548" s="67"/>
      <c r="Q2548" s="67"/>
      <c r="R2548" s="67"/>
      <c r="S2548" s="67"/>
      <c r="T2548" s="67"/>
      <c r="U2548" s="67"/>
      <c r="V2548" s="67"/>
      <c r="W2548" s="67"/>
      <c r="X2548" s="67"/>
      <c r="Y2548" s="67"/>
      <c r="Z2548" s="67"/>
      <c r="AA2548" s="67"/>
      <c r="AB2548" s="67"/>
      <c r="AC2548" s="67"/>
      <c r="AD2548" s="67"/>
    </row>
    <row r="2549" spans="2:30">
      <c r="B2549" s="67"/>
      <c r="C2549" s="67"/>
      <c r="D2549" s="67"/>
      <c r="E2549" s="67"/>
      <c r="F2549" s="67"/>
      <c r="G2549" s="67"/>
      <c r="H2549" s="67"/>
      <c r="I2549" s="67"/>
      <c r="J2549" s="67"/>
      <c r="K2549" s="67"/>
      <c r="L2549" s="67"/>
      <c r="M2549" s="67"/>
      <c r="N2549" s="67"/>
      <c r="O2549" s="67"/>
      <c r="P2549" s="67"/>
      <c r="Q2549" s="67"/>
      <c r="R2549" s="67"/>
      <c r="S2549" s="67"/>
      <c r="T2549" s="67"/>
      <c r="U2549" s="67"/>
      <c r="V2549" s="67"/>
      <c r="W2549" s="67"/>
      <c r="X2549" s="67"/>
      <c r="Y2549" s="67"/>
      <c r="Z2549" s="67"/>
      <c r="AA2549" s="67"/>
      <c r="AB2549" s="67"/>
      <c r="AC2549" s="67"/>
      <c r="AD2549" s="67"/>
    </row>
    <row r="2550" spans="2:30">
      <c r="B2550" s="67"/>
      <c r="C2550" s="67"/>
      <c r="D2550" s="67"/>
      <c r="E2550" s="67"/>
      <c r="F2550" s="67"/>
      <c r="G2550" s="67"/>
      <c r="H2550" s="67"/>
      <c r="I2550" s="67"/>
      <c r="J2550" s="67"/>
      <c r="K2550" s="67"/>
      <c r="L2550" s="67"/>
      <c r="M2550" s="67"/>
      <c r="N2550" s="67"/>
      <c r="O2550" s="67"/>
      <c r="P2550" s="67"/>
      <c r="Q2550" s="67"/>
      <c r="R2550" s="67"/>
      <c r="S2550" s="67"/>
      <c r="T2550" s="67"/>
      <c r="U2550" s="67"/>
      <c r="V2550" s="67"/>
      <c r="W2550" s="67"/>
      <c r="X2550" s="67"/>
      <c r="Y2550" s="67"/>
      <c r="Z2550" s="67"/>
      <c r="AA2550" s="67"/>
      <c r="AB2550" s="67"/>
      <c r="AC2550" s="67"/>
      <c r="AD2550" s="67"/>
    </row>
    <row r="2551" spans="2:30">
      <c r="B2551" s="67"/>
      <c r="C2551" s="67"/>
      <c r="D2551" s="67"/>
      <c r="E2551" s="67"/>
      <c r="F2551" s="67"/>
      <c r="G2551" s="67"/>
      <c r="H2551" s="67"/>
      <c r="I2551" s="67"/>
      <c r="J2551" s="67"/>
      <c r="K2551" s="67"/>
      <c r="L2551" s="67"/>
      <c r="M2551" s="67"/>
      <c r="N2551" s="67"/>
      <c r="O2551" s="67"/>
      <c r="P2551" s="67"/>
      <c r="Q2551" s="67"/>
      <c r="R2551" s="67"/>
      <c r="S2551" s="67"/>
      <c r="T2551" s="67"/>
      <c r="U2551" s="67"/>
      <c r="V2551" s="67"/>
      <c r="W2551" s="67"/>
      <c r="X2551" s="67"/>
      <c r="Y2551" s="67"/>
      <c r="Z2551" s="67"/>
      <c r="AA2551" s="67"/>
      <c r="AB2551" s="67"/>
      <c r="AC2551" s="67"/>
      <c r="AD2551" s="67"/>
    </row>
    <row r="2552" spans="2:30">
      <c r="B2552" s="67"/>
      <c r="C2552" s="67"/>
      <c r="D2552" s="67"/>
      <c r="E2552" s="67"/>
      <c r="F2552" s="67"/>
      <c r="G2552" s="67"/>
      <c r="H2552" s="67"/>
      <c r="I2552" s="67"/>
      <c r="J2552" s="67"/>
      <c r="K2552" s="67"/>
      <c r="L2552" s="67"/>
      <c r="M2552" s="67"/>
      <c r="N2552" s="67"/>
      <c r="O2552" s="67"/>
      <c r="P2552" s="67"/>
      <c r="Q2552" s="67"/>
      <c r="R2552" s="67"/>
      <c r="S2552" s="67"/>
      <c r="T2552" s="67"/>
      <c r="U2552" s="67"/>
      <c r="V2552" s="67"/>
      <c r="W2552" s="67"/>
      <c r="X2552" s="67"/>
      <c r="Y2552" s="67"/>
      <c r="Z2552" s="67"/>
      <c r="AA2552" s="67"/>
      <c r="AB2552" s="67"/>
      <c r="AC2552" s="67"/>
      <c r="AD2552" s="67"/>
    </row>
    <row r="2553" spans="2:30">
      <c r="B2553" s="67"/>
      <c r="C2553" s="67"/>
      <c r="D2553" s="67"/>
      <c r="E2553" s="67"/>
      <c r="F2553" s="67"/>
      <c r="G2553" s="67"/>
      <c r="H2553" s="67"/>
      <c r="I2553" s="67"/>
      <c r="J2553" s="67"/>
      <c r="K2553" s="67"/>
      <c r="L2553" s="67"/>
      <c r="M2553" s="67"/>
      <c r="N2553" s="67"/>
      <c r="O2553" s="67"/>
      <c r="P2553" s="67"/>
      <c r="Q2553" s="67"/>
      <c r="R2553" s="67"/>
      <c r="S2553" s="67"/>
      <c r="T2553" s="67"/>
      <c r="U2553" s="67"/>
      <c r="V2553" s="67"/>
      <c r="W2553" s="67"/>
      <c r="X2553" s="67"/>
      <c r="Y2553" s="67"/>
      <c r="Z2553" s="67"/>
      <c r="AA2553" s="67"/>
      <c r="AB2553" s="67"/>
      <c r="AC2553" s="67"/>
      <c r="AD2553" s="67"/>
    </row>
    <row r="2554" spans="2:30">
      <c r="B2554" s="67"/>
      <c r="C2554" s="67"/>
      <c r="D2554" s="67"/>
      <c r="E2554" s="67"/>
      <c r="F2554" s="67"/>
      <c r="G2554" s="67"/>
      <c r="H2554" s="67"/>
      <c r="I2554" s="67"/>
      <c r="J2554" s="67"/>
      <c r="K2554" s="67"/>
      <c r="L2554" s="67"/>
      <c r="M2554" s="67"/>
      <c r="N2554" s="67"/>
      <c r="O2554" s="67"/>
      <c r="P2554" s="67"/>
      <c r="Q2554" s="67"/>
      <c r="R2554" s="67"/>
      <c r="S2554" s="67"/>
      <c r="T2554" s="67"/>
      <c r="U2554" s="67"/>
      <c r="V2554" s="67"/>
      <c r="W2554" s="67"/>
      <c r="X2554" s="67"/>
      <c r="Y2554" s="67"/>
      <c r="Z2554" s="67"/>
      <c r="AA2554" s="67"/>
      <c r="AB2554" s="67"/>
      <c r="AC2554" s="67"/>
      <c r="AD2554" s="67"/>
    </row>
    <row r="2555" spans="2:30">
      <c r="B2555" s="67"/>
      <c r="C2555" s="67"/>
      <c r="D2555" s="67"/>
      <c r="E2555" s="67"/>
      <c r="F2555" s="67"/>
      <c r="G2555" s="67"/>
      <c r="H2555" s="67"/>
      <c r="I2555" s="67"/>
      <c r="J2555" s="67"/>
      <c r="K2555" s="67"/>
      <c r="L2555" s="67"/>
      <c r="M2555" s="67"/>
      <c r="N2555" s="67"/>
      <c r="O2555" s="67"/>
      <c r="P2555" s="67"/>
      <c r="Q2555" s="67"/>
      <c r="R2555" s="67"/>
      <c r="S2555" s="67"/>
      <c r="T2555" s="67"/>
      <c r="U2555" s="67"/>
      <c r="V2555" s="67"/>
      <c r="W2555" s="67"/>
      <c r="X2555" s="67"/>
      <c r="Y2555" s="67"/>
      <c r="Z2555" s="67"/>
      <c r="AA2555" s="67"/>
      <c r="AB2555" s="67"/>
      <c r="AC2555" s="67"/>
      <c r="AD2555" s="67"/>
    </row>
    <row r="2556" spans="2:30">
      <c r="B2556" s="67"/>
      <c r="C2556" s="67"/>
      <c r="D2556" s="67"/>
      <c r="E2556" s="67"/>
      <c r="F2556" s="67"/>
      <c r="G2556" s="67"/>
      <c r="H2556" s="67"/>
      <c r="I2556" s="67"/>
      <c r="J2556" s="67"/>
      <c r="K2556" s="67"/>
      <c r="L2556" s="67"/>
      <c r="M2556" s="67"/>
      <c r="N2556" s="67"/>
      <c r="O2556" s="67"/>
      <c r="P2556" s="67"/>
      <c r="Q2556" s="67"/>
      <c r="R2556" s="67"/>
      <c r="S2556" s="67"/>
      <c r="T2556" s="67"/>
      <c r="U2556" s="67"/>
      <c r="V2556" s="67"/>
      <c r="W2556" s="67"/>
      <c r="X2556" s="67"/>
      <c r="Y2556" s="67"/>
      <c r="Z2556" s="67"/>
      <c r="AA2556" s="67"/>
      <c r="AB2556" s="67"/>
      <c r="AC2556" s="67"/>
      <c r="AD2556" s="67"/>
    </row>
    <row r="2557" spans="2:30">
      <c r="B2557" s="67"/>
      <c r="C2557" s="67"/>
      <c r="D2557" s="67"/>
      <c r="E2557" s="67"/>
      <c r="F2557" s="67"/>
      <c r="G2557" s="67"/>
      <c r="H2557" s="67"/>
      <c r="I2557" s="67"/>
      <c r="J2557" s="67"/>
      <c r="K2557" s="67"/>
      <c r="L2557" s="67"/>
      <c r="M2557" s="67"/>
      <c r="N2557" s="67"/>
      <c r="O2557" s="67"/>
      <c r="P2557" s="67"/>
      <c r="Q2557" s="67"/>
      <c r="R2557" s="67"/>
      <c r="S2557" s="67"/>
      <c r="T2557" s="67"/>
      <c r="U2557" s="67"/>
      <c r="V2557" s="67"/>
      <c r="W2557" s="67"/>
      <c r="X2557" s="67"/>
      <c r="Y2557" s="67"/>
      <c r="Z2557" s="67"/>
      <c r="AA2557" s="67"/>
      <c r="AB2557" s="67"/>
      <c r="AC2557" s="67"/>
      <c r="AD2557" s="67"/>
    </row>
    <row r="2558" spans="2:30">
      <c r="B2558" s="67"/>
      <c r="C2558" s="67"/>
      <c r="D2558" s="67"/>
      <c r="E2558" s="67"/>
      <c r="F2558" s="67"/>
      <c r="G2558" s="67"/>
      <c r="H2558" s="67"/>
      <c r="I2558" s="67"/>
      <c r="J2558" s="67"/>
      <c r="K2558" s="67"/>
      <c r="L2558" s="67"/>
      <c r="M2558" s="67"/>
      <c r="N2558" s="67"/>
      <c r="O2558" s="67"/>
      <c r="P2558" s="67"/>
      <c r="Q2558" s="67"/>
      <c r="R2558" s="67"/>
      <c r="S2558" s="67"/>
      <c r="T2558" s="67"/>
      <c r="U2558" s="67"/>
      <c r="V2558" s="67"/>
      <c r="W2558" s="67"/>
      <c r="X2558" s="67"/>
      <c r="Y2558" s="67"/>
      <c r="Z2558" s="67"/>
      <c r="AA2558" s="67"/>
      <c r="AB2558" s="67"/>
      <c r="AC2558" s="67"/>
      <c r="AD2558" s="67"/>
    </row>
    <row r="2559" spans="2:30">
      <c r="B2559" s="67"/>
      <c r="C2559" s="67"/>
      <c r="D2559" s="67"/>
      <c r="E2559" s="67"/>
      <c r="F2559" s="67"/>
      <c r="G2559" s="67"/>
      <c r="H2559" s="67"/>
      <c r="I2559" s="67"/>
      <c r="J2559" s="67"/>
      <c r="K2559" s="67"/>
      <c r="L2559" s="67"/>
      <c r="M2559" s="67"/>
      <c r="N2559" s="67"/>
      <c r="O2559" s="67"/>
      <c r="P2559" s="67"/>
      <c r="Q2559" s="67"/>
      <c r="R2559" s="67"/>
      <c r="S2559" s="67"/>
      <c r="T2559" s="67"/>
      <c r="U2559" s="67"/>
      <c r="V2559" s="67"/>
      <c r="W2559" s="67"/>
      <c r="X2559" s="67"/>
      <c r="Y2559" s="67"/>
      <c r="Z2559" s="67"/>
      <c r="AA2559" s="67"/>
      <c r="AB2559" s="67"/>
      <c r="AC2559" s="67"/>
      <c r="AD2559" s="67"/>
    </row>
    <row r="2560" spans="2:30">
      <c r="B2560" s="67"/>
      <c r="C2560" s="67"/>
      <c r="D2560" s="67"/>
      <c r="E2560" s="67"/>
      <c r="F2560" s="67"/>
      <c r="G2560" s="67"/>
      <c r="H2560" s="67"/>
      <c r="I2560" s="67"/>
      <c r="J2560" s="67"/>
      <c r="K2560" s="67"/>
      <c r="L2560" s="67"/>
      <c r="M2560" s="67"/>
      <c r="N2560" s="67"/>
      <c r="O2560" s="67"/>
      <c r="P2560" s="67"/>
      <c r="Q2560" s="67"/>
      <c r="R2560" s="67"/>
      <c r="S2560" s="67"/>
      <c r="T2560" s="67"/>
      <c r="U2560" s="67"/>
      <c r="V2560" s="67"/>
      <c r="W2560" s="67"/>
      <c r="X2560" s="67"/>
      <c r="Y2560" s="67"/>
      <c r="Z2560" s="67"/>
      <c r="AA2560" s="67"/>
      <c r="AB2560" s="67"/>
      <c r="AC2560" s="67"/>
      <c r="AD2560" s="67"/>
    </row>
    <row r="2561" spans="2:30">
      <c r="B2561" s="67"/>
      <c r="C2561" s="67"/>
      <c r="D2561" s="67"/>
      <c r="E2561" s="67"/>
      <c r="F2561" s="67"/>
      <c r="G2561" s="67"/>
      <c r="H2561" s="67"/>
      <c r="I2561" s="67"/>
      <c r="J2561" s="67"/>
      <c r="K2561" s="67"/>
      <c r="L2561" s="67"/>
      <c r="M2561" s="67"/>
      <c r="N2561" s="67"/>
      <c r="O2561" s="67"/>
      <c r="P2561" s="67"/>
      <c r="Q2561" s="67"/>
      <c r="R2561" s="67"/>
      <c r="S2561" s="67"/>
      <c r="T2561" s="67"/>
      <c r="U2561" s="67"/>
      <c r="V2561" s="67"/>
      <c r="W2561" s="67"/>
      <c r="X2561" s="67"/>
      <c r="Y2561" s="67"/>
      <c r="Z2561" s="67"/>
      <c r="AA2561" s="67"/>
      <c r="AB2561" s="67"/>
      <c r="AC2561" s="67"/>
      <c r="AD2561" s="67"/>
    </row>
    <row r="2562" spans="2:30">
      <c r="B2562" s="67"/>
      <c r="C2562" s="67"/>
      <c r="D2562" s="67"/>
      <c r="E2562" s="67"/>
      <c r="F2562" s="67"/>
      <c r="G2562" s="67"/>
      <c r="H2562" s="67"/>
      <c r="I2562" s="67"/>
      <c r="J2562" s="67"/>
      <c r="K2562" s="67"/>
      <c r="L2562" s="67"/>
      <c r="M2562" s="67"/>
      <c r="N2562" s="67"/>
      <c r="O2562" s="67"/>
      <c r="P2562" s="67"/>
      <c r="Q2562" s="67"/>
      <c r="R2562" s="67"/>
      <c r="S2562" s="67"/>
      <c r="T2562" s="67"/>
      <c r="U2562" s="67"/>
      <c r="V2562" s="67"/>
      <c r="W2562" s="67"/>
      <c r="X2562" s="67"/>
      <c r="Y2562" s="67"/>
      <c r="Z2562" s="67"/>
      <c r="AA2562" s="67"/>
      <c r="AB2562" s="67"/>
      <c r="AC2562" s="67"/>
      <c r="AD2562" s="67"/>
    </row>
    <row r="2563" spans="2:30">
      <c r="B2563" s="67"/>
      <c r="C2563" s="67"/>
      <c r="D2563" s="67"/>
      <c r="E2563" s="67"/>
      <c r="F2563" s="67"/>
      <c r="G2563" s="67"/>
      <c r="H2563" s="67"/>
      <c r="I2563" s="67"/>
      <c r="J2563" s="67"/>
      <c r="K2563" s="67"/>
      <c r="L2563" s="67"/>
      <c r="M2563" s="67"/>
      <c r="N2563" s="67"/>
      <c r="O2563" s="67"/>
      <c r="P2563" s="67"/>
      <c r="Q2563" s="67"/>
      <c r="R2563" s="67"/>
      <c r="S2563" s="67"/>
      <c r="T2563" s="67"/>
      <c r="U2563" s="67"/>
      <c r="V2563" s="67"/>
      <c r="W2563" s="67"/>
      <c r="X2563" s="67"/>
      <c r="Y2563" s="67"/>
      <c r="Z2563" s="67"/>
      <c r="AA2563" s="67"/>
      <c r="AB2563" s="67"/>
      <c r="AC2563" s="67"/>
      <c r="AD2563" s="67"/>
    </row>
    <row r="2564" spans="2:30">
      <c r="B2564" s="67"/>
      <c r="C2564" s="67"/>
      <c r="D2564" s="67"/>
      <c r="E2564" s="67"/>
      <c r="F2564" s="67"/>
      <c r="G2564" s="67"/>
      <c r="H2564" s="67"/>
      <c r="I2564" s="67"/>
      <c r="J2564" s="67"/>
      <c r="K2564" s="67"/>
      <c r="L2564" s="67"/>
      <c r="M2564" s="67"/>
      <c r="N2564" s="67"/>
      <c r="O2564" s="67"/>
      <c r="P2564" s="67"/>
      <c r="Q2564" s="67"/>
      <c r="R2564" s="67"/>
      <c r="S2564" s="67"/>
      <c r="T2564" s="67"/>
      <c r="U2564" s="67"/>
      <c r="V2564" s="67"/>
      <c r="W2564" s="67"/>
      <c r="X2564" s="67"/>
      <c r="Y2564" s="67"/>
      <c r="Z2564" s="67"/>
      <c r="AA2564" s="67"/>
      <c r="AB2564" s="67"/>
      <c r="AC2564" s="67"/>
      <c r="AD2564" s="67"/>
    </row>
    <row r="2565" spans="2:30">
      <c r="B2565" s="67"/>
      <c r="C2565" s="67"/>
      <c r="D2565" s="67"/>
      <c r="E2565" s="67"/>
      <c r="F2565" s="67"/>
      <c r="G2565" s="67"/>
      <c r="H2565" s="67"/>
      <c r="I2565" s="67"/>
      <c r="J2565" s="67"/>
      <c r="K2565" s="67"/>
      <c r="L2565" s="67"/>
      <c r="M2565" s="67"/>
      <c r="N2565" s="67"/>
      <c r="O2565" s="67"/>
      <c r="P2565" s="67"/>
      <c r="Q2565" s="67"/>
      <c r="R2565" s="67"/>
      <c r="S2565" s="67"/>
      <c r="T2565" s="67"/>
      <c r="U2565" s="67"/>
      <c r="V2565" s="67"/>
      <c r="W2565" s="67"/>
      <c r="X2565" s="67"/>
      <c r="Y2565" s="67"/>
      <c r="Z2565" s="67"/>
      <c r="AA2565" s="67"/>
      <c r="AB2565" s="67"/>
      <c r="AC2565" s="67"/>
      <c r="AD2565" s="67"/>
    </row>
    <row r="2566" spans="2:30">
      <c r="B2566" s="67"/>
      <c r="C2566" s="67"/>
      <c r="D2566" s="67"/>
      <c r="E2566" s="67"/>
      <c r="F2566" s="67"/>
      <c r="G2566" s="67"/>
      <c r="H2566" s="67"/>
      <c r="I2566" s="67"/>
      <c r="J2566" s="67"/>
      <c r="K2566" s="67"/>
      <c r="L2566" s="67"/>
      <c r="M2566" s="67"/>
      <c r="N2566" s="67"/>
      <c r="O2566" s="67"/>
      <c r="P2566" s="67"/>
      <c r="Q2566" s="67"/>
      <c r="R2566" s="67"/>
      <c r="S2566" s="67"/>
      <c r="T2566" s="67"/>
      <c r="U2566" s="67"/>
      <c r="V2566" s="67"/>
      <c r="W2566" s="67"/>
      <c r="X2566" s="67"/>
      <c r="Y2566" s="67"/>
      <c r="Z2566" s="67"/>
      <c r="AA2566" s="67"/>
      <c r="AB2566" s="67"/>
      <c r="AC2566" s="67"/>
      <c r="AD2566" s="67"/>
    </row>
    <row r="2567" spans="2:30">
      <c r="B2567" s="67"/>
      <c r="C2567" s="67"/>
      <c r="D2567" s="67"/>
      <c r="E2567" s="67"/>
      <c r="F2567" s="67"/>
      <c r="G2567" s="67"/>
      <c r="H2567" s="67"/>
      <c r="I2567" s="67"/>
      <c r="J2567" s="67"/>
      <c r="K2567" s="67"/>
      <c r="L2567" s="67"/>
      <c r="M2567" s="67"/>
      <c r="N2567" s="67"/>
      <c r="O2567" s="67"/>
      <c r="P2567" s="67"/>
      <c r="Q2567" s="67"/>
      <c r="R2567" s="67"/>
      <c r="S2567" s="67"/>
      <c r="T2567" s="67"/>
      <c r="U2567" s="67"/>
      <c r="V2567" s="67"/>
      <c r="W2567" s="67"/>
      <c r="X2567" s="67"/>
      <c r="Y2567" s="67"/>
      <c r="Z2567" s="67"/>
      <c r="AA2567" s="67"/>
      <c r="AB2567" s="67"/>
      <c r="AC2567" s="67"/>
      <c r="AD2567" s="67"/>
    </row>
    <row r="2568" spans="2:30">
      <c r="B2568" s="67"/>
      <c r="C2568" s="67"/>
      <c r="D2568" s="67"/>
      <c r="E2568" s="67"/>
      <c r="F2568" s="67"/>
      <c r="G2568" s="67"/>
      <c r="H2568" s="67"/>
      <c r="I2568" s="67"/>
      <c r="J2568" s="67"/>
      <c r="K2568" s="67"/>
      <c r="L2568" s="67"/>
      <c r="M2568" s="67"/>
      <c r="N2568" s="67"/>
      <c r="O2568" s="67"/>
      <c r="P2568" s="67"/>
      <c r="Q2568" s="67"/>
      <c r="R2568" s="67"/>
      <c r="S2568" s="67"/>
      <c r="T2568" s="67"/>
      <c r="U2568" s="67"/>
      <c r="V2568" s="67"/>
      <c r="W2568" s="67"/>
      <c r="X2568" s="67"/>
      <c r="Y2568" s="67"/>
      <c r="Z2568" s="67"/>
      <c r="AA2568" s="67"/>
      <c r="AB2568" s="67"/>
      <c r="AC2568" s="67"/>
      <c r="AD2568" s="67"/>
    </row>
    <row r="2569" spans="2:30">
      <c r="B2569" s="67"/>
      <c r="C2569" s="67"/>
      <c r="D2569" s="67"/>
      <c r="E2569" s="67"/>
      <c r="F2569" s="67"/>
      <c r="G2569" s="67"/>
      <c r="H2569" s="67"/>
      <c r="I2569" s="67"/>
      <c r="J2569" s="67"/>
      <c r="K2569" s="67"/>
      <c r="L2569" s="67"/>
      <c r="M2569" s="67"/>
      <c r="N2569" s="67"/>
      <c r="O2569" s="67"/>
      <c r="P2569" s="67"/>
      <c r="Q2569" s="67"/>
      <c r="R2569" s="67"/>
      <c r="S2569" s="67"/>
      <c r="T2569" s="67"/>
      <c r="U2569" s="67"/>
      <c r="V2569" s="67"/>
      <c r="W2569" s="67"/>
      <c r="X2569" s="67"/>
      <c r="Y2569" s="67"/>
      <c r="Z2569" s="67"/>
      <c r="AA2569" s="67"/>
      <c r="AB2569" s="67"/>
      <c r="AC2569" s="67"/>
      <c r="AD2569" s="67"/>
    </row>
    <row r="2570" spans="2:30">
      <c r="B2570" s="67"/>
      <c r="C2570" s="67"/>
      <c r="D2570" s="67"/>
      <c r="E2570" s="67"/>
      <c r="F2570" s="67"/>
      <c r="G2570" s="67"/>
      <c r="H2570" s="67"/>
      <c r="I2570" s="67"/>
      <c r="J2570" s="67"/>
      <c r="K2570" s="67"/>
      <c r="L2570" s="67"/>
      <c r="M2570" s="67"/>
      <c r="N2570" s="67"/>
      <c r="O2570" s="67"/>
      <c r="P2570" s="67"/>
      <c r="Q2570" s="67"/>
      <c r="R2570" s="67"/>
      <c r="S2570" s="67"/>
      <c r="T2570" s="67"/>
      <c r="U2570" s="67"/>
      <c r="V2570" s="67"/>
      <c r="W2570" s="67"/>
      <c r="X2570" s="67"/>
      <c r="Y2570" s="67"/>
      <c r="Z2570" s="67"/>
      <c r="AA2570" s="67"/>
      <c r="AB2570" s="67"/>
      <c r="AC2570" s="67"/>
      <c r="AD2570" s="67"/>
    </row>
    <row r="2571" spans="2:30">
      <c r="B2571" s="67"/>
      <c r="C2571" s="67"/>
      <c r="D2571" s="67"/>
      <c r="E2571" s="67"/>
      <c r="F2571" s="67"/>
      <c r="G2571" s="67"/>
      <c r="H2571" s="67"/>
      <c r="I2571" s="67"/>
      <c r="J2571" s="67"/>
      <c r="K2571" s="67"/>
      <c r="L2571" s="67"/>
      <c r="M2571" s="67"/>
      <c r="N2571" s="67"/>
      <c r="O2571" s="67"/>
      <c r="P2571" s="67"/>
      <c r="Q2571" s="67"/>
      <c r="R2571" s="67"/>
      <c r="S2571" s="67"/>
      <c r="T2571" s="67"/>
      <c r="U2571" s="67"/>
      <c r="V2571" s="67"/>
      <c r="W2571" s="67"/>
      <c r="X2571" s="67"/>
      <c r="Y2571" s="67"/>
      <c r="Z2571" s="67"/>
      <c r="AA2571" s="67"/>
      <c r="AB2571" s="67"/>
      <c r="AC2571" s="67"/>
      <c r="AD2571" s="67"/>
    </row>
    <row r="2572" spans="2:30">
      <c r="B2572" s="67"/>
      <c r="C2572" s="67"/>
      <c r="D2572" s="67"/>
      <c r="E2572" s="67"/>
      <c r="F2572" s="67"/>
      <c r="G2572" s="67"/>
      <c r="H2572" s="67"/>
      <c r="I2572" s="67"/>
      <c r="J2572" s="67"/>
      <c r="K2572" s="67"/>
      <c r="L2572" s="67"/>
      <c r="M2572" s="67"/>
      <c r="N2572" s="67"/>
      <c r="O2572" s="67"/>
      <c r="P2572" s="67"/>
      <c r="Q2572" s="67"/>
      <c r="R2572" s="67"/>
      <c r="S2572" s="67"/>
      <c r="T2572" s="67"/>
      <c r="U2572" s="67"/>
      <c r="V2572" s="67"/>
      <c r="W2572" s="67"/>
      <c r="X2572" s="67"/>
      <c r="Y2572" s="67"/>
      <c r="Z2572" s="67"/>
      <c r="AA2572" s="67"/>
      <c r="AB2572" s="67"/>
      <c r="AC2572" s="67"/>
      <c r="AD2572" s="67"/>
    </row>
    <row r="2573" spans="2:30">
      <c r="B2573" s="67"/>
      <c r="C2573" s="67"/>
      <c r="D2573" s="67"/>
      <c r="E2573" s="67"/>
      <c r="F2573" s="67"/>
      <c r="G2573" s="67"/>
      <c r="H2573" s="67"/>
      <c r="I2573" s="67"/>
      <c r="J2573" s="67"/>
      <c r="K2573" s="67"/>
      <c r="L2573" s="67"/>
      <c r="M2573" s="67"/>
      <c r="N2573" s="67"/>
      <c r="O2573" s="67"/>
      <c r="P2573" s="67"/>
      <c r="Q2573" s="67"/>
      <c r="R2573" s="67"/>
      <c r="S2573" s="67"/>
      <c r="T2573" s="67"/>
      <c r="U2573" s="67"/>
      <c r="V2573" s="67"/>
      <c r="W2573" s="67"/>
      <c r="X2573" s="67"/>
      <c r="Y2573" s="67"/>
      <c r="Z2573" s="67"/>
      <c r="AA2573" s="67"/>
      <c r="AB2573" s="67"/>
      <c r="AC2573" s="67"/>
      <c r="AD2573" s="67"/>
    </row>
    <row r="2574" spans="2:30">
      <c r="B2574" s="67"/>
      <c r="C2574" s="67"/>
      <c r="D2574" s="67"/>
      <c r="E2574" s="67"/>
      <c r="F2574" s="67"/>
      <c r="G2574" s="67"/>
      <c r="H2574" s="67"/>
      <c r="I2574" s="67"/>
      <c r="J2574" s="67"/>
      <c r="K2574" s="67"/>
      <c r="L2574" s="67"/>
      <c r="M2574" s="67"/>
      <c r="N2574" s="67"/>
      <c r="O2574" s="67"/>
      <c r="P2574" s="67"/>
      <c r="Q2574" s="67"/>
      <c r="R2574" s="67"/>
      <c r="S2574" s="67"/>
      <c r="T2574" s="67"/>
      <c r="U2574" s="67"/>
      <c r="V2574" s="67"/>
      <c r="W2574" s="67"/>
      <c r="X2574" s="67"/>
      <c r="Y2574" s="67"/>
      <c r="Z2574" s="67"/>
      <c r="AA2574" s="67"/>
      <c r="AB2574" s="67"/>
      <c r="AC2574" s="67"/>
      <c r="AD2574" s="67"/>
    </row>
    <row r="2575" spans="2:30">
      <c r="B2575" s="67"/>
      <c r="C2575" s="67"/>
      <c r="D2575" s="67"/>
      <c r="E2575" s="67"/>
      <c r="F2575" s="67"/>
      <c r="G2575" s="67"/>
      <c r="H2575" s="67"/>
      <c r="I2575" s="67"/>
      <c r="J2575" s="67"/>
      <c r="K2575" s="67"/>
      <c r="L2575" s="67"/>
      <c r="M2575" s="67"/>
      <c r="N2575" s="67"/>
      <c r="O2575" s="67"/>
      <c r="P2575" s="67"/>
      <c r="Q2575" s="67"/>
      <c r="R2575" s="67"/>
      <c r="S2575" s="67"/>
      <c r="T2575" s="67"/>
      <c r="U2575" s="67"/>
      <c r="V2575" s="67"/>
      <c r="W2575" s="67"/>
      <c r="X2575" s="67"/>
      <c r="Y2575" s="67"/>
      <c r="Z2575" s="67"/>
      <c r="AA2575" s="67"/>
      <c r="AB2575" s="67"/>
      <c r="AC2575" s="67"/>
      <c r="AD2575" s="67"/>
    </row>
    <row r="2576" spans="2:30">
      <c r="B2576" s="67"/>
      <c r="C2576" s="67"/>
      <c r="D2576" s="67"/>
      <c r="E2576" s="67"/>
      <c r="F2576" s="67"/>
      <c r="G2576" s="67"/>
      <c r="H2576" s="67"/>
      <c r="I2576" s="67"/>
      <c r="J2576" s="67"/>
      <c r="K2576" s="67"/>
      <c r="L2576" s="67"/>
      <c r="M2576" s="67"/>
      <c r="N2576" s="67"/>
      <c r="O2576" s="67"/>
      <c r="P2576" s="67"/>
      <c r="Q2576" s="67"/>
      <c r="R2576" s="67"/>
      <c r="S2576" s="67"/>
      <c r="T2576" s="67"/>
      <c r="U2576" s="67"/>
      <c r="V2576" s="67"/>
      <c r="W2576" s="67"/>
      <c r="X2576" s="67"/>
      <c r="Y2576" s="67"/>
      <c r="Z2576" s="67"/>
      <c r="AA2576" s="67"/>
      <c r="AB2576" s="67"/>
      <c r="AC2576" s="67"/>
      <c r="AD2576" s="67"/>
    </row>
    <row r="2577" spans="2:30">
      <c r="B2577" s="67"/>
      <c r="C2577" s="67"/>
      <c r="D2577" s="67"/>
      <c r="E2577" s="67"/>
      <c r="F2577" s="67"/>
      <c r="G2577" s="67"/>
      <c r="H2577" s="67"/>
      <c r="I2577" s="67"/>
      <c r="J2577" s="67"/>
      <c r="K2577" s="67"/>
      <c r="L2577" s="67"/>
      <c r="M2577" s="67"/>
      <c r="N2577" s="67"/>
      <c r="O2577" s="67"/>
      <c r="P2577" s="67"/>
      <c r="Q2577" s="67"/>
      <c r="R2577" s="67"/>
      <c r="S2577" s="67"/>
      <c r="T2577" s="67"/>
      <c r="U2577" s="67"/>
      <c r="V2577" s="67"/>
      <c r="W2577" s="67"/>
      <c r="X2577" s="67"/>
      <c r="Y2577" s="67"/>
      <c r="Z2577" s="67"/>
      <c r="AA2577" s="67"/>
      <c r="AB2577" s="67"/>
      <c r="AC2577" s="67"/>
      <c r="AD2577" s="67"/>
    </row>
    <row r="2578" spans="2:30">
      <c r="B2578" s="67"/>
      <c r="C2578" s="67"/>
      <c r="D2578" s="67"/>
      <c r="E2578" s="67"/>
      <c r="F2578" s="67"/>
      <c r="G2578" s="67"/>
      <c r="H2578" s="67"/>
      <c r="I2578" s="67"/>
      <c r="J2578" s="67"/>
      <c r="K2578" s="67"/>
      <c r="L2578" s="67"/>
      <c r="M2578" s="67"/>
      <c r="N2578" s="67"/>
      <c r="O2578" s="67"/>
      <c r="P2578" s="67"/>
      <c r="Q2578" s="67"/>
      <c r="R2578" s="67"/>
      <c r="S2578" s="67"/>
      <c r="T2578" s="67"/>
      <c r="U2578" s="67"/>
      <c r="V2578" s="67"/>
      <c r="W2578" s="67"/>
      <c r="X2578" s="67"/>
      <c r="Y2578" s="67"/>
      <c r="Z2578" s="67"/>
      <c r="AA2578" s="67"/>
      <c r="AB2578" s="67"/>
      <c r="AC2578" s="67"/>
      <c r="AD2578" s="67"/>
    </row>
    <row r="2579" spans="2:30">
      <c r="B2579" s="67"/>
      <c r="C2579" s="67"/>
      <c r="D2579" s="67"/>
      <c r="E2579" s="67"/>
      <c r="F2579" s="67"/>
      <c r="G2579" s="67"/>
      <c r="H2579" s="67"/>
      <c r="I2579" s="67"/>
      <c r="J2579" s="67"/>
      <c r="K2579" s="67"/>
      <c r="L2579" s="67"/>
      <c r="M2579" s="67"/>
      <c r="N2579" s="67"/>
      <c r="O2579" s="67"/>
      <c r="P2579" s="67"/>
      <c r="Q2579" s="67"/>
      <c r="R2579" s="67"/>
      <c r="S2579" s="67"/>
      <c r="T2579" s="67"/>
      <c r="U2579" s="67"/>
      <c r="V2579" s="67"/>
      <c r="W2579" s="67"/>
      <c r="X2579" s="67"/>
      <c r="Y2579" s="67"/>
      <c r="Z2579" s="67"/>
      <c r="AA2579" s="67"/>
      <c r="AB2579" s="67"/>
      <c r="AC2579" s="67"/>
      <c r="AD2579" s="67"/>
    </row>
    <row r="2580" spans="2:30">
      <c r="B2580" s="67"/>
      <c r="C2580" s="67"/>
      <c r="D2580" s="67"/>
      <c r="E2580" s="67"/>
      <c r="F2580" s="67"/>
      <c r="G2580" s="67"/>
      <c r="H2580" s="67"/>
      <c r="I2580" s="67"/>
      <c r="J2580" s="67"/>
      <c r="K2580" s="67"/>
      <c r="L2580" s="67"/>
      <c r="M2580" s="67"/>
      <c r="N2580" s="67"/>
      <c r="O2580" s="67"/>
      <c r="P2580" s="67"/>
      <c r="Q2580" s="67"/>
      <c r="R2580" s="67"/>
      <c r="S2580" s="67"/>
      <c r="T2580" s="67"/>
      <c r="U2580" s="67"/>
      <c r="V2580" s="67"/>
      <c r="W2580" s="67"/>
      <c r="X2580" s="67"/>
      <c r="Y2580" s="67"/>
      <c r="Z2580" s="67"/>
      <c r="AA2580" s="67"/>
      <c r="AB2580" s="67"/>
      <c r="AC2580" s="67"/>
      <c r="AD2580" s="67"/>
    </row>
    <row r="2581" spans="2:30">
      <c r="B2581" s="67"/>
      <c r="C2581" s="67"/>
      <c r="D2581" s="67"/>
      <c r="E2581" s="67"/>
      <c r="F2581" s="67"/>
      <c r="G2581" s="67"/>
      <c r="H2581" s="67"/>
      <c r="I2581" s="67"/>
      <c r="J2581" s="67"/>
      <c r="K2581" s="67"/>
      <c r="L2581" s="67"/>
      <c r="M2581" s="67"/>
      <c r="N2581" s="67"/>
      <c r="O2581" s="67"/>
      <c r="P2581" s="67"/>
      <c r="Q2581" s="67"/>
      <c r="R2581" s="67"/>
      <c r="S2581" s="67"/>
      <c r="T2581" s="67"/>
      <c r="U2581" s="67"/>
      <c r="V2581" s="67"/>
      <c r="W2581" s="67"/>
      <c r="X2581" s="67"/>
      <c r="Y2581" s="67"/>
      <c r="Z2581" s="67"/>
      <c r="AA2581" s="67"/>
      <c r="AB2581" s="67"/>
      <c r="AC2581" s="67"/>
      <c r="AD2581" s="67"/>
    </row>
    <row r="2582" spans="2:30">
      <c r="B2582" s="67"/>
      <c r="C2582" s="67"/>
      <c r="D2582" s="67"/>
      <c r="E2582" s="67"/>
      <c r="F2582" s="67"/>
      <c r="G2582" s="67"/>
      <c r="H2582" s="67"/>
      <c r="I2582" s="67"/>
      <c r="J2582" s="67"/>
      <c r="K2582" s="67"/>
      <c r="L2582" s="67"/>
      <c r="M2582" s="67"/>
      <c r="N2582" s="67"/>
      <c r="O2582" s="67"/>
      <c r="P2582" s="67"/>
      <c r="Q2582" s="67"/>
      <c r="R2582" s="67"/>
      <c r="S2582" s="67"/>
      <c r="T2582" s="67"/>
      <c r="U2582" s="67"/>
      <c r="V2582" s="67"/>
      <c r="W2582" s="67"/>
      <c r="X2582" s="67"/>
      <c r="Y2582" s="67"/>
      <c r="Z2582" s="67"/>
      <c r="AA2582" s="67"/>
      <c r="AB2582" s="67"/>
      <c r="AC2582" s="67"/>
      <c r="AD2582" s="67"/>
    </row>
    <row r="2583" spans="2:30">
      <c r="B2583" s="67"/>
      <c r="C2583" s="67"/>
      <c r="D2583" s="67"/>
      <c r="E2583" s="67"/>
      <c r="F2583" s="67"/>
      <c r="G2583" s="67"/>
      <c r="H2583" s="67"/>
      <c r="I2583" s="67"/>
      <c r="J2583" s="67"/>
      <c r="K2583" s="67"/>
      <c r="L2583" s="67"/>
      <c r="M2583" s="67"/>
      <c r="N2583" s="67"/>
      <c r="O2583" s="67"/>
      <c r="P2583" s="67"/>
      <c r="Q2583" s="67"/>
      <c r="R2583" s="67"/>
      <c r="S2583" s="67"/>
      <c r="T2583" s="67"/>
      <c r="U2583" s="67"/>
      <c r="V2583" s="67"/>
      <c r="W2583" s="67"/>
      <c r="X2583" s="67"/>
      <c r="Y2583" s="67"/>
      <c r="Z2583" s="67"/>
      <c r="AA2583" s="67"/>
      <c r="AB2583" s="67"/>
      <c r="AC2583" s="67"/>
      <c r="AD2583" s="67"/>
    </row>
    <row r="2584" spans="2:30">
      <c r="B2584" s="67"/>
      <c r="C2584" s="67"/>
      <c r="D2584" s="67"/>
      <c r="E2584" s="67"/>
      <c r="F2584" s="67"/>
      <c r="G2584" s="67"/>
      <c r="H2584" s="67"/>
      <c r="I2584" s="67"/>
      <c r="J2584" s="67"/>
      <c r="K2584" s="67"/>
      <c r="L2584" s="67"/>
      <c r="M2584" s="67"/>
      <c r="N2584" s="67"/>
      <c r="O2584" s="67"/>
      <c r="P2584" s="67"/>
      <c r="Q2584" s="67"/>
      <c r="R2584" s="67"/>
      <c r="S2584" s="67"/>
      <c r="T2584" s="67"/>
      <c r="U2584" s="67"/>
      <c r="V2584" s="67"/>
      <c r="W2584" s="67"/>
      <c r="X2584" s="67"/>
      <c r="Y2584" s="67"/>
      <c r="Z2584" s="67"/>
      <c r="AA2584" s="67"/>
      <c r="AB2584" s="67"/>
      <c r="AC2584" s="67"/>
      <c r="AD2584" s="67"/>
    </row>
    <row r="2585" spans="2:30">
      <c r="B2585" s="67"/>
      <c r="C2585" s="67"/>
      <c r="D2585" s="67"/>
      <c r="E2585" s="67"/>
      <c r="F2585" s="67"/>
      <c r="G2585" s="67"/>
      <c r="H2585" s="67"/>
      <c r="I2585" s="67"/>
      <c r="J2585" s="67"/>
      <c r="K2585" s="67"/>
      <c r="L2585" s="67"/>
      <c r="M2585" s="67"/>
      <c r="N2585" s="67"/>
      <c r="O2585" s="67"/>
      <c r="P2585" s="67"/>
      <c r="Q2585" s="67"/>
      <c r="R2585" s="67"/>
      <c r="S2585" s="67"/>
      <c r="T2585" s="67"/>
      <c r="U2585" s="67"/>
      <c r="V2585" s="67"/>
      <c r="W2585" s="67"/>
      <c r="X2585" s="67"/>
      <c r="Y2585" s="67"/>
      <c r="Z2585" s="67"/>
      <c r="AA2585" s="67"/>
      <c r="AB2585" s="67"/>
      <c r="AC2585" s="67"/>
      <c r="AD2585" s="67"/>
    </row>
    <row r="2586" spans="2:30">
      <c r="B2586" s="67"/>
      <c r="C2586" s="67"/>
      <c r="D2586" s="67"/>
      <c r="E2586" s="67"/>
      <c r="F2586" s="67"/>
      <c r="G2586" s="67"/>
      <c r="H2586" s="67"/>
      <c r="I2586" s="67"/>
      <c r="J2586" s="67"/>
      <c r="K2586" s="67"/>
      <c r="L2586" s="67"/>
      <c r="M2586" s="67"/>
      <c r="N2586" s="67"/>
      <c r="O2586" s="67"/>
      <c r="P2586" s="67"/>
      <c r="Q2586" s="67"/>
      <c r="R2586" s="67"/>
      <c r="S2586" s="67"/>
      <c r="T2586" s="67"/>
      <c r="U2586" s="67"/>
      <c r="V2586" s="67"/>
      <c r="W2586" s="67"/>
      <c r="X2586" s="67"/>
      <c r="Y2586" s="67"/>
      <c r="Z2586" s="67"/>
      <c r="AA2586" s="67"/>
      <c r="AB2586" s="67"/>
      <c r="AC2586" s="67"/>
      <c r="AD2586" s="67"/>
    </row>
    <row r="2587" spans="2:30">
      <c r="B2587" s="67"/>
      <c r="C2587" s="67"/>
      <c r="D2587" s="67"/>
      <c r="E2587" s="67"/>
      <c r="F2587" s="67"/>
      <c r="G2587" s="67"/>
      <c r="H2587" s="67"/>
      <c r="I2587" s="67"/>
      <c r="J2587" s="67"/>
      <c r="K2587" s="67"/>
      <c r="L2587" s="67"/>
      <c r="M2587" s="67"/>
      <c r="N2587" s="67"/>
      <c r="O2587" s="67"/>
      <c r="P2587" s="67"/>
      <c r="Q2587" s="67"/>
      <c r="R2587" s="67"/>
      <c r="S2587" s="67"/>
      <c r="T2587" s="67"/>
      <c r="U2587" s="67"/>
      <c r="V2587" s="67"/>
      <c r="W2587" s="67"/>
      <c r="X2587" s="67"/>
      <c r="Y2587" s="67"/>
      <c r="Z2587" s="67"/>
      <c r="AA2587" s="67"/>
      <c r="AB2587" s="67"/>
      <c r="AC2587" s="67"/>
      <c r="AD2587" s="67"/>
    </row>
    <row r="2588" spans="2:30">
      <c r="B2588" s="67"/>
      <c r="C2588" s="67"/>
      <c r="D2588" s="67"/>
      <c r="E2588" s="67"/>
      <c r="F2588" s="67"/>
      <c r="G2588" s="67"/>
      <c r="H2588" s="67"/>
      <c r="I2588" s="67"/>
      <c r="J2588" s="67"/>
      <c r="K2588" s="67"/>
      <c r="L2588" s="67"/>
      <c r="M2588" s="67"/>
      <c r="N2588" s="67"/>
      <c r="O2588" s="67"/>
      <c r="P2588" s="67"/>
      <c r="Q2588" s="67"/>
      <c r="R2588" s="67"/>
      <c r="S2588" s="67"/>
      <c r="T2588" s="67"/>
      <c r="U2588" s="67"/>
      <c r="V2588" s="67"/>
      <c r="W2588" s="67"/>
      <c r="X2588" s="67"/>
      <c r="Y2588" s="67"/>
      <c r="Z2588" s="67"/>
      <c r="AA2588" s="67"/>
      <c r="AB2588" s="67"/>
      <c r="AC2588" s="67"/>
      <c r="AD2588" s="67"/>
    </row>
    <row r="2589" spans="2:30">
      <c r="B2589" s="67"/>
      <c r="C2589" s="67"/>
      <c r="D2589" s="67"/>
      <c r="E2589" s="67"/>
      <c r="F2589" s="67"/>
      <c r="G2589" s="67"/>
      <c r="H2589" s="67"/>
      <c r="I2589" s="67"/>
      <c r="J2589" s="67"/>
      <c r="K2589" s="67"/>
      <c r="L2589" s="67"/>
      <c r="M2589" s="67"/>
      <c r="N2589" s="67"/>
      <c r="O2589" s="67"/>
      <c r="P2589" s="67"/>
      <c r="Q2589" s="67"/>
      <c r="R2589" s="67"/>
      <c r="S2589" s="67"/>
      <c r="T2589" s="67"/>
      <c r="U2589" s="67"/>
      <c r="V2589" s="67"/>
      <c r="W2589" s="67"/>
      <c r="X2589" s="67"/>
      <c r="Y2589" s="67"/>
      <c r="Z2589" s="67"/>
      <c r="AA2589" s="67"/>
      <c r="AB2589" s="67"/>
      <c r="AC2589" s="67"/>
      <c r="AD2589" s="67"/>
    </row>
    <row r="2590" spans="2:30">
      <c r="B2590" s="67"/>
      <c r="C2590" s="67"/>
      <c r="D2590" s="67"/>
      <c r="E2590" s="67"/>
      <c r="F2590" s="67"/>
      <c r="G2590" s="67"/>
      <c r="H2590" s="67"/>
      <c r="I2590" s="67"/>
      <c r="J2590" s="67"/>
      <c r="K2590" s="67"/>
      <c r="L2590" s="67"/>
      <c r="M2590" s="67"/>
      <c r="N2590" s="67"/>
      <c r="O2590" s="67"/>
      <c r="P2590" s="67"/>
      <c r="Q2590" s="67"/>
      <c r="R2590" s="67"/>
      <c r="S2590" s="67"/>
      <c r="T2590" s="67"/>
      <c r="U2590" s="67"/>
      <c r="V2590" s="67"/>
      <c r="W2590" s="67"/>
      <c r="X2590" s="67"/>
      <c r="Y2590" s="67"/>
      <c r="Z2590" s="67"/>
      <c r="AA2590" s="67"/>
      <c r="AB2590" s="67"/>
      <c r="AC2590" s="67"/>
      <c r="AD2590" s="67"/>
    </row>
    <row r="2591" spans="2:30">
      <c r="B2591" s="67"/>
      <c r="C2591" s="67"/>
      <c r="D2591" s="67"/>
      <c r="E2591" s="67"/>
      <c r="F2591" s="67"/>
      <c r="G2591" s="67"/>
      <c r="H2591" s="67"/>
      <c r="I2591" s="67"/>
      <c r="J2591" s="67"/>
      <c r="K2591" s="67"/>
      <c r="L2591" s="67"/>
      <c r="M2591" s="67"/>
      <c r="N2591" s="67"/>
      <c r="O2591" s="67"/>
      <c r="P2591" s="67"/>
      <c r="Q2591" s="67"/>
      <c r="R2591" s="67"/>
      <c r="S2591" s="67"/>
      <c r="T2591" s="67"/>
      <c r="U2591" s="67"/>
      <c r="V2591" s="67"/>
      <c r="W2591" s="67"/>
      <c r="X2591" s="67"/>
      <c r="Y2591" s="67"/>
      <c r="Z2591" s="67"/>
      <c r="AA2591" s="67"/>
      <c r="AB2591" s="67"/>
      <c r="AC2591" s="67"/>
      <c r="AD2591" s="67"/>
    </row>
    <row r="2592" spans="2:30">
      <c r="B2592" s="67"/>
      <c r="C2592" s="67"/>
      <c r="D2592" s="67"/>
      <c r="E2592" s="67"/>
      <c r="F2592" s="67"/>
      <c r="G2592" s="67"/>
      <c r="H2592" s="67"/>
      <c r="I2592" s="67"/>
      <c r="J2592" s="67"/>
      <c r="K2592" s="67"/>
      <c r="L2592" s="67"/>
      <c r="M2592" s="67"/>
      <c r="N2592" s="67"/>
      <c r="O2592" s="67"/>
      <c r="P2592" s="67"/>
      <c r="Q2592" s="67"/>
      <c r="R2592" s="67"/>
      <c r="S2592" s="67"/>
      <c r="T2592" s="67"/>
      <c r="U2592" s="67"/>
      <c r="V2592" s="67"/>
      <c r="W2592" s="67"/>
      <c r="X2592" s="67"/>
      <c r="Y2592" s="67"/>
      <c r="Z2592" s="67"/>
      <c r="AA2592" s="67"/>
      <c r="AB2592" s="67"/>
      <c r="AC2592" s="67"/>
      <c r="AD2592" s="67"/>
    </row>
    <row r="2593" spans="2:30">
      <c r="B2593" s="67"/>
      <c r="C2593" s="67"/>
      <c r="D2593" s="67"/>
      <c r="E2593" s="67"/>
      <c r="F2593" s="67"/>
      <c r="G2593" s="67"/>
      <c r="H2593" s="67"/>
      <c r="I2593" s="67"/>
      <c r="J2593" s="67"/>
      <c r="K2593" s="67"/>
      <c r="L2593" s="67"/>
      <c r="M2593" s="67"/>
      <c r="N2593" s="67"/>
      <c r="O2593" s="67"/>
      <c r="P2593" s="67"/>
      <c r="Q2593" s="67"/>
      <c r="R2593" s="67"/>
      <c r="S2593" s="67"/>
      <c r="T2593" s="67"/>
      <c r="U2593" s="67"/>
      <c r="V2593" s="67"/>
      <c r="W2593" s="67"/>
      <c r="X2593" s="67"/>
      <c r="Y2593" s="67"/>
      <c r="Z2593" s="67"/>
      <c r="AA2593" s="67"/>
      <c r="AB2593" s="67"/>
      <c r="AC2593" s="67"/>
      <c r="AD2593" s="67"/>
    </row>
    <row r="2594" spans="2:30">
      <c r="B2594" s="67"/>
      <c r="C2594" s="67"/>
      <c r="D2594" s="67"/>
      <c r="E2594" s="67"/>
      <c r="F2594" s="67"/>
      <c r="G2594" s="67"/>
      <c r="H2594" s="67"/>
      <c r="I2594" s="67"/>
      <c r="J2594" s="67"/>
      <c r="K2594" s="67"/>
      <c r="L2594" s="67"/>
      <c r="M2594" s="67"/>
      <c r="N2594" s="67"/>
      <c r="O2594" s="67"/>
      <c r="P2594" s="67"/>
      <c r="Q2594" s="67"/>
      <c r="R2594" s="67"/>
      <c r="S2594" s="67"/>
      <c r="T2594" s="67"/>
      <c r="U2594" s="67"/>
      <c r="V2594" s="67"/>
      <c r="W2594" s="67"/>
      <c r="X2594" s="67"/>
      <c r="Y2594" s="67"/>
      <c r="Z2594" s="67"/>
      <c r="AA2594" s="67"/>
      <c r="AB2594" s="67"/>
      <c r="AC2594" s="67"/>
      <c r="AD2594" s="67"/>
    </row>
    <row r="2595" spans="2:30">
      <c r="B2595" s="67"/>
      <c r="C2595" s="67"/>
      <c r="D2595" s="67"/>
      <c r="E2595" s="67"/>
      <c r="F2595" s="67"/>
      <c r="G2595" s="67"/>
      <c r="H2595" s="67"/>
      <c r="I2595" s="67"/>
      <c r="J2595" s="67"/>
      <c r="K2595" s="67"/>
      <c r="L2595" s="67"/>
      <c r="M2595" s="67"/>
      <c r="N2595" s="67"/>
      <c r="O2595" s="67"/>
      <c r="P2595" s="67"/>
      <c r="Q2595" s="67"/>
      <c r="R2595" s="67"/>
      <c r="S2595" s="67"/>
      <c r="T2595" s="67"/>
      <c r="U2595" s="67"/>
      <c r="V2595" s="67"/>
      <c r="W2595" s="67"/>
      <c r="X2595" s="67"/>
      <c r="Y2595" s="67"/>
      <c r="Z2595" s="67"/>
      <c r="AA2595" s="67"/>
      <c r="AB2595" s="67"/>
      <c r="AC2595" s="67"/>
      <c r="AD2595" s="67"/>
    </row>
    <row r="2596" spans="2:30">
      <c r="B2596" s="67"/>
      <c r="C2596" s="67"/>
      <c r="D2596" s="67"/>
      <c r="E2596" s="67"/>
      <c r="F2596" s="67"/>
      <c r="G2596" s="67"/>
      <c r="H2596" s="67"/>
      <c r="I2596" s="67"/>
      <c r="J2596" s="67"/>
      <c r="K2596" s="67"/>
      <c r="L2596" s="67"/>
      <c r="M2596" s="67"/>
      <c r="N2596" s="67"/>
      <c r="O2596" s="67"/>
      <c r="P2596" s="67"/>
      <c r="Q2596" s="67"/>
      <c r="R2596" s="67"/>
      <c r="S2596" s="67"/>
      <c r="T2596" s="67"/>
      <c r="U2596" s="67"/>
      <c r="V2596" s="67"/>
      <c r="W2596" s="67"/>
      <c r="X2596" s="67"/>
      <c r="Y2596" s="67"/>
      <c r="Z2596" s="67"/>
      <c r="AA2596" s="67"/>
      <c r="AB2596" s="67"/>
      <c r="AC2596" s="67"/>
      <c r="AD2596" s="67"/>
    </row>
    <row r="2597" spans="2:30">
      <c r="B2597" s="67"/>
      <c r="C2597" s="67"/>
      <c r="D2597" s="67"/>
      <c r="E2597" s="67"/>
      <c r="F2597" s="67"/>
      <c r="G2597" s="67"/>
      <c r="H2597" s="67"/>
      <c r="I2597" s="67"/>
      <c r="J2597" s="67"/>
      <c r="K2597" s="67"/>
      <c r="L2597" s="67"/>
      <c r="M2597" s="67"/>
      <c r="N2597" s="67"/>
      <c r="O2597" s="67"/>
      <c r="P2597" s="67"/>
      <c r="Q2597" s="67"/>
      <c r="R2597" s="67"/>
      <c r="S2597" s="67"/>
      <c r="T2597" s="67"/>
      <c r="U2597" s="67"/>
      <c r="V2597" s="67"/>
      <c r="W2597" s="67"/>
      <c r="X2597" s="67"/>
      <c r="Y2597" s="67"/>
      <c r="Z2597" s="67"/>
      <c r="AA2597" s="67"/>
      <c r="AB2597" s="67"/>
      <c r="AC2597" s="67"/>
      <c r="AD2597" s="67"/>
    </row>
    <row r="2598" spans="2:30">
      <c r="B2598" s="67"/>
      <c r="C2598" s="67"/>
      <c r="D2598" s="67"/>
      <c r="E2598" s="67"/>
      <c r="F2598" s="67"/>
      <c r="G2598" s="67"/>
      <c r="H2598" s="67"/>
      <c r="I2598" s="67"/>
      <c r="J2598" s="67"/>
      <c r="K2598" s="67"/>
      <c r="L2598" s="67"/>
      <c r="M2598" s="67"/>
      <c r="N2598" s="67"/>
      <c r="O2598" s="67"/>
      <c r="P2598" s="67"/>
      <c r="Q2598" s="67"/>
      <c r="R2598" s="67"/>
      <c r="S2598" s="67"/>
      <c r="T2598" s="67"/>
      <c r="U2598" s="67"/>
      <c r="V2598" s="67"/>
      <c r="W2598" s="67"/>
      <c r="X2598" s="67"/>
      <c r="Y2598" s="67"/>
      <c r="Z2598" s="67"/>
      <c r="AA2598" s="67"/>
      <c r="AB2598" s="67"/>
      <c r="AC2598" s="67"/>
      <c r="AD2598" s="67"/>
    </row>
    <row r="2599" spans="2:30">
      <c r="B2599" s="67"/>
      <c r="C2599" s="67"/>
      <c r="D2599" s="67"/>
      <c r="E2599" s="67"/>
      <c r="F2599" s="67"/>
      <c r="G2599" s="67"/>
      <c r="H2599" s="67"/>
      <c r="I2599" s="67"/>
      <c r="J2599" s="67"/>
      <c r="K2599" s="67"/>
      <c r="L2599" s="67"/>
      <c r="M2599" s="67"/>
      <c r="N2599" s="67"/>
      <c r="O2599" s="67"/>
      <c r="P2599" s="67"/>
      <c r="Q2599" s="67"/>
      <c r="R2599" s="67"/>
      <c r="S2599" s="67"/>
      <c r="T2599" s="67"/>
      <c r="U2599" s="67"/>
      <c r="V2599" s="67"/>
      <c r="W2599" s="67"/>
      <c r="X2599" s="67"/>
      <c r="Y2599" s="67"/>
      <c r="Z2599" s="67"/>
      <c r="AA2599" s="67"/>
      <c r="AB2599" s="67"/>
      <c r="AC2599" s="67"/>
      <c r="AD2599" s="67"/>
    </row>
    <row r="2600" spans="2:30">
      <c r="B2600" s="67"/>
      <c r="C2600" s="67"/>
      <c r="D2600" s="67"/>
      <c r="E2600" s="67"/>
      <c r="F2600" s="67"/>
      <c r="G2600" s="67"/>
      <c r="H2600" s="67"/>
      <c r="I2600" s="67"/>
      <c r="J2600" s="67"/>
      <c r="K2600" s="67"/>
      <c r="L2600" s="67"/>
      <c r="M2600" s="67"/>
      <c r="N2600" s="67"/>
      <c r="O2600" s="67"/>
      <c r="P2600" s="67"/>
      <c r="Q2600" s="67"/>
      <c r="R2600" s="67"/>
      <c r="S2600" s="67"/>
      <c r="T2600" s="67"/>
      <c r="U2600" s="67"/>
      <c r="V2600" s="67"/>
      <c r="W2600" s="67"/>
      <c r="X2600" s="67"/>
      <c r="Y2600" s="67"/>
      <c r="Z2600" s="67"/>
      <c r="AA2600" s="67"/>
      <c r="AB2600" s="67"/>
      <c r="AC2600" s="67"/>
      <c r="AD2600" s="67"/>
    </row>
    <row r="2601" spans="2:30">
      <c r="B2601" s="67"/>
      <c r="C2601" s="67"/>
      <c r="D2601" s="67"/>
      <c r="E2601" s="67"/>
      <c r="F2601" s="67"/>
      <c r="G2601" s="67"/>
      <c r="H2601" s="67"/>
      <c r="I2601" s="67"/>
      <c r="J2601" s="67"/>
      <c r="K2601" s="67"/>
      <c r="L2601" s="67"/>
      <c r="M2601" s="67"/>
      <c r="N2601" s="67"/>
      <c r="O2601" s="67"/>
      <c r="P2601" s="67"/>
      <c r="Q2601" s="67"/>
      <c r="R2601" s="67"/>
      <c r="S2601" s="67"/>
      <c r="T2601" s="67"/>
      <c r="U2601" s="67"/>
      <c r="V2601" s="67"/>
      <c r="W2601" s="67"/>
      <c r="X2601" s="67"/>
      <c r="Y2601" s="67"/>
      <c r="Z2601" s="67"/>
      <c r="AA2601" s="67"/>
      <c r="AB2601" s="67"/>
      <c r="AC2601" s="67"/>
      <c r="AD2601" s="67"/>
    </row>
    <row r="2602" spans="2:30">
      <c r="B2602" s="67"/>
      <c r="C2602" s="67"/>
      <c r="D2602" s="67"/>
      <c r="E2602" s="67"/>
      <c r="F2602" s="67"/>
      <c r="G2602" s="67"/>
      <c r="H2602" s="67"/>
      <c r="I2602" s="67"/>
      <c r="J2602" s="67"/>
      <c r="K2602" s="67"/>
      <c r="L2602" s="67"/>
      <c r="M2602" s="67"/>
      <c r="N2602" s="67"/>
      <c r="O2602" s="67"/>
      <c r="P2602" s="67"/>
      <c r="Q2602" s="67"/>
      <c r="R2602" s="67"/>
      <c r="S2602" s="67"/>
      <c r="T2602" s="67"/>
      <c r="U2602" s="67"/>
      <c r="V2602" s="67"/>
      <c r="W2602" s="67"/>
      <c r="X2602" s="67"/>
      <c r="Y2602" s="67"/>
      <c r="Z2602" s="67"/>
      <c r="AA2602" s="67"/>
      <c r="AB2602" s="67"/>
      <c r="AC2602" s="67"/>
      <c r="AD2602" s="67"/>
    </row>
    <row r="2603" spans="2:30">
      <c r="B2603" s="67"/>
      <c r="C2603" s="67"/>
      <c r="D2603" s="67"/>
      <c r="E2603" s="67"/>
      <c r="F2603" s="67"/>
      <c r="G2603" s="67"/>
      <c r="H2603" s="67"/>
      <c r="I2603" s="67"/>
      <c r="J2603" s="67"/>
      <c r="K2603" s="67"/>
      <c r="L2603" s="67"/>
      <c r="M2603" s="67"/>
      <c r="N2603" s="67"/>
      <c r="O2603" s="67"/>
      <c r="P2603" s="67"/>
      <c r="Q2603" s="67"/>
      <c r="R2603" s="67"/>
      <c r="S2603" s="67"/>
      <c r="T2603" s="67"/>
      <c r="U2603" s="67"/>
      <c r="V2603" s="67"/>
      <c r="W2603" s="67"/>
      <c r="X2603" s="67"/>
      <c r="Y2603" s="67"/>
      <c r="Z2603" s="67"/>
      <c r="AA2603" s="67"/>
      <c r="AB2603" s="67"/>
      <c r="AC2603" s="67"/>
      <c r="AD2603" s="67"/>
    </row>
    <row r="2604" spans="2:30">
      <c r="B2604" s="67"/>
      <c r="C2604" s="67"/>
      <c r="D2604" s="67"/>
      <c r="E2604" s="67"/>
      <c r="F2604" s="67"/>
      <c r="G2604" s="67"/>
      <c r="H2604" s="67"/>
      <c r="I2604" s="67"/>
      <c r="J2604" s="67"/>
      <c r="K2604" s="67"/>
      <c r="L2604" s="67"/>
      <c r="M2604" s="67"/>
      <c r="N2604" s="67"/>
      <c r="O2604" s="67"/>
      <c r="P2604" s="67"/>
      <c r="Q2604" s="67"/>
      <c r="R2604" s="67"/>
      <c r="S2604" s="67"/>
      <c r="T2604" s="67"/>
      <c r="U2604" s="67"/>
      <c r="V2604" s="67"/>
      <c r="W2604" s="67"/>
      <c r="X2604" s="67"/>
      <c r="Y2604" s="67"/>
      <c r="Z2604" s="67"/>
      <c r="AA2604" s="67"/>
      <c r="AB2604" s="67"/>
      <c r="AC2604" s="67"/>
      <c r="AD2604" s="67"/>
    </row>
    <row r="2605" spans="2:30">
      <c r="B2605" s="67"/>
      <c r="C2605" s="67"/>
      <c r="D2605" s="67"/>
      <c r="E2605" s="67"/>
      <c r="F2605" s="67"/>
      <c r="G2605" s="67"/>
      <c r="H2605" s="67"/>
      <c r="I2605" s="67"/>
      <c r="J2605" s="67"/>
      <c r="K2605" s="67"/>
      <c r="L2605" s="67"/>
      <c r="M2605" s="67"/>
      <c r="N2605" s="67"/>
      <c r="O2605" s="67"/>
      <c r="P2605" s="67"/>
      <c r="Q2605" s="67"/>
      <c r="R2605" s="67"/>
      <c r="S2605" s="67"/>
      <c r="T2605" s="67"/>
      <c r="U2605" s="67"/>
      <c r="V2605" s="67"/>
      <c r="W2605" s="67"/>
      <c r="X2605" s="67"/>
      <c r="Y2605" s="67"/>
      <c r="Z2605" s="67"/>
      <c r="AA2605" s="67"/>
      <c r="AB2605" s="67"/>
      <c r="AC2605" s="67"/>
      <c r="AD2605" s="67"/>
    </row>
    <row r="2606" spans="2:30">
      <c r="B2606" s="67"/>
      <c r="C2606" s="67"/>
      <c r="D2606" s="67"/>
      <c r="E2606" s="67"/>
      <c r="F2606" s="67"/>
      <c r="G2606" s="67"/>
      <c r="H2606" s="67"/>
      <c r="I2606" s="67"/>
      <c r="J2606" s="67"/>
      <c r="K2606" s="67"/>
      <c r="L2606" s="67"/>
      <c r="M2606" s="67"/>
      <c r="N2606" s="67"/>
      <c r="O2606" s="67"/>
      <c r="P2606" s="67"/>
      <c r="Q2606" s="67"/>
      <c r="R2606" s="67"/>
      <c r="S2606" s="67"/>
      <c r="T2606" s="67"/>
      <c r="U2606" s="67"/>
      <c r="V2606" s="67"/>
      <c r="W2606" s="67"/>
      <c r="X2606" s="67"/>
      <c r="Y2606" s="67"/>
      <c r="Z2606" s="67"/>
      <c r="AA2606" s="67"/>
      <c r="AB2606" s="67"/>
      <c r="AC2606" s="67"/>
      <c r="AD2606" s="67"/>
    </row>
    <row r="2607" spans="2:30">
      <c r="B2607" s="67"/>
      <c r="C2607" s="67"/>
      <c r="D2607" s="67"/>
      <c r="E2607" s="67"/>
      <c r="F2607" s="67"/>
      <c r="G2607" s="67"/>
      <c r="H2607" s="67"/>
      <c r="I2607" s="67"/>
      <c r="J2607" s="67"/>
      <c r="K2607" s="67"/>
      <c r="L2607" s="67"/>
      <c r="M2607" s="67"/>
      <c r="N2607" s="67"/>
      <c r="O2607" s="67"/>
      <c r="P2607" s="67"/>
      <c r="Q2607" s="67"/>
      <c r="R2607" s="67"/>
      <c r="S2607" s="67"/>
      <c r="T2607" s="67"/>
      <c r="U2607" s="67"/>
      <c r="V2607" s="67"/>
      <c r="W2607" s="67"/>
      <c r="X2607" s="67"/>
      <c r="Y2607" s="67"/>
      <c r="Z2607" s="67"/>
      <c r="AA2607" s="67"/>
      <c r="AB2607" s="67"/>
      <c r="AC2607" s="67"/>
      <c r="AD2607" s="67"/>
    </row>
    <row r="2608" spans="2:30">
      <c r="B2608" s="67"/>
      <c r="C2608" s="67"/>
      <c r="D2608" s="67"/>
      <c r="E2608" s="67"/>
      <c r="F2608" s="67"/>
      <c r="G2608" s="67"/>
      <c r="H2608" s="67"/>
      <c r="I2608" s="67"/>
      <c r="J2608" s="67"/>
      <c r="K2608" s="67"/>
      <c r="L2608" s="67"/>
      <c r="M2608" s="67"/>
      <c r="N2608" s="67"/>
      <c r="O2608" s="67"/>
      <c r="P2608" s="67"/>
      <c r="Q2608" s="67"/>
      <c r="R2608" s="67"/>
      <c r="S2608" s="67"/>
      <c r="T2608" s="67"/>
      <c r="U2608" s="67"/>
      <c r="V2608" s="67"/>
      <c r="W2608" s="67"/>
      <c r="X2608" s="67"/>
      <c r="Y2608" s="67"/>
      <c r="Z2608" s="67"/>
      <c r="AA2608" s="67"/>
      <c r="AB2608" s="67"/>
      <c r="AC2608" s="67"/>
      <c r="AD2608" s="67"/>
    </row>
    <row r="2609" spans="2:30">
      <c r="B2609" s="67"/>
      <c r="C2609" s="67"/>
      <c r="D2609" s="67"/>
      <c r="E2609" s="67"/>
      <c r="F2609" s="67"/>
      <c r="G2609" s="67"/>
      <c r="H2609" s="67"/>
      <c r="I2609" s="67"/>
      <c r="J2609" s="67"/>
      <c r="K2609" s="67"/>
      <c r="L2609" s="67"/>
      <c r="M2609" s="67"/>
      <c r="N2609" s="67"/>
      <c r="O2609" s="67"/>
      <c r="P2609" s="67"/>
      <c r="Q2609" s="67"/>
      <c r="R2609" s="67"/>
      <c r="S2609" s="67"/>
      <c r="T2609" s="67"/>
      <c r="U2609" s="67"/>
      <c r="V2609" s="67"/>
      <c r="W2609" s="67"/>
      <c r="X2609" s="67"/>
      <c r="Y2609" s="67"/>
      <c r="Z2609" s="67"/>
      <c r="AA2609" s="67"/>
      <c r="AB2609" s="67"/>
      <c r="AC2609" s="67"/>
      <c r="AD2609" s="67"/>
    </row>
    <row r="2610" spans="2:30">
      <c r="B2610" s="67"/>
      <c r="C2610" s="67"/>
      <c r="D2610" s="67"/>
      <c r="E2610" s="67"/>
      <c r="F2610" s="67"/>
      <c r="G2610" s="67"/>
      <c r="H2610" s="67"/>
      <c r="I2610" s="67"/>
      <c r="J2610" s="67"/>
      <c r="K2610" s="67"/>
      <c r="L2610" s="67"/>
      <c r="M2610" s="67"/>
      <c r="N2610" s="67"/>
      <c r="O2610" s="67"/>
      <c r="P2610" s="67"/>
      <c r="Q2610" s="67"/>
      <c r="R2610" s="67"/>
      <c r="S2610" s="67"/>
      <c r="T2610" s="67"/>
      <c r="U2610" s="67"/>
      <c r="V2610" s="67"/>
      <c r="W2610" s="67"/>
      <c r="X2610" s="67"/>
      <c r="Y2610" s="67"/>
      <c r="Z2610" s="67"/>
      <c r="AA2610" s="67"/>
      <c r="AB2610" s="67"/>
      <c r="AC2610" s="67"/>
      <c r="AD2610" s="67"/>
    </row>
    <row r="2611" spans="2:30">
      <c r="B2611" s="67"/>
      <c r="C2611" s="67"/>
      <c r="D2611" s="67"/>
      <c r="E2611" s="67"/>
      <c r="F2611" s="67"/>
      <c r="G2611" s="67"/>
      <c r="H2611" s="67"/>
      <c r="I2611" s="67"/>
      <c r="J2611" s="67"/>
      <c r="K2611" s="67"/>
      <c r="L2611" s="67"/>
      <c r="M2611" s="67"/>
      <c r="N2611" s="67"/>
      <c r="O2611" s="67"/>
      <c r="P2611" s="67"/>
      <c r="Q2611" s="67"/>
      <c r="R2611" s="67"/>
      <c r="S2611" s="67"/>
      <c r="T2611" s="67"/>
      <c r="U2611" s="67"/>
      <c r="V2611" s="67"/>
      <c r="W2611" s="67"/>
      <c r="X2611" s="67"/>
      <c r="Y2611" s="67"/>
      <c r="Z2611" s="67"/>
      <c r="AA2611" s="67"/>
      <c r="AB2611" s="67"/>
      <c r="AC2611" s="67"/>
      <c r="AD2611" s="67"/>
    </row>
    <row r="2612" spans="2:30">
      <c r="B2612" s="67"/>
      <c r="C2612" s="67"/>
      <c r="D2612" s="67"/>
      <c r="E2612" s="67"/>
      <c r="F2612" s="67"/>
      <c r="G2612" s="67"/>
      <c r="H2612" s="67"/>
      <c r="I2612" s="67"/>
      <c r="J2612" s="67"/>
      <c r="K2612" s="67"/>
      <c r="L2612" s="67"/>
      <c r="M2612" s="67"/>
      <c r="N2612" s="67"/>
      <c r="O2612" s="67"/>
      <c r="P2612" s="67"/>
      <c r="Q2612" s="67"/>
      <c r="R2612" s="67"/>
      <c r="S2612" s="67"/>
      <c r="T2612" s="67"/>
      <c r="U2612" s="67"/>
      <c r="V2612" s="67"/>
      <c r="W2612" s="67"/>
      <c r="X2612" s="67"/>
      <c r="Y2612" s="67"/>
      <c r="Z2612" s="67"/>
      <c r="AA2612" s="67"/>
      <c r="AB2612" s="67"/>
      <c r="AC2612" s="67"/>
      <c r="AD2612" s="67"/>
    </row>
    <row r="2613" spans="2:30">
      <c r="B2613" s="67"/>
      <c r="C2613" s="67"/>
      <c r="D2613" s="67"/>
      <c r="E2613" s="67"/>
      <c r="F2613" s="67"/>
      <c r="G2613" s="67"/>
      <c r="H2613" s="67"/>
      <c r="I2613" s="67"/>
      <c r="J2613" s="67"/>
      <c r="K2613" s="67"/>
      <c r="L2613" s="67"/>
      <c r="M2613" s="67"/>
      <c r="N2613" s="67"/>
      <c r="O2613" s="67"/>
      <c r="P2613" s="67"/>
      <c r="Q2613" s="67"/>
      <c r="R2613" s="67"/>
      <c r="S2613" s="67"/>
      <c r="T2613" s="67"/>
      <c r="U2613" s="67"/>
      <c r="V2613" s="67"/>
      <c r="W2613" s="67"/>
      <c r="X2613" s="67"/>
      <c r="Y2613" s="67"/>
      <c r="Z2613" s="67"/>
      <c r="AA2613" s="67"/>
      <c r="AB2613" s="67"/>
      <c r="AC2613" s="67"/>
      <c r="AD2613" s="67"/>
    </row>
    <row r="2614" spans="2:30">
      <c r="B2614" s="67"/>
      <c r="C2614" s="67"/>
      <c r="D2614" s="67"/>
      <c r="E2614" s="67"/>
      <c r="F2614" s="67"/>
      <c r="G2614" s="67"/>
      <c r="H2614" s="67"/>
      <c r="I2614" s="67"/>
      <c r="J2614" s="67"/>
      <c r="K2614" s="67"/>
      <c r="L2614" s="67"/>
      <c r="M2614" s="67"/>
      <c r="N2614" s="67"/>
      <c r="O2614" s="67"/>
      <c r="P2614" s="67"/>
      <c r="Q2614" s="67"/>
      <c r="R2614" s="67"/>
      <c r="S2614" s="67"/>
      <c r="T2614" s="67"/>
      <c r="U2614" s="67"/>
      <c r="V2614" s="67"/>
      <c r="W2614" s="67"/>
      <c r="X2614" s="67"/>
      <c r="Y2614" s="67"/>
      <c r="Z2614" s="67"/>
      <c r="AA2614" s="67"/>
      <c r="AB2614" s="67"/>
      <c r="AC2614" s="67"/>
      <c r="AD2614" s="67"/>
    </row>
    <row r="2615" spans="2:30">
      <c r="B2615" s="67"/>
      <c r="C2615" s="67"/>
      <c r="D2615" s="67"/>
      <c r="E2615" s="67"/>
      <c r="F2615" s="67"/>
      <c r="G2615" s="67"/>
      <c r="H2615" s="67"/>
      <c r="I2615" s="67"/>
      <c r="J2615" s="67"/>
      <c r="K2615" s="67"/>
      <c r="L2615" s="67"/>
      <c r="M2615" s="67"/>
      <c r="N2615" s="67"/>
      <c r="O2615" s="67"/>
      <c r="P2615" s="67"/>
      <c r="Q2615" s="67"/>
      <c r="R2615" s="67"/>
      <c r="S2615" s="67"/>
      <c r="T2615" s="67"/>
      <c r="U2615" s="67"/>
      <c r="V2615" s="67"/>
      <c r="W2615" s="67"/>
      <c r="X2615" s="67"/>
      <c r="Y2615" s="67"/>
      <c r="Z2615" s="67"/>
      <c r="AA2615" s="67"/>
      <c r="AB2615" s="67"/>
      <c r="AC2615" s="67"/>
      <c r="AD2615" s="67"/>
    </row>
    <row r="2616" spans="2:30">
      <c r="B2616" s="67"/>
      <c r="C2616" s="67"/>
      <c r="D2616" s="67"/>
      <c r="E2616" s="67"/>
      <c r="F2616" s="67"/>
      <c r="G2616" s="67"/>
      <c r="H2616" s="67"/>
      <c r="I2616" s="67"/>
      <c r="J2616" s="67"/>
      <c r="K2616" s="67"/>
      <c r="L2616" s="67"/>
      <c r="M2616" s="67"/>
      <c r="N2616" s="67"/>
      <c r="O2616" s="67"/>
      <c r="P2616" s="67"/>
      <c r="Q2616" s="67"/>
      <c r="R2616" s="67"/>
      <c r="S2616" s="67"/>
      <c r="T2616" s="67"/>
      <c r="U2616" s="67"/>
      <c r="V2616" s="67"/>
      <c r="W2616" s="67"/>
      <c r="X2616" s="67"/>
      <c r="Y2616" s="67"/>
      <c r="Z2616" s="67"/>
      <c r="AA2616" s="67"/>
      <c r="AB2616" s="67"/>
      <c r="AC2616" s="67"/>
      <c r="AD2616" s="67"/>
    </row>
    <row r="2617" spans="2:30">
      <c r="B2617" s="67"/>
      <c r="C2617" s="67"/>
      <c r="D2617" s="67"/>
      <c r="E2617" s="67"/>
      <c r="F2617" s="67"/>
      <c r="G2617" s="67"/>
      <c r="H2617" s="67"/>
      <c r="I2617" s="67"/>
      <c r="J2617" s="67"/>
      <c r="K2617" s="67"/>
      <c r="L2617" s="67"/>
      <c r="M2617" s="67"/>
      <c r="N2617" s="67"/>
      <c r="O2617" s="67"/>
      <c r="P2617" s="67"/>
      <c r="Q2617" s="67"/>
      <c r="R2617" s="67"/>
      <c r="S2617" s="67"/>
      <c r="T2617" s="67"/>
      <c r="U2617" s="67"/>
      <c r="V2617" s="67"/>
      <c r="W2617" s="67"/>
      <c r="X2617" s="67"/>
      <c r="Y2617" s="67"/>
      <c r="Z2617" s="67"/>
      <c r="AA2617" s="67"/>
      <c r="AB2617" s="67"/>
      <c r="AC2617" s="67"/>
      <c r="AD2617" s="67"/>
    </row>
    <row r="2618" spans="2:30">
      <c r="B2618" s="67"/>
      <c r="C2618" s="67"/>
      <c r="D2618" s="67"/>
      <c r="E2618" s="67"/>
      <c r="F2618" s="67"/>
      <c r="G2618" s="67"/>
      <c r="H2618" s="67"/>
      <c r="I2618" s="67"/>
      <c r="J2618" s="67"/>
      <c r="K2618" s="67"/>
      <c r="L2618" s="67"/>
      <c r="M2618" s="67"/>
      <c r="N2618" s="67"/>
      <c r="O2618" s="67"/>
      <c r="P2618" s="67"/>
      <c r="Q2618" s="67"/>
      <c r="R2618" s="67"/>
      <c r="S2618" s="67"/>
      <c r="T2618" s="67"/>
      <c r="U2618" s="67"/>
      <c r="V2618" s="67"/>
      <c r="W2618" s="67"/>
      <c r="X2618" s="67"/>
      <c r="Y2618" s="67"/>
      <c r="Z2618" s="67"/>
      <c r="AA2618" s="67"/>
      <c r="AB2618" s="67"/>
      <c r="AC2618" s="67"/>
      <c r="AD2618" s="67"/>
    </row>
    <row r="2619" spans="2:30">
      <c r="B2619" s="67"/>
      <c r="C2619" s="67"/>
      <c r="D2619" s="67"/>
      <c r="E2619" s="67"/>
      <c r="F2619" s="67"/>
      <c r="G2619" s="67"/>
      <c r="H2619" s="67"/>
      <c r="I2619" s="67"/>
      <c r="J2619" s="67"/>
      <c r="K2619" s="67"/>
      <c r="L2619" s="67"/>
      <c r="M2619" s="67"/>
      <c r="N2619" s="67"/>
      <c r="O2619" s="67"/>
      <c r="P2619" s="67"/>
      <c r="Q2619" s="67"/>
      <c r="R2619" s="67"/>
      <c r="S2619" s="67"/>
      <c r="T2619" s="67"/>
      <c r="U2619" s="67"/>
      <c r="V2619" s="67"/>
      <c r="W2619" s="67"/>
      <c r="X2619" s="67"/>
      <c r="Y2619" s="67"/>
      <c r="Z2619" s="67"/>
      <c r="AA2619" s="67"/>
      <c r="AB2619" s="67"/>
      <c r="AC2619" s="67"/>
      <c r="AD2619" s="67"/>
    </row>
    <row r="2620" spans="2:30">
      <c r="B2620" s="67"/>
      <c r="C2620" s="67"/>
      <c r="D2620" s="67"/>
      <c r="E2620" s="67"/>
      <c r="F2620" s="67"/>
      <c r="G2620" s="67"/>
      <c r="H2620" s="67"/>
      <c r="I2620" s="67"/>
      <c r="J2620" s="67"/>
      <c r="K2620" s="67"/>
      <c r="L2620" s="67"/>
      <c r="M2620" s="67"/>
      <c r="N2620" s="67"/>
      <c r="O2620" s="67"/>
      <c r="P2620" s="67"/>
      <c r="Q2620" s="67"/>
      <c r="R2620" s="67"/>
      <c r="S2620" s="67"/>
      <c r="T2620" s="67"/>
      <c r="U2620" s="67"/>
      <c r="V2620" s="67"/>
      <c r="W2620" s="67"/>
      <c r="X2620" s="67"/>
      <c r="Y2620" s="67"/>
      <c r="Z2620" s="67"/>
      <c r="AA2620" s="67"/>
      <c r="AB2620" s="67"/>
      <c r="AC2620" s="67"/>
      <c r="AD2620" s="67"/>
    </row>
    <row r="2621" spans="2:30">
      <c r="B2621" s="67"/>
      <c r="C2621" s="67"/>
      <c r="D2621" s="67"/>
      <c r="E2621" s="67"/>
      <c r="F2621" s="67"/>
      <c r="G2621" s="67"/>
      <c r="H2621" s="67"/>
      <c r="I2621" s="67"/>
      <c r="J2621" s="67"/>
      <c r="K2621" s="67"/>
      <c r="L2621" s="67"/>
      <c r="M2621" s="67"/>
      <c r="N2621" s="67"/>
      <c r="O2621" s="67"/>
      <c r="P2621" s="67"/>
      <c r="Q2621" s="67"/>
      <c r="R2621" s="67"/>
      <c r="S2621" s="67"/>
      <c r="T2621" s="67"/>
      <c r="U2621" s="67"/>
      <c r="V2621" s="67"/>
      <c r="W2621" s="67"/>
      <c r="X2621" s="67"/>
      <c r="Y2621" s="67"/>
      <c r="Z2621" s="67"/>
      <c r="AA2621" s="67"/>
      <c r="AB2621" s="67"/>
      <c r="AC2621" s="67"/>
      <c r="AD2621" s="67"/>
    </row>
    <row r="2622" spans="2:30">
      <c r="B2622" s="67"/>
      <c r="C2622" s="67"/>
      <c r="D2622" s="67"/>
      <c r="E2622" s="67"/>
      <c r="F2622" s="67"/>
      <c r="G2622" s="67"/>
      <c r="H2622" s="67"/>
      <c r="I2622" s="67"/>
      <c r="J2622" s="67"/>
      <c r="K2622" s="67"/>
      <c r="L2622" s="67"/>
      <c r="M2622" s="67"/>
      <c r="N2622" s="67"/>
      <c r="O2622" s="67"/>
      <c r="P2622" s="67"/>
      <c r="Q2622" s="67"/>
      <c r="R2622" s="67"/>
      <c r="S2622" s="67"/>
      <c r="T2622" s="67"/>
      <c r="U2622" s="67"/>
      <c r="V2622" s="67"/>
      <c r="W2622" s="67"/>
      <c r="X2622" s="67"/>
      <c r="Y2622" s="67"/>
      <c r="Z2622" s="67"/>
      <c r="AA2622" s="67"/>
      <c r="AB2622" s="67"/>
      <c r="AC2622" s="67"/>
      <c r="AD2622" s="67"/>
    </row>
    <row r="2623" spans="2:30">
      <c r="B2623" s="67"/>
      <c r="C2623" s="67"/>
      <c r="D2623" s="67"/>
      <c r="E2623" s="67"/>
      <c r="F2623" s="67"/>
      <c r="G2623" s="67"/>
      <c r="H2623" s="67"/>
      <c r="I2623" s="67"/>
      <c r="J2623" s="67"/>
      <c r="K2623" s="67"/>
      <c r="L2623" s="67"/>
      <c r="M2623" s="67"/>
      <c r="N2623" s="67"/>
      <c r="O2623" s="67"/>
      <c r="P2623" s="67"/>
      <c r="Q2623" s="67"/>
      <c r="R2623" s="67"/>
      <c r="S2623" s="67"/>
      <c r="T2623" s="67"/>
      <c r="U2623" s="67"/>
      <c r="V2623" s="67"/>
      <c r="W2623" s="67"/>
      <c r="X2623" s="67"/>
      <c r="Y2623" s="67"/>
      <c r="Z2623" s="67"/>
      <c r="AA2623" s="67"/>
      <c r="AB2623" s="67"/>
      <c r="AC2623" s="67"/>
      <c r="AD2623" s="67"/>
    </row>
    <row r="2624" spans="2:30">
      <c r="B2624" s="67"/>
      <c r="C2624" s="67"/>
      <c r="D2624" s="67"/>
      <c r="E2624" s="67"/>
      <c r="F2624" s="67"/>
      <c r="G2624" s="67"/>
      <c r="H2624" s="67"/>
      <c r="I2624" s="67"/>
      <c r="J2624" s="67"/>
      <c r="K2624" s="67"/>
      <c r="L2624" s="67"/>
      <c r="M2624" s="67"/>
      <c r="N2624" s="67"/>
      <c r="O2624" s="67"/>
      <c r="P2624" s="67"/>
      <c r="Q2624" s="67"/>
      <c r="R2624" s="67"/>
      <c r="S2624" s="67"/>
      <c r="T2624" s="67"/>
      <c r="U2624" s="67"/>
      <c r="V2624" s="67"/>
      <c r="W2624" s="67"/>
      <c r="X2624" s="67"/>
      <c r="Y2624" s="67"/>
      <c r="Z2624" s="67"/>
      <c r="AA2624" s="67"/>
      <c r="AB2624" s="67"/>
      <c r="AC2624" s="67"/>
      <c r="AD2624" s="67"/>
    </row>
    <row r="2625" spans="2:30">
      <c r="B2625" s="67"/>
      <c r="C2625" s="67"/>
      <c r="D2625" s="67"/>
      <c r="E2625" s="67"/>
      <c r="F2625" s="67"/>
      <c r="G2625" s="67"/>
      <c r="H2625" s="67"/>
      <c r="I2625" s="67"/>
      <c r="J2625" s="67"/>
      <c r="K2625" s="67"/>
      <c r="L2625" s="67"/>
      <c r="M2625" s="67"/>
      <c r="N2625" s="67"/>
      <c r="O2625" s="67"/>
      <c r="P2625" s="67"/>
      <c r="Q2625" s="67"/>
      <c r="R2625" s="67"/>
      <c r="S2625" s="67"/>
      <c r="T2625" s="67"/>
      <c r="U2625" s="67"/>
      <c r="V2625" s="67"/>
      <c r="W2625" s="67"/>
      <c r="X2625" s="67"/>
      <c r="Y2625" s="67"/>
      <c r="Z2625" s="67"/>
      <c r="AA2625" s="67"/>
      <c r="AB2625" s="67"/>
      <c r="AC2625" s="67"/>
      <c r="AD2625" s="67"/>
    </row>
    <row r="2626" spans="2:30">
      <c r="B2626" s="67"/>
      <c r="C2626" s="67"/>
      <c r="D2626" s="67"/>
      <c r="E2626" s="67"/>
      <c r="F2626" s="67"/>
      <c r="G2626" s="67"/>
      <c r="H2626" s="67"/>
      <c r="I2626" s="67"/>
      <c r="J2626" s="67"/>
      <c r="K2626" s="67"/>
      <c r="L2626" s="67"/>
      <c r="M2626" s="67"/>
      <c r="N2626" s="67"/>
      <c r="O2626" s="67"/>
      <c r="P2626" s="67"/>
      <c r="Q2626" s="67"/>
      <c r="R2626" s="67"/>
      <c r="S2626" s="67"/>
      <c r="T2626" s="67"/>
      <c r="U2626" s="67"/>
      <c r="V2626" s="67"/>
      <c r="W2626" s="67"/>
      <c r="X2626" s="67"/>
      <c r="Y2626" s="67"/>
      <c r="Z2626" s="67"/>
      <c r="AA2626" s="67"/>
      <c r="AB2626" s="67"/>
      <c r="AC2626" s="67"/>
      <c r="AD2626" s="67"/>
    </row>
    <row r="2627" spans="2:30">
      <c r="B2627" s="67"/>
      <c r="C2627" s="67"/>
      <c r="D2627" s="67"/>
      <c r="E2627" s="67"/>
      <c r="F2627" s="67"/>
      <c r="G2627" s="67"/>
      <c r="H2627" s="67"/>
      <c r="I2627" s="67"/>
      <c r="J2627" s="67"/>
      <c r="K2627" s="67"/>
      <c r="L2627" s="67"/>
      <c r="M2627" s="67"/>
      <c r="N2627" s="67"/>
      <c r="O2627" s="67"/>
      <c r="P2627" s="67"/>
      <c r="Q2627" s="67"/>
      <c r="R2627" s="67"/>
      <c r="S2627" s="67"/>
      <c r="T2627" s="67"/>
      <c r="U2627" s="67"/>
      <c r="V2627" s="67"/>
      <c r="W2627" s="67"/>
      <c r="X2627" s="67"/>
      <c r="Y2627" s="67"/>
      <c r="Z2627" s="67"/>
      <c r="AA2627" s="67"/>
      <c r="AB2627" s="67"/>
      <c r="AC2627" s="67"/>
      <c r="AD2627" s="67"/>
    </row>
    <row r="2628" spans="2:30">
      <c r="B2628" s="67"/>
      <c r="C2628" s="67"/>
      <c r="D2628" s="67"/>
      <c r="E2628" s="67"/>
      <c r="F2628" s="67"/>
      <c r="G2628" s="67"/>
      <c r="H2628" s="67"/>
      <c r="I2628" s="67"/>
      <c r="J2628" s="67"/>
      <c r="K2628" s="67"/>
      <c r="L2628" s="67"/>
      <c r="M2628" s="67"/>
      <c r="N2628" s="67"/>
      <c r="O2628" s="67"/>
      <c r="P2628" s="67"/>
      <c r="Q2628" s="67"/>
      <c r="R2628" s="67"/>
      <c r="S2628" s="67"/>
      <c r="T2628" s="67"/>
      <c r="U2628" s="67"/>
      <c r="V2628" s="67"/>
      <c r="W2628" s="67"/>
      <c r="X2628" s="67"/>
      <c r="Y2628" s="67"/>
      <c r="Z2628" s="67"/>
      <c r="AA2628" s="67"/>
      <c r="AB2628" s="67"/>
      <c r="AC2628" s="67"/>
      <c r="AD2628" s="67"/>
    </row>
    <row r="2629" spans="2:30">
      <c r="B2629" s="67"/>
      <c r="C2629" s="67"/>
      <c r="D2629" s="67"/>
      <c r="E2629" s="67"/>
      <c r="F2629" s="67"/>
      <c r="G2629" s="67"/>
      <c r="H2629" s="67"/>
      <c r="I2629" s="67"/>
      <c r="J2629" s="67"/>
      <c r="K2629" s="67"/>
      <c r="L2629" s="67"/>
      <c r="M2629" s="67"/>
      <c r="N2629" s="67"/>
      <c r="O2629" s="67"/>
      <c r="P2629" s="67"/>
      <c r="Q2629" s="67"/>
      <c r="R2629" s="67"/>
      <c r="S2629" s="67"/>
      <c r="T2629" s="67"/>
      <c r="U2629" s="67"/>
      <c r="V2629" s="67"/>
      <c r="W2629" s="67"/>
      <c r="X2629" s="67"/>
      <c r="Y2629" s="67"/>
      <c r="Z2629" s="67"/>
      <c r="AA2629" s="67"/>
      <c r="AB2629" s="67"/>
      <c r="AC2629" s="67"/>
      <c r="AD2629" s="67"/>
    </row>
    <row r="2630" spans="2:30">
      <c r="B2630" s="67"/>
      <c r="C2630" s="67"/>
      <c r="D2630" s="67"/>
      <c r="E2630" s="67"/>
      <c r="F2630" s="67"/>
      <c r="G2630" s="67"/>
      <c r="H2630" s="67"/>
      <c r="I2630" s="67"/>
      <c r="J2630" s="67"/>
      <c r="K2630" s="67"/>
      <c r="L2630" s="67"/>
      <c r="M2630" s="67"/>
      <c r="N2630" s="67"/>
      <c r="O2630" s="67"/>
      <c r="P2630" s="67"/>
      <c r="Q2630" s="67"/>
      <c r="R2630" s="67"/>
      <c r="S2630" s="67"/>
      <c r="T2630" s="67"/>
      <c r="U2630" s="67"/>
      <c r="V2630" s="67"/>
      <c r="W2630" s="67"/>
      <c r="X2630" s="67"/>
      <c r="Y2630" s="67"/>
      <c r="Z2630" s="67"/>
      <c r="AA2630" s="67"/>
      <c r="AB2630" s="67"/>
      <c r="AC2630" s="67"/>
      <c r="AD2630" s="67"/>
    </row>
    <row r="2631" spans="2:30">
      <c r="B2631" s="67"/>
      <c r="C2631" s="67"/>
      <c r="D2631" s="67"/>
      <c r="E2631" s="67"/>
      <c r="F2631" s="67"/>
      <c r="G2631" s="67"/>
      <c r="H2631" s="67"/>
      <c r="I2631" s="67"/>
      <c r="J2631" s="67"/>
      <c r="K2631" s="67"/>
      <c r="L2631" s="67"/>
      <c r="M2631" s="67"/>
      <c r="N2631" s="67"/>
      <c r="O2631" s="67"/>
      <c r="P2631" s="67"/>
      <c r="Q2631" s="67"/>
      <c r="R2631" s="67"/>
      <c r="S2631" s="67"/>
      <c r="T2631" s="67"/>
      <c r="U2631" s="67"/>
      <c r="V2631" s="67"/>
      <c r="W2631" s="67"/>
      <c r="X2631" s="67"/>
      <c r="Y2631" s="67"/>
      <c r="Z2631" s="67"/>
      <c r="AA2631" s="67"/>
      <c r="AB2631" s="67"/>
      <c r="AC2631" s="67"/>
      <c r="AD2631" s="67"/>
    </row>
    <row r="2632" spans="2:30">
      <c r="B2632" s="67"/>
      <c r="C2632" s="67"/>
      <c r="D2632" s="67"/>
      <c r="E2632" s="67"/>
      <c r="F2632" s="67"/>
      <c r="G2632" s="67"/>
      <c r="H2632" s="67"/>
      <c r="I2632" s="67"/>
      <c r="J2632" s="67"/>
      <c r="K2632" s="67"/>
      <c r="L2632" s="67"/>
      <c r="M2632" s="67"/>
      <c r="N2632" s="67"/>
      <c r="O2632" s="67"/>
      <c r="P2632" s="67"/>
      <c r="Q2632" s="67"/>
      <c r="R2632" s="67"/>
      <c r="S2632" s="67"/>
      <c r="T2632" s="67"/>
      <c r="U2632" s="67"/>
      <c r="V2632" s="67"/>
      <c r="W2632" s="67"/>
      <c r="X2632" s="67"/>
      <c r="Y2632" s="67"/>
      <c r="Z2632" s="67"/>
      <c r="AA2632" s="67"/>
      <c r="AB2632" s="67"/>
      <c r="AC2632" s="67"/>
      <c r="AD2632" s="67"/>
    </row>
    <row r="2633" spans="2:30">
      <c r="B2633" s="67"/>
      <c r="C2633" s="67"/>
      <c r="D2633" s="67"/>
      <c r="E2633" s="67"/>
      <c r="F2633" s="67"/>
      <c r="G2633" s="67"/>
      <c r="H2633" s="67"/>
      <c r="I2633" s="67"/>
      <c r="J2633" s="67"/>
      <c r="K2633" s="67"/>
      <c r="L2633" s="67"/>
      <c r="M2633" s="67"/>
      <c r="N2633" s="67"/>
      <c r="O2633" s="67"/>
      <c r="P2633" s="67"/>
      <c r="Q2633" s="67"/>
      <c r="R2633" s="67"/>
      <c r="S2633" s="67"/>
      <c r="T2633" s="67"/>
      <c r="U2633" s="67"/>
      <c r="V2633" s="67"/>
      <c r="W2633" s="67"/>
      <c r="X2633" s="67"/>
      <c r="Y2633" s="67"/>
      <c r="Z2633" s="67"/>
      <c r="AA2633" s="67"/>
      <c r="AB2633" s="67"/>
      <c r="AC2633" s="67"/>
      <c r="AD2633" s="67"/>
    </row>
    <row r="2634" spans="2:30">
      <c r="B2634" s="67"/>
      <c r="C2634" s="67"/>
      <c r="D2634" s="67"/>
      <c r="E2634" s="67"/>
      <c r="F2634" s="67"/>
      <c r="G2634" s="67"/>
      <c r="H2634" s="67"/>
      <c r="I2634" s="67"/>
      <c r="J2634" s="67"/>
      <c r="K2634" s="67"/>
      <c r="L2634" s="67"/>
      <c r="M2634" s="67"/>
      <c r="N2634" s="67"/>
      <c r="O2634" s="67"/>
      <c r="P2634" s="67"/>
      <c r="Q2634" s="67"/>
      <c r="R2634" s="67"/>
      <c r="S2634" s="67"/>
      <c r="T2634" s="67"/>
      <c r="U2634" s="67"/>
      <c r="V2634" s="67"/>
      <c r="W2634" s="67"/>
      <c r="X2634" s="67"/>
      <c r="Y2634" s="67"/>
      <c r="Z2634" s="67"/>
      <c r="AA2634" s="67"/>
      <c r="AB2634" s="67"/>
      <c r="AC2634" s="67"/>
      <c r="AD2634" s="67"/>
    </row>
    <row r="2635" spans="2:30">
      <c r="B2635" s="67"/>
      <c r="C2635" s="67"/>
      <c r="D2635" s="67"/>
      <c r="E2635" s="67"/>
      <c r="F2635" s="67"/>
      <c r="G2635" s="67"/>
      <c r="H2635" s="67"/>
      <c r="I2635" s="67"/>
      <c r="J2635" s="67"/>
      <c r="K2635" s="67"/>
      <c r="L2635" s="67"/>
      <c r="M2635" s="67"/>
      <c r="N2635" s="67"/>
      <c r="O2635" s="67"/>
      <c r="P2635" s="67"/>
      <c r="Q2635" s="67"/>
      <c r="R2635" s="67"/>
      <c r="S2635" s="67"/>
      <c r="T2635" s="67"/>
      <c r="U2635" s="67"/>
      <c r="V2635" s="67"/>
      <c r="W2635" s="67"/>
      <c r="X2635" s="67"/>
      <c r="Y2635" s="67"/>
      <c r="Z2635" s="67"/>
      <c r="AA2635" s="67"/>
      <c r="AB2635" s="67"/>
      <c r="AC2635" s="67"/>
      <c r="AD2635" s="67"/>
    </row>
    <row r="2636" spans="2:30">
      <c r="B2636" s="67"/>
      <c r="C2636" s="67"/>
      <c r="D2636" s="67"/>
      <c r="E2636" s="67"/>
      <c r="F2636" s="67"/>
      <c r="G2636" s="67"/>
      <c r="H2636" s="67"/>
      <c r="I2636" s="67"/>
      <c r="J2636" s="67"/>
      <c r="K2636" s="67"/>
      <c r="L2636" s="67"/>
      <c r="M2636" s="67"/>
      <c r="N2636" s="67"/>
      <c r="O2636" s="67"/>
      <c r="P2636" s="67"/>
      <c r="Q2636" s="67"/>
      <c r="R2636" s="67"/>
      <c r="S2636" s="67"/>
      <c r="T2636" s="67"/>
      <c r="U2636" s="67"/>
      <c r="V2636" s="67"/>
      <c r="W2636" s="67"/>
      <c r="X2636" s="67"/>
      <c r="Y2636" s="67"/>
      <c r="Z2636" s="67"/>
      <c r="AA2636" s="67"/>
      <c r="AB2636" s="67"/>
      <c r="AC2636" s="67"/>
      <c r="AD2636" s="67"/>
    </row>
    <row r="2637" spans="2:30">
      <c r="B2637" s="67"/>
      <c r="C2637" s="67"/>
      <c r="D2637" s="67"/>
      <c r="E2637" s="67"/>
      <c r="F2637" s="67"/>
      <c r="G2637" s="67"/>
      <c r="H2637" s="67"/>
      <c r="I2637" s="67"/>
      <c r="J2637" s="67"/>
      <c r="K2637" s="67"/>
      <c r="L2637" s="67"/>
      <c r="M2637" s="67"/>
      <c r="N2637" s="67"/>
      <c r="O2637" s="67"/>
      <c r="P2637" s="67"/>
      <c r="Q2637" s="67"/>
      <c r="R2637" s="67"/>
      <c r="S2637" s="67"/>
      <c r="T2637" s="67"/>
      <c r="U2637" s="67"/>
      <c r="V2637" s="67"/>
      <c r="W2637" s="67"/>
      <c r="X2637" s="67"/>
      <c r="Y2637" s="67"/>
      <c r="Z2637" s="67"/>
      <c r="AA2637" s="67"/>
      <c r="AB2637" s="67"/>
      <c r="AC2637" s="67"/>
      <c r="AD2637" s="67"/>
    </row>
    <row r="2638" spans="2:30">
      <c r="B2638" s="67"/>
      <c r="C2638" s="67"/>
      <c r="D2638" s="67"/>
      <c r="E2638" s="67"/>
      <c r="F2638" s="67"/>
      <c r="G2638" s="67"/>
      <c r="H2638" s="67"/>
      <c r="I2638" s="67"/>
      <c r="J2638" s="67"/>
      <c r="K2638" s="67"/>
      <c r="L2638" s="67"/>
      <c r="M2638" s="67"/>
      <c r="N2638" s="67"/>
      <c r="O2638" s="67"/>
      <c r="P2638" s="67"/>
      <c r="Q2638" s="67"/>
      <c r="R2638" s="67"/>
      <c r="S2638" s="67"/>
      <c r="T2638" s="67"/>
      <c r="U2638" s="67"/>
      <c r="V2638" s="67"/>
      <c r="W2638" s="67"/>
      <c r="X2638" s="67"/>
      <c r="Y2638" s="67"/>
      <c r="Z2638" s="67"/>
      <c r="AA2638" s="67"/>
      <c r="AB2638" s="67"/>
      <c r="AC2638" s="67"/>
      <c r="AD2638" s="67"/>
    </row>
    <row r="2639" spans="2:30">
      <c r="B2639" s="67"/>
      <c r="C2639" s="67"/>
      <c r="D2639" s="67"/>
      <c r="E2639" s="67"/>
      <c r="F2639" s="67"/>
      <c r="G2639" s="67"/>
      <c r="H2639" s="67"/>
      <c r="I2639" s="67"/>
      <c r="J2639" s="67"/>
      <c r="K2639" s="67"/>
      <c r="L2639" s="67"/>
      <c r="M2639" s="67"/>
      <c r="N2639" s="67"/>
      <c r="O2639" s="67"/>
      <c r="P2639" s="67"/>
      <c r="Q2639" s="67"/>
      <c r="R2639" s="67"/>
      <c r="S2639" s="67"/>
      <c r="T2639" s="67"/>
      <c r="U2639" s="67"/>
      <c r="V2639" s="67"/>
      <c r="W2639" s="67"/>
      <c r="X2639" s="67"/>
      <c r="Y2639" s="67"/>
      <c r="Z2639" s="67"/>
      <c r="AA2639" s="67"/>
      <c r="AB2639" s="67"/>
      <c r="AC2639" s="67"/>
      <c r="AD2639" s="67"/>
    </row>
    <row r="2640" spans="2:30">
      <c r="B2640" s="67"/>
      <c r="C2640" s="67"/>
      <c r="D2640" s="67"/>
      <c r="E2640" s="67"/>
      <c r="F2640" s="67"/>
      <c r="G2640" s="67"/>
      <c r="H2640" s="67"/>
      <c r="I2640" s="67"/>
      <c r="J2640" s="67"/>
      <c r="K2640" s="67"/>
      <c r="L2640" s="67"/>
      <c r="M2640" s="67"/>
      <c r="N2640" s="67"/>
      <c r="O2640" s="67"/>
      <c r="P2640" s="67"/>
      <c r="Q2640" s="67"/>
      <c r="R2640" s="67"/>
      <c r="S2640" s="67"/>
      <c r="T2640" s="67"/>
      <c r="U2640" s="67"/>
      <c r="V2640" s="67"/>
      <c r="W2640" s="67"/>
      <c r="X2640" s="67"/>
      <c r="Y2640" s="67"/>
      <c r="Z2640" s="67"/>
      <c r="AA2640" s="67"/>
      <c r="AB2640" s="67"/>
      <c r="AC2640" s="67"/>
      <c r="AD2640" s="67"/>
    </row>
    <row r="2641" spans="2:30">
      <c r="B2641" s="67"/>
      <c r="C2641" s="67"/>
      <c r="D2641" s="67"/>
      <c r="E2641" s="67"/>
      <c r="F2641" s="67"/>
      <c r="G2641" s="67"/>
      <c r="H2641" s="67"/>
      <c r="I2641" s="67"/>
      <c r="J2641" s="67"/>
      <c r="K2641" s="67"/>
      <c r="L2641" s="67"/>
      <c r="M2641" s="67"/>
      <c r="N2641" s="67"/>
      <c r="O2641" s="67"/>
      <c r="P2641" s="67"/>
      <c r="Q2641" s="67"/>
      <c r="R2641" s="67"/>
      <c r="S2641" s="67"/>
      <c r="T2641" s="67"/>
      <c r="U2641" s="67"/>
      <c r="V2641" s="67"/>
      <c r="W2641" s="67"/>
      <c r="X2641" s="67"/>
      <c r="Y2641" s="67"/>
      <c r="Z2641" s="67"/>
      <c r="AA2641" s="67"/>
      <c r="AB2641" s="67"/>
      <c r="AC2641" s="67"/>
      <c r="AD2641" s="67"/>
    </row>
    <row r="2642" spans="2:30">
      <c r="B2642" s="67"/>
      <c r="C2642" s="67"/>
      <c r="D2642" s="67"/>
      <c r="E2642" s="67"/>
      <c r="F2642" s="67"/>
      <c r="G2642" s="67"/>
      <c r="H2642" s="67"/>
      <c r="I2642" s="67"/>
      <c r="J2642" s="67"/>
      <c r="K2642" s="67"/>
      <c r="L2642" s="67"/>
      <c r="M2642" s="67"/>
      <c r="N2642" s="67"/>
      <c r="O2642" s="67"/>
      <c r="P2642" s="67"/>
      <c r="Q2642" s="67"/>
      <c r="R2642" s="67"/>
      <c r="S2642" s="67"/>
      <c r="T2642" s="67"/>
      <c r="U2642" s="67"/>
      <c r="V2642" s="67"/>
      <c r="W2642" s="67"/>
      <c r="X2642" s="67"/>
      <c r="Y2642" s="67"/>
      <c r="Z2642" s="67"/>
      <c r="AA2642" s="67"/>
      <c r="AB2642" s="67"/>
      <c r="AC2642" s="67"/>
      <c r="AD2642" s="67"/>
    </row>
    <row r="2643" spans="2:30">
      <c r="B2643" s="67"/>
      <c r="C2643" s="67"/>
      <c r="D2643" s="67"/>
      <c r="E2643" s="67"/>
      <c r="F2643" s="67"/>
      <c r="G2643" s="67"/>
      <c r="H2643" s="67"/>
      <c r="I2643" s="67"/>
      <c r="J2643" s="67"/>
      <c r="K2643" s="67"/>
      <c r="L2643" s="67"/>
      <c r="M2643" s="67"/>
      <c r="N2643" s="67"/>
      <c r="O2643" s="67"/>
      <c r="P2643" s="67"/>
      <c r="Q2643" s="67"/>
      <c r="R2643" s="67"/>
      <c r="S2643" s="67"/>
      <c r="T2643" s="67"/>
      <c r="U2643" s="67"/>
      <c r="V2643" s="67"/>
      <c r="W2643" s="67"/>
      <c r="X2643" s="67"/>
      <c r="Y2643" s="67"/>
      <c r="Z2643" s="67"/>
      <c r="AA2643" s="67"/>
      <c r="AB2643" s="67"/>
      <c r="AC2643" s="67"/>
      <c r="AD2643" s="67"/>
    </row>
    <row r="2644" spans="2:30">
      <c r="B2644" s="67"/>
      <c r="C2644" s="67"/>
      <c r="D2644" s="67"/>
      <c r="E2644" s="67"/>
      <c r="F2644" s="67"/>
      <c r="G2644" s="67"/>
      <c r="H2644" s="67"/>
      <c r="I2644" s="67"/>
      <c r="J2644" s="67"/>
      <c r="K2644" s="67"/>
      <c r="L2644" s="67"/>
      <c r="M2644" s="67"/>
      <c r="N2644" s="67"/>
      <c r="O2644" s="67"/>
      <c r="P2644" s="67"/>
      <c r="Q2644" s="67"/>
      <c r="R2644" s="67"/>
      <c r="S2644" s="67"/>
      <c r="T2644" s="67"/>
      <c r="U2644" s="67"/>
      <c r="V2644" s="67"/>
      <c r="W2644" s="67"/>
      <c r="X2644" s="67"/>
      <c r="Y2644" s="67"/>
      <c r="Z2644" s="67"/>
      <c r="AA2644" s="67"/>
      <c r="AB2644" s="67"/>
      <c r="AC2644" s="67"/>
      <c r="AD2644" s="67"/>
    </row>
    <row r="2645" spans="2:30">
      <c r="B2645" s="67"/>
      <c r="C2645" s="67"/>
      <c r="D2645" s="67"/>
      <c r="E2645" s="67"/>
      <c r="F2645" s="67"/>
      <c r="G2645" s="67"/>
      <c r="H2645" s="67"/>
      <c r="I2645" s="67"/>
      <c r="J2645" s="67"/>
      <c r="K2645" s="67"/>
      <c r="L2645" s="67"/>
      <c r="M2645" s="67"/>
      <c r="N2645" s="67"/>
      <c r="O2645" s="67"/>
      <c r="P2645" s="67"/>
      <c r="Q2645" s="67"/>
      <c r="R2645" s="67"/>
      <c r="S2645" s="67"/>
      <c r="T2645" s="67"/>
      <c r="U2645" s="67"/>
      <c r="V2645" s="67"/>
      <c r="W2645" s="67"/>
      <c r="X2645" s="67"/>
      <c r="Y2645" s="67"/>
      <c r="Z2645" s="67"/>
      <c r="AA2645" s="67"/>
      <c r="AB2645" s="67"/>
      <c r="AC2645" s="67"/>
      <c r="AD2645" s="67"/>
    </row>
    <row r="2646" spans="2:30">
      <c r="B2646" s="67"/>
      <c r="C2646" s="67"/>
      <c r="D2646" s="67"/>
      <c r="E2646" s="67"/>
      <c r="F2646" s="67"/>
      <c r="G2646" s="67"/>
      <c r="H2646" s="67"/>
      <c r="I2646" s="67"/>
      <c r="J2646" s="67"/>
      <c r="K2646" s="67"/>
      <c r="L2646" s="67"/>
      <c r="M2646" s="67"/>
      <c r="N2646" s="67"/>
      <c r="O2646" s="67"/>
      <c r="P2646" s="67"/>
      <c r="Q2646" s="67"/>
      <c r="R2646" s="67"/>
      <c r="S2646" s="67"/>
      <c r="T2646" s="67"/>
      <c r="U2646" s="67"/>
      <c r="V2646" s="67"/>
      <c r="W2646" s="67"/>
      <c r="X2646" s="67"/>
      <c r="Y2646" s="67"/>
      <c r="Z2646" s="67"/>
      <c r="AA2646" s="67"/>
      <c r="AB2646" s="67"/>
      <c r="AC2646" s="67"/>
      <c r="AD2646" s="67"/>
    </row>
    <row r="2647" spans="2:30">
      <c r="B2647" s="67"/>
      <c r="C2647" s="67"/>
      <c r="D2647" s="67"/>
      <c r="E2647" s="67"/>
      <c r="F2647" s="67"/>
      <c r="G2647" s="67"/>
      <c r="H2647" s="67"/>
      <c r="I2647" s="67"/>
      <c r="J2647" s="67"/>
      <c r="K2647" s="67"/>
      <c r="L2647" s="67"/>
      <c r="M2647" s="67"/>
      <c r="N2647" s="67"/>
      <c r="O2647" s="67"/>
      <c r="P2647" s="67"/>
      <c r="Q2647" s="67"/>
      <c r="R2647" s="67"/>
      <c r="S2647" s="67"/>
      <c r="T2647" s="67"/>
      <c r="U2647" s="67"/>
      <c r="V2647" s="67"/>
      <c r="W2647" s="67"/>
      <c r="X2647" s="67"/>
      <c r="Y2647" s="67"/>
      <c r="Z2647" s="67"/>
      <c r="AA2647" s="67"/>
      <c r="AB2647" s="67"/>
      <c r="AC2647" s="67"/>
      <c r="AD2647" s="67"/>
    </row>
    <row r="2648" spans="2:30">
      <c r="B2648" s="67"/>
      <c r="C2648" s="67"/>
      <c r="D2648" s="67"/>
      <c r="E2648" s="67"/>
      <c r="F2648" s="67"/>
      <c r="G2648" s="67"/>
      <c r="H2648" s="67"/>
      <c r="I2648" s="67"/>
      <c r="J2648" s="67"/>
      <c r="K2648" s="67"/>
      <c r="L2648" s="67"/>
      <c r="M2648" s="67"/>
      <c r="N2648" s="67"/>
      <c r="O2648" s="67"/>
      <c r="P2648" s="67"/>
      <c r="Q2648" s="67"/>
      <c r="R2648" s="67"/>
      <c r="S2648" s="67"/>
      <c r="T2648" s="67"/>
      <c r="U2648" s="67"/>
      <c r="V2648" s="67"/>
      <c r="W2648" s="67"/>
      <c r="X2648" s="67"/>
      <c r="Y2648" s="67"/>
      <c r="Z2648" s="67"/>
      <c r="AA2648" s="67"/>
      <c r="AB2648" s="67"/>
      <c r="AC2648" s="67"/>
      <c r="AD2648" s="67"/>
    </row>
    <row r="2649" spans="2:30">
      <c r="B2649" s="67"/>
      <c r="C2649" s="67"/>
      <c r="D2649" s="67"/>
      <c r="E2649" s="67"/>
      <c r="F2649" s="67"/>
      <c r="G2649" s="67"/>
      <c r="H2649" s="67"/>
      <c r="I2649" s="67"/>
      <c r="J2649" s="67"/>
      <c r="K2649" s="67"/>
      <c r="L2649" s="67"/>
      <c r="M2649" s="67"/>
      <c r="N2649" s="67"/>
      <c r="O2649" s="67"/>
      <c r="P2649" s="67"/>
      <c r="Q2649" s="67"/>
      <c r="R2649" s="67"/>
      <c r="S2649" s="67"/>
      <c r="T2649" s="67"/>
      <c r="U2649" s="67"/>
      <c r="V2649" s="67"/>
      <c r="W2649" s="67"/>
      <c r="X2649" s="67"/>
      <c r="Y2649" s="67"/>
      <c r="Z2649" s="67"/>
      <c r="AA2649" s="67"/>
      <c r="AB2649" s="67"/>
      <c r="AC2649" s="67"/>
      <c r="AD2649" s="67"/>
    </row>
    <row r="2650" spans="2:30">
      <c r="B2650" s="67"/>
      <c r="C2650" s="67"/>
      <c r="D2650" s="67"/>
      <c r="E2650" s="67"/>
      <c r="F2650" s="67"/>
      <c r="G2650" s="67"/>
      <c r="H2650" s="67"/>
      <c r="I2650" s="67"/>
      <c r="J2650" s="67"/>
      <c r="K2650" s="67"/>
      <c r="L2650" s="67"/>
      <c r="M2650" s="67"/>
      <c r="N2650" s="67"/>
      <c r="O2650" s="67"/>
      <c r="P2650" s="67"/>
      <c r="Q2650" s="67"/>
      <c r="R2650" s="67"/>
      <c r="S2650" s="67"/>
      <c r="T2650" s="67"/>
      <c r="U2650" s="67"/>
      <c r="V2650" s="67"/>
      <c r="W2650" s="67"/>
      <c r="X2650" s="67"/>
      <c r="Y2650" s="67"/>
      <c r="Z2650" s="67"/>
      <c r="AA2650" s="67"/>
      <c r="AB2650" s="67"/>
      <c r="AC2650" s="67"/>
      <c r="AD2650" s="67"/>
    </row>
    <row r="2651" spans="2:30">
      <c r="B2651" s="67"/>
      <c r="C2651" s="67"/>
      <c r="D2651" s="67"/>
      <c r="E2651" s="67"/>
      <c r="F2651" s="67"/>
      <c r="G2651" s="67"/>
      <c r="H2651" s="67"/>
      <c r="I2651" s="67"/>
      <c r="J2651" s="67"/>
      <c r="K2651" s="67"/>
      <c r="L2651" s="67"/>
      <c r="M2651" s="67"/>
      <c r="N2651" s="67"/>
      <c r="O2651" s="67"/>
      <c r="P2651" s="67"/>
      <c r="Q2651" s="67"/>
      <c r="R2651" s="67"/>
      <c r="S2651" s="67"/>
      <c r="T2651" s="67"/>
      <c r="U2651" s="67"/>
      <c r="V2651" s="67"/>
      <c r="W2651" s="67"/>
      <c r="X2651" s="67"/>
      <c r="Y2651" s="67"/>
      <c r="Z2651" s="67"/>
      <c r="AA2651" s="67"/>
      <c r="AB2651" s="67"/>
      <c r="AC2651" s="67"/>
      <c r="AD2651" s="67"/>
    </row>
    <row r="2652" spans="2:30">
      <c r="B2652" s="67"/>
      <c r="C2652" s="67"/>
      <c r="D2652" s="67"/>
      <c r="E2652" s="67"/>
      <c r="F2652" s="67"/>
      <c r="G2652" s="67"/>
      <c r="H2652" s="67"/>
      <c r="I2652" s="67"/>
      <c r="J2652" s="67"/>
      <c r="K2652" s="67"/>
      <c r="L2652" s="67"/>
      <c r="M2652" s="67"/>
      <c r="N2652" s="67"/>
      <c r="O2652" s="67"/>
      <c r="P2652" s="67"/>
      <c r="Q2652" s="67"/>
      <c r="R2652" s="67"/>
      <c r="S2652" s="67"/>
      <c r="T2652" s="67"/>
      <c r="U2652" s="67"/>
      <c r="V2652" s="67"/>
      <c r="W2652" s="67"/>
      <c r="X2652" s="67"/>
      <c r="Y2652" s="67"/>
      <c r="Z2652" s="67"/>
      <c r="AA2652" s="67"/>
      <c r="AB2652" s="67"/>
      <c r="AC2652" s="67"/>
      <c r="AD2652" s="67"/>
    </row>
    <row r="2653" spans="2:30">
      <c r="B2653" s="67"/>
      <c r="C2653" s="67"/>
      <c r="D2653" s="67"/>
      <c r="E2653" s="67"/>
      <c r="F2653" s="67"/>
      <c r="G2653" s="67"/>
      <c r="H2653" s="67"/>
      <c r="I2653" s="67"/>
      <c r="J2653" s="67"/>
      <c r="K2653" s="67"/>
      <c r="L2653" s="67"/>
      <c r="M2653" s="67"/>
      <c r="N2653" s="67"/>
      <c r="O2653" s="67"/>
      <c r="P2653" s="67"/>
      <c r="Q2653" s="67"/>
      <c r="R2653" s="67"/>
      <c r="S2653" s="67"/>
      <c r="T2653" s="67"/>
      <c r="U2653" s="67"/>
      <c r="V2653" s="67"/>
      <c r="W2653" s="67"/>
      <c r="X2653" s="67"/>
      <c r="Y2653" s="67"/>
      <c r="Z2653" s="67"/>
      <c r="AA2653" s="67"/>
      <c r="AB2653" s="67"/>
      <c r="AC2653" s="67"/>
      <c r="AD2653" s="67"/>
    </row>
    <row r="2654" spans="2:30">
      <c r="B2654" s="67"/>
      <c r="C2654" s="67"/>
      <c r="D2654" s="67"/>
      <c r="E2654" s="67"/>
      <c r="F2654" s="67"/>
      <c r="G2654" s="67"/>
      <c r="H2654" s="67"/>
      <c r="I2654" s="67"/>
      <c r="J2654" s="67"/>
      <c r="K2654" s="67"/>
      <c r="L2654" s="67"/>
      <c r="M2654" s="67"/>
      <c r="N2654" s="67"/>
      <c r="O2654" s="67"/>
      <c r="P2654" s="67"/>
      <c r="Q2654" s="67"/>
      <c r="R2654" s="67"/>
      <c r="S2654" s="67"/>
      <c r="T2654" s="67"/>
      <c r="U2654" s="67"/>
      <c r="V2654" s="67"/>
      <c r="W2654" s="67"/>
      <c r="X2654" s="67"/>
      <c r="Y2654" s="67"/>
      <c r="Z2654" s="67"/>
      <c r="AA2654" s="67"/>
      <c r="AB2654" s="67"/>
      <c r="AC2654" s="67"/>
      <c r="AD2654" s="67"/>
    </row>
    <row r="2655" spans="2:30">
      <c r="B2655" s="67"/>
      <c r="C2655" s="67"/>
      <c r="D2655" s="67"/>
      <c r="E2655" s="67"/>
      <c r="F2655" s="67"/>
      <c r="G2655" s="67"/>
      <c r="H2655" s="67"/>
      <c r="I2655" s="67"/>
      <c r="J2655" s="67"/>
      <c r="K2655" s="67"/>
      <c r="L2655" s="67"/>
      <c r="M2655" s="67"/>
      <c r="N2655" s="67"/>
      <c r="O2655" s="67"/>
      <c r="P2655" s="67"/>
      <c r="Q2655" s="67"/>
      <c r="R2655" s="67"/>
      <c r="S2655" s="67"/>
      <c r="T2655" s="67"/>
      <c r="U2655" s="67"/>
      <c r="V2655" s="67"/>
      <c r="W2655" s="67"/>
      <c r="X2655" s="67"/>
      <c r="Y2655" s="67"/>
      <c r="Z2655" s="67"/>
      <c r="AA2655" s="67"/>
      <c r="AB2655" s="67"/>
      <c r="AC2655" s="67"/>
      <c r="AD2655" s="67"/>
    </row>
    <row r="2656" spans="2:30">
      <c r="B2656" s="67"/>
      <c r="C2656" s="67"/>
      <c r="D2656" s="67"/>
      <c r="E2656" s="67"/>
      <c r="F2656" s="67"/>
      <c r="G2656" s="67"/>
      <c r="H2656" s="67"/>
      <c r="I2656" s="67"/>
      <c r="J2656" s="67"/>
      <c r="K2656" s="67"/>
      <c r="L2656" s="67"/>
      <c r="M2656" s="67"/>
      <c r="N2656" s="67"/>
      <c r="O2656" s="67"/>
      <c r="P2656" s="67"/>
      <c r="Q2656" s="67"/>
      <c r="R2656" s="67"/>
      <c r="S2656" s="67"/>
      <c r="T2656" s="67"/>
      <c r="U2656" s="67"/>
      <c r="V2656" s="67"/>
      <c r="W2656" s="67"/>
      <c r="X2656" s="67"/>
      <c r="Y2656" s="67"/>
      <c r="Z2656" s="67"/>
      <c r="AA2656" s="67"/>
      <c r="AB2656" s="67"/>
      <c r="AC2656" s="67"/>
      <c r="AD2656" s="67"/>
    </row>
    <row r="2657" spans="2:30">
      <c r="B2657" s="67"/>
      <c r="C2657" s="67"/>
      <c r="D2657" s="67"/>
      <c r="E2657" s="67"/>
      <c r="F2657" s="67"/>
      <c r="G2657" s="67"/>
      <c r="H2657" s="67"/>
      <c r="I2657" s="67"/>
      <c r="J2657" s="67"/>
      <c r="K2657" s="67"/>
      <c r="L2657" s="67"/>
      <c r="M2657" s="67"/>
      <c r="N2657" s="67"/>
      <c r="O2657" s="67"/>
      <c r="P2657" s="67"/>
      <c r="Q2657" s="67"/>
      <c r="R2657" s="67"/>
      <c r="S2657" s="67"/>
      <c r="T2657" s="67"/>
      <c r="U2657" s="67"/>
      <c r="V2657" s="67"/>
      <c r="W2657" s="67"/>
      <c r="X2657" s="67"/>
      <c r="Y2657" s="67"/>
      <c r="Z2657" s="67"/>
      <c r="AA2657" s="67"/>
      <c r="AB2657" s="67"/>
      <c r="AC2657" s="67"/>
      <c r="AD2657" s="67"/>
    </row>
    <row r="2658" spans="2:30">
      <c r="B2658" s="67"/>
      <c r="C2658" s="67"/>
      <c r="D2658" s="67"/>
      <c r="E2658" s="67"/>
      <c r="F2658" s="67"/>
      <c r="G2658" s="67"/>
      <c r="H2658" s="67"/>
      <c r="I2658" s="67"/>
      <c r="J2658" s="67"/>
      <c r="K2658" s="67"/>
      <c r="L2658" s="67"/>
      <c r="M2658" s="67"/>
      <c r="N2658" s="67"/>
      <c r="O2658" s="67"/>
      <c r="P2658" s="67"/>
      <c r="Q2658" s="67"/>
      <c r="R2658" s="67"/>
      <c r="S2658" s="67"/>
      <c r="T2658" s="67"/>
      <c r="U2658" s="67"/>
      <c r="V2658" s="67"/>
      <c r="W2658" s="67"/>
      <c r="X2658" s="67"/>
      <c r="Y2658" s="67"/>
      <c r="Z2658" s="67"/>
      <c r="AA2658" s="67"/>
      <c r="AB2658" s="67"/>
      <c r="AC2658" s="67"/>
      <c r="AD2658" s="67"/>
    </row>
    <row r="2659" spans="2:30">
      <c r="B2659" s="67"/>
      <c r="C2659" s="67"/>
      <c r="D2659" s="67"/>
      <c r="E2659" s="67"/>
      <c r="F2659" s="67"/>
      <c r="G2659" s="67"/>
      <c r="H2659" s="67"/>
      <c r="I2659" s="67"/>
      <c r="J2659" s="67"/>
      <c r="K2659" s="67"/>
      <c r="L2659" s="67"/>
      <c r="M2659" s="67"/>
      <c r="N2659" s="67"/>
      <c r="O2659" s="67"/>
      <c r="P2659" s="67"/>
      <c r="Q2659" s="67"/>
      <c r="R2659" s="67"/>
      <c r="S2659" s="67"/>
      <c r="T2659" s="67"/>
      <c r="U2659" s="67"/>
      <c r="V2659" s="67"/>
      <c r="W2659" s="67"/>
      <c r="X2659" s="67"/>
      <c r="Y2659" s="67"/>
      <c r="Z2659" s="67"/>
      <c r="AA2659" s="67"/>
      <c r="AB2659" s="67"/>
      <c r="AC2659" s="67"/>
      <c r="AD2659" s="67"/>
    </row>
    <row r="2660" spans="2:30">
      <c r="B2660" s="67"/>
      <c r="C2660" s="67"/>
      <c r="D2660" s="67"/>
      <c r="E2660" s="67"/>
      <c r="F2660" s="67"/>
      <c r="G2660" s="67"/>
      <c r="H2660" s="67"/>
      <c r="I2660" s="67"/>
      <c r="J2660" s="67"/>
      <c r="K2660" s="67"/>
      <c r="L2660" s="67"/>
      <c r="M2660" s="67"/>
      <c r="N2660" s="67"/>
      <c r="O2660" s="67"/>
      <c r="P2660" s="67"/>
      <c r="Q2660" s="67"/>
      <c r="R2660" s="67"/>
      <c r="S2660" s="67"/>
      <c r="T2660" s="67"/>
      <c r="U2660" s="67"/>
      <c r="V2660" s="67"/>
      <c r="W2660" s="67"/>
      <c r="X2660" s="67"/>
      <c r="Y2660" s="67"/>
      <c r="Z2660" s="67"/>
      <c r="AA2660" s="67"/>
      <c r="AB2660" s="67"/>
      <c r="AC2660" s="67"/>
      <c r="AD2660" s="67"/>
    </row>
    <row r="2661" spans="2:30">
      <c r="B2661" s="67"/>
      <c r="C2661" s="67"/>
      <c r="D2661" s="67"/>
      <c r="E2661" s="67"/>
      <c r="F2661" s="67"/>
      <c r="G2661" s="67"/>
      <c r="H2661" s="67"/>
      <c r="I2661" s="67"/>
      <c r="J2661" s="67"/>
      <c r="K2661" s="67"/>
      <c r="L2661" s="67"/>
      <c r="M2661" s="67"/>
      <c r="N2661" s="67"/>
      <c r="O2661" s="67"/>
      <c r="P2661" s="67"/>
      <c r="Q2661" s="67"/>
      <c r="R2661" s="67"/>
      <c r="S2661" s="67"/>
      <c r="T2661" s="67"/>
      <c r="U2661" s="67"/>
      <c r="V2661" s="67"/>
      <c r="W2661" s="67"/>
      <c r="X2661" s="67"/>
      <c r="Y2661" s="67"/>
      <c r="Z2661" s="67"/>
      <c r="AA2661" s="67"/>
      <c r="AB2661" s="67"/>
      <c r="AC2661" s="67"/>
      <c r="AD2661" s="67"/>
    </row>
    <row r="2662" spans="2:30">
      <c r="B2662" s="67"/>
      <c r="C2662" s="67"/>
      <c r="D2662" s="67"/>
      <c r="E2662" s="67"/>
      <c r="F2662" s="67"/>
      <c r="G2662" s="67"/>
      <c r="H2662" s="67"/>
      <c r="I2662" s="67"/>
      <c r="J2662" s="67"/>
      <c r="K2662" s="67"/>
      <c r="L2662" s="67"/>
      <c r="M2662" s="67"/>
      <c r="N2662" s="67"/>
      <c r="O2662" s="67"/>
      <c r="P2662" s="67"/>
      <c r="Q2662" s="67"/>
      <c r="R2662" s="67"/>
      <c r="S2662" s="67"/>
      <c r="T2662" s="67"/>
      <c r="U2662" s="67"/>
      <c r="V2662" s="67"/>
      <c r="W2662" s="67"/>
      <c r="X2662" s="67"/>
      <c r="Y2662" s="67"/>
      <c r="Z2662" s="67"/>
      <c r="AA2662" s="67"/>
      <c r="AB2662" s="67"/>
      <c r="AC2662" s="67"/>
      <c r="AD2662" s="67"/>
    </row>
    <row r="2663" spans="2:30">
      <c r="B2663" s="67"/>
      <c r="C2663" s="67"/>
      <c r="D2663" s="67"/>
      <c r="E2663" s="67"/>
      <c r="F2663" s="67"/>
      <c r="G2663" s="67"/>
      <c r="H2663" s="67"/>
      <c r="I2663" s="67"/>
      <c r="J2663" s="67"/>
      <c r="K2663" s="67"/>
      <c r="L2663" s="67"/>
      <c r="M2663" s="67"/>
      <c r="N2663" s="67"/>
      <c r="O2663" s="67"/>
      <c r="P2663" s="67"/>
      <c r="Q2663" s="67"/>
      <c r="R2663" s="67"/>
      <c r="S2663" s="67"/>
      <c r="T2663" s="67"/>
      <c r="U2663" s="67"/>
      <c r="V2663" s="67"/>
      <c r="W2663" s="67"/>
      <c r="X2663" s="67"/>
      <c r="Y2663" s="67"/>
      <c r="Z2663" s="67"/>
      <c r="AA2663" s="67"/>
      <c r="AB2663" s="67"/>
      <c r="AC2663" s="67"/>
      <c r="AD2663" s="67"/>
    </row>
    <row r="2664" spans="2:30">
      <c r="B2664" s="67"/>
      <c r="C2664" s="67"/>
      <c r="D2664" s="67"/>
      <c r="E2664" s="67"/>
      <c r="F2664" s="67"/>
      <c r="G2664" s="67"/>
      <c r="H2664" s="67"/>
      <c r="I2664" s="67"/>
      <c r="J2664" s="67"/>
      <c r="K2664" s="67"/>
      <c r="L2664" s="67"/>
      <c r="M2664" s="67"/>
      <c r="N2664" s="67"/>
      <c r="O2664" s="67"/>
      <c r="P2664" s="67"/>
      <c r="Q2664" s="67"/>
      <c r="R2664" s="67"/>
      <c r="S2664" s="67"/>
      <c r="T2664" s="67"/>
      <c r="U2664" s="67"/>
      <c r="V2664" s="67"/>
      <c r="W2664" s="67"/>
      <c r="X2664" s="67"/>
      <c r="Y2664" s="67"/>
      <c r="Z2664" s="67"/>
      <c r="AA2664" s="67"/>
      <c r="AB2664" s="67"/>
      <c r="AC2664" s="67"/>
      <c r="AD2664" s="67"/>
    </row>
    <row r="2665" spans="2:30">
      <c r="B2665" s="67"/>
      <c r="C2665" s="67"/>
      <c r="D2665" s="67"/>
      <c r="E2665" s="67"/>
      <c r="F2665" s="67"/>
      <c r="G2665" s="67"/>
      <c r="H2665" s="67"/>
      <c r="I2665" s="67"/>
      <c r="J2665" s="67"/>
      <c r="K2665" s="67"/>
      <c r="L2665" s="67"/>
      <c r="M2665" s="67"/>
      <c r="N2665" s="67"/>
      <c r="O2665" s="67"/>
      <c r="P2665" s="67"/>
      <c r="Q2665" s="67"/>
      <c r="R2665" s="67"/>
      <c r="S2665" s="67"/>
      <c r="T2665" s="67"/>
      <c r="U2665" s="67"/>
      <c r="V2665" s="67"/>
      <c r="W2665" s="67"/>
      <c r="X2665" s="67"/>
      <c r="Y2665" s="67"/>
      <c r="Z2665" s="67"/>
      <c r="AA2665" s="67"/>
      <c r="AB2665" s="67"/>
      <c r="AC2665" s="67"/>
      <c r="AD2665" s="67"/>
    </row>
    <row r="2666" spans="2:30">
      <c r="B2666" s="67"/>
      <c r="C2666" s="67"/>
      <c r="D2666" s="67"/>
      <c r="E2666" s="67"/>
      <c r="F2666" s="67"/>
      <c r="G2666" s="67"/>
      <c r="H2666" s="67"/>
      <c r="I2666" s="67"/>
      <c r="J2666" s="67"/>
      <c r="K2666" s="67"/>
      <c r="L2666" s="67"/>
      <c r="M2666" s="67"/>
      <c r="N2666" s="67"/>
      <c r="O2666" s="67"/>
      <c r="P2666" s="67"/>
      <c r="Q2666" s="67"/>
      <c r="R2666" s="67"/>
      <c r="S2666" s="67"/>
      <c r="T2666" s="67"/>
      <c r="U2666" s="67"/>
      <c r="V2666" s="67"/>
      <c r="W2666" s="67"/>
      <c r="X2666" s="67"/>
      <c r="Y2666" s="67"/>
      <c r="Z2666" s="67"/>
      <c r="AA2666" s="67"/>
      <c r="AB2666" s="67"/>
      <c r="AC2666" s="67"/>
      <c r="AD2666" s="67"/>
    </row>
    <row r="2667" spans="2:30">
      <c r="B2667" s="67"/>
      <c r="C2667" s="67"/>
      <c r="D2667" s="67"/>
      <c r="E2667" s="67"/>
      <c r="F2667" s="67"/>
      <c r="G2667" s="67"/>
      <c r="H2667" s="67"/>
      <c r="I2667" s="67"/>
      <c r="J2667" s="67"/>
      <c r="K2667" s="67"/>
      <c r="L2667" s="67"/>
      <c r="M2667" s="67"/>
      <c r="N2667" s="67"/>
      <c r="O2667" s="67"/>
      <c r="P2667" s="67"/>
      <c r="Q2667" s="67"/>
      <c r="R2667" s="67"/>
      <c r="S2667" s="67"/>
      <c r="T2667" s="67"/>
      <c r="U2667" s="67"/>
      <c r="V2667" s="67"/>
      <c r="W2667" s="67"/>
      <c r="X2667" s="67"/>
      <c r="Y2667" s="67"/>
      <c r="Z2667" s="67"/>
      <c r="AA2667" s="67"/>
      <c r="AB2667" s="67"/>
      <c r="AC2667" s="67"/>
      <c r="AD2667" s="67"/>
    </row>
    <row r="2668" spans="2:30">
      <c r="B2668" s="67"/>
      <c r="C2668" s="67"/>
      <c r="D2668" s="67"/>
      <c r="E2668" s="67"/>
      <c r="F2668" s="67"/>
      <c r="G2668" s="67"/>
      <c r="H2668" s="67"/>
      <c r="I2668" s="67"/>
      <c r="J2668" s="67"/>
      <c r="K2668" s="67"/>
      <c r="L2668" s="67"/>
      <c r="M2668" s="67"/>
      <c r="N2668" s="67"/>
      <c r="O2668" s="67"/>
      <c r="P2668" s="67"/>
      <c r="Q2668" s="67"/>
      <c r="R2668" s="67"/>
      <c r="S2668" s="67"/>
      <c r="T2668" s="67"/>
      <c r="U2668" s="67"/>
      <c r="V2668" s="67"/>
      <c r="W2668" s="67"/>
      <c r="X2668" s="67"/>
      <c r="Y2668" s="67"/>
      <c r="Z2668" s="67"/>
      <c r="AA2668" s="67"/>
      <c r="AB2668" s="67"/>
      <c r="AC2668" s="67"/>
      <c r="AD2668" s="67"/>
    </row>
    <row r="2669" spans="2:30">
      <c r="B2669" s="67"/>
      <c r="C2669" s="67"/>
      <c r="D2669" s="67"/>
      <c r="E2669" s="67"/>
      <c r="F2669" s="67"/>
      <c r="G2669" s="67"/>
      <c r="H2669" s="67"/>
      <c r="I2669" s="67"/>
      <c r="J2669" s="67"/>
      <c r="K2669" s="67"/>
      <c r="L2669" s="67"/>
      <c r="M2669" s="67"/>
      <c r="N2669" s="67"/>
      <c r="O2669" s="67"/>
      <c r="P2669" s="67"/>
      <c r="Q2669" s="67"/>
      <c r="R2669" s="67"/>
      <c r="S2669" s="67"/>
      <c r="T2669" s="67"/>
      <c r="U2669" s="67"/>
      <c r="V2669" s="67"/>
      <c r="W2669" s="67"/>
      <c r="X2669" s="67"/>
      <c r="Y2669" s="67"/>
      <c r="Z2669" s="67"/>
      <c r="AA2669" s="67"/>
      <c r="AB2669" s="67"/>
      <c r="AC2669" s="67"/>
      <c r="AD2669" s="67"/>
    </row>
    <row r="2670" spans="2:30">
      <c r="B2670" s="67"/>
      <c r="C2670" s="67"/>
      <c r="D2670" s="67"/>
      <c r="E2670" s="67"/>
      <c r="F2670" s="67"/>
      <c r="G2670" s="67"/>
      <c r="H2670" s="67"/>
      <c r="I2670" s="67"/>
      <c r="J2670" s="67"/>
      <c r="K2670" s="67"/>
      <c r="L2670" s="67"/>
      <c r="M2670" s="67"/>
      <c r="N2670" s="67"/>
      <c r="O2670" s="67"/>
      <c r="P2670" s="67"/>
      <c r="Q2670" s="67"/>
      <c r="R2670" s="67"/>
      <c r="S2670" s="67"/>
      <c r="T2670" s="67"/>
      <c r="U2670" s="67"/>
      <c r="V2670" s="67"/>
      <c r="W2670" s="67"/>
      <c r="X2670" s="67"/>
      <c r="Y2670" s="67"/>
      <c r="Z2670" s="67"/>
      <c r="AA2670" s="67"/>
      <c r="AB2670" s="67"/>
      <c r="AC2670" s="67"/>
      <c r="AD2670" s="67"/>
    </row>
    <row r="2671" spans="2:30">
      <c r="B2671" s="67"/>
      <c r="C2671" s="67"/>
      <c r="D2671" s="67"/>
      <c r="E2671" s="67"/>
      <c r="F2671" s="67"/>
      <c r="G2671" s="67"/>
      <c r="H2671" s="67"/>
      <c r="I2671" s="67"/>
      <c r="J2671" s="67"/>
      <c r="K2671" s="67"/>
      <c r="L2671" s="67"/>
      <c r="M2671" s="67"/>
      <c r="N2671" s="67"/>
      <c r="O2671" s="67"/>
      <c r="P2671" s="67"/>
      <c r="Q2671" s="67"/>
      <c r="R2671" s="67"/>
      <c r="S2671" s="67"/>
      <c r="T2671" s="67"/>
      <c r="U2671" s="67"/>
      <c r="V2671" s="67"/>
      <c r="W2671" s="67"/>
      <c r="X2671" s="67"/>
      <c r="Y2671" s="67"/>
      <c r="Z2671" s="67"/>
      <c r="AA2671" s="67"/>
      <c r="AB2671" s="67"/>
      <c r="AC2671" s="67"/>
      <c r="AD2671" s="67"/>
    </row>
    <row r="2672" spans="2:30">
      <c r="B2672" s="67"/>
      <c r="C2672" s="67"/>
      <c r="D2672" s="67"/>
      <c r="E2672" s="67"/>
      <c r="F2672" s="67"/>
      <c r="G2672" s="67"/>
      <c r="H2672" s="67"/>
      <c r="I2672" s="67"/>
      <c r="J2672" s="67"/>
      <c r="K2672" s="67"/>
      <c r="L2672" s="67"/>
      <c r="M2672" s="67"/>
      <c r="N2672" s="67"/>
      <c r="O2672" s="67"/>
      <c r="P2672" s="67"/>
      <c r="Q2672" s="67"/>
      <c r="R2672" s="67"/>
      <c r="S2672" s="67"/>
      <c r="T2672" s="67"/>
      <c r="U2672" s="67"/>
      <c r="V2672" s="67"/>
      <c r="W2672" s="67"/>
      <c r="X2672" s="67"/>
      <c r="Y2672" s="67"/>
      <c r="Z2672" s="67"/>
      <c r="AA2672" s="67"/>
      <c r="AB2672" s="67"/>
      <c r="AC2672" s="67"/>
      <c r="AD2672" s="67"/>
    </row>
    <row r="2673" spans="2:30">
      <c r="B2673" s="67"/>
      <c r="C2673" s="67"/>
      <c r="D2673" s="67"/>
      <c r="E2673" s="67"/>
      <c r="F2673" s="67"/>
      <c r="G2673" s="67"/>
      <c r="H2673" s="67"/>
      <c r="I2673" s="67"/>
      <c r="J2673" s="67"/>
      <c r="K2673" s="67"/>
      <c r="L2673" s="67"/>
      <c r="M2673" s="67"/>
      <c r="N2673" s="67"/>
      <c r="O2673" s="67"/>
      <c r="P2673" s="67"/>
      <c r="Q2673" s="67"/>
      <c r="R2673" s="67"/>
      <c r="S2673" s="67"/>
      <c r="T2673" s="67"/>
      <c r="U2673" s="67"/>
      <c r="V2673" s="67"/>
      <c r="W2673" s="67"/>
      <c r="X2673" s="67"/>
      <c r="Y2673" s="67"/>
      <c r="Z2673" s="67"/>
      <c r="AA2673" s="67"/>
      <c r="AB2673" s="67"/>
      <c r="AC2673" s="67"/>
      <c r="AD2673" s="67"/>
    </row>
    <row r="2674" spans="2:30">
      <c r="B2674" s="67"/>
      <c r="C2674" s="67"/>
      <c r="D2674" s="67"/>
      <c r="E2674" s="67"/>
      <c r="F2674" s="67"/>
      <c r="G2674" s="67"/>
      <c r="H2674" s="67"/>
      <c r="I2674" s="67"/>
      <c r="J2674" s="67"/>
      <c r="K2674" s="67"/>
      <c r="L2674" s="67"/>
      <c r="M2674" s="67"/>
      <c r="N2674" s="67"/>
      <c r="O2674" s="67"/>
      <c r="P2674" s="67"/>
      <c r="Q2674" s="67"/>
      <c r="R2674" s="67"/>
      <c r="S2674" s="67"/>
      <c r="T2674" s="67"/>
      <c r="U2674" s="67"/>
      <c r="V2674" s="67"/>
      <c r="W2674" s="67"/>
      <c r="X2674" s="67"/>
      <c r="Y2674" s="67"/>
      <c r="Z2674" s="67"/>
      <c r="AA2674" s="67"/>
      <c r="AB2674" s="67"/>
      <c r="AC2674" s="67"/>
      <c r="AD2674" s="67"/>
    </row>
    <row r="2675" spans="2:30">
      <c r="B2675" s="67"/>
      <c r="C2675" s="67"/>
      <c r="D2675" s="67"/>
      <c r="E2675" s="67"/>
      <c r="F2675" s="67"/>
      <c r="G2675" s="67"/>
      <c r="H2675" s="67"/>
      <c r="I2675" s="67"/>
      <c r="J2675" s="67"/>
      <c r="K2675" s="67"/>
      <c r="L2675" s="67"/>
      <c r="M2675" s="67"/>
      <c r="N2675" s="67"/>
      <c r="O2675" s="67"/>
      <c r="P2675" s="67"/>
      <c r="Q2675" s="67"/>
      <c r="R2675" s="67"/>
      <c r="S2675" s="67"/>
      <c r="T2675" s="67"/>
      <c r="U2675" s="67"/>
      <c r="V2675" s="67"/>
      <c r="W2675" s="67"/>
      <c r="X2675" s="67"/>
      <c r="Y2675" s="67"/>
      <c r="Z2675" s="67"/>
      <c r="AA2675" s="67"/>
      <c r="AB2675" s="67"/>
      <c r="AC2675" s="67"/>
      <c r="AD2675" s="67"/>
    </row>
    <row r="2676" spans="2:30">
      <c r="B2676" s="67"/>
      <c r="C2676" s="67"/>
      <c r="D2676" s="67"/>
      <c r="E2676" s="67"/>
      <c r="F2676" s="67"/>
      <c r="G2676" s="67"/>
      <c r="H2676" s="67"/>
      <c r="I2676" s="67"/>
      <c r="J2676" s="67"/>
      <c r="K2676" s="67"/>
      <c r="L2676" s="67"/>
      <c r="M2676" s="67"/>
      <c r="N2676" s="67"/>
      <c r="O2676" s="67"/>
      <c r="P2676" s="67"/>
      <c r="Q2676" s="67"/>
      <c r="R2676" s="67"/>
      <c r="S2676" s="67"/>
      <c r="T2676" s="67"/>
      <c r="U2676" s="67"/>
      <c r="V2676" s="67"/>
      <c r="W2676" s="67"/>
      <c r="X2676" s="67"/>
      <c r="Y2676" s="67"/>
      <c r="Z2676" s="67"/>
      <c r="AA2676" s="67"/>
      <c r="AB2676" s="67"/>
      <c r="AC2676" s="67"/>
      <c r="AD2676" s="67"/>
    </row>
    <row r="2677" spans="2:30">
      <c r="B2677" s="67"/>
      <c r="C2677" s="67"/>
      <c r="D2677" s="67"/>
      <c r="E2677" s="67"/>
      <c r="F2677" s="67"/>
      <c r="G2677" s="67"/>
      <c r="H2677" s="67"/>
      <c r="I2677" s="67"/>
      <c r="J2677" s="67"/>
      <c r="K2677" s="67"/>
      <c r="L2677" s="67"/>
      <c r="M2677" s="67"/>
      <c r="N2677" s="67"/>
      <c r="O2677" s="67"/>
      <c r="P2677" s="67"/>
      <c r="Q2677" s="67"/>
      <c r="R2677" s="67"/>
      <c r="S2677" s="67"/>
      <c r="T2677" s="67"/>
      <c r="U2677" s="67"/>
      <c r="V2677" s="67"/>
      <c r="W2677" s="67"/>
      <c r="X2677" s="67"/>
      <c r="Y2677" s="67"/>
      <c r="Z2677" s="67"/>
      <c r="AA2677" s="67"/>
      <c r="AB2677" s="67"/>
      <c r="AC2677" s="67"/>
      <c r="AD2677" s="67"/>
    </row>
    <row r="2678" spans="2:30">
      <c r="B2678" s="67"/>
      <c r="C2678" s="67"/>
      <c r="D2678" s="67"/>
      <c r="E2678" s="67"/>
      <c r="F2678" s="67"/>
      <c r="G2678" s="67"/>
      <c r="H2678" s="67"/>
      <c r="I2678" s="67"/>
      <c r="J2678" s="67"/>
      <c r="K2678" s="67"/>
      <c r="L2678" s="67"/>
      <c r="M2678" s="67"/>
      <c r="N2678" s="67"/>
      <c r="O2678" s="67"/>
      <c r="P2678" s="67"/>
      <c r="Q2678" s="67"/>
      <c r="R2678" s="67"/>
      <c r="S2678" s="67"/>
      <c r="T2678" s="67"/>
      <c r="U2678" s="67"/>
      <c r="V2678" s="67"/>
      <c r="W2678" s="67"/>
      <c r="X2678" s="67"/>
      <c r="Y2678" s="67"/>
      <c r="Z2678" s="67"/>
      <c r="AA2678" s="67"/>
      <c r="AB2678" s="67"/>
      <c r="AC2678" s="67"/>
      <c r="AD2678" s="67"/>
    </row>
    <row r="2679" spans="2:30">
      <c r="B2679" s="67"/>
      <c r="C2679" s="67"/>
      <c r="D2679" s="67"/>
      <c r="E2679" s="67"/>
      <c r="F2679" s="67"/>
      <c r="G2679" s="67"/>
      <c r="H2679" s="67"/>
      <c r="I2679" s="67"/>
      <c r="J2679" s="67"/>
      <c r="K2679" s="67"/>
      <c r="L2679" s="67"/>
      <c r="M2679" s="67"/>
      <c r="N2679" s="67"/>
      <c r="O2679" s="67"/>
      <c r="P2679" s="67"/>
      <c r="Q2679" s="67"/>
      <c r="R2679" s="67"/>
      <c r="S2679" s="67"/>
      <c r="T2679" s="67"/>
      <c r="U2679" s="67"/>
      <c r="V2679" s="67"/>
      <c r="W2679" s="67"/>
      <c r="X2679" s="67"/>
      <c r="Y2679" s="67"/>
      <c r="Z2679" s="67"/>
      <c r="AA2679" s="67"/>
      <c r="AB2679" s="67"/>
      <c r="AC2679" s="67"/>
      <c r="AD2679" s="67"/>
    </row>
    <row r="2680" spans="2:30">
      <c r="B2680" s="67"/>
      <c r="C2680" s="67"/>
      <c r="D2680" s="67"/>
      <c r="E2680" s="67"/>
      <c r="F2680" s="67"/>
      <c r="G2680" s="67"/>
      <c r="H2680" s="67"/>
      <c r="I2680" s="67"/>
      <c r="J2680" s="67"/>
      <c r="K2680" s="67"/>
      <c r="L2680" s="67"/>
      <c r="M2680" s="67"/>
      <c r="N2680" s="67"/>
      <c r="O2680" s="67"/>
      <c r="P2680" s="67"/>
      <c r="Q2680" s="67"/>
      <c r="R2680" s="67"/>
      <c r="S2680" s="67"/>
      <c r="T2680" s="67"/>
      <c r="U2680" s="67"/>
      <c r="V2680" s="67"/>
      <c r="W2680" s="67"/>
      <c r="X2680" s="67"/>
      <c r="Y2680" s="67"/>
      <c r="Z2680" s="67"/>
      <c r="AA2680" s="67"/>
      <c r="AB2680" s="67"/>
      <c r="AC2680" s="67"/>
      <c r="AD2680" s="67"/>
    </row>
    <row r="2681" spans="2:30">
      <c r="B2681" s="67"/>
      <c r="C2681" s="67"/>
      <c r="D2681" s="67"/>
      <c r="E2681" s="67"/>
      <c r="F2681" s="67"/>
      <c r="G2681" s="67"/>
      <c r="H2681" s="67"/>
      <c r="I2681" s="67"/>
      <c r="J2681" s="67"/>
      <c r="K2681" s="67"/>
      <c r="L2681" s="67"/>
      <c r="M2681" s="67"/>
      <c r="N2681" s="67"/>
      <c r="O2681" s="67"/>
      <c r="P2681" s="67"/>
      <c r="Q2681" s="67"/>
      <c r="R2681" s="67"/>
      <c r="S2681" s="67"/>
      <c r="T2681" s="67"/>
      <c r="U2681" s="67"/>
      <c r="V2681" s="67"/>
      <c r="W2681" s="67"/>
      <c r="X2681" s="67"/>
      <c r="Y2681" s="67"/>
      <c r="Z2681" s="67"/>
      <c r="AA2681" s="67"/>
      <c r="AB2681" s="67"/>
      <c r="AC2681" s="67"/>
      <c r="AD2681" s="67"/>
    </row>
    <row r="2682" spans="2:30">
      <c r="B2682" s="67"/>
      <c r="C2682" s="67"/>
      <c r="D2682" s="67"/>
      <c r="E2682" s="67"/>
      <c r="F2682" s="67"/>
      <c r="G2682" s="67"/>
      <c r="H2682" s="67"/>
      <c r="I2682" s="67"/>
      <c r="J2682" s="67"/>
      <c r="K2682" s="67"/>
      <c r="L2682" s="67"/>
      <c r="M2682" s="67"/>
      <c r="N2682" s="67"/>
      <c r="O2682" s="67"/>
      <c r="P2682" s="67"/>
      <c r="Q2682" s="67"/>
      <c r="R2682" s="67"/>
      <c r="S2682" s="67"/>
      <c r="T2682" s="67"/>
      <c r="U2682" s="67"/>
      <c r="V2682" s="67"/>
      <c r="W2682" s="67"/>
      <c r="X2682" s="67"/>
      <c r="Y2682" s="67"/>
      <c r="Z2682" s="67"/>
      <c r="AA2682" s="67"/>
      <c r="AB2682" s="67"/>
      <c r="AC2682" s="67"/>
      <c r="AD2682" s="67"/>
    </row>
    <row r="2683" spans="2:30">
      <c r="B2683" s="67"/>
      <c r="C2683" s="67"/>
      <c r="D2683" s="67"/>
      <c r="E2683" s="67"/>
      <c r="F2683" s="67"/>
      <c r="G2683" s="67"/>
      <c r="H2683" s="67"/>
      <c r="I2683" s="67"/>
      <c r="J2683" s="67"/>
      <c r="K2683" s="67"/>
      <c r="L2683" s="67"/>
      <c r="M2683" s="67"/>
      <c r="N2683" s="67"/>
      <c r="O2683" s="67"/>
      <c r="P2683" s="67"/>
      <c r="Q2683" s="67"/>
      <c r="R2683" s="67"/>
      <c r="S2683" s="67"/>
      <c r="T2683" s="67"/>
      <c r="U2683" s="67"/>
      <c r="V2683" s="67"/>
      <c r="W2683" s="67"/>
      <c r="X2683" s="67"/>
      <c r="Y2683" s="67"/>
      <c r="Z2683" s="67"/>
      <c r="AA2683" s="67"/>
      <c r="AB2683" s="67"/>
      <c r="AC2683" s="67"/>
      <c r="AD2683" s="67"/>
    </row>
    <row r="2684" spans="2:30">
      <c r="B2684" s="67"/>
      <c r="C2684" s="67"/>
      <c r="D2684" s="67"/>
      <c r="E2684" s="67"/>
      <c r="F2684" s="67"/>
      <c r="G2684" s="67"/>
      <c r="H2684" s="67"/>
      <c r="I2684" s="67"/>
      <c r="J2684" s="67"/>
      <c r="K2684" s="67"/>
      <c r="L2684" s="67"/>
      <c r="M2684" s="67"/>
      <c r="N2684" s="67"/>
      <c r="O2684" s="67"/>
      <c r="P2684" s="67"/>
      <c r="Q2684" s="67"/>
      <c r="R2684" s="67"/>
      <c r="S2684" s="67"/>
      <c r="T2684" s="67"/>
      <c r="U2684" s="67"/>
      <c r="V2684" s="67"/>
      <c r="W2684" s="67"/>
      <c r="X2684" s="67"/>
      <c r="Y2684" s="67"/>
      <c r="Z2684" s="67"/>
      <c r="AA2684" s="67"/>
      <c r="AB2684" s="67"/>
      <c r="AC2684" s="67"/>
      <c r="AD2684" s="67"/>
    </row>
    <row r="2685" spans="2:30">
      <c r="B2685" s="67"/>
      <c r="C2685" s="67"/>
      <c r="D2685" s="67"/>
      <c r="E2685" s="67"/>
      <c r="F2685" s="67"/>
      <c r="G2685" s="67"/>
      <c r="H2685" s="67"/>
      <c r="I2685" s="67"/>
      <c r="J2685" s="67"/>
      <c r="K2685" s="67"/>
      <c r="L2685" s="67"/>
      <c r="M2685" s="67"/>
      <c r="N2685" s="67"/>
      <c r="O2685" s="67"/>
      <c r="P2685" s="67"/>
      <c r="Q2685" s="67"/>
      <c r="R2685" s="67"/>
      <c r="S2685" s="67"/>
      <c r="T2685" s="67"/>
      <c r="U2685" s="67"/>
      <c r="V2685" s="67"/>
      <c r="W2685" s="67"/>
      <c r="X2685" s="67"/>
      <c r="Y2685" s="67"/>
      <c r="Z2685" s="67"/>
      <c r="AA2685" s="67"/>
      <c r="AB2685" s="67"/>
      <c r="AC2685" s="67"/>
      <c r="AD2685" s="67"/>
    </row>
    <row r="2686" spans="2:30">
      <c r="B2686" s="67"/>
      <c r="C2686" s="67"/>
      <c r="D2686" s="67"/>
      <c r="E2686" s="67"/>
      <c r="F2686" s="67"/>
      <c r="G2686" s="67"/>
      <c r="H2686" s="67"/>
      <c r="I2686" s="67"/>
      <c r="J2686" s="67"/>
      <c r="K2686" s="67"/>
      <c r="L2686" s="67"/>
      <c r="M2686" s="67"/>
      <c r="N2686" s="67"/>
      <c r="O2686" s="67"/>
      <c r="P2686" s="67"/>
      <c r="Q2686" s="67"/>
      <c r="R2686" s="67"/>
      <c r="S2686" s="67"/>
      <c r="T2686" s="67"/>
      <c r="U2686" s="67"/>
      <c r="V2686" s="67"/>
      <c r="W2686" s="67"/>
      <c r="X2686" s="67"/>
      <c r="Y2686" s="67"/>
      <c r="Z2686" s="67"/>
      <c r="AA2686" s="67"/>
      <c r="AB2686" s="67"/>
      <c r="AC2686" s="67"/>
      <c r="AD2686" s="67"/>
    </row>
    <row r="2687" spans="2:30">
      <c r="B2687" s="67"/>
      <c r="C2687" s="67"/>
      <c r="D2687" s="67"/>
      <c r="E2687" s="67"/>
      <c r="F2687" s="67"/>
      <c r="G2687" s="67"/>
      <c r="H2687" s="67"/>
      <c r="I2687" s="67"/>
      <c r="J2687" s="67"/>
      <c r="K2687" s="67"/>
      <c r="L2687" s="67"/>
      <c r="M2687" s="67"/>
      <c r="N2687" s="67"/>
      <c r="O2687" s="67"/>
      <c r="P2687" s="67"/>
      <c r="Q2687" s="67"/>
      <c r="R2687" s="67"/>
      <c r="S2687" s="67"/>
      <c r="T2687" s="67"/>
      <c r="U2687" s="67"/>
      <c r="V2687" s="67"/>
      <c r="W2687" s="67"/>
      <c r="X2687" s="67"/>
      <c r="Y2687" s="67"/>
      <c r="Z2687" s="67"/>
      <c r="AA2687" s="67"/>
      <c r="AB2687" s="67"/>
      <c r="AC2687" s="67"/>
      <c r="AD2687" s="67"/>
    </row>
    <row r="2688" spans="2:30">
      <c r="B2688" s="67"/>
      <c r="C2688" s="67"/>
      <c r="D2688" s="67"/>
      <c r="E2688" s="67"/>
      <c r="F2688" s="67"/>
      <c r="G2688" s="67"/>
      <c r="H2688" s="67"/>
      <c r="I2688" s="67"/>
      <c r="J2688" s="67"/>
      <c r="K2688" s="67"/>
      <c r="L2688" s="67"/>
      <c r="M2688" s="67"/>
      <c r="N2688" s="67"/>
      <c r="O2688" s="67"/>
      <c r="P2688" s="67"/>
      <c r="Q2688" s="67"/>
      <c r="R2688" s="67"/>
      <c r="S2688" s="67"/>
      <c r="T2688" s="67"/>
      <c r="U2688" s="67"/>
      <c r="V2688" s="67"/>
      <c r="W2688" s="67"/>
      <c r="X2688" s="67"/>
      <c r="Y2688" s="67"/>
      <c r="Z2688" s="67"/>
      <c r="AA2688" s="67"/>
      <c r="AB2688" s="67"/>
      <c r="AC2688" s="67"/>
      <c r="AD2688" s="67"/>
    </row>
    <row r="2689" spans="2:30">
      <c r="B2689" s="67"/>
      <c r="C2689" s="67"/>
      <c r="D2689" s="67"/>
      <c r="E2689" s="67"/>
      <c r="F2689" s="67"/>
      <c r="G2689" s="67"/>
      <c r="H2689" s="67"/>
      <c r="I2689" s="67"/>
      <c r="J2689" s="67"/>
      <c r="K2689" s="67"/>
      <c r="L2689" s="67"/>
      <c r="M2689" s="67"/>
      <c r="N2689" s="67"/>
      <c r="O2689" s="67"/>
      <c r="P2689" s="67"/>
      <c r="Q2689" s="67"/>
      <c r="R2689" s="67"/>
      <c r="S2689" s="67"/>
      <c r="T2689" s="67"/>
      <c r="U2689" s="67"/>
      <c r="V2689" s="67"/>
      <c r="W2689" s="67"/>
      <c r="X2689" s="67"/>
      <c r="Y2689" s="67"/>
      <c r="Z2689" s="67"/>
      <c r="AA2689" s="67"/>
      <c r="AB2689" s="67"/>
      <c r="AC2689" s="67"/>
      <c r="AD2689" s="67"/>
    </row>
    <row r="2690" spans="2:30">
      <c r="B2690" s="67"/>
      <c r="C2690" s="67"/>
      <c r="D2690" s="67"/>
      <c r="E2690" s="67"/>
      <c r="F2690" s="67"/>
      <c r="G2690" s="67"/>
      <c r="H2690" s="67"/>
      <c r="I2690" s="67"/>
      <c r="J2690" s="67"/>
      <c r="K2690" s="67"/>
      <c r="L2690" s="67"/>
      <c r="M2690" s="67"/>
      <c r="N2690" s="67"/>
      <c r="O2690" s="67"/>
      <c r="P2690" s="67"/>
      <c r="Q2690" s="67"/>
      <c r="R2690" s="67"/>
      <c r="S2690" s="67"/>
      <c r="T2690" s="67"/>
      <c r="U2690" s="67"/>
      <c r="V2690" s="67"/>
      <c r="W2690" s="67"/>
      <c r="X2690" s="67"/>
      <c r="Y2690" s="67"/>
      <c r="Z2690" s="67"/>
      <c r="AA2690" s="67"/>
      <c r="AB2690" s="67"/>
      <c r="AC2690" s="67"/>
      <c r="AD2690" s="67"/>
    </row>
    <row r="2691" spans="2:30">
      <c r="B2691" s="67"/>
      <c r="C2691" s="67"/>
      <c r="D2691" s="67"/>
      <c r="E2691" s="67"/>
      <c r="F2691" s="67"/>
      <c r="G2691" s="67"/>
      <c r="H2691" s="67"/>
      <c r="I2691" s="67"/>
      <c r="J2691" s="67"/>
      <c r="K2691" s="67"/>
      <c r="L2691" s="67"/>
      <c r="M2691" s="67"/>
      <c r="N2691" s="67"/>
      <c r="O2691" s="67"/>
      <c r="P2691" s="67"/>
      <c r="Q2691" s="67"/>
      <c r="R2691" s="67"/>
      <c r="S2691" s="67"/>
      <c r="T2691" s="67"/>
      <c r="U2691" s="67"/>
      <c r="V2691" s="67"/>
      <c r="W2691" s="67"/>
      <c r="X2691" s="67"/>
      <c r="Y2691" s="67"/>
      <c r="Z2691" s="67"/>
      <c r="AA2691" s="67"/>
      <c r="AB2691" s="67"/>
      <c r="AC2691" s="67"/>
      <c r="AD2691" s="67"/>
    </row>
    <row r="2692" spans="2:30">
      <c r="B2692" s="67"/>
      <c r="C2692" s="67"/>
      <c r="D2692" s="67"/>
      <c r="E2692" s="67"/>
      <c r="F2692" s="67"/>
      <c r="G2692" s="67"/>
      <c r="H2692" s="67"/>
      <c r="I2692" s="67"/>
      <c r="J2692" s="67"/>
      <c r="K2692" s="67"/>
      <c r="L2692" s="67"/>
      <c r="M2692" s="67"/>
      <c r="N2692" s="67"/>
      <c r="O2692" s="67"/>
      <c r="P2692" s="67"/>
      <c r="Q2692" s="67"/>
      <c r="R2692" s="67"/>
      <c r="S2692" s="67"/>
      <c r="T2692" s="67"/>
      <c r="U2692" s="67"/>
      <c r="V2692" s="67"/>
      <c r="W2692" s="67"/>
      <c r="X2692" s="67"/>
      <c r="Y2692" s="67"/>
      <c r="Z2692" s="67"/>
      <c r="AA2692" s="67"/>
      <c r="AB2692" s="67"/>
      <c r="AC2692" s="67"/>
      <c r="AD2692" s="67"/>
    </row>
    <row r="2693" spans="2:30">
      <c r="B2693" s="67"/>
      <c r="C2693" s="67"/>
      <c r="D2693" s="67"/>
      <c r="E2693" s="67"/>
      <c r="F2693" s="67"/>
      <c r="G2693" s="67"/>
      <c r="H2693" s="67"/>
      <c r="I2693" s="67"/>
      <c r="J2693" s="67"/>
      <c r="K2693" s="67"/>
      <c r="L2693" s="67"/>
      <c r="M2693" s="67"/>
      <c r="N2693" s="67"/>
      <c r="O2693" s="67"/>
      <c r="P2693" s="67"/>
      <c r="Q2693" s="67"/>
      <c r="R2693" s="67"/>
      <c r="S2693" s="67"/>
      <c r="T2693" s="67"/>
      <c r="U2693" s="67"/>
      <c r="V2693" s="67"/>
      <c r="W2693" s="67"/>
      <c r="X2693" s="67"/>
      <c r="Y2693" s="67"/>
      <c r="Z2693" s="67"/>
      <c r="AA2693" s="67"/>
      <c r="AB2693" s="67"/>
      <c r="AC2693" s="67"/>
      <c r="AD2693" s="67"/>
    </row>
    <row r="2694" spans="2:30">
      <c r="B2694" s="67"/>
      <c r="C2694" s="67"/>
      <c r="D2694" s="67"/>
      <c r="E2694" s="67"/>
      <c r="F2694" s="67"/>
      <c r="G2694" s="67"/>
      <c r="H2694" s="67"/>
      <c r="I2694" s="67"/>
      <c r="J2694" s="67"/>
      <c r="K2694" s="67"/>
      <c r="L2694" s="67"/>
      <c r="M2694" s="67"/>
      <c r="N2694" s="67"/>
      <c r="O2694" s="67"/>
      <c r="P2694" s="67"/>
      <c r="Q2694" s="67"/>
      <c r="R2694" s="67"/>
      <c r="S2694" s="67"/>
      <c r="T2694" s="67"/>
      <c r="U2694" s="67"/>
      <c r="V2694" s="67"/>
      <c r="W2694" s="67"/>
      <c r="X2694" s="67"/>
      <c r="Y2694" s="67"/>
      <c r="Z2694" s="67"/>
      <c r="AA2694" s="67"/>
      <c r="AB2694" s="67"/>
      <c r="AC2694" s="67"/>
      <c r="AD2694" s="67"/>
    </row>
    <row r="2695" spans="2:30">
      <c r="B2695" s="67"/>
      <c r="C2695" s="67"/>
      <c r="D2695" s="67"/>
      <c r="E2695" s="67"/>
      <c r="F2695" s="67"/>
      <c r="G2695" s="67"/>
      <c r="H2695" s="67"/>
      <c r="I2695" s="67"/>
      <c r="J2695" s="67"/>
      <c r="K2695" s="67"/>
      <c r="L2695" s="67"/>
      <c r="M2695" s="67"/>
      <c r="N2695" s="67"/>
      <c r="O2695" s="67"/>
      <c r="P2695" s="67"/>
      <c r="Q2695" s="67"/>
      <c r="R2695" s="67"/>
      <c r="S2695" s="67"/>
      <c r="T2695" s="67"/>
      <c r="U2695" s="67"/>
      <c r="V2695" s="67"/>
      <c r="W2695" s="67"/>
      <c r="X2695" s="67"/>
      <c r="Y2695" s="67"/>
      <c r="Z2695" s="67"/>
      <c r="AA2695" s="67"/>
      <c r="AB2695" s="67"/>
      <c r="AC2695" s="67"/>
      <c r="AD2695" s="67"/>
    </row>
    <row r="2696" spans="2:30">
      <c r="B2696" s="67"/>
      <c r="C2696" s="67"/>
      <c r="D2696" s="67"/>
      <c r="E2696" s="67"/>
      <c r="F2696" s="67"/>
      <c r="G2696" s="67"/>
      <c r="H2696" s="67"/>
      <c r="I2696" s="67"/>
      <c r="J2696" s="67"/>
      <c r="K2696" s="67"/>
      <c r="L2696" s="67"/>
      <c r="M2696" s="67"/>
      <c r="N2696" s="67"/>
      <c r="O2696" s="67"/>
      <c r="P2696" s="67"/>
      <c r="Q2696" s="67"/>
      <c r="R2696" s="67"/>
      <c r="S2696" s="67"/>
      <c r="T2696" s="67"/>
      <c r="U2696" s="67"/>
      <c r="V2696" s="67"/>
      <c r="W2696" s="67"/>
      <c r="X2696" s="67"/>
      <c r="Y2696" s="67"/>
      <c r="Z2696" s="67"/>
      <c r="AA2696" s="67"/>
      <c r="AB2696" s="67"/>
      <c r="AC2696" s="67"/>
      <c r="AD2696" s="67"/>
    </row>
    <row r="2697" spans="2:30">
      <c r="B2697" s="67"/>
      <c r="C2697" s="67"/>
      <c r="D2697" s="67"/>
      <c r="E2697" s="67"/>
      <c r="F2697" s="67"/>
      <c r="G2697" s="67"/>
      <c r="H2697" s="67"/>
      <c r="I2697" s="67"/>
      <c r="J2697" s="67"/>
      <c r="K2697" s="67"/>
      <c r="L2697" s="67"/>
      <c r="M2697" s="67"/>
      <c r="N2697" s="67"/>
      <c r="O2697" s="67"/>
      <c r="P2697" s="67"/>
      <c r="Q2697" s="67"/>
      <c r="R2697" s="67"/>
      <c r="S2697" s="67"/>
      <c r="T2697" s="67"/>
      <c r="U2697" s="67"/>
      <c r="V2697" s="67"/>
      <c r="W2697" s="67"/>
      <c r="X2697" s="67"/>
      <c r="Y2697" s="67"/>
      <c r="Z2697" s="67"/>
      <c r="AA2697" s="67"/>
      <c r="AB2697" s="67"/>
      <c r="AC2697" s="67"/>
      <c r="AD2697" s="67"/>
    </row>
    <row r="2698" spans="2:30">
      <c r="B2698" s="67"/>
      <c r="C2698" s="67"/>
      <c r="D2698" s="67"/>
      <c r="E2698" s="67"/>
      <c r="F2698" s="67"/>
      <c r="G2698" s="67"/>
      <c r="H2698" s="67"/>
      <c r="I2698" s="67"/>
      <c r="J2698" s="67"/>
      <c r="K2698" s="67"/>
      <c r="L2698" s="67"/>
      <c r="M2698" s="67"/>
      <c r="N2698" s="67"/>
      <c r="O2698" s="67"/>
      <c r="P2698" s="67"/>
      <c r="Q2698" s="67"/>
      <c r="R2698" s="67"/>
      <c r="S2698" s="67"/>
      <c r="T2698" s="67"/>
      <c r="U2698" s="67"/>
      <c r="V2698" s="67"/>
      <c r="W2698" s="67"/>
      <c r="X2698" s="67"/>
      <c r="Y2698" s="67"/>
      <c r="Z2698" s="67"/>
      <c r="AA2698" s="67"/>
      <c r="AB2698" s="67"/>
      <c r="AC2698" s="67"/>
      <c r="AD2698" s="67"/>
    </row>
    <row r="2699" spans="2:30">
      <c r="B2699" s="67"/>
      <c r="C2699" s="67"/>
      <c r="D2699" s="67"/>
      <c r="E2699" s="67"/>
      <c r="F2699" s="67"/>
      <c r="G2699" s="67"/>
      <c r="H2699" s="67"/>
      <c r="I2699" s="67"/>
      <c r="J2699" s="67"/>
      <c r="K2699" s="67"/>
      <c r="L2699" s="67"/>
      <c r="M2699" s="67"/>
      <c r="N2699" s="67"/>
      <c r="O2699" s="67"/>
      <c r="P2699" s="67"/>
      <c r="Q2699" s="67"/>
      <c r="R2699" s="67"/>
      <c r="S2699" s="67"/>
      <c r="T2699" s="67"/>
      <c r="U2699" s="67"/>
      <c r="V2699" s="67"/>
      <c r="W2699" s="67"/>
      <c r="X2699" s="67"/>
      <c r="Y2699" s="67"/>
      <c r="Z2699" s="67"/>
      <c r="AA2699" s="67"/>
      <c r="AB2699" s="67"/>
      <c r="AC2699" s="67"/>
      <c r="AD2699" s="67"/>
    </row>
    <row r="2700" spans="2:30">
      <c r="B2700" s="67"/>
      <c r="C2700" s="67"/>
      <c r="D2700" s="67"/>
      <c r="E2700" s="67"/>
      <c r="F2700" s="67"/>
      <c r="G2700" s="67"/>
      <c r="H2700" s="67"/>
      <c r="I2700" s="67"/>
      <c r="J2700" s="67"/>
      <c r="K2700" s="67"/>
      <c r="L2700" s="67"/>
      <c r="M2700" s="67"/>
      <c r="N2700" s="67"/>
      <c r="O2700" s="67"/>
      <c r="P2700" s="67"/>
      <c r="Q2700" s="67"/>
      <c r="R2700" s="67"/>
      <c r="S2700" s="67"/>
      <c r="T2700" s="67"/>
      <c r="U2700" s="67"/>
      <c r="V2700" s="67"/>
      <c r="W2700" s="67"/>
      <c r="X2700" s="67"/>
      <c r="Y2700" s="67"/>
      <c r="Z2700" s="67"/>
      <c r="AA2700" s="67"/>
      <c r="AB2700" s="67"/>
      <c r="AC2700" s="67"/>
      <c r="AD2700" s="67"/>
    </row>
    <row r="2701" spans="2:30">
      <c r="B2701" s="67"/>
      <c r="C2701" s="67"/>
      <c r="D2701" s="67"/>
      <c r="E2701" s="67"/>
      <c r="F2701" s="67"/>
      <c r="G2701" s="67"/>
      <c r="H2701" s="67"/>
      <c r="I2701" s="67"/>
      <c r="J2701" s="67"/>
      <c r="K2701" s="67"/>
      <c r="L2701" s="67"/>
      <c r="M2701" s="67"/>
      <c r="N2701" s="67"/>
      <c r="O2701" s="67"/>
      <c r="P2701" s="67"/>
      <c r="Q2701" s="67"/>
      <c r="R2701" s="67"/>
      <c r="S2701" s="67"/>
      <c r="T2701" s="67"/>
      <c r="U2701" s="67"/>
      <c r="V2701" s="67"/>
      <c r="W2701" s="67"/>
      <c r="X2701" s="67"/>
      <c r="Y2701" s="67"/>
      <c r="Z2701" s="67"/>
      <c r="AA2701" s="67"/>
      <c r="AB2701" s="67"/>
      <c r="AC2701" s="67"/>
      <c r="AD2701" s="67"/>
    </row>
    <row r="2702" spans="2:30">
      <c r="B2702" s="67"/>
      <c r="C2702" s="67"/>
      <c r="D2702" s="67"/>
      <c r="E2702" s="67"/>
      <c r="F2702" s="67"/>
      <c r="G2702" s="67"/>
      <c r="H2702" s="67"/>
      <c r="I2702" s="67"/>
      <c r="J2702" s="67"/>
      <c r="K2702" s="67"/>
      <c r="L2702" s="67"/>
      <c r="M2702" s="67"/>
      <c r="N2702" s="67"/>
      <c r="O2702" s="67"/>
      <c r="P2702" s="67"/>
      <c r="Q2702" s="67"/>
      <c r="R2702" s="67"/>
      <c r="S2702" s="67"/>
      <c r="T2702" s="67"/>
      <c r="U2702" s="67"/>
      <c r="V2702" s="67"/>
      <c r="W2702" s="67"/>
      <c r="X2702" s="67"/>
      <c r="Y2702" s="67"/>
      <c r="Z2702" s="67"/>
      <c r="AA2702" s="67"/>
      <c r="AB2702" s="67"/>
      <c r="AC2702" s="67"/>
      <c r="AD2702" s="67"/>
    </row>
    <row r="2703" spans="2:30">
      <c r="B2703" s="67"/>
      <c r="C2703" s="67"/>
      <c r="D2703" s="67"/>
      <c r="E2703" s="67"/>
      <c r="F2703" s="67"/>
      <c r="G2703" s="67"/>
      <c r="H2703" s="67"/>
      <c r="I2703" s="67"/>
      <c r="J2703" s="67"/>
      <c r="K2703" s="67"/>
      <c r="L2703" s="67"/>
      <c r="M2703" s="67"/>
      <c r="N2703" s="67"/>
      <c r="O2703" s="67"/>
      <c r="P2703" s="67"/>
      <c r="Q2703" s="67"/>
      <c r="R2703" s="67"/>
      <c r="S2703" s="67"/>
      <c r="T2703" s="67"/>
      <c r="U2703" s="67"/>
      <c r="V2703" s="67"/>
      <c r="W2703" s="67"/>
      <c r="X2703" s="67"/>
      <c r="Y2703" s="67"/>
      <c r="Z2703" s="67"/>
      <c r="AA2703" s="67"/>
      <c r="AB2703" s="67"/>
      <c r="AC2703" s="67"/>
      <c r="AD2703" s="67"/>
    </row>
    <row r="2704" spans="2:30">
      <c r="B2704" s="67"/>
      <c r="C2704" s="67"/>
      <c r="D2704" s="67"/>
      <c r="E2704" s="67"/>
      <c r="F2704" s="67"/>
      <c r="G2704" s="67"/>
      <c r="H2704" s="67"/>
      <c r="I2704" s="67"/>
      <c r="J2704" s="67"/>
      <c r="K2704" s="67"/>
      <c r="L2704" s="67"/>
      <c r="M2704" s="67"/>
      <c r="N2704" s="67"/>
      <c r="O2704" s="67"/>
      <c r="P2704" s="67"/>
      <c r="Q2704" s="67"/>
      <c r="R2704" s="67"/>
      <c r="S2704" s="67"/>
      <c r="T2704" s="67"/>
      <c r="U2704" s="67"/>
      <c r="V2704" s="67"/>
      <c r="W2704" s="67"/>
      <c r="X2704" s="67"/>
      <c r="Y2704" s="67"/>
      <c r="Z2704" s="67"/>
      <c r="AA2704" s="67"/>
      <c r="AB2704" s="67"/>
      <c r="AC2704" s="67"/>
      <c r="AD2704" s="67"/>
    </row>
    <row r="2705" spans="2:30">
      <c r="B2705" s="67"/>
      <c r="C2705" s="67"/>
      <c r="D2705" s="67"/>
      <c r="E2705" s="67"/>
      <c r="F2705" s="67"/>
      <c r="G2705" s="67"/>
      <c r="H2705" s="67"/>
      <c r="I2705" s="67"/>
      <c r="J2705" s="67"/>
      <c r="K2705" s="67"/>
      <c r="L2705" s="67"/>
      <c r="M2705" s="67"/>
      <c r="N2705" s="67"/>
      <c r="O2705" s="67"/>
      <c r="P2705" s="67"/>
      <c r="Q2705" s="67"/>
      <c r="R2705" s="67"/>
      <c r="S2705" s="67"/>
      <c r="T2705" s="67"/>
      <c r="U2705" s="67"/>
      <c r="V2705" s="67"/>
      <c r="W2705" s="67"/>
      <c r="X2705" s="67"/>
      <c r="Y2705" s="67"/>
      <c r="Z2705" s="67"/>
      <c r="AA2705" s="67"/>
      <c r="AB2705" s="67"/>
      <c r="AC2705" s="67"/>
      <c r="AD2705" s="67"/>
    </row>
    <row r="2706" spans="2:30">
      <c r="B2706" s="67"/>
      <c r="C2706" s="67"/>
      <c r="D2706" s="67"/>
      <c r="E2706" s="67"/>
      <c r="F2706" s="67"/>
      <c r="G2706" s="67"/>
      <c r="H2706" s="67"/>
      <c r="I2706" s="67"/>
      <c r="J2706" s="67"/>
      <c r="K2706" s="67"/>
      <c r="L2706" s="67"/>
      <c r="M2706" s="67"/>
      <c r="N2706" s="67"/>
      <c r="O2706" s="67"/>
      <c r="P2706" s="67"/>
      <c r="Q2706" s="67"/>
      <c r="R2706" s="67"/>
      <c r="S2706" s="67"/>
      <c r="T2706" s="67"/>
      <c r="U2706" s="67"/>
      <c r="V2706" s="67"/>
      <c r="W2706" s="67"/>
      <c r="X2706" s="67"/>
      <c r="Y2706" s="67"/>
      <c r="Z2706" s="67"/>
      <c r="AA2706" s="67"/>
      <c r="AB2706" s="67"/>
      <c r="AC2706" s="67"/>
      <c r="AD2706" s="67"/>
    </row>
    <row r="2707" spans="2:30">
      <c r="B2707" s="67"/>
      <c r="C2707" s="67"/>
      <c r="D2707" s="67"/>
      <c r="E2707" s="67"/>
      <c r="F2707" s="67"/>
      <c r="G2707" s="67"/>
      <c r="H2707" s="67"/>
      <c r="I2707" s="67"/>
      <c r="J2707" s="67"/>
      <c r="K2707" s="67"/>
      <c r="L2707" s="67"/>
      <c r="M2707" s="67"/>
      <c r="N2707" s="67"/>
      <c r="O2707" s="67"/>
      <c r="P2707" s="67"/>
      <c r="Q2707" s="67"/>
      <c r="R2707" s="67"/>
      <c r="S2707" s="67"/>
      <c r="T2707" s="67"/>
      <c r="U2707" s="67"/>
      <c r="V2707" s="67"/>
      <c r="W2707" s="67"/>
      <c r="X2707" s="67"/>
      <c r="Y2707" s="67"/>
      <c r="Z2707" s="67"/>
      <c r="AA2707" s="67"/>
      <c r="AB2707" s="67"/>
      <c r="AC2707" s="67"/>
      <c r="AD2707" s="67"/>
    </row>
    <row r="2708" spans="2:30">
      <c r="B2708" s="67"/>
      <c r="C2708" s="67"/>
      <c r="D2708" s="67"/>
      <c r="E2708" s="67"/>
      <c r="F2708" s="67"/>
      <c r="G2708" s="67"/>
      <c r="H2708" s="67"/>
      <c r="I2708" s="67"/>
      <c r="J2708" s="67"/>
      <c r="K2708" s="67"/>
      <c r="L2708" s="67"/>
      <c r="M2708" s="67"/>
      <c r="N2708" s="67"/>
      <c r="O2708" s="67"/>
      <c r="P2708" s="67"/>
      <c r="Q2708" s="67"/>
      <c r="R2708" s="67"/>
      <c r="S2708" s="67"/>
      <c r="T2708" s="67"/>
      <c r="U2708" s="67"/>
      <c r="V2708" s="67"/>
      <c r="W2708" s="67"/>
      <c r="X2708" s="67"/>
      <c r="Y2708" s="67"/>
      <c r="Z2708" s="67"/>
      <c r="AA2708" s="67"/>
      <c r="AB2708" s="67"/>
      <c r="AC2708" s="67"/>
      <c r="AD2708" s="67"/>
    </row>
    <row r="2709" spans="2:30">
      <c r="B2709" s="67"/>
      <c r="C2709" s="67"/>
      <c r="D2709" s="67"/>
      <c r="E2709" s="67"/>
      <c r="F2709" s="67"/>
      <c r="G2709" s="67"/>
      <c r="H2709" s="67"/>
      <c r="I2709" s="67"/>
      <c r="J2709" s="67"/>
      <c r="K2709" s="67"/>
      <c r="L2709" s="67"/>
      <c r="M2709" s="67"/>
      <c r="N2709" s="67"/>
      <c r="O2709" s="67"/>
      <c r="P2709" s="67"/>
      <c r="Q2709" s="67"/>
      <c r="R2709" s="67"/>
      <c r="S2709" s="67"/>
      <c r="T2709" s="67"/>
      <c r="U2709" s="67"/>
      <c r="V2709" s="67"/>
      <c r="W2709" s="67"/>
      <c r="X2709" s="67"/>
      <c r="Y2709" s="67"/>
      <c r="Z2709" s="67"/>
      <c r="AA2709" s="67"/>
      <c r="AB2709" s="67"/>
      <c r="AC2709" s="67"/>
      <c r="AD2709" s="67"/>
    </row>
    <row r="2710" spans="2:30">
      <c r="B2710" s="67"/>
      <c r="C2710" s="67"/>
      <c r="D2710" s="67"/>
      <c r="E2710" s="67"/>
      <c r="F2710" s="67"/>
      <c r="G2710" s="67"/>
      <c r="H2710" s="67"/>
      <c r="I2710" s="67"/>
      <c r="J2710" s="67"/>
      <c r="K2710" s="67"/>
      <c r="L2710" s="67"/>
      <c r="M2710" s="67"/>
      <c r="N2710" s="67"/>
      <c r="O2710" s="67"/>
      <c r="P2710" s="67"/>
      <c r="Q2710" s="67"/>
      <c r="R2710" s="67"/>
      <c r="S2710" s="67"/>
      <c r="T2710" s="67"/>
      <c r="U2710" s="67"/>
      <c r="V2710" s="67"/>
      <c r="W2710" s="67"/>
      <c r="X2710" s="67"/>
      <c r="Y2710" s="67"/>
      <c r="Z2710" s="67"/>
      <c r="AA2710" s="67"/>
      <c r="AB2710" s="67"/>
      <c r="AC2710" s="67"/>
      <c r="AD2710" s="67"/>
    </row>
    <row r="2711" spans="2:30">
      <c r="B2711" s="67"/>
      <c r="C2711" s="67"/>
      <c r="D2711" s="67"/>
      <c r="E2711" s="67"/>
      <c r="F2711" s="67"/>
      <c r="G2711" s="67"/>
      <c r="H2711" s="67"/>
      <c r="I2711" s="67"/>
      <c r="J2711" s="67"/>
      <c r="K2711" s="67"/>
      <c r="L2711" s="67"/>
      <c r="M2711" s="67"/>
      <c r="N2711" s="67"/>
      <c r="O2711" s="67"/>
      <c r="P2711" s="67"/>
      <c r="Q2711" s="67"/>
      <c r="R2711" s="67"/>
      <c r="S2711" s="67"/>
      <c r="T2711" s="67"/>
      <c r="U2711" s="67"/>
      <c r="V2711" s="67"/>
      <c r="W2711" s="67"/>
      <c r="X2711" s="67"/>
      <c r="Y2711" s="67"/>
      <c r="Z2711" s="67"/>
      <c r="AA2711" s="67"/>
      <c r="AB2711" s="67"/>
      <c r="AC2711" s="67"/>
      <c r="AD2711" s="67"/>
    </row>
    <row r="2712" spans="2:30">
      <c r="B2712" s="67"/>
      <c r="C2712" s="67"/>
      <c r="D2712" s="67"/>
      <c r="E2712" s="67"/>
      <c r="F2712" s="67"/>
      <c r="G2712" s="67"/>
      <c r="H2712" s="67"/>
      <c r="I2712" s="67"/>
      <c r="J2712" s="67"/>
      <c r="K2712" s="67"/>
      <c r="L2712" s="67"/>
      <c r="M2712" s="67"/>
      <c r="N2712" s="67"/>
      <c r="O2712" s="67"/>
      <c r="P2712" s="67"/>
      <c r="Q2712" s="67"/>
      <c r="R2712" s="67"/>
      <c r="S2712" s="67"/>
      <c r="T2712" s="67"/>
      <c r="U2712" s="67"/>
      <c r="V2712" s="67"/>
      <c r="W2712" s="67"/>
      <c r="X2712" s="67"/>
      <c r="Y2712" s="67"/>
      <c r="Z2712" s="67"/>
      <c r="AA2712" s="67"/>
      <c r="AB2712" s="67"/>
      <c r="AC2712" s="67"/>
      <c r="AD2712" s="67"/>
    </row>
    <row r="2713" spans="2:30">
      <c r="B2713" s="67"/>
      <c r="C2713" s="67"/>
      <c r="D2713" s="67"/>
      <c r="E2713" s="67"/>
      <c r="F2713" s="67"/>
      <c r="G2713" s="67"/>
      <c r="H2713" s="67"/>
      <c r="I2713" s="67"/>
      <c r="J2713" s="67"/>
      <c r="K2713" s="67"/>
      <c r="L2713" s="67"/>
      <c r="M2713" s="67"/>
      <c r="N2713" s="67"/>
      <c r="O2713" s="67"/>
      <c r="P2713" s="67"/>
      <c r="Q2713" s="67"/>
      <c r="R2713" s="67"/>
      <c r="S2713" s="67"/>
      <c r="T2713" s="67"/>
      <c r="U2713" s="67"/>
      <c r="V2713" s="67"/>
      <c r="W2713" s="67"/>
      <c r="X2713" s="67"/>
      <c r="Y2713" s="67"/>
      <c r="Z2713" s="67"/>
      <c r="AA2713" s="67"/>
      <c r="AB2713" s="67"/>
      <c r="AC2713" s="67"/>
      <c r="AD2713" s="67"/>
    </row>
    <row r="2714" spans="2:30">
      <c r="B2714" s="67"/>
      <c r="C2714" s="67"/>
      <c r="D2714" s="67"/>
      <c r="E2714" s="67"/>
      <c r="F2714" s="67"/>
      <c r="G2714" s="67"/>
      <c r="H2714" s="67"/>
      <c r="I2714" s="67"/>
      <c r="J2714" s="67"/>
      <c r="K2714" s="67"/>
      <c r="L2714" s="67"/>
      <c r="M2714" s="67"/>
      <c r="N2714" s="67"/>
      <c r="O2714" s="67"/>
      <c r="P2714" s="67"/>
      <c r="Q2714" s="67"/>
      <c r="R2714" s="67"/>
      <c r="S2714" s="67"/>
      <c r="T2714" s="67"/>
      <c r="U2714" s="67"/>
      <c r="V2714" s="67"/>
      <c r="W2714" s="67"/>
      <c r="X2714" s="67"/>
      <c r="Y2714" s="67"/>
      <c r="Z2714" s="67"/>
      <c r="AA2714" s="67"/>
      <c r="AB2714" s="67"/>
      <c r="AC2714" s="67"/>
      <c r="AD2714" s="67"/>
    </row>
    <row r="2715" spans="2:30">
      <c r="B2715" s="67"/>
      <c r="C2715" s="67"/>
      <c r="D2715" s="67"/>
      <c r="E2715" s="67"/>
      <c r="F2715" s="67"/>
      <c r="G2715" s="67"/>
      <c r="H2715" s="67"/>
      <c r="I2715" s="67"/>
      <c r="J2715" s="67"/>
      <c r="K2715" s="67"/>
      <c r="L2715" s="67"/>
      <c r="M2715" s="67"/>
      <c r="N2715" s="67"/>
      <c r="O2715" s="67"/>
      <c r="P2715" s="67"/>
      <c r="Q2715" s="67"/>
      <c r="R2715" s="67"/>
      <c r="S2715" s="67"/>
      <c r="T2715" s="67"/>
      <c r="U2715" s="67"/>
      <c r="V2715" s="67"/>
      <c r="W2715" s="67"/>
      <c r="X2715" s="67"/>
      <c r="Y2715" s="67"/>
      <c r="Z2715" s="67"/>
      <c r="AA2715" s="67"/>
      <c r="AB2715" s="67"/>
      <c r="AC2715" s="67"/>
      <c r="AD2715" s="67"/>
    </row>
    <row r="2716" spans="2:30">
      <c r="B2716" s="67"/>
      <c r="C2716" s="67"/>
      <c r="D2716" s="67"/>
      <c r="E2716" s="67"/>
      <c r="F2716" s="67"/>
      <c r="G2716" s="67"/>
      <c r="H2716" s="67"/>
      <c r="I2716" s="67"/>
      <c r="J2716" s="67"/>
      <c r="K2716" s="67"/>
      <c r="L2716" s="67"/>
      <c r="M2716" s="67"/>
      <c r="N2716" s="67"/>
      <c r="O2716" s="67"/>
      <c r="P2716" s="67"/>
      <c r="Q2716" s="67"/>
      <c r="R2716" s="67"/>
      <c r="S2716" s="67"/>
      <c r="T2716" s="67"/>
      <c r="U2716" s="67"/>
      <c r="V2716" s="67"/>
      <c r="W2716" s="67"/>
      <c r="X2716" s="67"/>
      <c r="Y2716" s="67"/>
      <c r="Z2716" s="67"/>
      <c r="AA2716" s="67"/>
      <c r="AB2716" s="67"/>
      <c r="AC2716" s="67"/>
      <c r="AD2716" s="67"/>
    </row>
    <row r="2717" spans="2:30">
      <c r="B2717" s="67"/>
      <c r="C2717" s="67"/>
      <c r="D2717" s="67"/>
      <c r="E2717" s="67"/>
      <c r="F2717" s="67"/>
      <c r="G2717" s="67"/>
      <c r="H2717" s="67"/>
      <c r="I2717" s="67"/>
      <c r="J2717" s="67"/>
      <c r="K2717" s="67"/>
      <c r="L2717" s="67"/>
      <c r="M2717" s="67"/>
      <c r="N2717" s="67"/>
      <c r="O2717" s="67"/>
      <c r="P2717" s="67"/>
      <c r="Q2717" s="67"/>
      <c r="R2717" s="67"/>
      <c r="S2717" s="67"/>
      <c r="T2717" s="67"/>
      <c r="U2717" s="67"/>
      <c r="V2717" s="67"/>
      <c r="W2717" s="67"/>
      <c r="X2717" s="67"/>
      <c r="Y2717" s="67"/>
      <c r="Z2717" s="67"/>
      <c r="AA2717" s="67"/>
      <c r="AB2717" s="67"/>
      <c r="AC2717" s="67"/>
      <c r="AD2717" s="67"/>
    </row>
    <row r="2718" spans="2:30">
      <c r="B2718" s="67"/>
      <c r="C2718" s="67"/>
      <c r="D2718" s="67"/>
      <c r="E2718" s="67"/>
      <c r="F2718" s="67"/>
      <c r="G2718" s="67"/>
      <c r="H2718" s="67"/>
      <c r="I2718" s="67"/>
      <c r="J2718" s="67"/>
      <c r="K2718" s="67"/>
      <c r="L2718" s="67"/>
      <c r="M2718" s="67"/>
      <c r="N2718" s="67"/>
      <c r="O2718" s="67"/>
      <c r="P2718" s="67"/>
      <c r="Q2718" s="67"/>
      <c r="R2718" s="67"/>
      <c r="S2718" s="67"/>
      <c r="T2718" s="67"/>
      <c r="U2718" s="67"/>
      <c r="V2718" s="67"/>
      <c r="W2718" s="67"/>
      <c r="X2718" s="67"/>
      <c r="Y2718" s="67"/>
      <c r="Z2718" s="67"/>
      <c r="AA2718" s="67"/>
      <c r="AB2718" s="67"/>
      <c r="AC2718" s="67"/>
      <c r="AD2718" s="67"/>
    </row>
    <row r="2719" spans="2:30">
      <c r="B2719" s="67"/>
      <c r="C2719" s="67"/>
      <c r="D2719" s="67"/>
      <c r="E2719" s="67"/>
      <c r="F2719" s="67"/>
      <c r="G2719" s="67"/>
      <c r="H2719" s="67"/>
      <c r="I2719" s="67"/>
      <c r="J2719" s="67"/>
      <c r="K2719" s="67"/>
      <c r="L2719" s="67"/>
      <c r="M2719" s="67"/>
      <c r="N2719" s="67"/>
      <c r="O2719" s="67"/>
      <c r="P2719" s="67"/>
      <c r="Q2719" s="67"/>
      <c r="R2719" s="67"/>
      <c r="S2719" s="67"/>
      <c r="T2719" s="67"/>
      <c r="U2719" s="67"/>
      <c r="V2719" s="67"/>
      <c r="W2719" s="67"/>
      <c r="X2719" s="67"/>
      <c r="Y2719" s="67"/>
      <c r="Z2719" s="67"/>
      <c r="AA2719" s="67"/>
      <c r="AB2719" s="67"/>
      <c r="AC2719" s="67"/>
      <c r="AD2719" s="67"/>
    </row>
    <row r="2720" spans="2:30">
      <c r="B2720" s="67"/>
      <c r="C2720" s="67"/>
      <c r="D2720" s="67"/>
      <c r="E2720" s="67"/>
      <c r="F2720" s="67"/>
      <c r="G2720" s="67"/>
      <c r="H2720" s="67"/>
      <c r="I2720" s="67"/>
      <c r="J2720" s="67"/>
      <c r="K2720" s="67"/>
      <c r="L2720" s="67"/>
      <c r="M2720" s="67"/>
      <c r="N2720" s="67"/>
      <c r="O2720" s="67"/>
      <c r="P2720" s="67"/>
      <c r="Q2720" s="67"/>
      <c r="R2720" s="67"/>
      <c r="S2720" s="67"/>
      <c r="T2720" s="67"/>
      <c r="U2720" s="67"/>
      <c r="V2720" s="67"/>
      <c r="W2720" s="67"/>
      <c r="X2720" s="67"/>
      <c r="Y2720" s="67"/>
      <c r="Z2720" s="67"/>
      <c r="AA2720" s="67"/>
      <c r="AB2720" s="67"/>
      <c r="AC2720" s="67"/>
      <c r="AD2720" s="67"/>
    </row>
    <row r="2721" spans="2:30">
      <c r="B2721" s="67"/>
      <c r="C2721" s="67"/>
      <c r="D2721" s="67"/>
      <c r="E2721" s="67"/>
      <c r="F2721" s="67"/>
      <c r="G2721" s="67"/>
      <c r="H2721" s="67"/>
      <c r="I2721" s="67"/>
      <c r="J2721" s="67"/>
      <c r="K2721" s="67"/>
      <c r="L2721" s="67"/>
      <c r="M2721" s="67"/>
      <c r="N2721" s="67"/>
      <c r="O2721" s="67"/>
      <c r="P2721" s="67"/>
      <c r="Q2721" s="67"/>
      <c r="R2721" s="67"/>
      <c r="S2721" s="67"/>
      <c r="T2721" s="67"/>
      <c r="U2721" s="67"/>
      <c r="V2721" s="67"/>
      <c r="W2721" s="67"/>
      <c r="X2721" s="67"/>
      <c r="Y2721" s="67"/>
      <c r="Z2721" s="67"/>
      <c r="AA2721" s="67"/>
      <c r="AB2721" s="67"/>
      <c r="AC2721" s="67"/>
      <c r="AD2721" s="67"/>
    </row>
    <row r="2722" spans="2:30">
      <c r="B2722" s="67"/>
      <c r="C2722" s="67"/>
      <c r="D2722" s="67"/>
      <c r="E2722" s="67"/>
      <c r="F2722" s="67"/>
      <c r="G2722" s="67"/>
      <c r="H2722" s="67"/>
      <c r="I2722" s="67"/>
      <c r="J2722" s="67"/>
      <c r="K2722" s="67"/>
      <c r="L2722" s="67"/>
      <c r="M2722" s="67"/>
      <c r="N2722" s="67"/>
      <c r="O2722" s="67"/>
      <c r="P2722" s="67"/>
      <c r="Q2722" s="67"/>
      <c r="R2722" s="67"/>
      <c r="S2722" s="67"/>
      <c r="T2722" s="67"/>
      <c r="U2722" s="67"/>
      <c r="V2722" s="67"/>
      <c r="W2722" s="67"/>
      <c r="X2722" s="67"/>
      <c r="Y2722" s="67"/>
      <c r="Z2722" s="67"/>
      <c r="AA2722" s="67"/>
      <c r="AB2722" s="67"/>
      <c r="AC2722" s="67"/>
      <c r="AD2722" s="67"/>
    </row>
    <row r="2723" spans="2:30">
      <c r="B2723" s="67"/>
      <c r="C2723" s="67"/>
      <c r="D2723" s="67"/>
      <c r="E2723" s="67"/>
      <c r="F2723" s="67"/>
      <c r="G2723" s="67"/>
      <c r="H2723" s="67"/>
      <c r="I2723" s="67"/>
      <c r="J2723" s="67"/>
      <c r="K2723" s="67"/>
      <c r="L2723" s="67"/>
      <c r="M2723" s="67"/>
      <c r="N2723" s="67"/>
      <c r="O2723" s="67"/>
      <c r="P2723" s="67"/>
      <c r="Q2723" s="67"/>
      <c r="R2723" s="67"/>
      <c r="S2723" s="67"/>
      <c r="T2723" s="67"/>
      <c r="U2723" s="67"/>
      <c r="V2723" s="67"/>
      <c r="W2723" s="67"/>
      <c r="X2723" s="67"/>
      <c r="Y2723" s="67"/>
      <c r="Z2723" s="67"/>
      <c r="AA2723" s="67"/>
      <c r="AB2723" s="67"/>
      <c r="AC2723" s="67"/>
      <c r="AD2723" s="67"/>
    </row>
    <row r="2724" spans="2:30">
      <c r="B2724" s="67"/>
      <c r="C2724" s="67"/>
      <c r="D2724" s="67"/>
      <c r="E2724" s="67"/>
      <c r="F2724" s="67"/>
      <c r="G2724" s="67"/>
      <c r="H2724" s="67"/>
      <c r="I2724" s="67"/>
      <c r="J2724" s="67"/>
      <c r="K2724" s="67"/>
      <c r="L2724" s="67"/>
      <c r="M2724" s="67"/>
      <c r="N2724" s="67"/>
      <c r="O2724" s="67"/>
      <c r="P2724" s="67"/>
      <c r="Q2724" s="67"/>
      <c r="R2724" s="67"/>
      <c r="S2724" s="67"/>
      <c r="T2724" s="67"/>
      <c r="U2724" s="67"/>
      <c r="V2724" s="67"/>
      <c r="W2724" s="67"/>
      <c r="X2724" s="67"/>
      <c r="Y2724" s="67"/>
      <c r="Z2724" s="67"/>
      <c r="AA2724" s="67"/>
      <c r="AB2724" s="67"/>
      <c r="AC2724" s="67"/>
      <c r="AD2724" s="67"/>
    </row>
    <row r="2725" spans="2:30">
      <c r="B2725" s="67"/>
      <c r="C2725" s="67"/>
      <c r="D2725" s="67"/>
      <c r="E2725" s="67"/>
      <c r="F2725" s="67"/>
      <c r="G2725" s="67"/>
      <c r="H2725" s="67"/>
      <c r="I2725" s="67"/>
      <c r="J2725" s="67"/>
      <c r="K2725" s="67"/>
      <c r="L2725" s="67"/>
      <c r="M2725" s="67"/>
      <c r="N2725" s="67"/>
      <c r="O2725" s="67"/>
      <c r="P2725" s="67"/>
      <c r="Q2725" s="67"/>
      <c r="R2725" s="67"/>
      <c r="S2725" s="67"/>
      <c r="T2725" s="67"/>
      <c r="U2725" s="67"/>
      <c r="V2725" s="67"/>
      <c r="W2725" s="67"/>
      <c r="X2725" s="67"/>
      <c r="Y2725" s="67"/>
      <c r="Z2725" s="67"/>
      <c r="AA2725" s="67"/>
      <c r="AB2725" s="67"/>
      <c r="AC2725" s="67"/>
      <c r="AD2725" s="67"/>
    </row>
    <row r="2726" spans="2:30">
      <c r="B2726" s="67"/>
      <c r="C2726" s="67"/>
      <c r="D2726" s="67"/>
      <c r="E2726" s="67"/>
      <c r="F2726" s="67"/>
      <c r="G2726" s="67"/>
      <c r="H2726" s="67"/>
      <c r="I2726" s="67"/>
      <c r="J2726" s="67"/>
      <c r="K2726" s="67"/>
      <c r="L2726" s="67"/>
      <c r="M2726" s="67"/>
      <c r="N2726" s="67"/>
      <c r="O2726" s="67"/>
      <c r="P2726" s="67"/>
      <c r="Q2726" s="67"/>
      <c r="R2726" s="67"/>
      <c r="S2726" s="67"/>
      <c r="T2726" s="67"/>
      <c r="U2726" s="67"/>
      <c r="V2726" s="67"/>
      <c r="W2726" s="67"/>
      <c r="X2726" s="67"/>
      <c r="Y2726" s="67"/>
      <c r="Z2726" s="67"/>
      <c r="AA2726" s="67"/>
      <c r="AB2726" s="67"/>
      <c r="AC2726" s="67"/>
      <c r="AD2726" s="67"/>
    </row>
    <row r="2727" spans="2:30">
      <c r="B2727" s="67"/>
      <c r="C2727" s="67"/>
      <c r="D2727" s="67"/>
      <c r="E2727" s="67"/>
      <c r="F2727" s="67"/>
      <c r="G2727" s="67"/>
      <c r="H2727" s="67"/>
      <c r="I2727" s="67"/>
      <c r="J2727" s="67"/>
      <c r="K2727" s="67"/>
      <c r="L2727" s="67"/>
      <c r="M2727" s="67"/>
      <c r="N2727" s="67"/>
      <c r="O2727" s="67"/>
      <c r="P2727" s="67"/>
      <c r="Q2727" s="67"/>
      <c r="R2727" s="67"/>
      <c r="S2727" s="67"/>
      <c r="T2727" s="67"/>
      <c r="U2727" s="67"/>
      <c r="V2727" s="67"/>
      <c r="W2727" s="67"/>
      <c r="X2727" s="67"/>
      <c r="Y2727" s="67"/>
      <c r="Z2727" s="67"/>
      <c r="AA2727" s="67"/>
      <c r="AB2727" s="67"/>
      <c r="AC2727" s="67"/>
      <c r="AD2727" s="67"/>
    </row>
    <row r="2728" spans="2:30">
      <c r="B2728" s="67"/>
      <c r="C2728" s="67"/>
      <c r="D2728" s="67"/>
      <c r="E2728" s="67"/>
      <c r="F2728" s="67"/>
      <c r="G2728" s="67"/>
      <c r="H2728" s="67"/>
      <c r="I2728" s="67"/>
      <c r="J2728" s="67"/>
      <c r="K2728" s="67"/>
      <c r="L2728" s="67"/>
      <c r="M2728" s="67"/>
      <c r="N2728" s="67"/>
      <c r="O2728" s="67"/>
      <c r="P2728" s="67"/>
      <c r="Q2728" s="67"/>
      <c r="R2728" s="67"/>
      <c r="S2728" s="67"/>
      <c r="T2728" s="67"/>
      <c r="U2728" s="67"/>
      <c r="V2728" s="67"/>
      <c r="W2728" s="67"/>
      <c r="X2728" s="67"/>
      <c r="Y2728" s="67"/>
      <c r="Z2728" s="67"/>
      <c r="AA2728" s="67"/>
      <c r="AB2728" s="67"/>
      <c r="AC2728" s="67"/>
      <c r="AD2728" s="67"/>
    </row>
    <row r="2729" spans="2:30">
      <c r="B2729" s="67"/>
      <c r="C2729" s="67"/>
      <c r="D2729" s="67"/>
      <c r="E2729" s="67"/>
      <c r="F2729" s="67"/>
      <c r="G2729" s="67"/>
      <c r="H2729" s="67"/>
      <c r="I2729" s="67"/>
      <c r="J2729" s="67"/>
      <c r="K2729" s="67"/>
      <c r="L2729" s="67"/>
      <c r="M2729" s="67"/>
      <c r="N2729" s="67"/>
      <c r="O2729" s="67"/>
      <c r="P2729" s="67"/>
      <c r="Q2729" s="67"/>
      <c r="R2729" s="67"/>
      <c r="S2729" s="67"/>
      <c r="T2729" s="67"/>
      <c r="U2729" s="67"/>
      <c r="V2729" s="67"/>
      <c r="W2729" s="67"/>
      <c r="X2729" s="67"/>
      <c r="Y2729" s="67"/>
      <c r="Z2729" s="67"/>
      <c r="AA2729" s="67"/>
      <c r="AB2729" s="67"/>
      <c r="AC2729" s="67"/>
      <c r="AD2729" s="67"/>
    </row>
    <row r="2730" spans="2:30">
      <c r="B2730" s="67"/>
      <c r="C2730" s="67"/>
      <c r="D2730" s="67"/>
      <c r="E2730" s="67"/>
      <c r="F2730" s="67"/>
      <c r="G2730" s="67"/>
      <c r="H2730" s="67"/>
      <c r="I2730" s="67"/>
      <c r="J2730" s="67"/>
      <c r="K2730" s="67"/>
      <c r="L2730" s="67"/>
      <c r="M2730" s="67"/>
      <c r="N2730" s="67"/>
      <c r="O2730" s="67"/>
      <c r="P2730" s="67"/>
      <c r="Q2730" s="67"/>
      <c r="R2730" s="67"/>
      <c r="S2730" s="67"/>
      <c r="T2730" s="67"/>
      <c r="U2730" s="67"/>
      <c r="V2730" s="67"/>
      <c r="W2730" s="67"/>
      <c r="X2730" s="67"/>
      <c r="Y2730" s="67"/>
      <c r="Z2730" s="67"/>
      <c r="AA2730" s="67"/>
      <c r="AB2730" s="67"/>
      <c r="AC2730" s="67"/>
      <c r="AD2730" s="67"/>
    </row>
    <row r="2731" spans="2:30">
      <c r="B2731" s="67"/>
      <c r="C2731" s="67"/>
      <c r="D2731" s="67"/>
      <c r="E2731" s="67"/>
      <c r="F2731" s="67"/>
      <c r="G2731" s="67"/>
      <c r="H2731" s="67"/>
      <c r="I2731" s="67"/>
      <c r="J2731" s="67"/>
      <c r="K2731" s="67"/>
      <c r="L2731" s="67"/>
      <c r="M2731" s="67"/>
      <c r="N2731" s="67"/>
      <c r="O2731" s="67"/>
      <c r="P2731" s="67"/>
      <c r="Q2731" s="67"/>
      <c r="R2731" s="67"/>
      <c r="S2731" s="67"/>
      <c r="T2731" s="67"/>
      <c r="U2731" s="67"/>
      <c r="V2731" s="67"/>
      <c r="W2731" s="67"/>
      <c r="X2731" s="67"/>
      <c r="Y2731" s="67"/>
      <c r="Z2731" s="67"/>
      <c r="AA2731" s="67"/>
      <c r="AB2731" s="67"/>
      <c r="AC2731" s="67"/>
      <c r="AD2731" s="67"/>
    </row>
    <row r="2732" spans="2:30">
      <c r="B2732" s="67"/>
      <c r="C2732" s="67"/>
      <c r="D2732" s="67"/>
      <c r="E2732" s="67"/>
      <c r="F2732" s="67"/>
      <c r="G2732" s="67"/>
      <c r="H2732" s="67"/>
      <c r="I2732" s="67"/>
      <c r="J2732" s="67"/>
      <c r="K2732" s="67"/>
      <c r="L2732" s="67"/>
      <c r="M2732" s="67"/>
      <c r="N2732" s="67"/>
      <c r="O2732" s="67"/>
      <c r="P2732" s="67"/>
      <c r="Q2732" s="67"/>
      <c r="R2732" s="67"/>
      <c r="S2732" s="67"/>
      <c r="T2732" s="67"/>
      <c r="U2732" s="67"/>
      <c r="V2732" s="67"/>
      <c r="W2732" s="67"/>
      <c r="X2732" s="67"/>
      <c r="Y2732" s="67"/>
      <c r="Z2732" s="67"/>
      <c r="AA2732" s="67"/>
      <c r="AB2732" s="67"/>
      <c r="AC2732" s="67"/>
      <c r="AD2732" s="67"/>
    </row>
    <row r="2733" spans="2:30">
      <c r="B2733" s="67"/>
      <c r="C2733" s="67"/>
      <c r="D2733" s="67"/>
      <c r="E2733" s="67"/>
      <c r="F2733" s="67"/>
      <c r="G2733" s="67"/>
      <c r="H2733" s="67"/>
      <c r="I2733" s="67"/>
      <c r="J2733" s="67"/>
      <c r="K2733" s="67"/>
      <c r="L2733" s="67"/>
      <c r="M2733" s="67"/>
      <c r="N2733" s="67"/>
      <c r="O2733" s="67"/>
      <c r="P2733" s="67"/>
      <c r="Q2733" s="67"/>
      <c r="R2733" s="67"/>
      <c r="S2733" s="67"/>
      <c r="T2733" s="67"/>
      <c r="U2733" s="67"/>
      <c r="V2733" s="67"/>
      <c r="W2733" s="67"/>
      <c r="X2733" s="67"/>
      <c r="Y2733" s="67"/>
      <c r="Z2733" s="67"/>
      <c r="AA2733" s="67"/>
      <c r="AB2733" s="67"/>
      <c r="AC2733" s="67"/>
      <c r="AD2733" s="67"/>
    </row>
    <row r="2734" spans="2:30">
      <c r="B2734" s="67"/>
      <c r="C2734" s="67"/>
      <c r="D2734" s="67"/>
      <c r="E2734" s="67"/>
      <c r="F2734" s="67"/>
      <c r="G2734" s="67"/>
      <c r="H2734" s="67"/>
      <c r="I2734" s="67"/>
      <c r="J2734" s="67"/>
      <c r="K2734" s="67"/>
      <c r="L2734" s="67"/>
      <c r="M2734" s="67"/>
      <c r="N2734" s="67"/>
      <c r="O2734" s="67"/>
      <c r="P2734" s="67"/>
      <c r="Q2734" s="67"/>
      <c r="R2734" s="67"/>
      <c r="S2734" s="67"/>
      <c r="T2734" s="67"/>
      <c r="U2734" s="67"/>
      <c r="V2734" s="67"/>
      <c r="W2734" s="67"/>
      <c r="X2734" s="67"/>
      <c r="Y2734" s="67"/>
      <c r="Z2734" s="67"/>
      <c r="AA2734" s="67"/>
      <c r="AB2734" s="67"/>
      <c r="AC2734" s="67"/>
      <c r="AD2734" s="67"/>
    </row>
    <row r="2735" spans="2:30">
      <c r="B2735" s="67"/>
      <c r="C2735" s="67"/>
      <c r="D2735" s="67"/>
      <c r="E2735" s="67"/>
      <c r="F2735" s="67"/>
      <c r="G2735" s="67"/>
      <c r="H2735" s="67"/>
      <c r="I2735" s="67"/>
      <c r="J2735" s="67"/>
      <c r="K2735" s="67"/>
      <c r="L2735" s="67"/>
      <c r="M2735" s="67"/>
      <c r="N2735" s="67"/>
      <c r="O2735" s="67"/>
      <c r="P2735" s="67"/>
      <c r="Q2735" s="67"/>
      <c r="R2735" s="67"/>
      <c r="S2735" s="67"/>
      <c r="T2735" s="67"/>
      <c r="U2735" s="67"/>
      <c r="V2735" s="67"/>
      <c r="W2735" s="67"/>
      <c r="X2735" s="67"/>
      <c r="Y2735" s="67"/>
      <c r="Z2735" s="67"/>
      <c r="AA2735" s="67"/>
      <c r="AB2735" s="67"/>
      <c r="AC2735" s="67"/>
      <c r="AD2735" s="67"/>
    </row>
    <row r="2736" spans="2:30">
      <c r="B2736" s="67"/>
      <c r="C2736" s="67"/>
      <c r="D2736" s="67"/>
      <c r="E2736" s="67"/>
      <c r="F2736" s="67"/>
      <c r="G2736" s="67"/>
      <c r="H2736" s="67"/>
      <c r="I2736" s="67"/>
      <c r="J2736" s="67"/>
      <c r="K2736" s="67"/>
      <c r="L2736" s="67"/>
      <c r="M2736" s="67"/>
      <c r="N2736" s="67"/>
      <c r="O2736" s="67"/>
      <c r="P2736" s="67"/>
      <c r="Q2736" s="67"/>
      <c r="R2736" s="67"/>
      <c r="S2736" s="67"/>
      <c r="T2736" s="67"/>
      <c r="U2736" s="67"/>
      <c r="V2736" s="67"/>
      <c r="W2736" s="67"/>
      <c r="X2736" s="67"/>
      <c r="Y2736" s="67"/>
      <c r="Z2736" s="67"/>
      <c r="AA2736" s="67"/>
      <c r="AB2736" s="67"/>
      <c r="AC2736" s="67"/>
      <c r="AD2736" s="67"/>
    </row>
    <row r="2737" spans="2:30">
      <c r="B2737" s="67"/>
      <c r="C2737" s="67"/>
      <c r="D2737" s="67"/>
      <c r="E2737" s="67"/>
      <c r="F2737" s="67"/>
      <c r="G2737" s="67"/>
      <c r="H2737" s="67"/>
      <c r="I2737" s="67"/>
      <c r="J2737" s="67"/>
      <c r="K2737" s="67"/>
      <c r="L2737" s="67"/>
      <c r="M2737" s="67"/>
      <c r="N2737" s="67"/>
      <c r="O2737" s="67"/>
      <c r="P2737" s="67"/>
      <c r="Q2737" s="67"/>
      <c r="R2737" s="67"/>
      <c r="S2737" s="67"/>
      <c r="T2737" s="67"/>
      <c r="U2737" s="67"/>
      <c r="V2737" s="67"/>
      <c r="W2737" s="67"/>
      <c r="X2737" s="67"/>
      <c r="Y2737" s="67"/>
      <c r="Z2737" s="67"/>
      <c r="AA2737" s="67"/>
      <c r="AB2737" s="67"/>
      <c r="AC2737" s="67"/>
      <c r="AD2737" s="67"/>
    </row>
    <row r="2738" spans="2:30">
      <c r="B2738" s="67"/>
      <c r="C2738" s="67"/>
      <c r="D2738" s="67"/>
      <c r="E2738" s="67"/>
      <c r="F2738" s="67"/>
      <c r="G2738" s="67"/>
      <c r="H2738" s="67"/>
      <c r="I2738" s="67"/>
      <c r="J2738" s="67"/>
      <c r="K2738" s="67"/>
      <c r="L2738" s="67"/>
      <c r="M2738" s="67"/>
      <c r="N2738" s="67"/>
      <c r="O2738" s="67"/>
      <c r="P2738" s="67"/>
      <c r="Q2738" s="67"/>
      <c r="R2738" s="67"/>
      <c r="S2738" s="67"/>
      <c r="T2738" s="67"/>
      <c r="U2738" s="67"/>
      <c r="V2738" s="67"/>
      <c r="W2738" s="67"/>
      <c r="X2738" s="67"/>
      <c r="Y2738" s="67"/>
      <c r="Z2738" s="67"/>
      <c r="AA2738" s="67"/>
      <c r="AB2738" s="67"/>
      <c r="AC2738" s="67"/>
      <c r="AD2738" s="67"/>
    </row>
    <row r="2739" spans="2:30">
      <c r="B2739" s="67"/>
      <c r="C2739" s="67"/>
      <c r="D2739" s="67"/>
      <c r="E2739" s="67"/>
      <c r="F2739" s="67"/>
      <c r="G2739" s="67"/>
      <c r="H2739" s="67"/>
      <c r="I2739" s="67"/>
      <c r="J2739" s="67"/>
      <c r="K2739" s="67"/>
      <c r="L2739" s="67"/>
      <c r="M2739" s="67"/>
      <c r="N2739" s="67"/>
      <c r="O2739" s="67"/>
      <c r="P2739" s="67"/>
      <c r="Q2739" s="67"/>
      <c r="R2739" s="67"/>
      <c r="S2739" s="67"/>
      <c r="T2739" s="67"/>
      <c r="U2739" s="67"/>
      <c r="V2739" s="67"/>
      <c r="W2739" s="67"/>
      <c r="X2739" s="67"/>
      <c r="Y2739" s="67"/>
      <c r="Z2739" s="67"/>
      <c r="AA2739" s="67"/>
      <c r="AB2739" s="67"/>
      <c r="AC2739" s="67"/>
      <c r="AD2739" s="67"/>
    </row>
    <row r="2740" spans="2:30">
      <c r="B2740" s="67"/>
      <c r="C2740" s="67"/>
      <c r="D2740" s="67"/>
      <c r="E2740" s="67"/>
      <c r="F2740" s="67"/>
      <c r="G2740" s="67"/>
      <c r="H2740" s="67"/>
      <c r="I2740" s="67"/>
      <c r="J2740" s="67"/>
      <c r="K2740" s="67"/>
      <c r="L2740" s="67"/>
      <c r="M2740" s="67"/>
      <c r="N2740" s="67"/>
      <c r="O2740" s="67"/>
      <c r="P2740" s="67"/>
      <c r="Q2740" s="67"/>
      <c r="R2740" s="67"/>
      <c r="S2740" s="67"/>
      <c r="T2740" s="67"/>
      <c r="U2740" s="67"/>
      <c r="V2740" s="67"/>
      <c r="W2740" s="67"/>
      <c r="X2740" s="67"/>
      <c r="Y2740" s="67"/>
      <c r="Z2740" s="67"/>
      <c r="AA2740" s="67"/>
      <c r="AB2740" s="67"/>
      <c r="AC2740" s="67"/>
      <c r="AD2740" s="67"/>
    </row>
    <row r="2741" spans="2:30">
      <c r="B2741" s="67"/>
      <c r="C2741" s="67"/>
      <c r="D2741" s="67"/>
      <c r="E2741" s="67"/>
      <c r="F2741" s="67"/>
      <c r="G2741" s="67"/>
      <c r="H2741" s="67"/>
      <c r="I2741" s="67"/>
      <c r="J2741" s="67"/>
      <c r="K2741" s="67"/>
      <c r="L2741" s="67"/>
      <c r="M2741" s="67"/>
      <c r="N2741" s="67"/>
      <c r="O2741" s="67"/>
      <c r="P2741" s="67"/>
      <c r="Q2741" s="67"/>
      <c r="R2741" s="67"/>
      <c r="S2741" s="67"/>
      <c r="T2741" s="67"/>
      <c r="U2741" s="67"/>
      <c r="V2741" s="67"/>
      <c r="W2741" s="67"/>
      <c r="X2741" s="67"/>
      <c r="Y2741" s="67"/>
      <c r="Z2741" s="67"/>
      <c r="AA2741" s="67"/>
      <c r="AB2741" s="67"/>
      <c r="AC2741" s="67"/>
      <c r="AD2741" s="67"/>
    </row>
    <row r="2742" spans="2:30">
      <c r="B2742" s="67"/>
      <c r="C2742" s="67"/>
      <c r="D2742" s="67"/>
      <c r="E2742" s="67"/>
      <c r="F2742" s="67"/>
      <c r="G2742" s="67"/>
      <c r="H2742" s="67"/>
      <c r="I2742" s="67"/>
      <c r="J2742" s="67"/>
      <c r="K2742" s="67"/>
      <c r="L2742" s="67"/>
      <c r="M2742" s="67"/>
      <c r="N2742" s="67"/>
      <c r="O2742" s="67"/>
      <c r="P2742" s="67"/>
      <c r="Q2742" s="67"/>
      <c r="R2742" s="67"/>
      <c r="S2742" s="67"/>
      <c r="T2742" s="67"/>
      <c r="U2742" s="67"/>
      <c r="V2742" s="67"/>
      <c r="W2742" s="67"/>
      <c r="X2742" s="67"/>
      <c r="Y2742" s="67"/>
      <c r="Z2742" s="67"/>
      <c r="AA2742" s="67"/>
      <c r="AB2742" s="67"/>
      <c r="AC2742" s="67"/>
      <c r="AD2742" s="67"/>
    </row>
    <row r="2743" spans="2:30">
      <c r="B2743" s="67"/>
      <c r="C2743" s="67"/>
      <c r="D2743" s="67"/>
      <c r="E2743" s="67"/>
      <c r="F2743" s="67"/>
      <c r="G2743" s="67"/>
      <c r="H2743" s="67"/>
      <c r="I2743" s="67"/>
      <c r="J2743" s="67"/>
      <c r="K2743" s="67"/>
      <c r="L2743" s="67"/>
      <c r="M2743" s="67"/>
      <c r="N2743" s="67"/>
      <c r="O2743" s="67"/>
      <c r="P2743" s="67"/>
      <c r="Q2743" s="67"/>
      <c r="R2743" s="67"/>
      <c r="S2743" s="67"/>
      <c r="T2743" s="67"/>
      <c r="U2743" s="67"/>
      <c r="V2743" s="67"/>
      <c r="W2743" s="67"/>
      <c r="X2743" s="67"/>
      <c r="Y2743" s="67"/>
      <c r="Z2743" s="67"/>
      <c r="AA2743" s="67"/>
      <c r="AB2743" s="67"/>
      <c r="AC2743" s="67"/>
      <c r="AD2743" s="67"/>
    </row>
    <row r="2744" spans="2:30">
      <c r="B2744" s="67"/>
      <c r="C2744" s="67"/>
      <c r="D2744" s="67"/>
      <c r="E2744" s="67"/>
      <c r="F2744" s="67"/>
      <c r="G2744" s="67"/>
      <c r="H2744" s="67"/>
      <c r="I2744" s="67"/>
      <c r="J2744" s="67"/>
      <c r="K2744" s="67"/>
      <c r="L2744" s="67"/>
      <c r="M2744" s="67"/>
      <c r="N2744" s="67"/>
      <c r="O2744" s="67"/>
      <c r="P2744" s="67"/>
      <c r="Q2744" s="67"/>
      <c r="R2744" s="67"/>
      <c r="S2744" s="67"/>
      <c r="T2744" s="67"/>
      <c r="U2744" s="67"/>
      <c r="V2744" s="67"/>
      <c r="W2744" s="67"/>
      <c r="X2744" s="67"/>
      <c r="Y2744" s="67"/>
      <c r="Z2744" s="67"/>
      <c r="AA2744" s="67"/>
      <c r="AB2744" s="67"/>
      <c r="AC2744" s="67"/>
      <c r="AD2744" s="67"/>
    </row>
    <row r="2745" spans="2:30">
      <c r="B2745" s="67"/>
      <c r="C2745" s="67"/>
      <c r="D2745" s="67"/>
      <c r="E2745" s="67"/>
      <c r="F2745" s="67"/>
      <c r="G2745" s="67"/>
      <c r="H2745" s="67"/>
      <c r="I2745" s="67"/>
      <c r="J2745" s="67"/>
      <c r="K2745" s="67"/>
      <c r="L2745" s="67"/>
      <c r="M2745" s="67"/>
      <c r="N2745" s="67"/>
      <c r="O2745" s="67"/>
      <c r="P2745" s="67"/>
      <c r="Q2745" s="67"/>
      <c r="R2745" s="67"/>
      <c r="S2745" s="67"/>
      <c r="T2745" s="67"/>
      <c r="U2745" s="67"/>
      <c r="V2745" s="67"/>
      <c r="W2745" s="67"/>
      <c r="X2745" s="67"/>
      <c r="Y2745" s="67"/>
      <c r="Z2745" s="67"/>
      <c r="AA2745" s="67"/>
      <c r="AB2745" s="67"/>
      <c r="AC2745" s="67"/>
      <c r="AD2745" s="67"/>
    </row>
    <row r="2746" spans="2:30">
      <c r="B2746" s="67"/>
      <c r="C2746" s="67"/>
      <c r="D2746" s="67"/>
      <c r="E2746" s="67"/>
      <c r="F2746" s="67"/>
      <c r="G2746" s="67"/>
      <c r="H2746" s="67"/>
      <c r="I2746" s="67"/>
      <c r="J2746" s="67"/>
      <c r="K2746" s="67"/>
      <c r="L2746" s="67"/>
      <c r="M2746" s="67"/>
      <c r="N2746" s="67"/>
      <c r="O2746" s="67"/>
      <c r="P2746" s="67"/>
      <c r="Q2746" s="67"/>
      <c r="R2746" s="67"/>
      <c r="S2746" s="67"/>
      <c r="T2746" s="67"/>
      <c r="U2746" s="67"/>
      <c r="V2746" s="67"/>
      <c r="W2746" s="67"/>
      <c r="X2746" s="67"/>
      <c r="Y2746" s="67"/>
      <c r="Z2746" s="67"/>
      <c r="AA2746" s="67"/>
      <c r="AB2746" s="67"/>
      <c r="AC2746" s="67"/>
      <c r="AD2746" s="67"/>
    </row>
    <row r="2747" spans="2:30">
      <c r="B2747" s="67"/>
      <c r="C2747" s="67"/>
      <c r="D2747" s="67"/>
      <c r="E2747" s="67"/>
      <c r="F2747" s="67"/>
      <c r="G2747" s="67"/>
      <c r="H2747" s="67"/>
      <c r="I2747" s="67"/>
      <c r="J2747" s="67"/>
      <c r="K2747" s="67"/>
      <c r="L2747" s="67"/>
      <c r="M2747" s="67"/>
      <c r="N2747" s="67"/>
      <c r="O2747" s="67"/>
      <c r="P2747" s="67"/>
      <c r="Q2747" s="67"/>
      <c r="R2747" s="67"/>
      <c r="S2747" s="67"/>
      <c r="T2747" s="67"/>
      <c r="U2747" s="67"/>
      <c r="V2747" s="67"/>
      <c r="W2747" s="67"/>
      <c r="X2747" s="67"/>
      <c r="Y2747" s="67"/>
      <c r="Z2747" s="67"/>
      <c r="AA2747" s="67"/>
      <c r="AB2747" s="67"/>
      <c r="AC2747" s="67"/>
      <c r="AD2747" s="67"/>
    </row>
    <row r="2748" spans="2:30">
      <c r="B2748" s="67"/>
      <c r="C2748" s="67"/>
      <c r="D2748" s="67"/>
      <c r="E2748" s="67"/>
      <c r="F2748" s="67"/>
      <c r="G2748" s="67"/>
      <c r="H2748" s="67"/>
      <c r="I2748" s="67"/>
      <c r="J2748" s="67"/>
      <c r="K2748" s="67"/>
      <c r="L2748" s="67"/>
      <c r="M2748" s="67"/>
      <c r="N2748" s="67"/>
      <c r="O2748" s="67"/>
      <c r="P2748" s="67"/>
      <c r="Q2748" s="67"/>
      <c r="R2748" s="67"/>
      <c r="S2748" s="67"/>
      <c r="T2748" s="67"/>
      <c r="U2748" s="67"/>
      <c r="V2748" s="67"/>
      <c r="W2748" s="67"/>
      <c r="X2748" s="67"/>
      <c r="Y2748" s="67"/>
      <c r="Z2748" s="67"/>
      <c r="AA2748" s="67"/>
      <c r="AB2748" s="67"/>
      <c r="AC2748" s="67"/>
      <c r="AD2748" s="67"/>
    </row>
    <row r="2749" spans="2:30">
      <c r="B2749" s="67"/>
      <c r="C2749" s="67"/>
      <c r="D2749" s="67"/>
      <c r="E2749" s="67"/>
      <c r="F2749" s="67"/>
      <c r="G2749" s="67"/>
      <c r="H2749" s="67"/>
      <c r="I2749" s="67"/>
      <c r="J2749" s="67"/>
      <c r="K2749" s="67"/>
      <c r="L2749" s="67"/>
      <c r="M2749" s="67"/>
      <c r="N2749" s="67"/>
      <c r="O2749" s="67"/>
      <c r="P2749" s="67"/>
      <c r="Q2749" s="67"/>
      <c r="R2749" s="67"/>
      <c r="S2749" s="67"/>
      <c r="T2749" s="67"/>
      <c r="U2749" s="67"/>
      <c r="V2749" s="67"/>
      <c r="W2749" s="67"/>
      <c r="X2749" s="67"/>
      <c r="Y2749" s="67"/>
      <c r="Z2749" s="67"/>
      <c r="AA2749" s="67"/>
      <c r="AB2749" s="67"/>
      <c r="AC2749" s="67"/>
      <c r="AD2749" s="67"/>
    </row>
    <row r="2750" spans="2:30">
      <c r="B2750" s="67"/>
      <c r="C2750" s="67"/>
      <c r="D2750" s="67"/>
      <c r="E2750" s="67"/>
      <c r="F2750" s="67"/>
      <c r="G2750" s="67"/>
      <c r="H2750" s="67"/>
      <c r="I2750" s="67"/>
      <c r="J2750" s="67"/>
      <c r="K2750" s="67"/>
      <c r="L2750" s="67"/>
      <c r="M2750" s="67"/>
      <c r="N2750" s="67"/>
      <c r="O2750" s="67"/>
      <c r="P2750" s="67"/>
      <c r="Q2750" s="67"/>
      <c r="R2750" s="67"/>
      <c r="S2750" s="67"/>
      <c r="T2750" s="67"/>
      <c r="U2750" s="67"/>
      <c r="V2750" s="67"/>
      <c r="W2750" s="67"/>
      <c r="X2750" s="67"/>
      <c r="Y2750" s="67"/>
      <c r="Z2750" s="67"/>
      <c r="AA2750" s="67"/>
      <c r="AB2750" s="67"/>
      <c r="AC2750" s="67"/>
      <c r="AD2750" s="67"/>
    </row>
    <row r="2751" spans="2:30">
      <c r="B2751" s="67"/>
      <c r="C2751" s="67"/>
      <c r="D2751" s="67"/>
      <c r="E2751" s="67"/>
      <c r="F2751" s="67"/>
      <c r="G2751" s="67"/>
      <c r="H2751" s="67"/>
      <c r="I2751" s="67"/>
      <c r="J2751" s="67"/>
      <c r="K2751" s="67"/>
      <c r="L2751" s="67"/>
      <c r="M2751" s="67"/>
      <c r="N2751" s="67"/>
      <c r="O2751" s="67"/>
      <c r="P2751" s="67"/>
      <c r="Q2751" s="67"/>
      <c r="R2751" s="67"/>
      <c r="S2751" s="67"/>
      <c r="T2751" s="67"/>
      <c r="U2751" s="67"/>
      <c r="V2751" s="67"/>
      <c r="W2751" s="67"/>
      <c r="X2751" s="67"/>
      <c r="Y2751" s="67"/>
      <c r="Z2751" s="67"/>
      <c r="AA2751" s="67"/>
      <c r="AB2751" s="67"/>
      <c r="AC2751" s="67"/>
      <c r="AD2751" s="67"/>
    </row>
    <row r="2752" spans="2:30">
      <c r="B2752" s="67"/>
      <c r="C2752" s="67"/>
      <c r="D2752" s="67"/>
      <c r="E2752" s="67"/>
      <c r="F2752" s="67"/>
      <c r="G2752" s="67"/>
      <c r="H2752" s="67"/>
      <c r="I2752" s="67"/>
      <c r="J2752" s="67"/>
      <c r="K2752" s="67"/>
      <c r="L2752" s="67"/>
      <c r="M2752" s="67"/>
      <c r="N2752" s="67"/>
      <c r="O2752" s="67"/>
      <c r="P2752" s="67"/>
      <c r="Q2752" s="67"/>
      <c r="R2752" s="67"/>
      <c r="S2752" s="67"/>
      <c r="T2752" s="67"/>
      <c r="U2752" s="67"/>
      <c r="V2752" s="67"/>
      <c r="W2752" s="67"/>
      <c r="X2752" s="67"/>
      <c r="Y2752" s="67"/>
      <c r="Z2752" s="67"/>
      <c r="AA2752" s="67"/>
      <c r="AB2752" s="67"/>
      <c r="AC2752" s="67"/>
      <c r="AD2752" s="67"/>
    </row>
    <row r="2753" spans="2:30">
      <c r="B2753" s="67"/>
      <c r="C2753" s="67"/>
      <c r="D2753" s="67"/>
      <c r="E2753" s="67"/>
      <c r="F2753" s="67"/>
      <c r="G2753" s="67"/>
      <c r="H2753" s="67"/>
      <c r="I2753" s="67"/>
      <c r="J2753" s="67"/>
      <c r="K2753" s="67"/>
      <c r="L2753" s="67"/>
      <c r="M2753" s="67"/>
      <c r="N2753" s="67"/>
      <c r="O2753" s="67"/>
      <c r="P2753" s="67"/>
      <c r="Q2753" s="67"/>
      <c r="R2753" s="67"/>
      <c r="S2753" s="67"/>
      <c r="T2753" s="67"/>
      <c r="U2753" s="67"/>
      <c r="V2753" s="67"/>
      <c r="W2753" s="67"/>
      <c r="X2753" s="67"/>
      <c r="Y2753" s="67"/>
      <c r="Z2753" s="67"/>
      <c r="AA2753" s="67"/>
      <c r="AB2753" s="67"/>
      <c r="AC2753" s="67"/>
      <c r="AD2753" s="67"/>
    </row>
    <row r="2754" spans="2:30">
      <c r="B2754" s="67"/>
      <c r="C2754" s="67"/>
      <c r="D2754" s="67"/>
      <c r="E2754" s="67"/>
      <c r="F2754" s="67"/>
      <c r="G2754" s="67"/>
      <c r="H2754" s="67"/>
      <c r="I2754" s="67"/>
      <c r="J2754" s="67"/>
      <c r="K2754" s="67"/>
      <c r="L2754" s="67"/>
      <c r="M2754" s="67"/>
      <c r="N2754" s="67"/>
      <c r="O2754" s="67"/>
      <c r="P2754" s="67"/>
      <c r="Q2754" s="67"/>
      <c r="R2754" s="67"/>
      <c r="S2754" s="67"/>
      <c r="T2754" s="67"/>
      <c r="U2754" s="67"/>
      <c r="V2754" s="67"/>
      <c r="W2754" s="67"/>
      <c r="X2754" s="67"/>
      <c r="Y2754" s="67"/>
      <c r="Z2754" s="67"/>
      <c r="AA2754" s="67"/>
      <c r="AB2754" s="67"/>
      <c r="AC2754" s="67"/>
      <c r="AD2754" s="67"/>
    </row>
    <row r="2755" spans="2:30">
      <c r="B2755" s="67"/>
      <c r="C2755" s="67"/>
      <c r="D2755" s="67"/>
      <c r="E2755" s="67"/>
      <c r="F2755" s="67"/>
      <c r="G2755" s="67"/>
      <c r="H2755" s="67"/>
      <c r="I2755" s="67"/>
      <c r="J2755" s="67"/>
      <c r="K2755" s="67"/>
      <c r="L2755" s="67"/>
      <c r="M2755" s="67"/>
      <c r="N2755" s="67"/>
      <c r="O2755" s="67"/>
      <c r="P2755" s="67"/>
      <c r="Q2755" s="67"/>
      <c r="R2755" s="67"/>
      <c r="S2755" s="67"/>
      <c r="T2755" s="67"/>
      <c r="U2755" s="67"/>
      <c r="V2755" s="67"/>
      <c r="W2755" s="67"/>
      <c r="X2755" s="67"/>
      <c r="Y2755" s="67"/>
      <c r="Z2755" s="67"/>
      <c r="AA2755" s="67"/>
      <c r="AB2755" s="67"/>
      <c r="AC2755" s="67"/>
      <c r="AD2755" s="67"/>
    </row>
    <row r="2756" spans="2:30">
      <c r="B2756" s="67"/>
      <c r="C2756" s="67"/>
      <c r="D2756" s="67"/>
      <c r="E2756" s="67"/>
      <c r="F2756" s="67"/>
      <c r="G2756" s="67"/>
      <c r="H2756" s="67"/>
      <c r="I2756" s="67"/>
      <c r="J2756" s="67"/>
      <c r="K2756" s="67"/>
      <c r="L2756" s="67"/>
      <c r="M2756" s="67"/>
      <c r="N2756" s="67"/>
      <c r="O2756" s="67"/>
      <c r="P2756" s="67"/>
      <c r="Q2756" s="67"/>
      <c r="R2756" s="67"/>
      <c r="S2756" s="67"/>
      <c r="T2756" s="67"/>
      <c r="U2756" s="67"/>
      <c r="V2756" s="67"/>
      <c r="W2756" s="67"/>
      <c r="X2756" s="67"/>
      <c r="Y2756" s="67"/>
      <c r="Z2756" s="67"/>
      <c r="AA2756" s="67"/>
      <c r="AB2756" s="67"/>
      <c r="AC2756" s="67"/>
      <c r="AD2756" s="67"/>
    </row>
    <row r="2757" spans="2:30">
      <c r="B2757" s="67"/>
      <c r="C2757" s="67"/>
      <c r="D2757" s="67"/>
      <c r="E2757" s="67"/>
      <c r="F2757" s="67"/>
      <c r="G2757" s="67"/>
      <c r="H2757" s="67"/>
      <c r="I2757" s="67"/>
      <c r="J2757" s="67"/>
      <c r="K2757" s="67"/>
      <c r="L2757" s="67"/>
      <c r="M2757" s="67"/>
      <c r="N2757" s="67"/>
      <c r="O2757" s="67"/>
      <c r="P2757" s="67"/>
      <c r="Q2757" s="67"/>
      <c r="R2757" s="67"/>
      <c r="S2757" s="67"/>
      <c r="T2757" s="67"/>
      <c r="U2757" s="67"/>
      <c r="V2757" s="67"/>
      <c r="W2757" s="67"/>
      <c r="X2757" s="67"/>
      <c r="Y2757" s="67"/>
      <c r="Z2757" s="67"/>
      <c r="AA2757" s="67"/>
      <c r="AB2757" s="67"/>
      <c r="AC2757" s="67"/>
      <c r="AD2757" s="67"/>
    </row>
    <row r="2758" spans="2:30">
      <c r="B2758" s="67"/>
      <c r="C2758" s="67"/>
      <c r="D2758" s="67"/>
      <c r="E2758" s="67"/>
      <c r="F2758" s="67"/>
      <c r="G2758" s="67"/>
      <c r="H2758" s="67"/>
      <c r="I2758" s="67"/>
      <c r="J2758" s="67"/>
      <c r="K2758" s="67"/>
      <c r="L2758" s="67"/>
      <c r="M2758" s="67"/>
      <c r="N2758" s="67"/>
      <c r="O2758" s="67"/>
      <c r="P2758" s="67"/>
      <c r="Q2758" s="67"/>
      <c r="R2758" s="67"/>
      <c r="S2758" s="67"/>
      <c r="T2758" s="67"/>
      <c r="U2758" s="67"/>
      <c r="V2758" s="67"/>
      <c r="W2758" s="67"/>
      <c r="X2758" s="67"/>
      <c r="Y2758" s="67"/>
      <c r="Z2758" s="67"/>
      <c r="AA2758" s="67"/>
      <c r="AB2758" s="67"/>
      <c r="AC2758" s="67"/>
      <c r="AD2758" s="67"/>
    </row>
    <row r="2759" spans="2:30">
      <c r="B2759" s="67"/>
      <c r="C2759" s="67"/>
      <c r="D2759" s="67"/>
      <c r="E2759" s="67"/>
      <c r="F2759" s="67"/>
      <c r="G2759" s="67"/>
      <c r="H2759" s="67"/>
      <c r="I2759" s="67"/>
      <c r="J2759" s="67"/>
      <c r="K2759" s="67"/>
      <c r="L2759" s="67"/>
      <c r="M2759" s="67"/>
      <c r="N2759" s="67"/>
      <c r="O2759" s="67"/>
      <c r="P2759" s="67"/>
      <c r="Q2759" s="67"/>
      <c r="R2759" s="67"/>
      <c r="S2759" s="67"/>
      <c r="T2759" s="67"/>
      <c r="U2759" s="67"/>
      <c r="V2759" s="67"/>
      <c r="W2759" s="67"/>
      <c r="X2759" s="67"/>
      <c r="Y2759" s="67"/>
      <c r="Z2759" s="67"/>
      <c r="AA2759" s="67"/>
      <c r="AB2759" s="67"/>
      <c r="AC2759" s="67"/>
      <c r="AD2759" s="67"/>
    </row>
    <row r="2760" spans="2:30">
      <c r="B2760" s="67"/>
      <c r="C2760" s="67"/>
      <c r="D2760" s="67"/>
      <c r="E2760" s="67"/>
      <c r="F2760" s="67"/>
      <c r="G2760" s="67"/>
      <c r="H2760" s="67"/>
      <c r="I2760" s="67"/>
      <c r="J2760" s="67"/>
      <c r="K2760" s="67"/>
      <c r="L2760" s="67"/>
      <c r="M2760" s="67"/>
      <c r="N2760" s="67"/>
      <c r="O2760" s="67"/>
      <c r="P2760" s="67"/>
      <c r="Q2760" s="67"/>
      <c r="R2760" s="67"/>
      <c r="S2760" s="67"/>
      <c r="T2760" s="67"/>
      <c r="U2760" s="67"/>
      <c r="V2760" s="67"/>
      <c r="W2760" s="67"/>
      <c r="X2760" s="67"/>
      <c r="Y2760" s="67"/>
      <c r="Z2760" s="67"/>
      <c r="AA2760" s="67"/>
      <c r="AB2760" s="67"/>
      <c r="AC2760" s="67"/>
      <c r="AD2760" s="67"/>
    </row>
    <row r="2761" spans="2:30">
      <c r="B2761" s="67"/>
      <c r="C2761" s="67"/>
      <c r="D2761" s="67"/>
      <c r="E2761" s="67"/>
      <c r="F2761" s="67"/>
      <c r="G2761" s="67"/>
      <c r="H2761" s="67"/>
      <c r="I2761" s="67"/>
      <c r="J2761" s="67"/>
      <c r="K2761" s="67"/>
      <c r="L2761" s="67"/>
      <c r="M2761" s="67"/>
      <c r="N2761" s="67"/>
      <c r="O2761" s="67"/>
      <c r="P2761" s="67"/>
      <c r="Q2761" s="67"/>
      <c r="R2761" s="67"/>
      <c r="S2761" s="67"/>
      <c r="T2761" s="67"/>
      <c r="U2761" s="67"/>
      <c r="V2761" s="67"/>
      <c r="W2761" s="67"/>
      <c r="X2761" s="67"/>
      <c r="Y2761" s="67"/>
      <c r="Z2761" s="67"/>
      <c r="AA2761" s="67"/>
      <c r="AB2761" s="67"/>
      <c r="AC2761" s="67"/>
      <c r="AD2761" s="67"/>
    </row>
    <row r="2762" spans="2:30">
      <c r="B2762" s="67"/>
      <c r="C2762" s="67"/>
      <c r="D2762" s="67"/>
      <c r="E2762" s="67"/>
      <c r="F2762" s="67"/>
      <c r="G2762" s="67"/>
      <c r="H2762" s="67"/>
      <c r="I2762" s="67"/>
      <c r="J2762" s="67"/>
      <c r="K2762" s="67"/>
      <c r="L2762" s="67"/>
      <c r="M2762" s="67"/>
      <c r="N2762" s="67"/>
      <c r="O2762" s="67"/>
      <c r="P2762" s="67"/>
      <c r="Q2762" s="67"/>
      <c r="R2762" s="67"/>
      <c r="S2762" s="67"/>
      <c r="T2762" s="67"/>
      <c r="U2762" s="67"/>
      <c r="V2762" s="67"/>
      <c r="W2762" s="67"/>
      <c r="X2762" s="67"/>
      <c r="Y2762" s="67"/>
      <c r="Z2762" s="67"/>
      <c r="AA2762" s="67"/>
      <c r="AB2762" s="67"/>
      <c r="AC2762" s="67"/>
      <c r="AD2762" s="67"/>
    </row>
    <row r="2763" spans="2:30">
      <c r="B2763" s="67"/>
      <c r="C2763" s="67"/>
      <c r="D2763" s="67"/>
      <c r="E2763" s="67"/>
      <c r="F2763" s="67"/>
      <c r="G2763" s="67"/>
      <c r="H2763" s="67"/>
      <c r="I2763" s="67"/>
      <c r="J2763" s="67"/>
      <c r="K2763" s="67"/>
      <c r="L2763" s="67"/>
      <c r="M2763" s="67"/>
      <c r="N2763" s="67"/>
      <c r="O2763" s="67"/>
      <c r="P2763" s="67"/>
      <c r="Q2763" s="67"/>
      <c r="R2763" s="67"/>
      <c r="S2763" s="67"/>
      <c r="T2763" s="67"/>
      <c r="U2763" s="67"/>
      <c r="V2763" s="67"/>
      <c r="W2763" s="67"/>
      <c r="X2763" s="67"/>
      <c r="Y2763" s="67"/>
      <c r="Z2763" s="67"/>
      <c r="AA2763" s="67"/>
      <c r="AB2763" s="67"/>
      <c r="AC2763" s="67"/>
      <c r="AD2763" s="67"/>
    </row>
    <row r="2764" spans="2:30">
      <c r="B2764" s="67"/>
      <c r="C2764" s="67"/>
      <c r="D2764" s="67"/>
      <c r="E2764" s="67"/>
      <c r="F2764" s="67"/>
      <c r="G2764" s="67"/>
      <c r="H2764" s="67"/>
      <c r="I2764" s="67"/>
      <c r="J2764" s="67"/>
      <c r="K2764" s="67"/>
      <c r="L2764" s="67"/>
      <c r="M2764" s="67"/>
      <c r="N2764" s="67"/>
      <c r="O2764" s="67"/>
      <c r="P2764" s="67"/>
      <c r="Q2764" s="67"/>
      <c r="R2764" s="67"/>
      <c r="S2764" s="67"/>
      <c r="T2764" s="67"/>
      <c r="U2764" s="67"/>
      <c r="V2764" s="67"/>
      <c r="W2764" s="67"/>
      <c r="X2764" s="67"/>
      <c r="Y2764" s="67"/>
      <c r="Z2764" s="67"/>
      <c r="AA2764" s="67"/>
      <c r="AB2764" s="67"/>
      <c r="AC2764" s="67"/>
      <c r="AD2764" s="67"/>
    </row>
    <row r="2765" spans="2:30">
      <c r="B2765" s="67"/>
      <c r="C2765" s="67"/>
      <c r="D2765" s="67"/>
      <c r="E2765" s="67"/>
      <c r="F2765" s="67"/>
      <c r="G2765" s="67"/>
      <c r="H2765" s="67"/>
      <c r="I2765" s="67"/>
      <c r="J2765" s="67"/>
      <c r="K2765" s="67"/>
      <c r="L2765" s="67"/>
      <c r="M2765" s="67"/>
      <c r="N2765" s="67"/>
      <c r="O2765" s="67"/>
      <c r="P2765" s="67"/>
      <c r="Q2765" s="67"/>
      <c r="R2765" s="67"/>
      <c r="S2765" s="67"/>
      <c r="T2765" s="67"/>
      <c r="U2765" s="67"/>
      <c r="V2765" s="67"/>
      <c r="W2765" s="67"/>
      <c r="X2765" s="67"/>
      <c r="Y2765" s="67"/>
      <c r="Z2765" s="67"/>
      <c r="AA2765" s="67"/>
      <c r="AB2765" s="67"/>
      <c r="AC2765" s="67"/>
      <c r="AD2765" s="67"/>
    </row>
    <row r="2766" spans="2:30">
      <c r="B2766" s="67"/>
      <c r="C2766" s="67"/>
      <c r="D2766" s="67"/>
      <c r="E2766" s="67"/>
      <c r="F2766" s="67"/>
      <c r="G2766" s="67"/>
      <c r="H2766" s="67"/>
      <c r="I2766" s="67"/>
      <c r="J2766" s="67"/>
      <c r="K2766" s="67"/>
      <c r="L2766" s="67"/>
      <c r="M2766" s="67"/>
      <c r="N2766" s="67"/>
      <c r="O2766" s="67"/>
      <c r="P2766" s="67"/>
      <c r="Q2766" s="67"/>
      <c r="R2766" s="67"/>
      <c r="S2766" s="67"/>
      <c r="T2766" s="67"/>
      <c r="U2766" s="67"/>
      <c r="V2766" s="67"/>
      <c r="W2766" s="67"/>
      <c r="X2766" s="67"/>
      <c r="Y2766" s="67"/>
      <c r="Z2766" s="67"/>
      <c r="AA2766" s="67"/>
      <c r="AB2766" s="67"/>
      <c r="AC2766" s="67"/>
      <c r="AD2766" s="67"/>
    </row>
    <row r="2767" spans="2:30">
      <c r="B2767" s="67"/>
      <c r="C2767" s="67"/>
      <c r="D2767" s="67"/>
      <c r="E2767" s="67"/>
      <c r="F2767" s="67"/>
      <c r="G2767" s="67"/>
      <c r="H2767" s="67"/>
      <c r="I2767" s="67"/>
      <c r="J2767" s="67"/>
      <c r="K2767" s="67"/>
      <c r="L2767" s="67"/>
      <c r="M2767" s="67"/>
      <c r="N2767" s="67"/>
      <c r="O2767" s="67"/>
      <c r="P2767" s="67"/>
      <c r="Q2767" s="67"/>
      <c r="R2767" s="67"/>
      <c r="S2767" s="67"/>
      <c r="T2767" s="67"/>
      <c r="U2767" s="67"/>
      <c r="V2767" s="67"/>
      <c r="W2767" s="67"/>
      <c r="X2767" s="67"/>
      <c r="Y2767" s="67"/>
      <c r="Z2767" s="67"/>
      <c r="AA2767" s="67"/>
      <c r="AB2767" s="67"/>
      <c r="AC2767" s="67"/>
      <c r="AD2767" s="67"/>
    </row>
    <row r="2768" spans="2:30">
      <c r="B2768" s="67"/>
      <c r="C2768" s="67"/>
      <c r="D2768" s="67"/>
      <c r="E2768" s="67"/>
      <c r="F2768" s="67"/>
      <c r="G2768" s="67"/>
      <c r="H2768" s="67"/>
      <c r="I2768" s="67"/>
      <c r="J2768" s="67"/>
      <c r="K2768" s="67"/>
      <c r="L2768" s="67"/>
      <c r="M2768" s="67"/>
      <c r="N2768" s="67"/>
      <c r="O2768" s="67"/>
      <c r="P2768" s="67"/>
      <c r="Q2768" s="67"/>
      <c r="R2768" s="67"/>
      <c r="S2768" s="67"/>
      <c r="T2768" s="67"/>
      <c r="U2768" s="67"/>
      <c r="V2768" s="67"/>
      <c r="W2768" s="67"/>
      <c r="X2768" s="67"/>
      <c r="Y2768" s="67"/>
      <c r="Z2768" s="67"/>
      <c r="AA2768" s="67"/>
      <c r="AB2768" s="67"/>
      <c r="AC2768" s="67"/>
      <c r="AD2768" s="67"/>
    </row>
    <row r="2769" spans="2:30">
      <c r="B2769" s="67"/>
      <c r="C2769" s="67"/>
      <c r="D2769" s="67"/>
      <c r="E2769" s="67"/>
      <c r="F2769" s="67"/>
      <c r="G2769" s="67"/>
      <c r="H2769" s="67"/>
      <c r="I2769" s="67"/>
      <c r="J2769" s="67"/>
      <c r="K2769" s="67"/>
      <c r="L2769" s="67"/>
      <c r="M2769" s="67"/>
      <c r="N2769" s="67"/>
      <c r="O2769" s="67"/>
      <c r="P2769" s="67"/>
      <c r="Q2769" s="67"/>
      <c r="R2769" s="67"/>
      <c r="S2769" s="67"/>
      <c r="T2769" s="67"/>
      <c r="U2769" s="67"/>
      <c r="V2769" s="67"/>
      <c r="W2769" s="67"/>
      <c r="X2769" s="67"/>
      <c r="Y2769" s="67"/>
      <c r="Z2769" s="67"/>
      <c r="AA2769" s="67"/>
      <c r="AB2769" s="67"/>
      <c r="AC2769" s="67"/>
      <c r="AD2769" s="67"/>
    </row>
    <row r="2770" spans="2:30">
      <c r="B2770" s="67"/>
      <c r="C2770" s="67"/>
      <c r="D2770" s="67"/>
      <c r="E2770" s="67"/>
      <c r="F2770" s="67"/>
      <c r="G2770" s="67"/>
      <c r="H2770" s="67"/>
      <c r="I2770" s="67"/>
      <c r="J2770" s="67"/>
      <c r="K2770" s="67"/>
      <c r="L2770" s="67"/>
      <c r="M2770" s="67"/>
      <c r="N2770" s="67"/>
      <c r="O2770" s="67"/>
      <c r="P2770" s="67"/>
      <c r="Q2770" s="67"/>
      <c r="R2770" s="67"/>
      <c r="S2770" s="67"/>
      <c r="T2770" s="67"/>
      <c r="U2770" s="67"/>
      <c r="V2770" s="67"/>
      <c r="W2770" s="67"/>
      <c r="X2770" s="67"/>
      <c r="Y2770" s="67"/>
      <c r="Z2770" s="67"/>
      <c r="AA2770" s="67"/>
      <c r="AB2770" s="67"/>
      <c r="AC2770" s="67"/>
      <c r="AD2770" s="67"/>
    </row>
    <row r="2771" spans="2:30">
      <c r="B2771" s="67"/>
      <c r="C2771" s="67"/>
      <c r="D2771" s="67"/>
      <c r="E2771" s="67"/>
      <c r="F2771" s="67"/>
      <c r="G2771" s="67"/>
      <c r="H2771" s="67"/>
      <c r="I2771" s="67"/>
      <c r="J2771" s="67"/>
      <c r="K2771" s="67"/>
      <c r="L2771" s="67"/>
      <c r="M2771" s="67"/>
      <c r="N2771" s="67"/>
      <c r="O2771" s="67"/>
      <c r="P2771" s="67"/>
      <c r="Q2771" s="67"/>
      <c r="R2771" s="67"/>
      <c r="S2771" s="67"/>
      <c r="T2771" s="67"/>
      <c r="U2771" s="67"/>
      <c r="V2771" s="67"/>
      <c r="W2771" s="67"/>
      <c r="X2771" s="67"/>
      <c r="Y2771" s="67"/>
      <c r="Z2771" s="67"/>
      <c r="AA2771" s="67"/>
      <c r="AB2771" s="67"/>
      <c r="AC2771" s="67"/>
      <c r="AD2771" s="67"/>
    </row>
    <row r="2772" spans="2:30">
      <c r="B2772" s="67"/>
      <c r="C2772" s="67"/>
      <c r="D2772" s="67"/>
      <c r="E2772" s="67"/>
      <c r="F2772" s="67"/>
      <c r="G2772" s="67"/>
      <c r="H2772" s="67"/>
      <c r="I2772" s="67"/>
      <c r="J2772" s="67"/>
      <c r="K2772" s="67"/>
      <c r="L2772" s="67"/>
      <c r="M2772" s="67"/>
      <c r="N2772" s="67"/>
      <c r="O2772" s="67"/>
      <c r="P2772" s="67"/>
      <c r="Q2772" s="67"/>
      <c r="R2772" s="67"/>
      <c r="S2772" s="67"/>
      <c r="T2772" s="67"/>
      <c r="U2772" s="67"/>
      <c r="V2772" s="67"/>
      <c r="W2772" s="67"/>
      <c r="X2772" s="67"/>
      <c r="Y2772" s="67"/>
      <c r="Z2772" s="67"/>
      <c r="AA2772" s="67"/>
      <c r="AB2772" s="67"/>
      <c r="AC2772" s="67"/>
      <c r="AD2772" s="67"/>
    </row>
  </sheetData>
  <mergeCells count="190">
    <mergeCell ref="A7:A9"/>
    <mergeCell ref="B7:M7"/>
    <mergeCell ref="N7:Y7"/>
    <mergeCell ref="Z7:AK7"/>
    <mergeCell ref="AL7:AV7"/>
    <mergeCell ref="AX7:BI7"/>
    <mergeCell ref="H8:H9"/>
    <mergeCell ref="I8:I9"/>
    <mergeCell ref="J8:J9"/>
    <mergeCell ref="K8:K9"/>
    <mergeCell ref="Z8:Z9"/>
    <mergeCell ref="AA8:AA9"/>
    <mergeCell ref="AB8:AB9"/>
    <mergeCell ref="AC8:AC9"/>
    <mergeCell ref="R8:R9"/>
    <mergeCell ref="S8:S9"/>
    <mergeCell ref="T8:T9"/>
    <mergeCell ref="U8:U9"/>
    <mergeCell ref="V8:V9"/>
    <mergeCell ref="W8:W9"/>
    <mergeCell ref="AJ8:AJ9"/>
    <mergeCell ref="AK8:AK9"/>
    <mergeCell ref="AL8:AL9"/>
    <mergeCell ref="AM8:AM9"/>
    <mergeCell ref="FN7:FS7"/>
    <mergeCell ref="B8:B9"/>
    <mergeCell ref="C8:C9"/>
    <mergeCell ref="D8:D9"/>
    <mergeCell ref="E8:E9"/>
    <mergeCell ref="F8:F9"/>
    <mergeCell ref="G8:G9"/>
    <mergeCell ref="BJ7:BU7"/>
    <mergeCell ref="BV7:CG7"/>
    <mergeCell ref="CH7:CS7"/>
    <mergeCell ref="CT7:DE7"/>
    <mergeCell ref="DF7:DQ7"/>
    <mergeCell ref="DR7:EC7"/>
    <mergeCell ref="L8:L9"/>
    <mergeCell ref="M8:M9"/>
    <mergeCell ref="N8:N9"/>
    <mergeCell ref="O8:O9"/>
    <mergeCell ref="P8:P9"/>
    <mergeCell ref="Q8:Q9"/>
    <mergeCell ref="ED7:EO7"/>
    <mergeCell ref="EP7:FA7"/>
    <mergeCell ref="FB7:FM7"/>
    <mergeCell ref="X8:X9"/>
    <mergeCell ref="Y8:Y9"/>
    <mergeCell ref="AN8:AN9"/>
    <mergeCell ref="AO8:AO9"/>
    <mergeCell ref="AD8:AD9"/>
    <mergeCell ref="AE8:AE9"/>
    <mergeCell ref="AF8:AF9"/>
    <mergeCell ref="AG8:AG9"/>
    <mergeCell ref="AH8:AH9"/>
    <mergeCell ref="AI8:AI9"/>
    <mergeCell ref="AV8:AV9"/>
    <mergeCell ref="AW8:AW9"/>
    <mergeCell ref="AX8:AX9"/>
    <mergeCell ref="AY8:AY9"/>
    <mergeCell ref="AZ8:AZ9"/>
    <mergeCell ref="BA8:BA9"/>
    <mergeCell ref="AP8:AP9"/>
    <mergeCell ref="AQ8:AQ9"/>
    <mergeCell ref="AR8:AR9"/>
    <mergeCell ref="AS8:AS9"/>
    <mergeCell ref="AT8:AT9"/>
    <mergeCell ref="AU8:AU9"/>
    <mergeCell ref="BH8:BH9"/>
    <mergeCell ref="BI8:BI9"/>
    <mergeCell ref="BJ8:BJ9"/>
    <mergeCell ref="BK8:BK9"/>
    <mergeCell ref="BL8:BL9"/>
    <mergeCell ref="BM8:BM9"/>
    <mergeCell ref="BB8:BB9"/>
    <mergeCell ref="BC8:BC9"/>
    <mergeCell ref="BD8:BD9"/>
    <mergeCell ref="BE8:BE9"/>
    <mergeCell ref="BF8:BF9"/>
    <mergeCell ref="BG8:BG9"/>
    <mergeCell ref="BT8:BT9"/>
    <mergeCell ref="BU8:BU9"/>
    <mergeCell ref="BV8:BV9"/>
    <mergeCell ref="BW8:BW9"/>
    <mergeCell ref="BX8:BX9"/>
    <mergeCell ref="BY8:BY9"/>
    <mergeCell ref="BN8:BN9"/>
    <mergeCell ref="BO8:BO9"/>
    <mergeCell ref="BP8:BP9"/>
    <mergeCell ref="BQ8:BQ9"/>
    <mergeCell ref="BR8:BR9"/>
    <mergeCell ref="BS8:BS9"/>
    <mergeCell ref="CF8:CF9"/>
    <mergeCell ref="CG8:CG9"/>
    <mergeCell ref="CH8:CH9"/>
    <mergeCell ref="CI8:CI9"/>
    <mergeCell ref="CJ8:CJ9"/>
    <mergeCell ref="CK8:CK9"/>
    <mergeCell ref="BZ8:BZ9"/>
    <mergeCell ref="CA8:CA9"/>
    <mergeCell ref="CB8:CB9"/>
    <mergeCell ref="CC8:CC9"/>
    <mergeCell ref="CD8:CD9"/>
    <mergeCell ref="CE8:CE9"/>
    <mergeCell ref="CR8:CR9"/>
    <mergeCell ref="CS8:CS9"/>
    <mergeCell ref="CT8:CT9"/>
    <mergeCell ref="CU8:CU9"/>
    <mergeCell ref="CV8:CV9"/>
    <mergeCell ref="CW8:CW9"/>
    <mergeCell ref="CL8:CL9"/>
    <mergeCell ref="CM8:CM9"/>
    <mergeCell ref="CN8:CN9"/>
    <mergeCell ref="CO8:CO9"/>
    <mergeCell ref="CP8:CP9"/>
    <mergeCell ref="CQ8:CQ9"/>
    <mergeCell ref="DD8:DD9"/>
    <mergeCell ref="DE8:DE9"/>
    <mergeCell ref="DF8:DF9"/>
    <mergeCell ref="DG8:DG9"/>
    <mergeCell ref="DH8:DH9"/>
    <mergeCell ref="DI8:DI9"/>
    <mergeCell ref="CX8:CX9"/>
    <mergeCell ref="CY8:CY9"/>
    <mergeCell ref="CZ8:CZ9"/>
    <mergeCell ref="DA8:DA9"/>
    <mergeCell ref="DB8:DB9"/>
    <mergeCell ref="DC8:DC9"/>
    <mergeCell ref="DP8:DP9"/>
    <mergeCell ref="DQ8:DQ9"/>
    <mergeCell ref="DR8:DR9"/>
    <mergeCell ref="DS8:DS9"/>
    <mergeCell ref="DT8:DT9"/>
    <mergeCell ref="DU8:DU9"/>
    <mergeCell ref="DJ8:DJ9"/>
    <mergeCell ref="DK8:DK9"/>
    <mergeCell ref="DL8:DL9"/>
    <mergeCell ref="DM8:DM9"/>
    <mergeCell ref="DN8:DN9"/>
    <mergeCell ref="DO8:DO9"/>
    <mergeCell ref="EB8:EB9"/>
    <mergeCell ref="EC8:EC9"/>
    <mergeCell ref="ED8:ED9"/>
    <mergeCell ref="EE8:EE9"/>
    <mergeCell ref="EF8:EF9"/>
    <mergeCell ref="EG8:EG9"/>
    <mergeCell ref="DV8:DV9"/>
    <mergeCell ref="DW8:DW9"/>
    <mergeCell ref="DX8:DX9"/>
    <mergeCell ref="DY8:DY9"/>
    <mergeCell ref="DZ8:DZ9"/>
    <mergeCell ref="EA8:EA9"/>
    <mergeCell ref="EN8:EN9"/>
    <mergeCell ref="EO8:EO9"/>
    <mergeCell ref="EP8:EP9"/>
    <mergeCell ref="EQ8:EQ9"/>
    <mergeCell ref="ER8:ER9"/>
    <mergeCell ref="ES8:ES9"/>
    <mergeCell ref="EH8:EH9"/>
    <mergeCell ref="EI8:EI9"/>
    <mergeCell ref="EJ8:EJ9"/>
    <mergeCell ref="EK8:EK9"/>
    <mergeCell ref="EL8:EL9"/>
    <mergeCell ref="EM8:EM9"/>
    <mergeCell ref="EZ8:EZ9"/>
    <mergeCell ref="FA8:FA9"/>
    <mergeCell ref="FB8:FB9"/>
    <mergeCell ref="FC8:FC9"/>
    <mergeCell ref="FD8:FD9"/>
    <mergeCell ref="FE8:FE9"/>
    <mergeCell ref="ET8:ET9"/>
    <mergeCell ref="EU8:EU9"/>
    <mergeCell ref="EV8:EV9"/>
    <mergeCell ref="EW8:EW9"/>
    <mergeCell ref="EX8:EX9"/>
    <mergeCell ref="EY8:EY9"/>
    <mergeCell ref="FR8:FR9"/>
    <mergeCell ref="FS8:FS9"/>
    <mergeCell ref="FL8:FL9"/>
    <mergeCell ref="FM8:FM9"/>
    <mergeCell ref="FN8:FN9"/>
    <mergeCell ref="FO8:FO9"/>
    <mergeCell ref="FP8:FP9"/>
    <mergeCell ref="FQ8:FQ9"/>
    <mergeCell ref="FF8:FF9"/>
    <mergeCell ref="FG8:FG9"/>
    <mergeCell ref="FH8:FH9"/>
    <mergeCell ref="FI8:FI9"/>
    <mergeCell ref="FJ8:FJ9"/>
    <mergeCell ref="FK8:FK9"/>
  </mergeCells>
  <phoneticPr fontId="94" type="noConversion"/>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25.xml><?xml version="1.0" encoding="utf-8"?>
<worksheet xmlns="http://schemas.openxmlformats.org/spreadsheetml/2006/main" xmlns:r="http://schemas.openxmlformats.org/officeDocument/2006/relationships">
  <dimension ref="A1:C35"/>
  <sheetViews>
    <sheetView showGridLines="0" workbookViewId="0"/>
  </sheetViews>
  <sheetFormatPr baseColWidth="10" defaultRowHeight="15"/>
  <sheetData>
    <row r="1" spans="1:3">
      <c r="A1" s="291" t="s">
        <v>409</v>
      </c>
    </row>
    <row r="2" spans="1:3">
      <c r="A2" s="292" t="s">
        <v>263</v>
      </c>
    </row>
    <row r="3" spans="1:3">
      <c r="A3" s="412"/>
      <c r="B3" s="412"/>
      <c r="C3" s="339" t="s">
        <v>522</v>
      </c>
    </row>
    <row r="4" spans="1:3">
      <c r="A4" s="413" t="s">
        <v>472</v>
      </c>
      <c r="B4" s="414"/>
      <c r="C4" s="329" t="s">
        <v>473</v>
      </c>
    </row>
    <row r="5" spans="1:3">
      <c r="A5" s="415" t="s">
        <v>474</v>
      </c>
      <c r="B5" s="416"/>
      <c r="C5" s="330" t="s">
        <v>475</v>
      </c>
    </row>
    <row r="6" spans="1:3">
      <c r="A6" s="409"/>
      <c r="B6" s="409"/>
      <c r="C6" s="331"/>
    </row>
    <row r="7" spans="1:3" ht="15" customHeight="1">
      <c r="A7" s="410" t="s">
        <v>476</v>
      </c>
      <c r="B7" s="410"/>
      <c r="C7" s="332" t="s">
        <v>477</v>
      </c>
    </row>
    <row r="8" spans="1:3">
      <c r="A8" s="411" t="s">
        <v>478</v>
      </c>
      <c r="B8" s="411"/>
      <c r="C8" s="333" t="s">
        <v>479</v>
      </c>
    </row>
    <row r="9" spans="1:3" ht="15" customHeight="1">
      <c r="A9" s="414" t="s">
        <v>480</v>
      </c>
      <c r="B9" s="414"/>
      <c r="C9" s="334" t="s">
        <v>481</v>
      </c>
    </row>
    <row r="10" spans="1:3" ht="15" customHeight="1">
      <c r="A10" s="417" t="s">
        <v>482</v>
      </c>
      <c r="B10" s="417"/>
      <c r="C10" s="335" t="s">
        <v>483</v>
      </c>
    </row>
    <row r="11" spans="1:3" ht="15" customHeight="1">
      <c r="A11" s="417" t="s">
        <v>484</v>
      </c>
      <c r="B11" s="417"/>
      <c r="C11" s="335" t="s">
        <v>485</v>
      </c>
    </row>
    <row r="12" spans="1:3" ht="15" customHeight="1">
      <c r="A12" s="417" t="s">
        <v>486</v>
      </c>
      <c r="B12" s="417"/>
      <c r="C12" s="335" t="s">
        <v>488</v>
      </c>
    </row>
    <row r="13" spans="1:3">
      <c r="A13" s="417" t="s">
        <v>489</v>
      </c>
      <c r="B13" s="417"/>
      <c r="C13" s="335" t="s">
        <v>490</v>
      </c>
    </row>
    <row r="14" spans="1:3" ht="15" customHeight="1">
      <c r="A14" s="417" t="s">
        <v>491</v>
      </c>
      <c r="B14" s="417"/>
      <c r="C14" s="335" t="s">
        <v>492</v>
      </c>
    </row>
    <row r="15" spans="1:3" ht="15" customHeight="1">
      <c r="A15" s="417" t="s">
        <v>493</v>
      </c>
      <c r="B15" s="417"/>
      <c r="C15" s="335" t="s">
        <v>494</v>
      </c>
    </row>
    <row r="16" spans="1:3" ht="15" customHeight="1">
      <c r="A16" s="417" t="s">
        <v>495</v>
      </c>
      <c r="B16" s="417"/>
      <c r="C16" s="335" t="s">
        <v>496</v>
      </c>
    </row>
    <row r="17" spans="1:3" ht="15" customHeight="1">
      <c r="A17" s="417" t="s">
        <v>497</v>
      </c>
      <c r="B17" s="417"/>
      <c r="C17" s="335" t="s">
        <v>487</v>
      </c>
    </row>
    <row r="18" spans="1:3" ht="15" customHeight="1">
      <c r="A18" s="417" t="s">
        <v>498</v>
      </c>
      <c r="B18" s="417"/>
      <c r="C18" s="335" t="s">
        <v>487</v>
      </c>
    </row>
    <row r="19" spans="1:3" ht="15" customHeight="1">
      <c r="A19" s="417" t="s">
        <v>499</v>
      </c>
      <c r="B19" s="417"/>
      <c r="C19" s="335" t="s">
        <v>500</v>
      </c>
    </row>
    <row r="20" spans="1:3" ht="15" customHeight="1">
      <c r="A20" s="417" t="s">
        <v>501</v>
      </c>
      <c r="B20" s="417"/>
      <c r="C20" s="335" t="s">
        <v>502</v>
      </c>
    </row>
    <row r="21" spans="1:3" ht="15" customHeight="1">
      <c r="A21" s="417" t="s">
        <v>503</v>
      </c>
      <c r="B21" s="417"/>
      <c r="C21" s="336">
        <v>0</v>
      </c>
    </row>
    <row r="22" spans="1:3">
      <c r="A22" s="411" t="s">
        <v>504</v>
      </c>
      <c r="B22" s="411"/>
      <c r="C22" s="333" t="s">
        <v>505</v>
      </c>
    </row>
    <row r="23" spans="1:3" ht="15" customHeight="1">
      <c r="A23" s="414" t="s">
        <v>506</v>
      </c>
      <c r="B23" s="414"/>
      <c r="C23" s="334" t="s">
        <v>507</v>
      </c>
    </row>
    <row r="24" spans="1:3" ht="15" customHeight="1">
      <c r="A24" s="417" t="s">
        <v>497</v>
      </c>
      <c r="B24" s="417"/>
      <c r="C24" s="335" t="s">
        <v>508</v>
      </c>
    </row>
    <row r="25" spans="1:3" ht="15" customHeight="1">
      <c r="A25" s="417" t="s">
        <v>503</v>
      </c>
      <c r="B25" s="417"/>
      <c r="C25" s="335" t="s">
        <v>509</v>
      </c>
    </row>
    <row r="26" spans="1:3" ht="15" customHeight="1">
      <c r="A26" s="417" t="s">
        <v>510</v>
      </c>
      <c r="B26" s="417"/>
      <c r="C26" s="335" t="s">
        <v>511</v>
      </c>
    </row>
    <row r="27" spans="1:3" ht="15" customHeight="1">
      <c r="A27" s="417" t="s">
        <v>512</v>
      </c>
      <c r="B27" s="417"/>
      <c r="C27" s="335" t="s">
        <v>513</v>
      </c>
    </row>
    <row r="28" spans="1:3" ht="15" customHeight="1">
      <c r="A28" s="417" t="s">
        <v>514</v>
      </c>
      <c r="B28" s="417"/>
      <c r="C28" s="335" t="s">
        <v>515</v>
      </c>
    </row>
    <row r="29" spans="1:3" ht="15" customHeight="1">
      <c r="A29" s="417" t="s">
        <v>516</v>
      </c>
      <c r="B29" s="417"/>
      <c r="C29" s="335" t="s">
        <v>517</v>
      </c>
    </row>
    <row r="30" spans="1:3" ht="15" customHeight="1">
      <c r="A30" s="417" t="s">
        <v>498</v>
      </c>
      <c r="B30" s="417"/>
      <c r="C30" s="335" t="s">
        <v>518</v>
      </c>
    </row>
    <row r="31" spans="1:3" ht="15" customHeight="1">
      <c r="A31" s="417" t="s">
        <v>519</v>
      </c>
      <c r="B31" s="417"/>
      <c r="C31" s="335" t="s">
        <v>520</v>
      </c>
    </row>
    <row r="32" spans="1:3" ht="15" customHeight="1">
      <c r="A32" s="416" t="s">
        <v>501</v>
      </c>
      <c r="B32" s="416"/>
      <c r="C32" s="337">
        <v>0</v>
      </c>
    </row>
    <row r="33" spans="1:3" ht="15" customHeight="1">
      <c r="A33" s="418" t="s">
        <v>521</v>
      </c>
      <c r="B33" s="418"/>
      <c r="C33" s="338" t="s">
        <v>477</v>
      </c>
    </row>
    <row r="35" spans="1:3">
      <c r="A35" t="s">
        <v>523</v>
      </c>
    </row>
  </sheetData>
  <mergeCells count="31">
    <mergeCell ref="A33:B33"/>
    <mergeCell ref="A30:B30"/>
    <mergeCell ref="A31:B31"/>
    <mergeCell ref="A32:B32"/>
    <mergeCell ref="A27:B27"/>
    <mergeCell ref="A28:B28"/>
    <mergeCell ref="A29:B29"/>
    <mergeCell ref="A24:B24"/>
    <mergeCell ref="A25:B25"/>
    <mergeCell ref="A26:B26"/>
    <mergeCell ref="A21:B21"/>
    <mergeCell ref="A22:B22"/>
    <mergeCell ref="A23:B23"/>
    <mergeCell ref="A18:B18"/>
    <mergeCell ref="A19:B19"/>
    <mergeCell ref="A20:B20"/>
    <mergeCell ref="A15:B15"/>
    <mergeCell ref="A16:B16"/>
    <mergeCell ref="A17:B17"/>
    <mergeCell ref="A12:B12"/>
    <mergeCell ref="A13:B13"/>
    <mergeCell ref="A14:B14"/>
    <mergeCell ref="A9:B9"/>
    <mergeCell ref="A10:B10"/>
    <mergeCell ref="A11:B11"/>
    <mergeCell ref="A6:B6"/>
    <mergeCell ref="A7:B7"/>
    <mergeCell ref="A8:B8"/>
    <mergeCell ref="A3:B3"/>
    <mergeCell ref="A4:B4"/>
    <mergeCell ref="A5:B5"/>
  </mergeCell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dimension ref="A1:H29"/>
  <sheetViews>
    <sheetView showGridLines="0" workbookViewId="0"/>
  </sheetViews>
  <sheetFormatPr baseColWidth="10" defaultRowHeight="15"/>
  <cols>
    <col min="6" max="6" width="23.28515625" customWidth="1"/>
  </cols>
  <sheetData>
    <row r="1" spans="1:8">
      <c r="A1" s="291" t="s">
        <v>465</v>
      </c>
    </row>
    <row r="2" spans="1:8">
      <c r="A2" s="291" t="s">
        <v>263</v>
      </c>
    </row>
    <row r="3" spans="1:8" ht="15.75">
      <c r="B3" s="419" t="s">
        <v>411</v>
      </c>
      <c r="C3" s="420"/>
      <c r="D3" s="420"/>
      <c r="E3" s="420"/>
      <c r="F3" s="421"/>
      <c r="H3" s="284" t="s">
        <v>389</v>
      </c>
    </row>
    <row r="4" spans="1:8" ht="45.75">
      <c r="B4" s="309" t="s">
        <v>256</v>
      </c>
      <c r="C4" s="300" t="s">
        <v>412</v>
      </c>
      <c r="D4" s="299"/>
      <c r="E4" s="299" t="s">
        <v>413</v>
      </c>
      <c r="F4" s="310" t="s">
        <v>412</v>
      </c>
    </row>
    <row r="5" spans="1:8">
      <c r="B5" s="311" t="s">
        <v>136</v>
      </c>
      <c r="C5" s="302" t="s">
        <v>412</v>
      </c>
      <c r="D5" s="301"/>
      <c r="E5" s="301" t="s">
        <v>136</v>
      </c>
      <c r="F5" s="312" t="s">
        <v>412</v>
      </c>
    </row>
    <row r="6" spans="1:8">
      <c r="B6" s="422" t="s">
        <v>414</v>
      </c>
      <c r="C6" s="423"/>
      <c r="D6" s="423"/>
      <c r="E6" s="423"/>
      <c r="F6" s="424"/>
    </row>
    <row r="7" spans="1:8" ht="34.5">
      <c r="B7" s="313" t="s">
        <v>256</v>
      </c>
      <c r="C7" s="303" t="s">
        <v>415</v>
      </c>
      <c r="D7" s="304"/>
      <c r="E7" s="304" t="s">
        <v>416</v>
      </c>
      <c r="F7" s="314" t="s">
        <v>417</v>
      </c>
    </row>
    <row r="8" spans="1:8" ht="34.5">
      <c r="B8" s="315" t="s">
        <v>418</v>
      </c>
      <c r="C8" s="316" t="s">
        <v>419</v>
      </c>
      <c r="D8" s="317"/>
      <c r="E8" s="317" t="s">
        <v>420</v>
      </c>
      <c r="F8" s="318" t="s">
        <v>421</v>
      </c>
    </row>
    <row r="9" spans="1:8">
      <c r="B9" s="315" t="s">
        <v>410</v>
      </c>
      <c r="C9" s="316" t="s">
        <v>422</v>
      </c>
      <c r="D9" s="317"/>
      <c r="E9" s="317"/>
      <c r="F9" s="319"/>
    </row>
    <row r="10" spans="1:8" ht="23.25">
      <c r="B10" s="320" t="s">
        <v>423</v>
      </c>
      <c r="C10" s="305" t="s">
        <v>424</v>
      </c>
      <c r="D10" s="306"/>
      <c r="E10" s="306"/>
      <c r="F10" s="321"/>
    </row>
    <row r="11" spans="1:8">
      <c r="B11" s="322" t="s">
        <v>136</v>
      </c>
      <c r="C11" s="307" t="s">
        <v>425</v>
      </c>
      <c r="D11" s="308"/>
      <c r="E11" s="308" t="s">
        <v>136</v>
      </c>
      <c r="F11" s="323" t="s">
        <v>425</v>
      </c>
    </row>
    <row r="12" spans="1:8">
      <c r="B12" s="422" t="s">
        <v>426</v>
      </c>
      <c r="C12" s="423"/>
      <c r="D12" s="423"/>
      <c r="E12" s="423"/>
      <c r="F12" s="424"/>
    </row>
    <row r="13" spans="1:8" ht="23.25">
      <c r="B13" s="313" t="s">
        <v>170</v>
      </c>
      <c r="C13" s="303" t="s">
        <v>427</v>
      </c>
      <c r="D13" s="304"/>
      <c r="E13" s="304" t="s">
        <v>428</v>
      </c>
      <c r="F13" s="324" t="s">
        <v>429</v>
      </c>
    </row>
    <row r="14" spans="1:8" ht="23.25">
      <c r="B14" s="315" t="s">
        <v>430</v>
      </c>
      <c r="C14" s="316" t="s">
        <v>431</v>
      </c>
      <c r="D14" s="317"/>
      <c r="E14" s="317" t="s">
        <v>432</v>
      </c>
      <c r="F14" s="318" t="s">
        <v>433</v>
      </c>
    </row>
    <row r="15" spans="1:8" ht="23.25">
      <c r="B15" s="315" t="s">
        <v>410</v>
      </c>
      <c r="C15" s="316" t="s">
        <v>434</v>
      </c>
      <c r="D15" s="317"/>
      <c r="E15" s="317" t="s">
        <v>435</v>
      </c>
      <c r="F15" s="318" t="s">
        <v>436</v>
      </c>
    </row>
    <row r="16" spans="1:8" ht="34.5">
      <c r="B16" s="315" t="s">
        <v>437</v>
      </c>
      <c r="C16" s="316" t="s">
        <v>438</v>
      </c>
      <c r="D16" s="317"/>
      <c r="E16" s="317"/>
      <c r="F16" s="319"/>
    </row>
    <row r="17" spans="2:6" ht="23.25">
      <c r="B17" s="315" t="s">
        <v>439</v>
      </c>
      <c r="C17" s="316" t="s">
        <v>440</v>
      </c>
      <c r="D17" s="317"/>
      <c r="E17" s="317"/>
      <c r="F17" s="319"/>
    </row>
    <row r="18" spans="2:6" ht="23.25">
      <c r="B18" s="320" t="s">
        <v>441</v>
      </c>
      <c r="C18" s="305" t="s">
        <v>442</v>
      </c>
      <c r="D18" s="306"/>
      <c r="E18" s="306"/>
      <c r="F18" s="321"/>
    </row>
    <row r="19" spans="2:6">
      <c r="B19" s="322" t="s">
        <v>136</v>
      </c>
      <c r="C19" s="308" t="s">
        <v>443</v>
      </c>
      <c r="D19" s="308"/>
      <c r="E19" s="308" t="s">
        <v>136</v>
      </c>
      <c r="F19" s="325" t="s">
        <v>443</v>
      </c>
    </row>
    <row r="20" spans="2:6">
      <c r="B20" s="422" t="s">
        <v>444</v>
      </c>
      <c r="C20" s="423"/>
      <c r="D20" s="423"/>
      <c r="E20" s="423"/>
      <c r="F20" s="424"/>
    </row>
    <row r="21" spans="2:6" ht="23.25">
      <c r="B21" s="313" t="s">
        <v>445</v>
      </c>
      <c r="C21" s="303" t="s">
        <v>446</v>
      </c>
      <c r="D21" s="304"/>
      <c r="E21" s="304" t="s">
        <v>143</v>
      </c>
      <c r="F21" s="314" t="s">
        <v>447</v>
      </c>
    </row>
    <row r="22" spans="2:6">
      <c r="B22" s="315" t="s">
        <v>448</v>
      </c>
      <c r="C22" s="316" t="s">
        <v>449</v>
      </c>
      <c r="D22" s="317"/>
      <c r="E22" s="317" t="s">
        <v>182</v>
      </c>
      <c r="F22" s="318" t="s">
        <v>450</v>
      </c>
    </row>
    <row r="23" spans="2:6" ht="23.25">
      <c r="B23" s="315" t="s">
        <v>222</v>
      </c>
      <c r="C23" s="316" t="s">
        <v>451</v>
      </c>
      <c r="D23" s="317"/>
      <c r="E23" s="317" t="s">
        <v>452</v>
      </c>
      <c r="F23" s="318" t="s">
        <v>453</v>
      </c>
    </row>
    <row r="24" spans="2:6" ht="23.25">
      <c r="B24" s="315" t="s">
        <v>454</v>
      </c>
      <c r="C24" s="316" t="s">
        <v>455</v>
      </c>
      <c r="D24" s="317"/>
      <c r="E24" s="317" t="s">
        <v>456</v>
      </c>
      <c r="F24" s="318" t="s">
        <v>457</v>
      </c>
    </row>
    <row r="25" spans="2:6" ht="34.5">
      <c r="B25" s="315" t="s">
        <v>458</v>
      </c>
      <c r="C25" s="316">
        <v>304</v>
      </c>
      <c r="D25" s="317"/>
      <c r="E25" s="317"/>
      <c r="F25" s="319"/>
    </row>
    <row r="26" spans="2:6">
      <c r="B26" s="315" t="s">
        <v>459</v>
      </c>
      <c r="C26" s="316" t="s">
        <v>460</v>
      </c>
      <c r="D26" s="317"/>
      <c r="E26" s="317"/>
      <c r="F26" s="319"/>
    </row>
    <row r="27" spans="2:6">
      <c r="B27" s="315" t="s">
        <v>176</v>
      </c>
      <c r="C27" s="316" t="s">
        <v>461</v>
      </c>
      <c r="D27" s="317"/>
      <c r="E27" s="317"/>
      <c r="F27" s="319"/>
    </row>
    <row r="28" spans="2:6">
      <c r="B28" s="320" t="s">
        <v>462</v>
      </c>
      <c r="C28" s="305" t="s">
        <v>463</v>
      </c>
      <c r="D28" s="306"/>
      <c r="E28" s="306"/>
      <c r="F28" s="321"/>
    </row>
    <row r="29" spans="2:6">
      <c r="B29" s="326" t="s">
        <v>136</v>
      </c>
      <c r="C29" s="327" t="s">
        <v>464</v>
      </c>
      <c r="D29" s="327"/>
      <c r="E29" s="327" t="s">
        <v>136</v>
      </c>
      <c r="F29" s="328" t="s">
        <v>464</v>
      </c>
    </row>
  </sheetData>
  <mergeCells count="4">
    <mergeCell ref="B3:F3"/>
    <mergeCell ref="B6:F6"/>
    <mergeCell ref="B12:F12"/>
    <mergeCell ref="B20:F20"/>
  </mergeCell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dimension ref="A1:G21"/>
  <sheetViews>
    <sheetView showGridLines="0" workbookViewId="0"/>
  </sheetViews>
  <sheetFormatPr baseColWidth="10" defaultColWidth="10.85546875" defaultRowHeight="16.5"/>
  <cols>
    <col min="1" max="1" width="28.140625" style="6" bestFit="1" customWidth="1"/>
    <col min="2" max="4" width="10.85546875" style="6"/>
    <col min="5" max="5" width="37.7109375" style="6" bestFit="1" customWidth="1"/>
    <col min="6" max="16384" width="10.85546875" style="6"/>
  </cols>
  <sheetData>
    <row r="1" spans="1:7">
      <c r="A1" s="134"/>
      <c r="D1" s="16" t="s">
        <v>377</v>
      </c>
    </row>
    <row r="3" spans="1:7">
      <c r="A3" s="425" t="s">
        <v>186</v>
      </c>
      <c r="B3" s="425"/>
      <c r="C3" s="425"/>
      <c r="D3" s="425"/>
      <c r="E3" s="425"/>
      <c r="F3" s="425"/>
      <c r="G3" s="425"/>
    </row>
    <row r="4" spans="1:7">
      <c r="A4" s="247" t="s">
        <v>369</v>
      </c>
      <c r="B4" s="246"/>
      <c r="C4" s="246"/>
      <c r="D4" s="246"/>
      <c r="E4" s="246"/>
      <c r="F4" s="246"/>
      <c r="G4" s="246"/>
    </row>
    <row r="5" spans="1:7">
      <c r="A5" s="246"/>
      <c r="B5" s="246"/>
      <c r="C5" s="246"/>
      <c r="D5" s="246"/>
      <c r="E5" s="246"/>
      <c r="F5" s="246"/>
      <c r="G5" s="246"/>
    </row>
    <row r="6" spans="1:7">
      <c r="A6" s="242"/>
      <c r="B6" s="243">
        <v>40178</v>
      </c>
      <c r="C6" s="243">
        <v>43830</v>
      </c>
      <c r="D6" s="244"/>
      <c r="E6" s="245"/>
      <c r="F6" s="243">
        <v>40178</v>
      </c>
      <c r="G6" s="243">
        <v>43830</v>
      </c>
    </row>
    <row r="7" spans="1:7">
      <c r="A7" s="6" t="s">
        <v>162</v>
      </c>
      <c r="B7" s="100"/>
      <c r="C7" s="100"/>
      <c r="D7" s="100"/>
      <c r="E7" s="6" t="s">
        <v>163</v>
      </c>
    </row>
    <row r="8" spans="1:7">
      <c r="A8" s="105" t="s">
        <v>164</v>
      </c>
      <c r="B8" s="106">
        <v>3792.0509440000001</v>
      </c>
      <c r="C8" s="106">
        <v>3397.108599000001</v>
      </c>
      <c r="E8" s="105" t="s">
        <v>165</v>
      </c>
      <c r="F8" s="107">
        <v>77.364671000000001</v>
      </c>
      <c r="G8" s="107">
        <v>80.509586999999996</v>
      </c>
    </row>
    <row r="9" spans="1:7">
      <c r="A9" s="108" t="s">
        <v>166</v>
      </c>
      <c r="B9" s="109">
        <v>358.895398</v>
      </c>
      <c r="C9" s="109">
        <v>492.87675300000001</v>
      </c>
      <c r="E9" s="97" t="s">
        <v>167</v>
      </c>
      <c r="F9" s="110">
        <v>0</v>
      </c>
      <c r="G9" s="110">
        <v>0</v>
      </c>
    </row>
    <row r="10" spans="1:7">
      <c r="A10" s="108" t="s">
        <v>168</v>
      </c>
      <c r="B10" s="109">
        <v>596.96582400000011</v>
      </c>
      <c r="C10" s="109">
        <v>372.15231399999999</v>
      </c>
      <c r="E10" s="105" t="s">
        <v>169</v>
      </c>
      <c r="F10" s="107">
        <v>1702.5668049999999</v>
      </c>
      <c r="G10" s="107">
        <v>4377.4441500000003</v>
      </c>
    </row>
    <row r="11" spans="1:7">
      <c r="A11" s="108" t="s">
        <v>170</v>
      </c>
      <c r="B11" s="109">
        <v>1890.6279</v>
      </c>
      <c r="C11" s="109">
        <v>1409.1503930000001</v>
      </c>
      <c r="D11" s="111"/>
      <c r="E11" s="108" t="s">
        <v>171</v>
      </c>
      <c r="F11" s="112">
        <v>1105.985224</v>
      </c>
      <c r="G11" s="112">
        <v>2973.8729050000002</v>
      </c>
    </row>
    <row r="12" spans="1:7">
      <c r="A12" s="113"/>
      <c r="B12" s="114"/>
      <c r="C12" s="114"/>
      <c r="D12" s="98"/>
      <c r="E12"/>
      <c r="F12" s="112">
        <v>312.33492200000001</v>
      </c>
      <c r="G12" s="112">
        <v>437.62740000000002</v>
      </c>
    </row>
    <row r="13" spans="1:7">
      <c r="A13" s="105" t="s">
        <v>172</v>
      </c>
      <c r="B13" s="106">
        <v>495</v>
      </c>
      <c r="C13" s="106">
        <v>1484.250941</v>
      </c>
      <c r="D13" s="111"/>
      <c r="E13" s="108" t="s">
        <v>173</v>
      </c>
      <c r="F13" s="112">
        <v>91.918655000000001</v>
      </c>
      <c r="G13" s="112">
        <v>333.54513900000001</v>
      </c>
    </row>
    <row r="14" spans="1:7">
      <c r="A14" s="105" t="s">
        <v>174</v>
      </c>
      <c r="B14" s="106">
        <v>0</v>
      </c>
      <c r="C14" s="106">
        <v>2891.9775909999998</v>
      </c>
      <c r="E14" s="108" t="s">
        <v>175</v>
      </c>
      <c r="F14" s="112">
        <v>1.1184080000000001</v>
      </c>
      <c r="G14" s="112">
        <v>103.539422</v>
      </c>
    </row>
    <row r="15" spans="1:7">
      <c r="A15" s="105" t="s">
        <v>176</v>
      </c>
      <c r="B15" s="106">
        <v>2091.806822</v>
      </c>
      <c r="C15" s="106">
        <v>2859.6739089999987</v>
      </c>
      <c r="D15" s="15"/>
      <c r="E15" s="108" t="s">
        <v>177</v>
      </c>
      <c r="F15" s="112">
        <v>6.3464200000000002</v>
      </c>
      <c r="G15" s="112">
        <v>527.13358999999991</v>
      </c>
    </row>
    <row r="16" spans="1:7">
      <c r="A16" s="105" t="s">
        <v>178</v>
      </c>
      <c r="B16" s="106">
        <v>0</v>
      </c>
      <c r="C16" s="106">
        <v>2499.9374480000001</v>
      </c>
      <c r="D16" s="15"/>
      <c r="E16" s="115" t="s">
        <v>179</v>
      </c>
      <c r="F16" s="107">
        <v>3095.4300050000002</v>
      </c>
      <c r="G16" s="107">
        <v>5461.0237629999992</v>
      </c>
    </row>
    <row r="17" spans="1:7">
      <c r="A17" s="105" t="s">
        <v>180</v>
      </c>
      <c r="B17" s="106">
        <v>0</v>
      </c>
      <c r="C17" s="106">
        <v>0</v>
      </c>
      <c r="D17" s="116">
        <v>0</v>
      </c>
      <c r="E17" s="97" t="s">
        <v>181</v>
      </c>
      <c r="F17" s="110">
        <v>462.92523099999994</v>
      </c>
      <c r="G17" s="110">
        <v>1627.611222</v>
      </c>
    </row>
    <row r="18" spans="1:7">
      <c r="A18" s="105"/>
      <c r="B18" s="117"/>
      <c r="C18" s="117"/>
      <c r="E18" s="115" t="s">
        <v>182</v>
      </c>
      <c r="F18" s="107">
        <v>750.24222599999928</v>
      </c>
      <c r="G18" s="107">
        <v>1529.175410999999</v>
      </c>
    </row>
    <row r="19" spans="1:7">
      <c r="A19" s="105"/>
      <c r="B19" s="117"/>
      <c r="C19" s="117"/>
      <c r="E19" s="115" t="s">
        <v>143</v>
      </c>
      <c r="F19" s="107">
        <v>753.25405899999998</v>
      </c>
      <c r="G19" s="107">
        <v>1684.7955770000001</v>
      </c>
    </row>
    <row r="20" spans="1:7">
      <c r="B20" s="117"/>
      <c r="C20" s="117"/>
      <c r="E20" s="115" t="s">
        <v>183</v>
      </c>
      <c r="F20" s="107">
        <v>0</v>
      </c>
      <c r="G20" s="107">
        <v>0</v>
      </c>
    </row>
    <row r="21" spans="1:7">
      <c r="A21" s="118" t="s">
        <v>184</v>
      </c>
      <c r="B21" s="119">
        <v>6378.8577660000001</v>
      </c>
      <c r="C21" s="119">
        <v>13132.948488</v>
      </c>
      <c r="D21" s="120"/>
      <c r="E21" s="121" t="s">
        <v>185</v>
      </c>
      <c r="F21" s="122">
        <v>6378.8577660000001</v>
      </c>
      <c r="G21" s="122">
        <v>13132.948488</v>
      </c>
    </row>
  </sheetData>
  <mergeCells count="1">
    <mergeCell ref="A3:G3"/>
  </mergeCell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dimension ref="A1:G40"/>
  <sheetViews>
    <sheetView showGridLines="0" workbookViewId="0">
      <selection activeCell="I18" sqref="I18"/>
    </sheetView>
  </sheetViews>
  <sheetFormatPr baseColWidth="10" defaultColWidth="10.85546875" defaultRowHeight="16.5"/>
  <cols>
    <col min="1" max="1" width="13.28515625" style="6" customWidth="1"/>
    <col min="2" max="2" width="27.85546875" style="6" bestFit="1" customWidth="1"/>
    <col min="3" max="3" width="27.85546875" style="6" customWidth="1"/>
    <col min="4" max="16384" width="10.85546875" style="6"/>
  </cols>
  <sheetData>
    <row r="1" spans="1:7">
      <c r="A1" s="134"/>
      <c r="C1" s="16" t="s">
        <v>338</v>
      </c>
    </row>
    <row r="2" spans="1:7">
      <c r="D2" s="194" t="s">
        <v>313</v>
      </c>
    </row>
    <row r="3" spans="1:7" ht="14.45" customHeight="1">
      <c r="A3" s="430" t="s">
        <v>219</v>
      </c>
      <c r="B3" s="430"/>
      <c r="C3" s="430"/>
      <c r="D3" s="429" t="s">
        <v>187</v>
      </c>
      <c r="E3" s="429"/>
      <c r="F3" s="429"/>
      <c r="G3" s="429"/>
    </row>
    <row r="4" spans="1:7">
      <c r="A4" s="430"/>
      <c r="B4" s="430"/>
      <c r="C4" s="430"/>
      <c r="D4" s="123">
        <v>40178</v>
      </c>
      <c r="E4" s="123">
        <v>42369</v>
      </c>
      <c r="F4" s="123">
        <v>43830</v>
      </c>
      <c r="G4" s="123">
        <v>44012</v>
      </c>
    </row>
    <row r="5" spans="1:7">
      <c r="A5" s="427" t="s">
        <v>188</v>
      </c>
      <c r="B5" s="426" t="s">
        <v>191</v>
      </c>
      <c r="C5" s="426"/>
      <c r="D5" s="32">
        <v>9.33</v>
      </c>
      <c r="E5" s="32">
        <v>9.33</v>
      </c>
      <c r="F5" s="32">
        <v>9.33</v>
      </c>
      <c r="G5" s="32">
        <v>9.33</v>
      </c>
    </row>
    <row r="6" spans="1:7">
      <c r="A6" s="427"/>
      <c r="B6" s="426" t="s">
        <v>192</v>
      </c>
      <c r="C6" s="426"/>
      <c r="D6" s="32">
        <v>10.210000000000001</v>
      </c>
      <c r="E6" s="32">
        <v>10.210000000000001</v>
      </c>
      <c r="F6" s="32">
        <v>10.210000000000001</v>
      </c>
      <c r="G6" s="32">
        <v>10.210000000000001</v>
      </c>
    </row>
    <row r="7" spans="1:7">
      <c r="A7" s="427"/>
      <c r="B7" s="426" t="s">
        <v>193</v>
      </c>
      <c r="C7" s="426"/>
      <c r="D7" s="32">
        <v>11.83</v>
      </c>
      <c r="E7" s="32">
        <v>11.83</v>
      </c>
      <c r="F7" s="32">
        <v>11.83</v>
      </c>
      <c r="G7" s="32">
        <v>11.83</v>
      </c>
    </row>
    <row r="8" spans="1:7">
      <c r="A8" s="427"/>
      <c r="B8" s="426" t="s">
        <v>209</v>
      </c>
      <c r="C8" s="426"/>
      <c r="D8" s="32"/>
      <c r="E8" s="32"/>
      <c r="F8" s="32">
        <v>8.5299999999999994</v>
      </c>
      <c r="G8" s="32">
        <v>8.5299999999999994</v>
      </c>
    </row>
    <row r="9" spans="1:7">
      <c r="A9" s="427" t="s">
        <v>197</v>
      </c>
      <c r="B9" s="426" t="s">
        <v>198</v>
      </c>
      <c r="C9" s="426"/>
      <c r="D9" s="32"/>
      <c r="E9" s="32">
        <v>11.83</v>
      </c>
      <c r="F9" s="32">
        <v>11.83</v>
      </c>
      <c r="G9" s="32">
        <v>11.83</v>
      </c>
    </row>
    <row r="10" spans="1:7">
      <c r="A10" s="427"/>
      <c r="B10" s="426" t="s">
        <v>199</v>
      </c>
      <c r="C10" s="426"/>
      <c r="D10" s="32"/>
      <c r="E10" s="32">
        <v>9.33</v>
      </c>
      <c r="F10" s="32">
        <v>9.33</v>
      </c>
      <c r="G10" s="32">
        <v>9.33</v>
      </c>
    </row>
    <row r="11" spans="1:7">
      <c r="A11" s="427"/>
      <c r="B11" s="426" t="s">
        <v>200</v>
      </c>
      <c r="C11" s="426"/>
      <c r="D11" s="32"/>
      <c r="E11" s="32">
        <v>10.210000000000001</v>
      </c>
      <c r="F11" s="32">
        <v>10.210000000000001</v>
      </c>
      <c r="G11" s="32">
        <v>10.210000000000001</v>
      </c>
    </row>
    <row r="12" spans="1:7">
      <c r="A12" s="427"/>
      <c r="B12" s="426" t="s">
        <v>201</v>
      </c>
      <c r="C12" s="426"/>
      <c r="D12" s="32"/>
      <c r="E12" s="32">
        <v>11.83</v>
      </c>
      <c r="F12" s="32">
        <v>11.83</v>
      </c>
      <c r="G12" s="32">
        <v>11.83</v>
      </c>
    </row>
    <row r="13" spans="1:7">
      <c r="A13" s="427" t="s">
        <v>202</v>
      </c>
      <c r="B13" s="426"/>
      <c r="C13" s="426"/>
      <c r="D13" s="32">
        <v>18.920000000000002</v>
      </c>
      <c r="E13" s="32"/>
      <c r="F13" s="32"/>
      <c r="G13" s="32"/>
    </row>
    <row r="14" spans="1:7">
      <c r="A14" s="427"/>
      <c r="B14" s="426" t="s">
        <v>205</v>
      </c>
      <c r="C14" s="426"/>
      <c r="D14" s="32"/>
      <c r="E14" s="32">
        <v>17.3</v>
      </c>
      <c r="F14" s="32">
        <v>17.3</v>
      </c>
      <c r="G14" s="32">
        <v>17.3</v>
      </c>
    </row>
    <row r="15" spans="1:7">
      <c r="A15" s="427"/>
      <c r="B15" s="426" t="s">
        <v>206</v>
      </c>
      <c r="C15" s="426"/>
      <c r="D15" s="32"/>
      <c r="E15" s="32">
        <v>17.3</v>
      </c>
      <c r="F15" s="32">
        <v>17.3</v>
      </c>
      <c r="G15" s="32">
        <v>17.3</v>
      </c>
    </row>
    <row r="16" spans="1:7">
      <c r="A16" s="427" t="s">
        <v>207</v>
      </c>
      <c r="B16" s="426"/>
      <c r="C16" s="426"/>
      <c r="D16" s="32"/>
      <c r="E16" s="32">
        <v>9.5</v>
      </c>
      <c r="F16" s="32">
        <v>9.5</v>
      </c>
      <c r="G16" s="32">
        <v>9.5</v>
      </c>
    </row>
    <row r="17" spans="1:7">
      <c r="A17" s="427"/>
      <c r="B17" s="426" t="s">
        <v>212</v>
      </c>
      <c r="C17" s="426"/>
      <c r="D17" s="32"/>
      <c r="E17" s="32"/>
      <c r="F17" s="32">
        <v>7.5</v>
      </c>
      <c r="G17" s="32">
        <v>7.5</v>
      </c>
    </row>
    <row r="18" spans="1:7">
      <c r="A18" s="124" t="s">
        <v>195</v>
      </c>
      <c r="B18" s="434"/>
      <c r="C18" s="434"/>
      <c r="D18" s="126"/>
      <c r="E18" s="6">
        <v>11.33</v>
      </c>
      <c r="F18" s="6">
        <v>11.33</v>
      </c>
      <c r="G18" s="6">
        <v>11.33</v>
      </c>
    </row>
    <row r="19" spans="1:7">
      <c r="A19" s="432" t="s">
        <v>194</v>
      </c>
      <c r="B19" s="426"/>
      <c r="C19" s="426"/>
      <c r="D19" s="32">
        <v>11.33</v>
      </c>
      <c r="E19" s="32"/>
      <c r="F19" s="32"/>
      <c r="G19" s="32"/>
    </row>
    <row r="20" spans="1:7">
      <c r="A20" s="433"/>
      <c r="B20" s="426" t="s">
        <v>208</v>
      </c>
      <c r="C20" s="426"/>
      <c r="D20" s="32"/>
      <c r="E20" s="32">
        <v>4.99</v>
      </c>
      <c r="F20" s="32">
        <v>4.99</v>
      </c>
      <c r="G20" s="32">
        <v>4.99</v>
      </c>
    </row>
    <row r="21" spans="1:7">
      <c r="A21" s="433"/>
      <c r="B21" s="428" t="s">
        <v>218</v>
      </c>
      <c r="C21" s="428"/>
      <c r="D21" s="127"/>
      <c r="E21" s="127"/>
      <c r="F21" s="127"/>
      <c r="G21" s="127">
        <v>4.99</v>
      </c>
    </row>
    <row r="22" spans="1:7">
      <c r="A22" s="427" t="s">
        <v>189</v>
      </c>
      <c r="B22" s="435" t="s">
        <v>215</v>
      </c>
      <c r="C22" s="32"/>
      <c r="D22" s="32">
        <v>25.5</v>
      </c>
      <c r="E22" s="32">
        <v>25.5</v>
      </c>
      <c r="F22" s="32"/>
      <c r="G22" s="32"/>
    </row>
    <row r="23" spans="1:7">
      <c r="A23" s="427"/>
      <c r="B23" s="435"/>
      <c r="C23" s="32" t="s">
        <v>213</v>
      </c>
      <c r="D23" s="32"/>
      <c r="E23" s="32"/>
      <c r="F23" s="32">
        <v>23.5</v>
      </c>
      <c r="G23" s="32">
        <v>23.5</v>
      </c>
    </row>
    <row r="24" spans="1:7">
      <c r="A24" s="427"/>
      <c r="B24" s="435"/>
      <c r="C24" s="32" t="s">
        <v>214</v>
      </c>
      <c r="D24" s="32"/>
      <c r="E24" s="32"/>
      <c r="F24" s="32">
        <v>25.5</v>
      </c>
      <c r="G24" s="32">
        <v>25.5</v>
      </c>
    </row>
    <row r="25" spans="1:7">
      <c r="A25" s="427"/>
      <c r="B25" s="435" t="s">
        <v>216</v>
      </c>
      <c r="C25" s="32"/>
      <c r="D25" s="32">
        <v>33.299999999999997</v>
      </c>
      <c r="E25" s="32">
        <v>27.5</v>
      </c>
      <c r="F25" s="32"/>
      <c r="G25" s="32"/>
    </row>
    <row r="26" spans="1:7">
      <c r="A26" s="427"/>
      <c r="B26" s="435"/>
      <c r="C26" s="32" t="s">
        <v>213</v>
      </c>
      <c r="D26" s="32"/>
      <c r="E26" s="32"/>
      <c r="F26" s="32">
        <v>25.5</v>
      </c>
      <c r="G26" s="32">
        <v>25.5</v>
      </c>
    </row>
    <row r="27" spans="1:7">
      <c r="A27" s="427"/>
      <c r="B27" s="435"/>
      <c r="C27" s="32" t="s">
        <v>214</v>
      </c>
      <c r="D27" s="32"/>
      <c r="E27" s="32"/>
      <c r="F27" s="32">
        <v>27.5</v>
      </c>
      <c r="G27" s="32">
        <v>27.5</v>
      </c>
    </row>
    <row r="28" spans="1:7">
      <c r="A28" s="427"/>
      <c r="B28" s="32" t="s">
        <v>209</v>
      </c>
      <c r="C28" s="32"/>
      <c r="D28" s="32"/>
      <c r="E28" s="32"/>
      <c r="F28" s="32">
        <v>20.97</v>
      </c>
      <c r="G28" s="32">
        <v>20.97</v>
      </c>
    </row>
    <row r="29" spans="1:7">
      <c r="A29" s="427"/>
      <c r="B29" s="435" t="s">
        <v>190</v>
      </c>
      <c r="C29" s="32"/>
      <c r="D29" s="32">
        <v>33.9</v>
      </c>
      <c r="E29" s="32">
        <v>30.5</v>
      </c>
      <c r="F29" s="32"/>
      <c r="G29" s="32"/>
    </row>
    <row r="30" spans="1:7">
      <c r="A30" s="427"/>
      <c r="B30" s="435"/>
      <c r="C30" s="32" t="s">
        <v>213</v>
      </c>
      <c r="D30" s="32"/>
      <c r="E30" s="32"/>
      <c r="F30" s="32">
        <v>28.5</v>
      </c>
      <c r="G30" s="32">
        <v>28.5</v>
      </c>
    </row>
    <row r="31" spans="1:7">
      <c r="A31" s="128"/>
      <c r="B31" s="436"/>
      <c r="C31" s="127" t="s">
        <v>214</v>
      </c>
      <c r="D31" s="127"/>
      <c r="E31" s="32"/>
      <c r="F31" s="32">
        <v>30.5</v>
      </c>
      <c r="G31" s="32">
        <v>30.5</v>
      </c>
    </row>
    <row r="32" spans="1:7">
      <c r="A32" s="129" t="s">
        <v>196</v>
      </c>
      <c r="B32" s="431"/>
      <c r="C32" s="431"/>
      <c r="D32" s="125"/>
      <c r="E32" s="32">
        <v>9.33</v>
      </c>
      <c r="F32" s="32">
        <v>9.33</v>
      </c>
      <c r="G32" s="32">
        <v>9.33</v>
      </c>
    </row>
    <row r="36" spans="1:1">
      <c r="A36" s="6" t="s">
        <v>203</v>
      </c>
    </row>
    <row r="37" spans="1:1">
      <c r="A37" s="6" t="s">
        <v>204</v>
      </c>
    </row>
    <row r="38" spans="1:1">
      <c r="A38" s="6" t="s">
        <v>210</v>
      </c>
    </row>
    <row r="39" spans="1:1">
      <c r="A39" s="6" t="s">
        <v>211</v>
      </c>
    </row>
    <row r="40" spans="1:1">
      <c r="A40" s="6" t="s">
        <v>217</v>
      </c>
    </row>
  </sheetData>
  <mergeCells count="29">
    <mergeCell ref="B32:C32"/>
    <mergeCell ref="A19:A21"/>
    <mergeCell ref="B15:C15"/>
    <mergeCell ref="B16:C16"/>
    <mergeCell ref="B17:C17"/>
    <mergeCell ref="B18:C18"/>
    <mergeCell ref="B19:C19"/>
    <mergeCell ref="B20:C20"/>
    <mergeCell ref="B22:B24"/>
    <mergeCell ref="B29:B31"/>
    <mergeCell ref="B25:B27"/>
    <mergeCell ref="D3:G3"/>
    <mergeCell ref="A3:C4"/>
    <mergeCell ref="B5:C5"/>
    <mergeCell ref="B6:C6"/>
    <mergeCell ref="B7:C7"/>
    <mergeCell ref="B8:C8"/>
    <mergeCell ref="A22:A30"/>
    <mergeCell ref="A9:A12"/>
    <mergeCell ref="A5:A8"/>
    <mergeCell ref="A13:A15"/>
    <mergeCell ref="A16:A17"/>
    <mergeCell ref="B9:C9"/>
    <mergeCell ref="B10:C10"/>
    <mergeCell ref="B11:C11"/>
    <mergeCell ref="B12:C12"/>
    <mergeCell ref="B13:C13"/>
    <mergeCell ref="B21:C21"/>
    <mergeCell ref="B14:C14"/>
  </mergeCell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dimension ref="A1:F93"/>
  <sheetViews>
    <sheetView topLeftCell="A43" zoomScale="70" zoomScaleNormal="70" workbookViewId="0">
      <selection activeCell="F43" sqref="F1:G1048576"/>
    </sheetView>
  </sheetViews>
  <sheetFormatPr baseColWidth="10" defaultColWidth="10.85546875" defaultRowHeight="16.5"/>
  <cols>
    <col min="1" max="1" width="10.85546875" style="6"/>
    <col min="2" max="2" width="13.7109375" style="6" customWidth="1"/>
    <col min="3" max="16384" width="10.85546875" style="6"/>
  </cols>
  <sheetData>
    <row r="1" spans="1:3">
      <c r="A1" s="29" t="s">
        <v>67</v>
      </c>
      <c r="B1" s="29" t="s">
        <v>70</v>
      </c>
      <c r="C1" s="29" t="s">
        <v>88</v>
      </c>
    </row>
    <row r="2" spans="1:3">
      <c r="A2" s="30">
        <v>2000</v>
      </c>
      <c r="B2" s="31">
        <v>18318601</v>
      </c>
      <c r="C2" s="32">
        <f>+B2/1000</f>
        <v>18318.600999999999</v>
      </c>
    </row>
    <row r="3" spans="1:3">
      <c r="A3" s="30">
        <v>2001</v>
      </c>
      <c r="B3" s="31">
        <v>24468324</v>
      </c>
      <c r="C3" s="32">
        <f t="shared" ref="C3:C22" si="0">+B3/1000</f>
        <v>24468.324000000001</v>
      </c>
    </row>
    <row r="4" spans="1:3">
      <c r="A4" s="30">
        <v>2002</v>
      </c>
      <c r="B4" s="31">
        <v>28548945</v>
      </c>
      <c r="C4" s="32">
        <f t="shared" si="0"/>
        <v>28548.945</v>
      </c>
    </row>
    <row r="5" spans="1:3">
      <c r="A5" s="30">
        <v>2003</v>
      </c>
      <c r="B5" s="31">
        <v>32432858</v>
      </c>
      <c r="C5" s="32">
        <f t="shared" si="0"/>
        <v>32432.858</v>
      </c>
    </row>
    <row r="6" spans="1:3">
      <c r="A6" s="30">
        <v>2004</v>
      </c>
      <c r="B6" s="31">
        <v>36591661</v>
      </c>
      <c r="C6" s="32">
        <f t="shared" si="0"/>
        <v>36591.661</v>
      </c>
    </row>
    <row r="7" spans="1:3">
      <c r="A7" s="30">
        <v>2005</v>
      </c>
      <c r="B7" s="31">
        <v>41507085</v>
      </c>
      <c r="C7" s="32">
        <f t="shared" si="0"/>
        <v>41507.084999999999</v>
      </c>
    </row>
    <row r="8" spans="1:3">
      <c r="A8" s="30">
        <v>2006</v>
      </c>
      <c r="B8" s="31">
        <v>46802044</v>
      </c>
      <c r="C8" s="32">
        <f t="shared" si="0"/>
        <v>46802.044000000002</v>
      </c>
    </row>
    <row r="9" spans="1:3">
      <c r="A9" s="30">
        <v>2007</v>
      </c>
      <c r="B9" s="31">
        <v>51007777</v>
      </c>
      <c r="C9" s="32">
        <f t="shared" si="0"/>
        <v>51007.777000000002</v>
      </c>
    </row>
    <row r="10" spans="1:3">
      <c r="A10" s="30">
        <v>2008</v>
      </c>
      <c r="B10" s="31">
        <v>61762635</v>
      </c>
      <c r="C10" s="32">
        <f t="shared" si="0"/>
        <v>61762.635000000002</v>
      </c>
    </row>
    <row r="11" spans="1:3">
      <c r="A11" s="30">
        <v>2009</v>
      </c>
      <c r="B11" s="31">
        <v>62519686</v>
      </c>
      <c r="C11" s="32">
        <f t="shared" si="0"/>
        <v>62519.686000000002</v>
      </c>
    </row>
    <row r="12" spans="1:3">
      <c r="A12" s="30">
        <v>2010</v>
      </c>
      <c r="B12" s="31">
        <v>69555367</v>
      </c>
      <c r="C12" s="32">
        <f t="shared" si="0"/>
        <v>69555.366999999998</v>
      </c>
    </row>
    <row r="13" spans="1:3">
      <c r="A13" s="30">
        <v>2011</v>
      </c>
      <c r="B13" s="31">
        <v>79276664</v>
      </c>
      <c r="C13" s="32">
        <f t="shared" si="0"/>
        <v>79276.664000000004</v>
      </c>
    </row>
    <row r="14" spans="1:3">
      <c r="A14" s="30">
        <v>2012</v>
      </c>
      <c r="B14" s="31">
        <v>87924544</v>
      </c>
      <c r="C14" s="32">
        <f t="shared" si="0"/>
        <v>87924.543999999994</v>
      </c>
    </row>
    <row r="15" spans="1:3">
      <c r="A15" s="30">
        <v>2013</v>
      </c>
      <c r="B15" s="31">
        <v>95129659</v>
      </c>
      <c r="C15" s="32">
        <f t="shared" si="0"/>
        <v>95129.659</v>
      </c>
    </row>
    <row r="16" spans="1:3">
      <c r="A16" s="30">
        <v>2014</v>
      </c>
      <c r="B16" s="31">
        <v>101726331</v>
      </c>
      <c r="C16" s="32">
        <f t="shared" si="0"/>
        <v>101726.33100000001</v>
      </c>
    </row>
    <row r="17" spans="1:3">
      <c r="A17" s="30">
        <v>2015</v>
      </c>
      <c r="B17" s="31">
        <v>99290381</v>
      </c>
      <c r="C17" s="32">
        <f t="shared" si="0"/>
        <v>99290.380999999994</v>
      </c>
    </row>
    <row r="18" spans="1:3">
      <c r="A18" s="30">
        <v>2016</v>
      </c>
      <c r="B18" s="31">
        <v>99937696</v>
      </c>
      <c r="C18" s="32">
        <f t="shared" si="0"/>
        <v>99937.695999999996</v>
      </c>
    </row>
    <row r="19" spans="1:3">
      <c r="A19" s="30">
        <v>2017</v>
      </c>
      <c r="B19" s="31">
        <v>104295862</v>
      </c>
      <c r="C19" s="32">
        <f t="shared" si="0"/>
        <v>104295.86199999999</v>
      </c>
    </row>
    <row r="20" spans="1:3">
      <c r="A20" s="30">
        <v>2018</v>
      </c>
      <c r="B20" s="31">
        <v>107562008</v>
      </c>
      <c r="C20" s="32">
        <f t="shared" si="0"/>
        <v>107562.008</v>
      </c>
    </row>
    <row r="21" spans="1:3">
      <c r="A21" s="30">
        <v>2019</v>
      </c>
      <c r="B21" s="31">
        <v>107435665</v>
      </c>
      <c r="C21" s="32">
        <f t="shared" si="0"/>
        <v>107435.66499999999</v>
      </c>
    </row>
    <row r="22" spans="1:3">
      <c r="A22" s="33">
        <v>2020</v>
      </c>
      <c r="B22" s="34">
        <v>96512458</v>
      </c>
      <c r="C22" s="35">
        <f t="shared" si="0"/>
        <v>96512.457999999999</v>
      </c>
    </row>
    <row r="93" spans="6:6">
      <c r="F93" s="6" t="e">
        <f>+#REF!*1</f>
        <v>#REF!</v>
      </c>
    </row>
  </sheetData>
  <pageMargins left="0.7" right="0.7" top="0.75" bottom="0.75" header="0.3" footer="0.3"/>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29</vt:i4>
      </vt:variant>
      <vt:variant>
        <vt:lpstr>Rangos con nombre</vt:lpstr>
      </vt:variant>
      <vt:variant>
        <vt:i4>7</vt:i4>
      </vt:variant>
    </vt:vector>
  </HeadingPairs>
  <TitlesOfParts>
    <vt:vector size="36" baseType="lpstr">
      <vt:lpstr>Índice</vt:lpstr>
      <vt:lpstr>Gráfico 2.1</vt:lpstr>
      <vt:lpstr>Gráfico 2.2</vt:lpstr>
      <vt:lpstr>Gráfico 2.3 </vt:lpstr>
      <vt:lpstr>Gráfico 2.4</vt:lpstr>
      <vt:lpstr>Gráfico 2.5 </vt:lpstr>
      <vt:lpstr>Gráfico 2.6 </vt:lpstr>
      <vt:lpstr>Gráfico 2.7 </vt:lpstr>
      <vt:lpstr>Gráfico 2.8</vt:lpstr>
      <vt:lpstr>Gráfico 2.9 </vt:lpstr>
      <vt:lpstr>Gráfico 2.10</vt:lpstr>
      <vt:lpstr>Gráfico 2.11</vt:lpstr>
      <vt:lpstr>Gráfico 2.12</vt:lpstr>
      <vt:lpstr>Gráfico 2.13</vt:lpstr>
      <vt:lpstr>Gráfico 2.14</vt:lpstr>
      <vt:lpstr>Gráfico 2.15</vt:lpstr>
      <vt:lpstr>Gráfico 2.16</vt:lpstr>
      <vt:lpstr>Gráfico 2.17</vt:lpstr>
      <vt:lpstr>Gráfico 2.18</vt:lpstr>
      <vt:lpstr>Gráfico 2.19.</vt:lpstr>
      <vt:lpstr>Gráfico 2.20</vt:lpstr>
      <vt:lpstr>Gráfico 2.21</vt:lpstr>
      <vt:lpstr>Tabla 2.1</vt:lpstr>
      <vt:lpstr>Tabla 2.2 RI</vt:lpstr>
      <vt:lpstr>Tabla 2.3</vt:lpstr>
      <vt:lpstr>Tabla 2.4</vt:lpstr>
      <vt:lpstr>Tabla 2.5</vt:lpstr>
      <vt:lpstr>Tabla 2.6</vt:lpstr>
      <vt:lpstr>PIB</vt:lpstr>
      <vt:lpstr>'Gráfico 2.2'!_Ref33606327</vt:lpstr>
      <vt:lpstr>'Tabla 2.6'!_Ref34321844</vt:lpstr>
      <vt:lpstr>'Gráfico 2.18'!_Ref34654345</vt:lpstr>
      <vt:lpstr>'Gráfico 2.21'!_Ref34985827</vt:lpstr>
      <vt:lpstr>'Gráfico 2.12'!_Ref35451939</vt:lpstr>
      <vt:lpstr>'Tabla 2.2 RI'!Área_de_impresión</vt:lpstr>
      <vt:lpstr>'Tabla 2.2 RI'!Títulos_a_imprimir</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German Andres Dillon Avila</dc:creator>
  <cp:lastModifiedBy>Santiago Segovia Larrea</cp:lastModifiedBy>
  <dcterms:created xsi:type="dcterms:W3CDTF">2020-01-30T13:30:33Z</dcterms:created>
  <dcterms:modified xsi:type="dcterms:W3CDTF">2020-12-16T21:00:25Z</dcterms:modified>
</cp:coreProperties>
</file>